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venhans\flixel\chatcafe\chat-cafe\analysis\"/>
    </mc:Choice>
  </mc:AlternateContent>
  <xr:revisionPtr revIDLastSave="0" documentId="13_ncr:1_{3E3AD333-144C-47F8-88F5-30894F745EA9}" xr6:coauthVersionLast="45" xr6:coauthVersionMax="45" xr10:uidLastSave="{00000000-0000-0000-0000-000000000000}"/>
  <bookViews>
    <workbookView xWindow="-108" yWindow="-108" windowWidth="23256" windowHeight="12576" activeTab="1" xr2:uid="{9D5D28C5-51CC-46AA-BF44-2ECB312E99A3}"/>
  </bookViews>
  <sheets>
    <sheet name="Return" sheetId="1" r:id="rId1"/>
    <sheet name="Playtime" sheetId="3" r:id="rId2"/>
    <sheet name="Upgrades" sheetId="8" r:id="rId3"/>
    <sheet name="Days" sheetId="10" r:id="rId4"/>
  </sheets>
  <definedNames>
    <definedName name="ExternalData_1" localSheetId="1" hidden="1">Playtime!$A$2:$D$40</definedName>
    <definedName name="ExternalData_1" localSheetId="2" hidden="1">Upgrades!$A$12:$B$145</definedName>
    <definedName name="ExternalData_2" localSheetId="1" hidden="1">Playtime!$A$43:$D$62</definedName>
    <definedName name="ExternalData_3" localSheetId="1" hidden="1">Playtime!$A$65:$D$84</definedName>
    <definedName name="ExternalData_4" localSheetId="1" hidden="1">Playtime!$A$87:$D$109</definedName>
    <definedName name="ExternalData_5" localSheetId="1" hidden="1">Playtime!$A$112:$D$128</definedName>
    <definedName name="ExternalData_6" localSheetId="1" hidden="1">Playtime!$T$2:$W$162</definedName>
    <definedName name="ExternalData_7" localSheetId="1" hidden="1">Playtime!$AD$2:$AG$79</definedName>
    <definedName name="ExternalData_8" localSheetId="2" hidden="1">Upgrades!$D$41:$E$746</definedName>
    <definedName name="ExternalData_9" localSheetId="1" hidden="1">Playtime!$AK$2:$AN$85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O3" i="3" l="1"/>
  <c r="AO4" i="3"/>
  <c r="AO5" i="3"/>
  <c r="AO6" i="3"/>
  <c r="AO7" i="3"/>
  <c r="AO8" i="3"/>
  <c r="AO9" i="3"/>
  <c r="AO10" i="3"/>
  <c r="AO11" i="3"/>
  <c r="AO12" i="3"/>
  <c r="AO13" i="3"/>
  <c r="AO14" i="3"/>
  <c r="AO15" i="3"/>
  <c r="AO16" i="3"/>
  <c r="AO17" i="3"/>
  <c r="AO18" i="3"/>
  <c r="AO19" i="3"/>
  <c r="AO20" i="3"/>
  <c r="AO21" i="3"/>
  <c r="AO22" i="3"/>
  <c r="AO23" i="3"/>
  <c r="AO24" i="3"/>
  <c r="AO25" i="3"/>
  <c r="AO26" i="3"/>
  <c r="AO27" i="3"/>
  <c r="AO28" i="3"/>
  <c r="AO29" i="3"/>
  <c r="AO30" i="3"/>
  <c r="AO31" i="3"/>
  <c r="AO32" i="3"/>
  <c r="AO33" i="3"/>
  <c r="AO34" i="3"/>
  <c r="AO35" i="3"/>
  <c r="AO36" i="3"/>
  <c r="AO37" i="3"/>
  <c r="AO38" i="3"/>
  <c r="AO39" i="3"/>
  <c r="AO40" i="3"/>
  <c r="AO41" i="3"/>
  <c r="AO42" i="3"/>
  <c r="AO43" i="3"/>
  <c r="AO44" i="3"/>
  <c r="AO45" i="3"/>
  <c r="AO46" i="3"/>
  <c r="AO47" i="3"/>
  <c r="AO48" i="3"/>
  <c r="AO49" i="3"/>
  <c r="AO50" i="3"/>
  <c r="AO51" i="3"/>
  <c r="AO52" i="3"/>
  <c r="AO53" i="3"/>
  <c r="AO54" i="3"/>
  <c r="AO55" i="3"/>
  <c r="AO56" i="3"/>
  <c r="AO57" i="3"/>
  <c r="AO58" i="3"/>
  <c r="AO59" i="3"/>
  <c r="AO60" i="3"/>
  <c r="AO61" i="3"/>
  <c r="AO62" i="3"/>
  <c r="AO63" i="3"/>
  <c r="AO64" i="3"/>
  <c r="AO65" i="3"/>
  <c r="AO66" i="3"/>
  <c r="AO67" i="3"/>
  <c r="AO68" i="3"/>
  <c r="AO69" i="3"/>
  <c r="AO70" i="3"/>
  <c r="AO71" i="3"/>
  <c r="AO72" i="3"/>
  <c r="AO73" i="3"/>
  <c r="AO74" i="3"/>
  <c r="AO75" i="3"/>
  <c r="AO76" i="3"/>
  <c r="AO77" i="3"/>
  <c r="AO78" i="3"/>
  <c r="AO79" i="3"/>
  <c r="AO80" i="3"/>
  <c r="AO81" i="3"/>
  <c r="AO82" i="3"/>
  <c r="AO83" i="3"/>
  <c r="AO84" i="3"/>
  <c r="AO85" i="3"/>
  <c r="AH3" i="3"/>
  <c r="AH4" i="3"/>
  <c r="AH5" i="3"/>
  <c r="AH6" i="3"/>
  <c r="AH7" i="3"/>
  <c r="AH8" i="3"/>
  <c r="AH9" i="3"/>
  <c r="AH10" i="3"/>
  <c r="AH11" i="3"/>
  <c r="AH12" i="3"/>
  <c r="AH13" i="3"/>
  <c r="AH14" i="3"/>
  <c r="AH15" i="3"/>
  <c r="AH16" i="3"/>
  <c r="AH17" i="3"/>
  <c r="AH18" i="3"/>
  <c r="AH19" i="3"/>
  <c r="AH20" i="3"/>
  <c r="AH21" i="3"/>
  <c r="AH22" i="3"/>
  <c r="AH23" i="3"/>
  <c r="AH24" i="3"/>
  <c r="AH25" i="3"/>
  <c r="AH26" i="3"/>
  <c r="AH27" i="3"/>
  <c r="AH28" i="3"/>
  <c r="AH29" i="3"/>
  <c r="AH30" i="3"/>
  <c r="AH31" i="3"/>
  <c r="AH32" i="3"/>
  <c r="AH33" i="3"/>
  <c r="AH34" i="3"/>
  <c r="AH35" i="3"/>
  <c r="AH36" i="3"/>
  <c r="AH37" i="3"/>
  <c r="AH38" i="3"/>
  <c r="AH39" i="3"/>
  <c r="AH40" i="3"/>
  <c r="AH41" i="3"/>
  <c r="AH42" i="3"/>
  <c r="AH43" i="3"/>
  <c r="AH44" i="3"/>
  <c r="AH45" i="3"/>
  <c r="AH46" i="3"/>
  <c r="AH47" i="3"/>
  <c r="AH48" i="3"/>
  <c r="AH49" i="3"/>
  <c r="AH50" i="3"/>
  <c r="AH51" i="3"/>
  <c r="AH52" i="3"/>
  <c r="AH53" i="3"/>
  <c r="AH54" i="3"/>
  <c r="AH55" i="3"/>
  <c r="AH56" i="3"/>
  <c r="AH57" i="3"/>
  <c r="AH58" i="3"/>
  <c r="AH59" i="3"/>
  <c r="AH60" i="3"/>
  <c r="AH61" i="3"/>
  <c r="AH62" i="3"/>
  <c r="AH63" i="3"/>
  <c r="AH64" i="3"/>
  <c r="AH65" i="3"/>
  <c r="AH66" i="3"/>
  <c r="AH67" i="3"/>
  <c r="AH68" i="3"/>
  <c r="AH69" i="3"/>
  <c r="AH70" i="3"/>
  <c r="AH71" i="3"/>
  <c r="AH72" i="3"/>
  <c r="AH73" i="3"/>
  <c r="AH74" i="3"/>
  <c r="AH75" i="3"/>
  <c r="AH76" i="3"/>
  <c r="AH77" i="3"/>
  <c r="AH78" i="3"/>
  <c r="AH79" i="3"/>
  <c r="X3" i="3"/>
  <c r="X4" i="3"/>
  <c r="X5" i="3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32" i="3"/>
  <c r="X33" i="3"/>
  <c r="X34" i="3"/>
  <c r="X35" i="3"/>
  <c r="X36" i="3"/>
  <c r="X37" i="3"/>
  <c r="X38" i="3"/>
  <c r="X39" i="3"/>
  <c r="X40" i="3"/>
  <c r="X41" i="3"/>
  <c r="X42" i="3"/>
  <c r="X43" i="3"/>
  <c r="X44" i="3"/>
  <c r="X45" i="3"/>
  <c r="X46" i="3"/>
  <c r="X47" i="3"/>
  <c r="X48" i="3"/>
  <c r="X49" i="3"/>
  <c r="X50" i="3"/>
  <c r="X51" i="3"/>
  <c r="X52" i="3"/>
  <c r="X53" i="3"/>
  <c r="X54" i="3"/>
  <c r="X55" i="3"/>
  <c r="X56" i="3"/>
  <c r="X57" i="3"/>
  <c r="X58" i="3"/>
  <c r="X59" i="3"/>
  <c r="X60" i="3"/>
  <c r="X61" i="3"/>
  <c r="X62" i="3"/>
  <c r="X63" i="3"/>
  <c r="X64" i="3"/>
  <c r="X65" i="3"/>
  <c r="X66" i="3"/>
  <c r="X67" i="3"/>
  <c r="X68" i="3"/>
  <c r="X69" i="3"/>
  <c r="X70" i="3"/>
  <c r="X71" i="3"/>
  <c r="X72" i="3"/>
  <c r="X73" i="3"/>
  <c r="X74" i="3"/>
  <c r="X75" i="3"/>
  <c r="X76" i="3"/>
  <c r="X77" i="3"/>
  <c r="X78" i="3"/>
  <c r="X79" i="3"/>
  <c r="X80" i="3"/>
  <c r="X81" i="3"/>
  <c r="X82" i="3"/>
  <c r="X83" i="3"/>
  <c r="X84" i="3"/>
  <c r="X85" i="3"/>
  <c r="X86" i="3"/>
  <c r="X87" i="3"/>
  <c r="X88" i="3"/>
  <c r="X89" i="3"/>
  <c r="X90" i="3"/>
  <c r="X91" i="3"/>
  <c r="X92" i="3"/>
  <c r="X93" i="3"/>
  <c r="X94" i="3"/>
  <c r="X95" i="3"/>
  <c r="X96" i="3"/>
  <c r="X97" i="3"/>
  <c r="X98" i="3"/>
  <c r="X99" i="3"/>
  <c r="X100" i="3"/>
  <c r="X101" i="3"/>
  <c r="X102" i="3"/>
  <c r="X103" i="3"/>
  <c r="X104" i="3"/>
  <c r="X105" i="3"/>
  <c r="X106" i="3"/>
  <c r="X107" i="3"/>
  <c r="X108" i="3"/>
  <c r="X109" i="3"/>
  <c r="X110" i="3"/>
  <c r="X111" i="3"/>
  <c r="X112" i="3"/>
  <c r="X113" i="3"/>
  <c r="X114" i="3"/>
  <c r="X115" i="3"/>
  <c r="X116" i="3"/>
  <c r="X117" i="3"/>
  <c r="X118" i="3"/>
  <c r="X119" i="3"/>
  <c r="X120" i="3"/>
  <c r="X121" i="3"/>
  <c r="X122" i="3"/>
  <c r="X123" i="3"/>
  <c r="X124" i="3"/>
  <c r="X125" i="3"/>
  <c r="X126" i="3"/>
  <c r="X127" i="3"/>
  <c r="X128" i="3"/>
  <c r="X129" i="3"/>
  <c r="X130" i="3"/>
  <c r="X131" i="3"/>
  <c r="X132" i="3"/>
  <c r="X133" i="3"/>
  <c r="X134" i="3"/>
  <c r="X135" i="3"/>
  <c r="X136" i="3"/>
  <c r="X137" i="3"/>
  <c r="X138" i="3"/>
  <c r="X139" i="3"/>
  <c r="X140" i="3"/>
  <c r="X141" i="3"/>
  <c r="X142" i="3"/>
  <c r="X143" i="3"/>
  <c r="X144" i="3"/>
  <c r="X145" i="3"/>
  <c r="X146" i="3"/>
  <c r="X147" i="3"/>
  <c r="X148" i="3"/>
  <c r="X149" i="3"/>
  <c r="X150" i="3"/>
  <c r="X151" i="3"/>
  <c r="X152" i="3"/>
  <c r="X153" i="3"/>
  <c r="X154" i="3"/>
  <c r="X155" i="3"/>
  <c r="X156" i="3"/>
  <c r="X157" i="3"/>
  <c r="X158" i="3"/>
  <c r="X159" i="3"/>
  <c r="X160" i="3"/>
  <c r="X161" i="3"/>
  <c r="X162" i="3"/>
  <c r="AB18" i="3" l="1"/>
  <c r="AB17" i="3"/>
  <c r="AB4" i="3"/>
  <c r="AB19" i="3"/>
  <c r="AB11" i="3"/>
  <c r="AB10" i="3"/>
  <c r="AB9" i="3"/>
  <c r="AB3" i="3"/>
  <c r="AB16" i="3"/>
  <c r="AB8" i="3"/>
  <c r="AB23" i="3"/>
  <c r="AB15" i="3"/>
  <c r="AB7" i="3"/>
  <c r="AB22" i="3"/>
  <c r="AB14" i="3"/>
  <c r="AB6" i="3"/>
  <c r="AB21" i="3"/>
  <c r="AB13" i="3"/>
  <c r="AB5" i="3"/>
  <c r="AB20" i="3"/>
  <c r="AB12" i="3"/>
  <c r="J17" i="3"/>
  <c r="AA12" i="3"/>
  <c r="AA4" i="3"/>
  <c r="AA19" i="3"/>
  <c r="AA11" i="3"/>
  <c r="AA18" i="3"/>
  <c r="AA10" i="3"/>
  <c r="AA17" i="3"/>
  <c r="AA9" i="3"/>
  <c r="AA3" i="3"/>
  <c r="AA16" i="3"/>
  <c r="AA8" i="3"/>
  <c r="AA23" i="3"/>
  <c r="AA15" i="3"/>
  <c r="AA7" i="3"/>
  <c r="AA22" i="3"/>
  <c r="AA14" i="3"/>
  <c r="AA6" i="3"/>
  <c r="AA21" i="3"/>
  <c r="AA13" i="3"/>
  <c r="AA5" i="3"/>
  <c r="AA20" i="3"/>
  <c r="J21" i="3"/>
  <c r="J11" i="3"/>
  <c r="J10" i="3"/>
  <c r="J16" i="3"/>
  <c r="J9" i="3"/>
  <c r="J3" i="3"/>
  <c r="J8" i="3"/>
  <c r="J15" i="3"/>
  <c r="J7" i="3"/>
  <c r="J14" i="3"/>
  <c r="J6" i="3"/>
  <c r="J20" i="3"/>
  <c r="J23" i="3"/>
  <c r="J13" i="3"/>
  <c r="J5" i="3"/>
  <c r="J19" i="3"/>
  <c r="J22" i="3"/>
  <c r="J12" i="3"/>
  <c r="J4" i="3"/>
  <c r="J18" i="3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6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K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6" i="10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H8" i="3" l="1"/>
  <c r="H21" i="3"/>
  <c r="H16" i="3"/>
  <c r="H22" i="3"/>
  <c r="H17" i="3"/>
  <c r="H23" i="3"/>
  <c r="H18" i="3"/>
  <c r="H20" i="3"/>
  <c r="H19" i="3"/>
  <c r="I46" i="3"/>
  <c r="I99" i="3"/>
  <c r="I92" i="3"/>
  <c r="I114" i="3"/>
  <c r="H3" i="3"/>
  <c r="I73" i="3"/>
  <c r="I53" i="3"/>
  <c r="H9" i="3"/>
  <c r="I45" i="3"/>
  <c r="I91" i="3"/>
  <c r="I121" i="3"/>
  <c r="H15" i="3"/>
  <c r="H7" i="3"/>
  <c r="I52" i="3"/>
  <c r="I66" i="3"/>
  <c r="I71" i="3"/>
  <c r="I98" i="3"/>
  <c r="I90" i="3"/>
  <c r="I120" i="3"/>
  <c r="I72" i="3"/>
  <c r="H14" i="3"/>
  <c r="H6" i="3"/>
  <c r="I51" i="3"/>
  <c r="I78" i="3"/>
  <c r="I70" i="3"/>
  <c r="I97" i="3"/>
  <c r="I89" i="3"/>
  <c r="I119" i="3"/>
  <c r="H13" i="3"/>
  <c r="H5" i="3"/>
  <c r="I50" i="3"/>
  <c r="I77" i="3"/>
  <c r="I69" i="3"/>
  <c r="I96" i="3"/>
  <c r="I113" i="3"/>
  <c r="I118" i="3"/>
  <c r="H12" i="3"/>
  <c r="H4" i="3"/>
  <c r="I49" i="3"/>
  <c r="I76" i="3"/>
  <c r="I68" i="3"/>
  <c r="I95" i="3"/>
  <c r="I125" i="3"/>
  <c r="I117" i="3"/>
  <c r="H11" i="3"/>
  <c r="I44" i="3"/>
  <c r="I48" i="3"/>
  <c r="I75" i="3"/>
  <c r="I67" i="3"/>
  <c r="I94" i="3"/>
  <c r="I124" i="3"/>
  <c r="I116" i="3"/>
  <c r="H10" i="3"/>
  <c r="I55" i="3"/>
  <c r="I47" i="3"/>
  <c r="I74" i="3"/>
  <c r="I88" i="3"/>
  <c r="I93" i="3"/>
  <c r="I123" i="3"/>
  <c r="I115" i="3"/>
  <c r="I56" i="3"/>
  <c r="I54" i="3"/>
  <c r="I100" i="3"/>
  <c r="I12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52530F7-C620-443A-9F05-339664FB7899}" keepAlive="1" name="Query - playtime_results2" description="Connection to the 'playtime_results2' query in the workbook." type="5" refreshedVersion="6" background="1" saveData="1">
    <dbPr connection="Provider=Microsoft.Mashup.OleDb.1;Data Source=$Workbook$;Location=playtime_results2;Extended Properties=&quot;&quot;" command="SELECT * FROM [playtime_results2]"/>
  </connection>
  <connection id="2" xr16:uid="{3F2A35E9-2094-407B-8FFC-C5C93F12B914}" keepAlive="1" name="Query - playtime_results2 (2)" description="Connection to the 'playtime_results2 (2)' query in the workbook." type="5" refreshedVersion="6" background="1">
    <dbPr connection="Provider=Microsoft.Mashup.OleDb.1;Data Source=$Workbook$;Location=&quot;playtime_results2 (2)&quot;;Extended Properties=&quot;&quot;" command="SELECT * FROM [playtime_results2 (2)]"/>
  </connection>
  <connection id="3" xr16:uid="{D02E6BCE-F625-4A32-9AB0-36C9975B288B}" keepAlive="1" name="Query - playtime_results2 (3)" description="Connection to the 'playtime_results2 (3)' query in the workbook." type="5" refreshedVersion="6" background="1" saveData="1">
    <dbPr connection="Provider=Microsoft.Mashup.OleDb.1;Data Source=$Workbook$;Location=&quot;playtime_results2 (3)&quot;;Extended Properties=&quot;&quot;" command="SELECT * FROM [playtime_results2 (3)]"/>
  </connection>
  <connection id="4" xr16:uid="{A51497CE-2D48-4DC5-87E0-8A186DD24AA6}" keepAlive="1" name="Query - playtime_results2 (4)" description="Connection to the 'playtime_results2 (4)' query in the workbook." type="5" refreshedVersion="6" background="1">
    <dbPr connection="Provider=Microsoft.Mashup.OleDb.1;Data Source=$Workbook$;Location=&quot;playtime_results2 (4)&quot;;Extended Properties=&quot;&quot;" command="SELECT * FROM [playtime_results2 (4)]"/>
  </connection>
  <connection id="5" xr16:uid="{3AEAA15D-5DAD-4B83-A8D3-16E237861171}" keepAlive="1" name="Query - playtime_results2 (5)" description="Connection to the 'playtime_results2 (5)' query in the workbook." type="5" refreshedVersion="6" background="1" saveData="1">
    <dbPr connection="Provider=Microsoft.Mashup.OleDb.1;Data Source=$Workbook$;Location=&quot;playtime_results2 (5)&quot;;Extended Properties=&quot;&quot;" command="SELECT * FROM [playtime_results2 (5)]"/>
  </connection>
  <connection id="6" xr16:uid="{4D34ECF9-1457-4A82-B317-72835F63FBD8}" keepAlive="1" name="Query - playtime_results2 (6)" description="Connection to the 'playtime_results2 (6)' query in the workbook." type="5" refreshedVersion="6" background="1">
    <dbPr connection="Provider=Microsoft.Mashup.OleDb.1;Data Source=$Workbook$;Location=&quot;playtime_results2 (6)&quot;;Extended Properties=&quot;&quot;" command="SELECT * FROM [playtime_results2 (6)]"/>
  </connection>
  <connection id="7" xr16:uid="{8B72593A-4DB3-410D-9D30-824CBE3D29A2}" keepAlive="1" name="Query - playtime_results2 (7)" description="Connection to the 'playtime_results2 (7)' query in the workbook." type="5" refreshedVersion="6" background="1" saveData="1">
    <dbPr connection="Provider=Microsoft.Mashup.OleDb.1;Data Source=$Workbook$;Location=&quot;playtime_results2 (7)&quot;;Extended Properties=&quot;&quot;" command="SELECT * FROM [playtime_results2 (7)]"/>
  </connection>
  <connection id="8" xr16:uid="{8BDAC6FB-C612-476B-9752-596756116567}" keepAlive="1" name="Query - playtime_results2 (8)" description="Connection to the 'playtime_results2 (8)' query in the workbook." type="5" refreshedVersion="6" background="1">
    <dbPr connection="Provider=Microsoft.Mashup.OleDb.1;Data Source=$Workbook$;Location=&quot;playtime_results2 (8)&quot;;Extended Properties=&quot;&quot;" command="SELECT * FROM [playtime_results2 (8)]"/>
  </connection>
  <connection id="9" xr16:uid="{39D30C99-40D6-4903-AA54-CDFC84B62FCD}" keepAlive="1" name="Query - playtime_results2 (9)" description="Connection to the 'playtime_results2 (9)' query in the workbook." type="5" refreshedVersion="6" background="1" saveData="1">
    <dbPr connection="Provider=Microsoft.Mashup.OleDb.1;Data Source=$Workbook$;Location=&quot;playtime_results2 (9)&quot;;Extended Properties=&quot;&quot;" command="SELECT * FROM [playtime_results2 (9)]"/>
  </connection>
  <connection id="10" xr16:uid="{9C7B8307-A883-445A-92C7-415176264EBE}" keepAlive="1" name="Query - playtime_results4" description="Connection to the 'playtime_results4' query in the workbook." type="5" refreshedVersion="6" background="1">
    <dbPr connection="Provider=Microsoft.Mashup.OleDb.1;Data Source=$Workbook$;Location=playtime_results4;Extended Properties=&quot;&quot;" command="SELECT * FROM [playtime_results4]"/>
  </connection>
  <connection id="11" xr16:uid="{D054CAB8-B9D1-428F-83F1-297F7C3BB5A3}" keepAlive="1" name="Query - playtime_results4 (2)" description="Connection to the 'playtime_results4 (2)' query in the workbook." type="5" refreshedVersion="6" background="1" saveData="1">
    <dbPr connection="Provider=Microsoft.Mashup.OleDb.1;Data Source=$Workbook$;Location=&quot;playtime_results4 (2)&quot;;Extended Properties=&quot;&quot;" command="SELECT * FROM [playtime_results4 (2)]"/>
  </connection>
  <connection id="12" xr16:uid="{32975CAB-F74B-4F57-A45A-038C25C1394B}" keepAlive="1" name="Query - playtime_results4 (3)" description="Connection to the 'playtime_results4 (3)' query in the workbook." type="5" refreshedVersion="6" background="1">
    <dbPr connection="Provider=Microsoft.Mashup.OleDb.1;Data Source=$Workbook$;Location=&quot;playtime_results4 (3)&quot;;Extended Properties=&quot;&quot;" command="SELECT * FROM [playtime_results4 (3)]"/>
  </connection>
  <connection id="13" xr16:uid="{BAF10F72-2B0A-4A21-A241-3332C438ADA4}" keepAlive="1" name="Query - playtime_results4 (4)" description="Connection to the 'playtime_results4 (4)' query in the workbook." type="5" refreshedVersion="6" background="1" saveData="1">
    <dbPr connection="Provider=Microsoft.Mashup.OleDb.1;Data Source=$Workbook$;Location=&quot;playtime_results4 (4)&quot;;Extended Properties=&quot;&quot;" command="SELECT * FROM [playtime_results4 (4)]"/>
  </connection>
  <connection id="14" xr16:uid="{4A84F990-DF4B-4F77-8CB1-59BE2AD40BC7}" keepAlive="1" name="Query - playtime_results4 (5)" description="Connection to the 'playtime_results4 (5)' query in the workbook." type="5" refreshedVersion="6" background="1">
    <dbPr connection="Provider=Microsoft.Mashup.OleDb.1;Data Source=$Workbook$;Location=&quot;playtime_results4 (5)&quot;;Extended Properties=&quot;&quot;" command="SELECT * FROM [playtime_results4 (5)]"/>
  </connection>
  <connection id="15" xr16:uid="{DBE97BCB-8C9E-4BD4-BDFD-4C7A227E4ABB}" keepAlive="1" name="Query - playtime_results4 (6)" description="Connection to the 'playtime_results4 (6)' query in the workbook." type="5" refreshedVersion="6" background="1" saveData="1">
    <dbPr connection="Provider=Microsoft.Mashup.OleDb.1;Data Source=$Workbook$;Location=&quot;playtime_results4 (6)&quot;;Extended Properties=&quot;&quot;" command="SELECT * FROM [playtime_results4 (6)]"/>
  </connection>
  <connection id="16" xr16:uid="{B2094481-7C8B-474B-A682-72F177B1F5B9}" keepAlive="1" name="Query - upgrade_results" description="Connection to the 'upgrade_results' query in the workbook." type="5" refreshedVersion="6" background="1" saveData="1">
    <dbPr connection="Provider=Microsoft.Mashup.OleDb.1;Data Source=$Workbook$;Location=upgrade_results;Extended Properties=&quot;&quot;" command="SELECT * FROM [upgrade_results]"/>
  </connection>
  <connection id="17" xr16:uid="{A34D2877-0659-4C97-BECC-402F28391430}" keepAlive="1" name="Query - upgrade_results2" description="Connection to the 'upgrade_results2' query in the workbook." type="5" refreshedVersion="6" background="1">
    <dbPr connection="Provider=Microsoft.Mashup.OleDb.1;Data Source=$Workbook$;Location=upgrade_results2;Extended Properties=&quot;&quot;" command="SELECT * FROM [upgrade_results2]"/>
  </connection>
  <connection id="18" xr16:uid="{C1EAE004-B165-440B-BBD7-F4D6E7439ABC}" keepAlive="1" name="Query - upgrade_results2 (2)" description="Connection to the 'upgrade_results2 (2)' query in the workbook." type="5" refreshedVersion="6" background="1" saveData="1">
    <dbPr connection="Provider=Microsoft.Mashup.OleDb.1;Data Source=$Workbook$;Location=&quot;upgrade_results2 (2)&quot;;Extended Properties=&quot;&quot;" command="SELECT * FROM [upgrade_results2 (2)]"/>
  </connection>
</connections>
</file>

<file path=xl/sharedStrings.xml><?xml version="1.0" encoding="utf-8"?>
<sst xmlns="http://schemas.openxmlformats.org/spreadsheetml/2006/main" count="1382" uniqueCount="246">
  <si>
    <t>Frequency</t>
  </si>
  <si>
    <t>sessionid</t>
  </si>
  <si>
    <t>cid</t>
  </si>
  <si>
    <t>starttime</t>
  </si>
  <si>
    <t>endtime</t>
  </si>
  <si>
    <t>04FBA23F-BED7-FE2B-A3A7-DD7FF6CD8426</t>
  </si>
  <si>
    <t>0ACB654F-1AB9-FE97-68CE-BFB21CA21863</t>
  </si>
  <si>
    <t>0DA65916-8782-B49F-1CB3-87B6FB31ABFA</t>
  </si>
  <si>
    <t>0EA159F3-12B0-44C9-9CF5-1F2FDE768DE1</t>
  </si>
  <si>
    <t>17EB771A-7380-915E-26F7-96224AE6AB65</t>
  </si>
  <si>
    <t>1C046667-7EB9-C540-7018-59D41CB69649</t>
  </si>
  <si>
    <t>22CE160F-1E77-162C-E521-8C90A48B8F0E</t>
  </si>
  <si>
    <t>26234B85-23B5-B377-9ECF-E1AD30FF5070</t>
  </si>
  <si>
    <t>35EF613C-6D93-D6C2-D740-20B0B9729FFB</t>
  </si>
  <si>
    <t>391653FD-050D-4680-5A2A-629C6CFAB2D0</t>
  </si>
  <si>
    <t>496FAFE4-4F6F-9D88-F8A1-5307E0C65D07</t>
  </si>
  <si>
    <t>4E11260E-50C3-2957-56FF-CCDE95F3E380</t>
  </si>
  <si>
    <t>599BFF82-5EAD-46EA-212F-95B411250DBA</t>
  </si>
  <si>
    <t>6776B45B-F48E-CBDA-8D4F-7F18FA355C3C</t>
  </si>
  <si>
    <t>6A1979DB-460C-6954-8146-E15EA0E00154</t>
  </si>
  <si>
    <t>6C614CC3-0267-23DA-A4B4-421AB65B8FBF</t>
  </si>
  <si>
    <t>7B17EBFB-9931-0A00-0EAC-89FAB8A3FC6E</t>
  </si>
  <si>
    <t>7FD9AAAF-0264-8439-9CCE-993FE2919EB5</t>
  </si>
  <si>
    <t>895D35F8-3C78-B18C-18CB-0D624F565D21</t>
  </si>
  <si>
    <t>8BC0E7A5-70BA-FB9D-B3BB-CCDDFDAAA5C5</t>
  </si>
  <si>
    <t>8D842ADA-D944-074A-5562-AC1D39879A82</t>
  </si>
  <si>
    <t>8E24F733-FF84-C192-C6EB-6A2795B921FA</t>
  </si>
  <si>
    <t>96D2CE82-5B2B-74F5-0D4B-C6B086FF9B96</t>
  </si>
  <si>
    <t>983E13A2-7757-F9DF-8FD7-B7B30CD1DD95</t>
  </si>
  <si>
    <t>9F1CE3A1-B5FB-9D42-CDDA-47253A903290</t>
  </si>
  <si>
    <t>A638E63A-F880-8CBC-791E-AE68EE3B173D</t>
  </si>
  <si>
    <t>A65B50F3-46A7-E924-2CC5-558BE2FEC525</t>
  </si>
  <si>
    <t>AB394C56-4B52-47EB-FC5E-DB8531E122C5</t>
  </si>
  <si>
    <t>AEE0AADF-1FF5-4B69-C728-0FF29106B42B</t>
  </si>
  <si>
    <t>B08A102C-AE8F-4035-5A08-8B23E356F6B6</t>
  </si>
  <si>
    <t>C3352FDC-D08A-74A2-39BC-D950E9D90C9C</t>
  </si>
  <si>
    <t>C35CA6F4-D3CD-CD66-752B-AF9F13E7A616</t>
  </si>
  <si>
    <t>D26C8910-8DC4-5ECD-6CDE-702350CD6056</t>
  </si>
  <si>
    <t>DFBFD572-7645-2B92-2DDF-9192FD707E58</t>
  </si>
  <si>
    <t>E8923A79-1B93-27B0-809C-3FE022888193</t>
  </si>
  <si>
    <t>F44A8052-FF1E-D157-2ECB-25A1DB099923</t>
  </si>
  <si>
    <t>F64428B2-9BEA-9F90-1922-AE4BD919310B</t>
  </si>
  <si>
    <t>FA6920BF-CB74-1661-F4CB-5763EE54F6F4</t>
  </si>
  <si>
    <t>Playtime All</t>
  </si>
  <si>
    <t>Playtime Tutorial</t>
  </si>
  <si>
    <t>Playtime no Tutorial</t>
  </si>
  <si>
    <t>Playtime short days</t>
  </si>
  <si>
    <t>Playtime long days</t>
  </si>
  <si>
    <t>Playtime</t>
  </si>
  <si>
    <t>Time</t>
  </si>
  <si>
    <t>time</t>
  </si>
  <si>
    <t>Release 2</t>
  </si>
  <si>
    <t>Release 1</t>
  </si>
  <si>
    <t>aid</t>
  </si>
  <si>
    <t>a_detail</t>
  </si>
  <si>
    <t>{"tier":1}</t>
  </si>
  <si>
    <t>{"tier":2}</t>
  </si>
  <si>
    <t>{"tier":3}</t>
  </si>
  <si>
    <t>{"tier":4}</t>
  </si>
  <si>
    <t>{"tier":5}</t>
  </si>
  <si>
    <t>{"tier":6}</t>
  </si>
  <si>
    <t>Oven Time</t>
  </si>
  <si>
    <t>Queue Limit</t>
  </si>
  <si>
    <t>Queue Speed</t>
  </si>
  <si>
    <t>New Recipe</t>
  </si>
  <si>
    <t>Increased Profit</t>
  </si>
  <si>
    <t>Total Sessions</t>
  </si>
  <si>
    <t>Proportion</t>
  </si>
  <si>
    <t>SHORT</t>
  </si>
  <si>
    <t>LONG</t>
  </si>
  <si>
    <t>OVERALL</t>
  </si>
  <si>
    <t>Long sessions</t>
  </si>
  <si>
    <t>Short sessions</t>
  </si>
  <si>
    <t>01E9E9C6-08EB-122A-EC4F-2805721EBB59</t>
  </si>
  <si>
    <t>045E3081-9A16-7F3F-A15A-F664D8FBEF5A</t>
  </si>
  <si>
    <t>04D93B87-4D0E-3C94-A06D-AAEC9DF40E55</t>
  </si>
  <si>
    <t>04E38B8B-761C-4942-746C-6F8116811A07</t>
  </si>
  <si>
    <t>06BA8B9E-C516-850C-1557-80C19CD44725</t>
  </si>
  <si>
    <t>07BD7487-26D4-0041-3852-048746897752</t>
  </si>
  <si>
    <t>0A3C38A4-7C99-D44B-F41F-7942562A91A5</t>
  </si>
  <si>
    <t>0ACAF4C4-13A4-88A6-B250-A8EAF0BB79C1</t>
  </si>
  <si>
    <t>0B0F42BB-EDC0-5623-8154-32E191D9F997</t>
  </si>
  <si>
    <t>0BC2FB48-6274-1BE7-B657-9458A1E909C2</t>
  </si>
  <si>
    <t>0C4216CE-7C25-91ED-3E0C-29A2A63D9EB6</t>
  </si>
  <si>
    <t>0C5A582E-A0B7-FFA4-1E2D-33295C9D84E0</t>
  </si>
  <si>
    <t>0F7C487A-3203-DB32-F74C-3A91D7F4B944</t>
  </si>
  <si>
    <t>123610EC-6E94-64C9-5C8C-A35A05921737</t>
  </si>
  <si>
    <t>14050F65-7517-5C36-1B31-34C53FE61B65</t>
  </si>
  <si>
    <t>146F8ED0-5B34-0652-F572-1759E5C852CE</t>
  </si>
  <si>
    <t>156E9D2F-FB98-4435-C01C-C2046E6B637B</t>
  </si>
  <si>
    <t>1706D2EB-0E0E-CD03-5B21-84FE24C8FE64</t>
  </si>
  <si>
    <t>17694210-8391-B373-88BA-464FE1D1949D</t>
  </si>
  <si>
    <t>18086535-D836-60E3-1DE1-0B02070150D1</t>
  </si>
  <si>
    <t>1818E407-419D-79B5-AA37-3047EF88EC63</t>
  </si>
  <si>
    <t>1A90A87A-E8E0-4DC3-A672-2BD215BAED42</t>
  </si>
  <si>
    <t>1E04BCF3-6B62-E95D-4564-E1E61329045D</t>
  </si>
  <si>
    <t>227F231E-9897-D73F-EFDB-80D8D66B93FA</t>
  </si>
  <si>
    <t>26AE1C7B-9B5F-1C05-D5B8-116B321EB119</t>
  </si>
  <si>
    <t>277E339B-0F67-4676-0679-2C57151DFD82</t>
  </si>
  <si>
    <t>2A425FD5-E741-14AA-BD1D-D84393E9371F</t>
  </si>
  <si>
    <t>2BC68ABD-9738-3D9D-A92B-E9F4D5CE8651</t>
  </si>
  <si>
    <t>2CCD7678-EE88-1E14-218D-14B7BE4B9F66</t>
  </si>
  <si>
    <t>2F02D108-6C49-A8A2-0126-42CECA9C8A05</t>
  </si>
  <si>
    <t>2FFC1B64-4593-0A91-A2D8-C57CD7080E42</t>
  </si>
  <si>
    <t>3047218E-DBB6-F658-48BC-F5E7C6A3B239</t>
  </si>
  <si>
    <t>335EF6AD-6612-C46F-70CD-C59E7D6CEFF5</t>
  </si>
  <si>
    <t>34AB257B-3B95-55DE-F7E4-C3D0713A06FC</t>
  </si>
  <si>
    <t>35A00C12-DCF0-345A-4E01-859C7402CFF2</t>
  </si>
  <si>
    <t>380ADDAE-D2DD-1EFE-2352-71F0EFF9F036</t>
  </si>
  <si>
    <t>398FEF71-6B93-89AC-A1E0-B5B8BC28783D</t>
  </si>
  <si>
    <t>3ACB1D91-93B6-4D2B-6839-9ED374BE8BC5</t>
  </si>
  <si>
    <t>3CA18CF8-AAA6-AE57-4B29-4F92B6F142FE</t>
  </si>
  <si>
    <t>3DA37F3B-AD5E-D950-EE68-D35F26171919</t>
  </si>
  <si>
    <t>3E519D2A-8A07-A594-96FB-81409FE5F5F7</t>
  </si>
  <si>
    <t>444A281B-468A-C48D-E937-4B7EDADED84D</t>
  </si>
  <si>
    <t>454F1E48-3800-DBDE-1ECD-64D9FD3D4153</t>
  </si>
  <si>
    <t>46AC1122-C5CD-CD80-D06D-9BCB730E7A4A</t>
  </si>
  <si>
    <t>46C0DD88-2ABB-8DA5-818A-A009101FC88F</t>
  </si>
  <si>
    <t>47635907-0102-312A-1431-030EFF343ECC</t>
  </si>
  <si>
    <t>4815DC90-3D13-CD6A-DBE5-D03EB28DEDBA</t>
  </si>
  <si>
    <t>483EE5F4-B10B-46EE-8165-9DEA07731005</t>
  </si>
  <si>
    <t>48C00988-F525-C26B-F1F8-E0332BA1248D</t>
  </si>
  <si>
    <t>48EA7164-76B9-2358-C5C8-46DAD98AAB15</t>
  </si>
  <si>
    <t>49C3348D-E11D-53BD-108F-3ED35E33F422</t>
  </si>
  <si>
    <t>4C528819-AE62-DF64-9A0C-4F535D7D3D05</t>
  </si>
  <si>
    <t>4E5A8F5C-9107-75B2-AC24-07491600CACE</t>
  </si>
  <si>
    <t>4E6B64F4-BB57-291F-8748-11356D787AD7</t>
  </si>
  <si>
    <t>4ED83AB1-3394-A720-DC6F-F94E9D13FDA8</t>
  </si>
  <si>
    <t>4F8A1974-24EB-27D0-E1EC-E7388A1772F4</t>
  </si>
  <si>
    <t>4FE00983-E79A-D92C-8C8B-5B70F9C03CF0</t>
  </si>
  <si>
    <t>5471CA1B-ED07-A7BD-12C3-293875F0DF26</t>
  </si>
  <si>
    <t>5656D746-DA26-7928-FDE8-A6185E9E6025</t>
  </si>
  <si>
    <t>582CDD45-DC4F-03A6-D6AE-57865BC2D407</t>
  </si>
  <si>
    <t>58F73C43-56B4-1585-364C-60BF04150F68</t>
  </si>
  <si>
    <t>5A40EF7C-3E16-239D-ECEB-A2960C4A4EBD</t>
  </si>
  <si>
    <t>63C13269-F112-8E7F-A358-BB72CCE8CEAD</t>
  </si>
  <si>
    <t>63D1C2E7-BE0F-CF19-338E-96D6D389E046</t>
  </si>
  <si>
    <t>65144B04-9A6D-DE22-25B4-8E6032D87F53</t>
  </si>
  <si>
    <t>653D9165-4653-50A8-6732-135DF3F33186</t>
  </si>
  <si>
    <t>6660FC78-92FC-5268-A85E-16014B2D289A</t>
  </si>
  <si>
    <t>66EA5CD3-CA13-F49A-C6DC-9AA60D7F6FA4</t>
  </si>
  <si>
    <t>678DAB8B-8711-5B94-5198-6936FB5D80C4</t>
  </si>
  <si>
    <t>679B90D8-8644-D0E8-6B32-BE4522D72AC6</t>
  </si>
  <si>
    <t>697C25B2-5329-8CAD-746B-19DF78808DDB</t>
  </si>
  <si>
    <t>6B799526-CDD0-0227-F0BA-86189E8A2A1C</t>
  </si>
  <si>
    <t>6D72C1B2-0D8D-CCEA-9D9B-2D91B795A870</t>
  </si>
  <si>
    <t>6E2B0789-CD31-64CF-C75C-DB643951B0C5</t>
  </si>
  <si>
    <t>6F480F15-37B6-D59D-D594-E4F0FD8A677C</t>
  </si>
  <si>
    <t>70ACAC4D-0673-0BE9-0F47-7D3C615DCBF5</t>
  </si>
  <si>
    <t>71778841-DC31-D8C9-7CBE-A718FB041C46</t>
  </si>
  <si>
    <t>71949AF5-8419-9D36-7C24-C8F6DFB9AAD5</t>
  </si>
  <si>
    <t>72E78075-2717-445F-EA6C-9B148FCD9188</t>
  </si>
  <si>
    <t>748B9FDA-A839-2C7F-7419-7B2C5A9D727D</t>
  </si>
  <si>
    <t>7573424A-1C8C-2DF3-6108-1681DCBA4834</t>
  </si>
  <si>
    <t>75B4BB53-AD0F-61AA-3567-6B8EBDE1DED3</t>
  </si>
  <si>
    <t>76C5AA3B-C049-2E03-C18C-9F1308C2C48D</t>
  </si>
  <si>
    <t>772113AA-0B11-CD4D-1203-71DE061CEECE</t>
  </si>
  <si>
    <t>7777B06D-391A-1EDC-6977-FF898823C97D</t>
  </si>
  <si>
    <t>7779A02A-D6F7-8AC0-93BF-AAE37AF6888D</t>
  </si>
  <si>
    <t>78F721A0-7C20-30AA-DCBE-9196F1C65835</t>
  </si>
  <si>
    <t>7CAF46FE-A977-4088-74C0-481BFAE06311</t>
  </si>
  <si>
    <t>7E02B6D8-1342-C100-5DDA-9F0A1FAB76BD</t>
  </si>
  <si>
    <t>80226EAA-4FC8-3002-498B-C74145283BB0</t>
  </si>
  <si>
    <t>805DE3B2-53FB-BF4A-04DA-9AD9435BB787</t>
  </si>
  <si>
    <t>81B8AC14-59A1-7B24-AECA-463E200A9625</t>
  </si>
  <si>
    <t>849FF0E2-F2B7-E4AD-D6EF-3E61F3061E77</t>
  </si>
  <si>
    <t>84FDA12D-BEA5-C579-E564-1B3EC121DE1A</t>
  </si>
  <si>
    <t>85275D7F-1CB6-E434-D002-AEFE87FC4544</t>
  </si>
  <si>
    <t>87CA4010-F224-3FB0-1492-1189AAA2DCC2</t>
  </si>
  <si>
    <t>87E4CB61-9BD6-E981-D6F7-4426C2021371</t>
  </si>
  <si>
    <t>8864C0FD-DCE1-D004-FD8C-3854C245E8B8</t>
  </si>
  <si>
    <t>8A9445B1-16DF-093F-94BB-0418A9E431A4</t>
  </si>
  <si>
    <t>8B5564F3-3974-4EB5-67A2-9A113648D68E</t>
  </si>
  <si>
    <t>8B5D9871-51B1-7916-C3D0-8960EEBF3CB2</t>
  </si>
  <si>
    <t>8ED93DFE-9CA3-018D-E54A-7D87DDFDFFBB</t>
  </si>
  <si>
    <t>98284995-4F8E-CD04-3318-4B22803F3B46</t>
  </si>
  <si>
    <t>9CF36144-02E0-B076-3E80-78E6E90D1B58</t>
  </si>
  <si>
    <t>9F2FA584-6A3C-D90B-1F47-AE5922041B6F</t>
  </si>
  <si>
    <t>9FBD5C99-A86A-383B-3727-39DEC8815DEF</t>
  </si>
  <si>
    <t>A29B6E91-66A1-079A-FA63-11F0CCFC47B7</t>
  </si>
  <si>
    <t>A7203427-23C7-BFFF-F102-F5E1E6499364</t>
  </si>
  <si>
    <t>A7352BE4-F8B8-4F4C-F01B-95D9BF1A4023</t>
  </si>
  <si>
    <t>A96CE529-E3D7-768C-FF11-B18A62A2D88E</t>
  </si>
  <si>
    <t>A989F4D5-1055-DF68-37B9-B430D61C2CDC</t>
  </si>
  <si>
    <t>AB1F420C-0B95-83B2-06AD-E20AC800F329</t>
  </si>
  <si>
    <t>ADB88CB1-D2C0-29FA-6EBC-3B667E65E35D</t>
  </si>
  <si>
    <t>AE65A166-595F-CDAC-CC5E-DF3CCE073289</t>
  </si>
  <si>
    <t>AFAFD038-84F3-80C1-66D7-F29DE7A56FE8</t>
  </si>
  <si>
    <t>B2312A03-7781-0360-B9CF-4278A339D4C3</t>
  </si>
  <si>
    <t>B35D8706-90E7-1014-8EAF-52858136301D</t>
  </si>
  <si>
    <t>B58A4574-55B2-3F7F-95F0-7817BA490E39</t>
  </si>
  <si>
    <t>B59F9A4C-9139-EB63-8065-020CA628C5BD</t>
  </si>
  <si>
    <t>B61E2904-72B4-EEE0-A1C3-C4457B002275</t>
  </si>
  <si>
    <t>B6D0420B-5943-00A2-910D-276A46EAC567</t>
  </si>
  <si>
    <t>B71256F8-3F2C-6E58-65F4-6E64624FE29D</t>
  </si>
  <si>
    <t>B71786C0-CE18-CA6A-9757-9D3A48DDA94C</t>
  </si>
  <si>
    <t>B9783B36-4310-DC60-C6F5-A0444FF85A3B</t>
  </si>
  <si>
    <t>B9F012EA-52BF-5868-A5FD-63239B55E78F</t>
  </si>
  <si>
    <t>BE390A0D-1F4D-223F-E74E-B0EF96FE9664</t>
  </si>
  <si>
    <t>BEF1637F-ED9A-093D-D9A5-C8A35F06700B</t>
  </si>
  <si>
    <t>C290CB3C-1AE3-3F49-63CD-B05262D13ED4</t>
  </si>
  <si>
    <t>C6A3950D-890E-FDA0-8BD7-12D1B51F28D5</t>
  </si>
  <si>
    <t>C81ADC66-7B24-EFE7-7B1D-AE8D9D34A0DD</t>
  </si>
  <si>
    <t>C8A0F0E9-A975-F598-9EF8-E1C242CF9F1F</t>
  </si>
  <si>
    <t>CA1596CA-4368-414A-5E7D-FE9F1B5A6A36</t>
  </si>
  <si>
    <t>CB9B8985-3BEA-DBAD-9156-DCD486756B5C</t>
  </si>
  <si>
    <t>CE028B29-668F-E129-51E3-04453FFA3015</t>
  </si>
  <si>
    <t>D22C91C4-431A-3EEC-2FC3-1D09324EA094</t>
  </si>
  <si>
    <t>D26E18E2-2E96-6964-BF27-AAA34E619FB7</t>
  </si>
  <si>
    <t>D3788C9E-3307-C3AE-1131-B212E710C3B2</t>
  </si>
  <si>
    <t>D40471E8-C5D9-F056-5181-35C5070BEA39</t>
  </si>
  <si>
    <t>D756F781-3A39-BD1D-DB32-7953A0391BEE</t>
  </si>
  <si>
    <t>DF6FFBFF-523E-6E6E-3199-5F16CF5DA319</t>
  </si>
  <si>
    <t>E074B540-9176-18EC-2C40-220AE08B8463</t>
  </si>
  <si>
    <t>E1017768-3F51-8AE3-96B6-1FB0D359833A</t>
  </si>
  <si>
    <t>E1A8058E-AE1C-2155-91F6-BDBBE4580D18</t>
  </si>
  <si>
    <t>E7162D12-F821-A7D6-22BF-050EF7A516D2</t>
  </si>
  <si>
    <t>E7A70111-D772-D68B-BEA6-A7AE979901F1</t>
  </si>
  <si>
    <t>E9A4D649-4345-04B3-554A-2EBAED629F5F</t>
  </si>
  <si>
    <t>EBA45635-2D7D-078B-60D0-B072825D930F</t>
  </si>
  <si>
    <t>EE4DCA77-EC3C-6B1C-ECCB-755B27D749E4</t>
  </si>
  <si>
    <t>EFEED90F-9A72-EC38-A462-43FFC1B5C700</t>
  </si>
  <si>
    <t>EFFF2353-AE16-290D-800D-713206222378</t>
  </si>
  <si>
    <t>F1360534-3753-82DF-3E83-3672AC50EC1D</t>
  </si>
  <si>
    <t>F17882E9-A916-5F2D-CAA2-086176A903A1</t>
  </si>
  <si>
    <t>F1B54B44-548E-E82E-54ED-D858225B3CCB</t>
  </si>
  <si>
    <t>F265410F-7E33-7237-165C-8AD59108DF39</t>
  </si>
  <si>
    <t>F531F89C-00E6-EAAD-BE03-DDB5EA38FFEB</t>
  </si>
  <si>
    <t>F72704E1-2BBE-C7AD-95CD-BFC14B56C03A</t>
  </si>
  <si>
    <t>F8196792-C66E-DDDB-9026-0676F8A1D3DD</t>
  </si>
  <si>
    <t>F8846FAE-5D13-F3EE-068C-F9005F4E973B</t>
  </si>
  <si>
    <t>F8B5B8B7-356C-F85B-2ACA-D99256429CDA</t>
  </si>
  <si>
    <t>FDEDC538-BFEE-5E47-B58C-065E9F405258</t>
  </si>
  <si>
    <t>Release 3 Playtime all</t>
  </si>
  <si>
    <t>Release 3</t>
  </si>
  <si>
    <t>Column1</t>
  </si>
  <si>
    <t>Adaptive</t>
  </si>
  <si>
    <t>Not Adaptive</t>
  </si>
  <si>
    <t>Release 3 adaptive</t>
  </si>
  <si>
    <t>Release 3 not adaptive</t>
  </si>
  <si>
    <t>{"tier":7}</t>
  </si>
  <si>
    <t>{"tier":8}</t>
  </si>
  <si>
    <t>Good?</t>
  </si>
  <si>
    <t>y</t>
  </si>
  <si>
    <t>n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</si>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</sst>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1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</a:t>
            </a:r>
            <a:r>
              <a:rPr lang="en-US" baseline="0"/>
              <a:t> of players across different numbers of returns.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Return!$C$1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Return!$B$2:$B$8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Return!$C$2:$C$8</c:f>
              <c:numCache>
                <c:formatCode>General</c:formatCode>
                <c:ptCount val="7"/>
                <c:pt idx="0">
                  <c:v>24</c:v>
                </c:pt>
                <c:pt idx="1">
                  <c:v>3</c:v>
                </c:pt>
                <c:pt idx="2">
                  <c:v>4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7B-4645-9E2F-A1F77C9711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1947032"/>
        <c:axId val="424573512"/>
      </c:barChart>
      <c:catAx>
        <c:axId val="421947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</a:t>
                </a:r>
                <a:r>
                  <a:rPr lang="en-US" baseline="0"/>
                  <a:t> of visits to the game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573512"/>
        <c:crosses val="autoZero"/>
        <c:auto val="1"/>
        <c:lblAlgn val="ctr"/>
        <c:lblOffset val="100"/>
        <c:noMultiLvlLbl val="0"/>
      </c:catAx>
      <c:valAx>
        <c:axId val="424573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</a:t>
                </a:r>
                <a:r>
                  <a:rPr lang="en-US" baseline="0"/>
                  <a:t> of unique  players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947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Overall</a:t>
            </a:r>
            <a:r>
              <a:rPr lang="en-US" baseline="0"/>
              <a:t> Player Drop-Off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Playtime!$H$2</c:f>
              <c:strCache>
                <c:ptCount val="1"/>
                <c:pt idx="0">
                  <c:v>Release 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Playtime!$G$3:$G$23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</c:numCache>
            </c:numRef>
          </c:cat>
          <c:val>
            <c:numRef>
              <c:f>Playtime!$H$3:$H$23</c:f>
              <c:numCache>
                <c:formatCode>General</c:formatCode>
                <c:ptCount val="21"/>
                <c:pt idx="0">
                  <c:v>100</c:v>
                </c:pt>
                <c:pt idx="1">
                  <c:v>97.368421052631575</c:v>
                </c:pt>
                <c:pt idx="2">
                  <c:v>47.368421052631575</c:v>
                </c:pt>
                <c:pt idx="3">
                  <c:v>36.84210526315789</c:v>
                </c:pt>
                <c:pt idx="4">
                  <c:v>28.947368421052634</c:v>
                </c:pt>
                <c:pt idx="5">
                  <c:v>23.684210526315788</c:v>
                </c:pt>
                <c:pt idx="6">
                  <c:v>18.421052631578945</c:v>
                </c:pt>
                <c:pt idx="7">
                  <c:v>15.789473684210526</c:v>
                </c:pt>
                <c:pt idx="8">
                  <c:v>13.157894736842104</c:v>
                </c:pt>
                <c:pt idx="9">
                  <c:v>7.8947368421052628</c:v>
                </c:pt>
                <c:pt idx="10">
                  <c:v>5.2631578947368416</c:v>
                </c:pt>
                <c:pt idx="11">
                  <c:v>5.2631578947368416</c:v>
                </c:pt>
                <c:pt idx="12">
                  <c:v>2.6315789473684208</c:v>
                </c:pt>
                <c:pt idx="13">
                  <c:v>2.6315789473684208</c:v>
                </c:pt>
                <c:pt idx="14">
                  <c:v>2.6315789473684208</c:v>
                </c:pt>
                <c:pt idx="15">
                  <c:v>2.6315789473684208</c:v>
                </c:pt>
                <c:pt idx="16">
                  <c:v>2.6315789473684208</c:v>
                </c:pt>
                <c:pt idx="17">
                  <c:v>2.6315789473684208</c:v>
                </c:pt>
                <c:pt idx="18">
                  <c:v>2.6315789473684208</c:v>
                </c:pt>
                <c:pt idx="19">
                  <c:v>2.6315789473684208</c:v>
                </c:pt>
                <c:pt idx="20">
                  <c:v>2.6315789473684208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FE-4A71-AEDF-83C429211296}"/>
            </c:ext>
          </c:extLst>
        </c:ser>
        <c:ser>
          <c:idx val="1"/>
          <c:order val="1"/>
          <c:tx>
            <c:v>Release 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Playtime!$G$3:$G$23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</c:numCache>
            </c:numRef>
          </c:cat>
          <c:val>
            <c:numRef>
              <c:f>Playtime!$I$3:$I$23</c:f>
              <c:numCache>
                <c:formatCode>General</c:formatCode>
                <c:ptCount val="21"/>
                <c:pt idx="0">
                  <c:v>100</c:v>
                </c:pt>
                <c:pt idx="1">
                  <c:v>62</c:v>
                </c:pt>
                <c:pt idx="2">
                  <c:v>20</c:v>
                </c:pt>
                <c:pt idx="3">
                  <c:v>12</c:v>
                </c:pt>
                <c:pt idx="4">
                  <c:v>12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FE-4A71-AEDF-83C429211296}"/>
            </c:ext>
          </c:extLst>
        </c:ser>
        <c:ser>
          <c:idx val="2"/>
          <c:order val="2"/>
          <c:tx>
            <c:v>Release 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Playtime!$G$3:$G$23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</c:numCache>
            </c:numRef>
          </c:cat>
          <c:val>
            <c:numRef>
              <c:f>Playtime!$J$3:$J$23</c:f>
              <c:numCache>
                <c:formatCode>General</c:formatCode>
                <c:ptCount val="21"/>
                <c:pt idx="0">
                  <c:v>100</c:v>
                </c:pt>
                <c:pt idx="1">
                  <c:v>96.25</c:v>
                </c:pt>
                <c:pt idx="2">
                  <c:v>49.375</c:v>
                </c:pt>
                <c:pt idx="3">
                  <c:v>40.625</c:v>
                </c:pt>
                <c:pt idx="4">
                  <c:v>30.625000000000004</c:v>
                </c:pt>
                <c:pt idx="5">
                  <c:v>22.5</c:v>
                </c:pt>
                <c:pt idx="6">
                  <c:v>18.125</c:v>
                </c:pt>
                <c:pt idx="7">
                  <c:v>16.25</c:v>
                </c:pt>
                <c:pt idx="8">
                  <c:v>13.750000000000002</c:v>
                </c:pt>
                <c:pt idx="9">
                  <c:v>12.5</c:v>
                </c:pt>
                <c:pt idx="10">
                  <c:v>11.875</c:v>
                </c:pt>
                <c:pt idx="11">
                  <c:v>10.625</c:v>
                </c:pt>
                <c:pt idx="12">
                  <c:v>10</c:v>
                </c:pt>
                <c:pt idx="13">
                  <c:v>7.5</c:v>
                </c:pt>
                <c:pt idx="14">
                  <c:v>6.8750000000000009</c:v>
                </c:pt>
                <c:pt idx="15">
                  <c:v>5.625</c:v>
                </c:pt>
                <c:pt idx="16">
                  <c:v>3.75</c:v>
                </c:pt>
                <c:pt idx="17">
                  <c:v>3.125</c:v>
                </c:pt>
                <c:pt idx="18">
                  <c:v>2.5</c:v>
                </c:pt>
                <c:pt idx="19">
                  <c:v>2.5</c:v>
                </c:pt>
                <c:pt idx="20">
                  <c:v>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8C-4418-B813-8C0AF51931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2623392"/>
        <c:axId val="672624376"/>
      </c:lineChart>
      <c:catAx>
        <c:axId val="672623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elapsed (minutes)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624376"/>
        <c:crosses val="autoZero"/>
        <c:auto val="1"/>
        <c:lblAlgn val="ctr"/>
        <c:lblOffset val="100"/>
        <c:noMultiLvlLbl val="0"/>
      </c:catAx>
      <c:valAx>
        <c:axId val="67262437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</a:t>
                </a:r>
                <a:r>
                  <a:rPr lang="en-US" baseline="0"/>
                  <a:t> of players remaining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623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Player Drop-Off Based on the Presence of Tutorial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Tutorial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Playtime!$G$3:$G$15</c:f>
              <c:numCache>
                <c:formatCode>General</c:formatCode>
                <c:ptCount val="13"/>
                <c:pt idx="0">
                  <c:v>0</c:v>
                </c:pt>
                <c:pt idx="1">
                  <c:v>0.5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Playtime!$I$44:$I$56</c:f>
              <c:numCache>
                <c:formatCode>General</c:formatCode>
                <c:ptCount val="13"/>
                <c:pt idx="0">
                  <c:v>100</c:v>
                </c:pt>
                <c:pt idx="1">
                  <c:v>63.157894736842103</c:v>
                </c:pt>
                <c:pt idx="2">
                  <c:v>52.631578947368418</c:v>
                </c:pt>
                <c:pt idx="3">
                  <c:v>36.84210526315789</c:v>
                </c:pt>
                <c:pt idx="4">
                  <c:v>31.578947368421051</c:v>
                </c:pt>
                <c:pt idx="5">
                  <c:v>26.315789473684209</c:v>
                </c:pt>
                <c:pt idx="6">
                  <c:v>21.052631578947366</c:v>
                </c:pt>
                <c:pt idx="7">
                  <c:v>15.789473684210526</c:v>
                </c:pt>
                <c:pt idx="8">
                  <c:v>15.789473684210526</c:v>
                </c:pt>
                <c:pt idx="9">
                  <c:v>5.2631578947368416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66-478D-8CCB-D34A82A3C555}"/>
            </c:ext>
          </c:extLst>
        </c:ser>
        <c:ser>
          <c:idx val="1"/>
          <c:order val="1"/>
          <c:tx>
            <c:v>No Tutorial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Playtime!$I$66:$I$78</c:f>
              <c:numCache>
                <c:formatCode>General</c:formatCode>
                <c:ptCount val="13"/>
                <c:pt idx="0">
                  <c:v>100</c:v>
                </c:pt>
                <c:pt idx="1">
                  <c:v>57.894736842105267</c:v>
                </c:pt>
                <c:pt idx="2">
                  <c:v>42.105263157894733</c:v>
                </c:pt>
                <c:pt idx="3">
                  <c:v>36.84210526315789</c:v>
                </c:pt>
                <c:pt idx="4">
                  <c:v>26.315789473684209</c:v>
                </c:pt>
                <c:pt idx="5">
                  <c:v>21.052631578947366</c:v>
                </c:pt>
                <c:pt idx="6">
                  <c:v>15.789473684210526</c:v>
                </c:pt>
                <c:pt idx="7">
                  <c:v>15.789473684210526</c:v>
                </c:pt>
                <c:pt idx="8">
                  <c:v>10.526315789473683</c:v>
                </c:pt>
                <c:pt idx="9">
                  <c:v>10.526315789473683</c:v>
                </c:pt>
                <c:pt idx="10">
                  <c:v>10.526315789473683</c:v>
                </c:pt>
                <c:pt idx="11">
                  <c:v>10.526315789473683</c:v>
                </c:pt>
                <c:pt idx="12">
                  <c:v>5.2631578947368416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66-478D-8CCB-D34A82A3C5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2623392"/>
        <c:axId val="672624376"/>
      </c:lineChart>
      <c:catAx>
        <c:axId val="672623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elapsed (minutes)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624376"/>
        <c:crosses val="autoZero"/>
        <c:auto val="1"/>
        <c:lblAlgn val="ctr"/>
        <c:lblOffset val="100"/>
        <c:noMultiLvlLbl val="0"/>
      </c:catAx>
      <c:valAx>
        <c:axId val="67262437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</a:t>
                </a:r>
                <a:r>
                  <a:rPr lang="en-US" baseline="0"/>
                  <a:t> of players remaining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623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Player Drop-Off Based on Day Length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60 seconds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Playtime!$G$3:$G$15</c:f>
              <c:numCache>
                <c:formatCode>General</c:formatCode>
                <c:ptCount val="13"/>
                <c:pt idx="0">
                  <c:v>0</c:v>
                </c:pt>
                <c:pt idx="1">
                  <c:v>0.5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Playtime!$I$88:$I$100</c:f>
              <c:numCache>
                <c:formatCode>General</c:formatCode>
                <c:ptCount val="13"/>
                <c:pt idx="0">
                  <c:v>100</c:v>
                </c:pt>
                <c:pt idx="1">
                  <c:v>54.54545454545454</c:v>
                </c:pt>
                <c:pt idx="2">
                  <c:v>36.363636363636367</c:v>
                </c:pt>
                <c:pt idx="3">
                  <c:v>31.818181818181817</c:v>
                </c:pt>
                <c:pt idx="4">
                  <c:v>27.27272727272727</c:v>
                </c:pt>
                <c:pt idx="5">
                  <c:v>22.727272727272727</c:v>
                </c:pt>
                <c:pt idx="6">
                  <c:v>18.181818181818183</c:v>
                </c:pt>
                <c:pt idx="7">
                  <c:v>18.181818181818183</c:v>
                </c:pt>
                <c:pt idx="8">
                  <c:v>13.636363636363635</c:v>
                </c:pt>
                <c:pt idx="9">
                  <c:v>9.0909090909090917</c:v>
                </c:pt>
                <c:pt idx="10">
                  <c:v>4.5454545454545459</c:v>
                </c:pt>
                <c:pt idx="11">
                  <c:v>4.5454545454545459</c:v>
                </c:pt>
                <c:pt idx="12">
                  <c:v>4.5454545454545459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C2-43F7-938F-F6EE0F2CE3FB}"/>
            </c:ext>
          </c:extLst>
        </c:ser>
        <c:ser>
          <c:idx val="1"/>
          <c:order val="1"/>
          <c:tx>
            <c:v>90 Seconds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Playtime!$I$113:$I$125</c:f>
              <c:numCache>
                <c:formatCode>General</c:formatCode>
                <c:ptCount val="13"/>
                <c:pt idx="0">
                  <c:v>100</c:v>
                </c:pt>
                <c:pt idx="1">
                  <c:v>68.75</c:v>
                </c:pt>
                <c:pt idx="2">
                  <c:v>62.5</c:v>
                </c:pt>
                <c:pt idx="3">
                  <c:v>43.75</c:v>
                </c:pt>
                <c:pt idx="4">
                  <c:v>31.25</c:v>
                </c:pt>
                <c:pt idx="5">
                  <c:v>25</c:v>
                </c:pt>
                <c:pt idx="6">
                  <c:v>18.75</c:v>
                </c:pt>
                <c:pt idx="7">
                  <c:v>12.5</c:v>
                </c:pt>
                <c:pt idx="8">
                  <c:v>12.5</c:v>
                </c:pt>
                <c:pt idx="9">
                  <c:v>6.25</c:v>
                </c:pt>
                <c:pt idx="10">
                  <c:v>6.25</c:v>
                </c:pt>
                <c:pt idx="11">
                  <c:v>6.25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C2-43F7-938F-F6EE0F2CE3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2623392"/>
        <c:axId val="672624376"/>
      </c:lineChart>
      <c:catAx>
        <c:axId val="672623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elapsed (minutes)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624376"/>
        <c:crosses val="autoZero"/>
        <c:auto val="1"/>
        <c:lblAlgn val="ctr"/>
        <c:lblOffset val="100"/>
        <c:noMultiLvlLbl val="0"/>
      </c:catAx>
      <c:valAx>
        <c:axId val="67262437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</a:t>
                </a:r>
                <a:r>
                  <a:rPr lang="en-US" baseline="0"/>
                  <a:t> of players remaining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623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Player</a:t>
            </a:r>
            <a:r>
              <a:rPr lang="en-US" baseline="0"/>
              <a:t> Drop-Off AB Test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Playtime!$AA$2</c:f>
              <c:strCache>
                <c:ptCount val="1"/>
                <c:pt idx="0">
                  <c:v>Adaptive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Playtime!$Z$3:$Z$23</c:f>
              <c:numCache>
                <c:formatCode>General</c:formatCode>
                <c:ptCount val="2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</c:numCache>
            </c:numRef>
          </c:cat>
          <c:val>
            <c:numRef>
              <c:f>Playtime!$AA$3:$AA$23</c:f>
              <c:numCache>
                <c:formatCode>General</c:formatCode>
                <c:ptCount val="21"/>
                <c:pt idx="0">
                  <c:v>100</c:v>
                </c:pt>
                <c:pt idx="1">
                  <c:v>59.740259740259738</c:v>
                </c:pt>
                <c:pt idx="2">
                  <c:v>45.454545454545453</c:v>
                </c:pt>
                <c:pt idx="3">
                  <c:v>36.363636363636367</c:v>
                </c:pt>
                <c:pt idx="4">
                  <c:v>28.571428571428569</c:v>
                </c:pt>
                <c:pt idx="5">
                  <c:v>19.480519480519483</c:v>
                </c:pt>
                <c:pt idx="6">
                  <c:v>16.883116883116884</c:v>
                </c:pt>
                <c:pt idx="7">
                  <c:v>15.584415584415584</c:v>
                </c:pt>
                <c:pt idx="8">
                  <c:v>14.285714285714285</c:v>
                </c:pt>
                <c:pt idx="9">
                  <c:v>12.987012987012985</c:v>
                </c:pt>
                <c:pt idx="10">
                  <c:v>11.688311688311687</c:v>
                </c:pt>
                <c:pt idx="11">
                  <c:v>10.38961038961039</c:v>
                </c:pt>
                <c:pt idx="12">
                  <c:v>9.0909090909090917</c:v>
                </c:pt>
                <c:pt idx="13">
                  <c:v>7.7922077922077921</c:v>
                </c:pt>
                <c:pt idx="14">
                  <c:v>7.7922077922077921</c:v>
                </c:pt>
                <c:pt idx="15">
                  <c:v>6.4935064935064926</c:v>
                </c:pt>
                <c:pt idx="16">
                  <c:v>5.1948051948051948</c:v>
                </c:pt>
                <c:pt idx="17">
                  <c:v>3.8961038961038961</c:v>
                </c:pt>
                <c:pt idx="18">
                  <c:v>3.8961038961038961</c:v>
                </c:pt>
                <c:pt idx="19">
                  <c:v>3.8961038961038961</c:v>
                </c:pt>
                <c:pt idx="20">
                  <c:v>3.8961038961038961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7E-4684-B2C3-0F703F9B8DAF}"/>
            </c:ext>
          </c:extLst>
        </c:ser>
        <c:ser>
          <c:idx val="1"/>
          <c:order val="1"/>
          <c:tx>
            <c:strRef>
              <c:f>Playtime!$AB$2</c:f>
              <c:strCache>
                <c:ptCount val="1"/>
                <c:pt idx="0">
                  <c:v>Not Adaptive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Playtime!$Z$3:$Z$23</c:f>
              <c:numCache>
                <c:formatCode>General</c:formatCode>
                <c:ptCount val="2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</c:numCache>
            </c:numRef>
          </c:cat>
          <c:val>
            <c:numRef>
              <c:f>Playtime!$AB$3:$AB$23</c:f>
              <c:numCache>
                <c:formatCode>General</c:formatCode>
                <c:ptCount val="21"/>
                <c:pt idx="0">
                  <c:v>100</c:v>
                </c:pt>
                <c:pt idx="1">
                  <c:v>59.036144578313255</c:v>
                </c:pt>
                <c:pt idx="2">
                  <c:v>53.01204819277109</c:v>
                </c:pt>
                <c:pt idx="3">
                  <c:v>44.578313253012048</c:v>
                </c:pt>
                <c:pt idx="4">
                  <c:v>32.53012048192771</c:v>
                </c:pt>
                <c:pt idx="5">
                  <c:v>25.301204819277107</c:v>
                </c:pt>
                <c:pt idx="6">
                  <c:v>19.277108433734941</c:v>
                </c:pt>
                <c:pt idx="7">
                  <c:v>16.867469879518072</c:v>
                </c:pt>
                <c:pt idx="8">
                  <c:v>13.253012048192772</c:v>
                </c:pt>
                <c:pt idx="9">
                  <c:v>12.048192771084338</c:v>
                </c:pt>
                <c:pt idx="10">
                  <c:v>12.048192771084338</c:v>
                </c:pt>
                <c:pt idx="11">
                  <c:v>10.843373493975903</c:v>
                </c:pt>
                <c:pt idx="12">
                  <c:v>10.843373493975903</c:v>
                </c:pt>
                <c:pt idx="13">
                  <c:v>7.2289156626506017</c:v>
                </c:pt>
                <c:pt idx="14">
                  <c:v>6.024096385542169</c:v>
                </c:pt>
                <c:pt idx="15">
                  <c:v>4.8192771084337354</c:v>
                </c:pt>
                <c:pt idx="16">
                  <c:v>2.4096385542168677</c:v>
                </c:pt>
                <c:pt idx="17">
                  <c:v>2.4096385542168677</c:v>
                </c:pt>
                <c:pt idx="18">
                  <c:v>1.2048192771084338</c:v>
                </c:pt>
                <c:pt idx="19">
                  <c:v>1.2048192771084338</c:v>
                </c:pt>
                <c:pt idx="20">
                  <c:v>1.2048192771084338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7E-4684-B2C3-0F703F9B8D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5275504"/>
        <c:axId val="1165282064"/>
      </c:lineChart>
      <c:catAx>
        <c:axId val="1165275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Elapsed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282064"/>
        <c:crosses val="autoZero"/>
        <c:auto val="1"/>
        <c:lblAlgn val="ctr"/>
        <c:lblOffset val="100"/>
        <c:noMultiLvlLbl val="0"/>
      </c:catAx>
      <c:valAx>
        <c:axId val="116528206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</a:t>
                </a:r>
                <a:r>
                  <a:rPr lang="en-US" baseline="0"/>
                  <a:t> of players remaining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275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</a:t>
            </a:r>
            <a:r>
              <a:rPr lang="en-US" baseline="0"/>
              <a:t> of upgrades at Each tier Per Upgrade Variety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Upgrades!$B$2</c:f>
              <c:strCache>
                <c:ptCount val="1"/>
                <c:pt idx="0">
                  <c:v>Oven 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Upgrades!$H$4:$M$4</c:f>
              <c:numCache>
                <c:formatCode>General</c:formatCode>
                <c:ptCount val="6"/>
                <c:pt idx="0">
                  <c:v>18</c:v>
                </c:pt>
                <c:pt idx="1">
                  <c:v>10</c:v>
                </c:pt>
                <c:pt idx="2">
                  <c:v>6</c:v>
                </c:pt>
                <c:pt idx="3">
                  <c:v>4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17-49E2-A14D-437503A08CB6}"/>
            </c:ext>
          </c:extLst>
        </c:ser>
        <c:ser>
          <c:idx val="2"/>
          <c:order val="1"/>
          <c:tx>
            <c:strRef>
              <c:f>Upgrades!$C$2</c:f>
              <c:strCache>
                <c:ptCount val="1"/>
                <c:pt idx="0">
                  <c:v>Queue Limit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Upgrades!$H$5:$M$5</c:f>
              <c:numCache>
                <c:formatCode>General</c:formatCode>
                <c:ptCount val="6"/>
                <c:pt idx="0">
                  <c:v>19</c:v>
                </c:pt>
                <c:pt idx="1">
                  <c:v>5</c:v>
                </c:pt>
                <c:pt idx="2">
                  <c:v>3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17-49E2-A14D-437503A08CB6}"/>
            </c:ext>
          </c:extLst>
        </c:ser>
        <c:ser>
          <c:idx val="3"/>
          <c:order val="2"/>
          <c:tx>
            <c:strRef>
              <c:f>Upgrades!$D$2</c:f>
              <c:strCache>
                <c:ptCount val="1"/>
                <c:pt idx="0">
                  <c:v>Queue Speed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Upgrades!$H$6:$M$6</c:f>
              <c:numCache>
                <c:formatCode>General</c:formatCode>
                <c:ptCount val="6"/>
                <c:pt idx="0">
                  <c:v>9</c:v>
                </c:pt>
                <c:pt idx="1">
                  <c:v>6</c:v>
                </c:pt>
                <c:pt idx="2">
                  <c:v>5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C17-49E2-A14D-437503A08CB6}"/>
            </c:ext>
          </c:extLst>
        </c:ser>
        <c:ser>
          <c:idx val="4"/>
          <c:order val="3"/>
          <c:tx>
            <c:strRef>
              <c:f>Upgrades!$E$2</c:f>
              <c:strCache>
                <c:ptCount val="1"/>
                <c:pt idx="0">
                  <c:v>New Recipe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Upgrades!$H$7:$M$7</c:f>
              <c:numCache>
                <c:formatCode>General</c:formatCode>
                <c:ptCount val="6"/>
                <c:pt idx="0">
                  <c:v>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C17-49E2-A14D-437503A08CB6}"/>
            </c:ext>
          </c:extLst>
        </c:ser>
        <c:ser>
          <c:idx val="5"/>
          <c:order val="4"/>
          <c:tx>
            <c:strRef>
              <c:f>Upgrades!$F$2</c:f>
              <c:strCache>
                <c:ptCount val="1"/>
                <c:pt idx="0">
                  <c:v>Increased Profit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Upgrades!$H$8:$M$8</c:f>
              <c:numCache>
                <c:formatCode>General</c:formatCode>
                <c:ptCount val="6"/>
                <c:pt idx="0">
                  <c:v>13</c:v>
                </c:pt>
                <c:pt idx="1">
                  <c:v>6</c:v>
                </c:pt>
                <c:pt idx="2">
                  <c:v>4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C17-49E2-A14D-437503A08C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2622736"/>
        <c:axId val="672625688"/>
      </c:barChart>
      <c:catAx>
        <c:axId val="672622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Tier</a:t>
                </a:r>
                <a:r>
                  <a:rPr lang="en-US" baseline="0"/>
                  <a:t> of Upgrade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625688"/>
        <c:crosses val="autoZero"/>
        <c:auto val="1"/>
        <c:lblAlgn val="ctr"/>
        <c:lblOffset val="100"/>
        <c:noMultiLvlLbl val="0"/>
      </c:catAx>
      <c:valAx>
        <c:axId val="672625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times purchased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622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</a:t>
            </a:r>
            <a:r>
              <a:rPr lang="en-US" baseline="0"/>
              <a:t> of upgrades at each tier per upgrade variety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Oven Time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Upgrades!$G$35:$N$35</c:f>
              <c:numCache>
                <c:formatCode>General</c:formatCode>
                <c:ptCount val="8"/>
                <c:pt idx="0">
                  <c:v>75</c:v>
                </c:pt>
                <c:pt idx="1">
                  <c:v>42</c:v>
                </c:pt>
                <c:pt idx="2">
                  <c:v>23</c:v>
                </c:pt>
                <c:pt idx="3">
                  <c:v>15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5B-4279-8F11-5F573243DABF}"/>
            </c:ext>
          </c:extLst>
        </c:ser>
        <c:ser>
          <c:idx val="1"/>
          <c:order val="1"/>
          <c:tx>
            <c:v>Queue Limit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Upgrades!$G$36:$N$36</c:f>
              <c:numCache>
                <c:formatCode>General</c:formatCode>
                <c:ptCount val="8"/>
                <c:pt idx="0">
                  <c:v>64</c:v>
                </c:pt>
                <c:pt idx="1">
                  <c:v>26</c:v>
                </c:pt>
                <c:pt idx="2">
                  <c:v>16</c:v>
                </c:pt>
                <c:pt idx="3">
                  <c:v>14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5B-4279-8F11-5F573243DABF}"/>
            </c:ext>
          </c:extLst>
        </c:ser>
        <c:ser>
          <c:idx val="2"/>
          <c:order val="2"/>
          <c:tx>
            <c:v>Queue Speed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Upgrades!$G$37:$N$37</c:f>
              <c:numCache>
                <c:formatCode>General</c:formatCode>
                <c:ptCount val="8"/>
                <c:pt idx="0">
                  <c:v>45</c:v>
                </c:pt>
                <c:pt idx="1">
                  <c:v>17</c:v>
                </c:pt>
                <c:pt idx="2">
                  <c:v>16</c:v>
                </c:pt>
                <c:pt idx="3">
                  <c:v>13</c:v>
                </c:pt>
                <c:pt idx="4">
                  <c:v>12</c:v>
                </c:pt>
                <c:pt idx="5">
                  <c:v>12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85B-4279-8F11-5F573243DABF}"/>
            </c:ext>
          </c:extLst>
        </c:ser>
        <c:ser>
          <c:idx val="3"/>
          <c:order val="3"/>
          <c:tx>
            <c:v>New Recipe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Upgrades!$G$38:$N$38</c:f>
              <c:numCache>
                <c:formatCode>General</c:formatCode>
                <c:ptCount val="8"/>
                <c:pt idx="0">
                  <c:v>73</c:v>
                </c:pt>
                <c:pt idx="1">
                  <c:v>34</c:v>
                </c:pt>
                <c:pt idx="2">
                  <c:v>24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85B-4279-8F11-5F573243DABF}"/>
            </c:ext>
          </c:extLst>
        </c:ser>
        <c:ser>
          <c:idx val="4"/>
          <c:order val="4"/>
          <c:tx>
            <c:v>Increased Profit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Upgrades!$G$39:$N$39</c:f>
              <c:numCache>
                <c:formatCode>General</c:formatCode>
                <c:ptCount val="8"/>
                <c:pt idx="0">
                  <c:v>54</c:v>
                </c:pt>
                <c:pt idx="1">
                  <c:v>30</c:v>
                </c:pt>
                <c:pt idx="2">
                  <c:v>23</c:v>
                </c:pt>
                <c:pt idx="3">
                  <c:v>20</c:v>
                </c:pt>
                <c:pt idx="4">
                  <c:v>17</c:v>
                </c:pt>
                <c:pt idx="5">
                  <c:v>15</c:v>
                </c:pt>
                <c:pt idx="6">
                  <c:v>13</c:v>
                </c:pt>
                <c:pt idx="7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85B-4279-8F11-5F573243DA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6395560"/>
        <c:axId val="1033229960"/>
      </c:barChart>
      <c:catAx>
        <c:axId val="906395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Tier</a:t>
                </a:r>
                <a:r>
                  <a:rPr lang="en-US" baseline="0"/>
                  <a:t> of Upgrade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229960"/>
        <c:crosses val="autoZero"/>
        <c:auto val="1"/>
        <c:lblAlgn val="ctr"/>
        <c:lblOffset val="100"/>
        <c:noMultiLvlLbl val="0"/>
      </c:catAx>
      <c:valAx>
        <c:axId val="1033229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Times Purchased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6395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Proportion</a:t>
            </a:r>
            <a:r>
              <a:rPr lang="en-US" baseline="0"/>
              <a:t> of Players Completing Certain Numbers of Days, By Day Length</a:t>
            </a:r>
          </a:p>
        </c:rich>
      </c:tx>
      <c:layout>
        <c:manualLayout>
          <c:xMode val="edge"/>
          <c:yMode val="edge"/>
          <c:x val="0.11346751087393697"/>
          <c:y val="2.36167341430499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Short Days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Days!$A$6:$A$21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Days!$C$6:$C$21</c:f>
              <c:numCache>
                <c:formatCode>General</c:formatCode>
                <c:ptCount val="16"/>
                <c:pt idx="0">
                  <c:v>100</c:v>
                </c:pt>
                <c:pt idx="1">
                  <c:v>65.384615384615387</c:v>
                </c:pt>
                <c:pt idx="2">
                  <c:v>46.153846153846153</c:v>
                </c:pt>
                <c:pt idx="3">
                  <c:v>38.461538461538467</c:v>
                </c:pt>
                <c:pt idx="4">
                  <c:v>30.76923076923077</c:v>
                </c:pt>
                <c:pt idx="5">
                  <c:v>26.923076923076923</c:v>
                </c:pt>
                <c:pt idx="6">
                  <c:v>23.076923076923077</c:v>
                </c:pt>
                <c:pt idx="7">
                  <c:v>15.384615384615385</c:v>
                </c:pt>
                <c:pt idx="8">
                  <c:v>15.384615384615385</c:v>
                </c:pt>
                <c:pt idx="9">
                  <c:v>11.538461538461538</c:v>
                </c:pt>
                <c:pt idx="10">
                  <c:v>11.538461538461538</c:v>
                </c:pt>
                <c:pt idx="11">
                  <c:v>11.538461538461538</c:v>
                </c:pt>
                <c:pt idx="12">
                  <c:v>7.6923076923076925</c:v>
                </c:pt>
                <c:pt idx="13">
                  <c:v>3.8461538461538463</c:v>
                </c:pt>
                <c:pt idx="14">
                  <c:v>3.8461538461538463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7D-4DD7-BF6A-999BFFF876C0}"/>
            </c:ext>
          </c:extLst>
        </c:ser>
        <c:ser>
          <c:idx val="1"/>
          <c:order val="1"/>
          <c:tx>
            <c:v>Long Days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Days!$G$6:$G$21</c:f>
              <c:numCache>
                <c:formatCode>General</c:formatCode>
                <c:ptCount val="16"/>
                <c:pt idx="0">
                  <c:v>100</c:v>
                </c:pt>
                <c:pt idx="1">
                  <c:v>54.54545454545454</c:v>
                </c:pt>
                <c:pt idx="2">
                  <c:v>45.454545454545453</c:v>
                </c:pt>
                <c:pt idx="3">
                  <c:v>27.27272727272727</c:v>
                </c:pt>
                <c:pt idx="4">
                  <c:v>22.727272727272727</c:v>
                </c:pt>
                <c:pt idx="5">
                  <c:v>13.636363636363635</c:v>
                </c:pt>
                <c:pt idx="6">
                  <c:v>9.0909090909090917</c:v>
                </c:pt>
                <c:pt idx="7">
                  <c:v>9.0909090909090917</c:v>
                </c:pt>
                <c:pt idx="8">
                  <c:v>9.0909090909090917</c:v>
                </c:pt>
                <c:pt idx="9">
                  <c:v>4.5454545454545459</c:v>
                </c:pt>
                <c:pt idx="10">
                  <c:v>4.5454545454545459</c:v>
                </c:pt>
                <c:pt idx="11">
                  <c:v>4.5454545454545459</c:v>
                </c:pt>
                <c:pt idx="12">
                  <c:v>4.5454545454545459</c:v>
                </c:pt>
                <c:pt idx="13">
                  <c:v>4.5454545454545459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7D-4DD7-BF6A-999BFFF876C0}"/>
            </c:ext>
          </c:extLst>
        </c:ser>
        <c:ser>
          <c:idx val="2"/>
          <c:order val="2"/>
          <c:tx>
            <c:v>Overall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Days!$K$6:$K$21</c:f>
              <c:numCache>
                <c:formatCode>General</c:formatCode>
                <c:ptCount val="16"/>
                <c:pt idx="0">
                  <c:v>100</c:v>
                </c:pt>
                <c:pt idx="1">
                  <c:v>60.416666666666664</c:v>
                </c:pt>
                <c:pt idx="2">
                  <c:v>45.833333333333329</c:v>
                </c:pt>
                <c:pt idx="3">
                  <c:v>33.333333333333329</c:v>
                </c:pt>
                <c:pt idx="4">
                  <c:v>27.083333333333332</c:v>
                </c:pt>
                <c:pt idx="5">
                  <c:v>20.833333333333336</c:v>
                </c:pt>
                <c:pt idx="6">
                  <c:v>16.666666666666664</c:v>
                </c:pt>
                <c:pt idx="7">
                  <c:v>12.5</c:v>
                </c:pt>
                <c:pt idx="8">
                  <c:v>12.5</c:v>
                </c:pt>
                <c:pt idx="9">
                  <c:v>8.3333333333333321</c:v>
                </c:pt>
                <c:pt idx="10">
                  <c:v>8.3333333333333321</c:v>
                </c:pt>
                <c:pt idx="11">
                  <c:v>8.3333333333333321</c:v>
                </c:pt>
                <c:pt idx="12">
                  <c:v>6.25</c:v>
                </c:pt>
                <c:pt idx="13">
                  <c:v>4.1666666666666661</c:v>
                </c:pt>
                <c:pt idx="14">
                  <c:v>2.083333333333333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7D-4DD7-BF6A-999BFFF876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4777256"/>
        <c:axId val="1064778240"/>
      </c:lineChart>
      <c:catAx>
        <c:axId val="1064777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Levels</a:t>
                </a:r>
                <a:r>
                  <a:rPr lang="en-US" baseline="0"/>
                  <a:t> Completed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4778240"/>
        <c:crosses val="autoZero"/>
        <c:auto val="1"/>
        <c:lblAlgn val="ctr"/>
        <c:lblOffset val="100"/>
        <c:noMultiLvlLbl val="0"/>
      </c:catAx>
      <c:valAx>
        <c:axId val="106477824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</a:t>
                </a:r>
                <a:r>
                  <a:rPr lang="en-US" baseline="0"/>
                  <a:t> of players remaining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4777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53340</xdr:colOff>
      <xdr:row>2</xdr:row>
      <xdr:rowOff>167640</xdr:rowOff>
    </xdr:from>
    <xdr:to>
      <xdr:col>10</xdr:col>
      <xdr:colOff>388620</xdr:colOff>
      <xdr:row>22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358660-1C36-4CAB-AE1C-FD50443E3B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487680</xdr:colOff>
      <xdr:row>12</xdr:row>
      <xdr:rowOff>152400</xdr:rowOff>
    </xdr:from>
    <xdr:to>
      <xdr:col>21</xdr:col>
      <xdr:colOff>99060</xdr:colOff>
      <xdr:row>31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992C46-361E-4769-821E-0131DD472D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42</xdr:row>
      <xdr:rowOff>0</xdr:rowOff>
    </xdr:from>
    <xdr:to>
      <xdr:col>18</xdr:col>
      <xdr:colOff>220980</xdr:colOff>
      <xdr:row>60</xdr:row>
      <xdr:rowOff>129540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12E5A57-B14B-4E1B-BBC5-35E396C00B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86</xdr:row>
      <xdr:rowOff>0</xdr:rowOff>
    </xdr:from>
    <xdr:to>
      <xdr:col>19</xdr:col>
      <xdr:colOff>220980</xdr:colOff>
      <xdr:row>104</xdr:row>
      <xdr:rowOff>129540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0E56C41-4373-431E-AF2C-11A1B4127C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43</xdr:col>
      <xdr:colOff>160020</xdr:colOff>
      <xdr:row>4</xdr:row>
      <xdr:rowOff>129540</xdr:rowOff>
    </xdr:from>
    <xdr:to>
      <xdr:col>52</xdr:col>
      <xdr:colOff>137160</xdr:colOff>
      <xdr:row>21</xdr:row>
      <xdr:rowOff>68580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48A86D7-FEDC-43C2-947C-1D260ADF15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243840</xdr:colOff>
      <xdr:row>8</xdr:row>
      <xdr:rowOff>167640</xdr:rowOff>
    </xdr:from>
    <xdr:to>
      <xdr:col>25</xdr:col>
      <xdr:colOff>289560</xdr:colOff>
      <xdr:row>28</xdr:row>
      <xdr:rowOff>175260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7653D9B-CBFD-485E-9322-2D4FD6081D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312420</xdr:colOff>
      <xdr:row>29</xdr:row>
      <xdr:rowOff>15240</xdr:rowOff>
    </xdr:from>
    <xdr:to>
      <xdr:col>28</xdr:col>
      <xdr:colOff>365760</xdr:colOff>
      <xdr:row>306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51ECF8-20D0-4144-8539-055E1E7F89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259080</xdr:colOff>
      <xdr:row>2</xdr:row>
      <xdr:rowOff>99060</xdr:rowOff>
    </xdr:from>
    <xdr:to>
      <xdr:col>19</xdr:col>
      <xdr:colOff>205740</xdr:colOff>
      <xdr:row>23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93DC56-33F1-4EDE-B747-B73E39506B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740D3330-5552-4268-A0BE-EEBFC5D7B04C}" autoFormatId="16" applyNumberFormats="0" applyBorderFormats="0" applyFontFormats="0" applyPatternFormats="0" applyAlignmentFormats="0" applyWidthHeightFormats="0">
  <queryTableRefresh nextId="6" unboundColumnsRight="1">
    <queryTableFields count="5">
      <queryTableField id="1" name="sessionid" tableColumnId="1"/>
      <queryTableField id="2" name="cid" tableColumnId="2"/>
      <queryTableField id="3" name="starttime" tableColumnId="3"/>
      <queryTableField id="4" name="endtime" tableColumnId="4"/>
      <queryTableField id="5" dataBound="0" tableColumnId="5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connectionId="18" xr16:uid="{B2C46120-B9B8-4E2E-B9E5-EB1B00961333}" autoFormatId="16" applyNumberFormats="0" applyBorderFormats="0" applyFontFormats="0" applyPatternFormats="0" applyAlignmentFormats="0" applyWidthHeightFormats="0">
  <queryTableRefresh nextId="3">
    <queryTableFields count="2">
      <queryTableField id="1" name="aid" tableColumnId="1"/>
      <queryTableField id="2" name="a_detail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0C7A3760-8808-4963-9D7C-46C4AF770B64}" autoFormatId="16" applyNumberFormats="0" applyBorderFormats="0" applyFontFormats="0" applyPatternFormats="0" applyAlignmentFormats="0" applyWidthHeightFormats="0">
  <queryTableRefresh nextId="6" unboundColumnsRight="1">
    <queryTableFields count="5">
      <queryTableField id="1" name="sessionid" tableColumnId="1"/>
      <queryTableField id="2" name="cid" tableColumnId="2"/>
      <queryTableField id="3" name="starttime" tableColumnId="3"/>
      <queryTableField id="4" name="endtime" tableColumnId="4"/>
      <queryTableField id="5" dataBound="0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5" xr16:uid="{01EA3EA8-AAB8-41A8-89E6-E27839349A40}" autoFormatId="16" applyNumberFormats="0" applyBorderFormats="0" applyFontFormats="0" applyPatternFormats="0" applyAlignmentFormats="0" applyWidthHeightFormats="0">
  <queryTableRefresh nextId="6" unboundColumnsRight="1">
    <queryTableFields count="5">
      <queryTableField id="1" name="sessionid" tableColumnId="1"/>
      <queryTableField id="2" name="cid" tableColumnId="2"/>
      <queryTableField id="3" name="starttime" tableColumnId="3"/>
      <queryTableField id="4" name="endtime" tableColumnId="4"/>
      <queryTableField id="5" dataBound="0" tableColumnId="5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7" xr16:uid="{9710D21E-C48E-410C-8B36-CA85BEE136D2}" autoFormatId="16" applyNumberFormats="0" applyBorderFormats="0" applyFontFormats="0" applyPatternFormats="0" applyAlignmentFormats="0" applyWidthHeightFormats="0">
  <queryTableRefresh nextId="6" unboundColumnsRight="1">
    <queryTableFields count="5">
      <queryTableField id="1" name="sessionid" tableColumnId="1"/>
      <queryTableField id="2" name="cid" tableColumnId="2"/>
      <queryTableField id="3" name="starttime" tableColumnId="3"/>
      <queryTableField id="4" name="endtime" tableColumnId="4"/>
      <queryTableField id="5" dataBound="0" tableColumnId="5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9" xr16:uid="{93990634-507D-4FCC-89C6-F451744E550B}" autoFormatId="16" applyNumberFormats="0" applyBorderFormats="0" applyFontFormats="0" applyPatternFormats="0" applyAlignmentFormats="0" applyWidthHeightFormats="0">
  <queryTableRefresh nextId="6" unboundColumnsRight="1">
    <queryTableFields count="5">
      <queryTableField id="1" name="sessionid" tableColumnId="1"/>
      <queryTableField id="2" name="cid" tableColumnId="2"/>
      <queryTableField id="3" name="starttime" tableColumnId="3"/>
      <queryTableField id="4" name="endtime" tableColumnId="4"/>
      <queryTableField id="5" dataBound="0" tableColumnId="5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11" xr16:uid="{3DBA59A1-1721-4604-B262-5C4A81462971}" autoFormatId="16" applyNumberFormats="0" applyBorderFormats="0" applyFontFormats="0" applyPatternFormats="0" applyAlignmentFormats="0" applyWidthHeightFormats="0">
  <queryTableRefresh nextId="6" unboundColumnsRight="1">
    <queryTableFields count="5">
      <queryTableField id="1" name="sessionid" tableColumnId="1"/>
      <queryTableField id="2" name="cid" tableColumnId="2"/>
      <queryTableField id="3" name="starttime" tableColumnId="3"/>
      <queryTableField id="4" name="endtime" tableColumnId="4"/>
      <queryTableField id="5" dataBound="0" tableColumnId="5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13" xr16:uid="{96314DD9-9AC7-400D-95FD-E3C37BC2375D}" autoFormatId="16" applyNumberFormats="0" applyBorderFormats="0" applyFontFormats="0" applyPatternFormats="0" applyAlignmentFormats="0" applyWidthHeightFormats="0">
  <queryTableRefresh nextId="7" unboundColumnsRight="2">
    <queryTableFields count="6">
      <queryTableField id="1" name="sessionid" tableColumnId="1"/>
      <queryTableField id="2" name="cid" tableColumnId="2"/>
      <queryTableField id="3" name="starttime" tableColumnId="3"/>
      <queryTableField id="4" name="endtime" tableColumnId="4"/>
      <queryTableField id="5" dataBound="0" tableColumnId="5"/>
      <queryTableField id="6" dataBound="0" tableColumnId="6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9" connectionId="15" xr16:uid="{AED426AB-2FA8-4E68-92C6-E40247EDA13A}" autoFormatId="16" applyNumberFormats="0" applyBorderFormats="0" applyFontFormats="0" applyPatternFormats="0" applyAlignmentFormats="0" applyWidthHeightFormats="0">
  <queryTableRefresh nextId="6" unboundColumnsRight="1">
    <queryTableFields count="5">
      <queryTableField id="1" name="sessionid" tableColumnId="1"/>
      <queryTableField id="2" name="cid" tableColumnId="2"/>
      <queryTableField id="3" name="starttime" tableColumnId="3"/>
      <queryTableField id="4" name="endtime" tableColumnId="4"/>
      <queryTableField id="5" dataBound="0" tableColumnId="5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6" xr16:uid="{2F9A9798-127A-46BA-9EF8-3A0BB96ABDEC}" autoFormatId="16" applyNumberFormats="0" applyBorderFormats="0" applyFontFormats="0" applyPatternFormats="0" applyAlignmentFormats="0" applyWidthHeightFormats="0">
  <queryTableRefresh nextId="3">
    <queryTableFields count="2">
      <queryTableField id="1" name="aid" tableColumnId="1"/>
      <queryTableField id="2" name="a_detail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04B6EC3-ADC5-41A6-AED3-ABF0CFA1760C}" name="playtime_results2" displayName="playtime_results2" ref="A2:E40" tableType="queryTable" totalsRowShown="0">
  <autoFilter ref="A2:E40" xr:uid="{E3894961-DB99-43C7-B065-7C94D41B0B37}"/>
  <tableColumns count="5">
    <tableColumn id="1" xr3:uid="{2DE51A6C-0642-4470-8926-CD7E913DB371}" uniqueName="1" name="sessionid" queryTableFieldId="1" dataDxfId="18"/>
    <tableColumn id="2" xr3:uid="{7C1C75F7-B141-4DA9-8487-C1A7F0F6096B}" uniqueName="2" name="cid" queryTableFieldId="2"/>
    <tableColumn id="3" xr3:uid="{9CA89AD5-D6C7-43C7-A0F3-3C1A20242E3F}" uniqueName="3" name="starttime" queryTableFieldId="3"/>
    <tableColumn id="4" xr3:uid="{EF3B3AE1-E5C4-47FA-83B7-DF2457FBB945}" uniqueName="4" name="endtime" queryTableFieldId="4"/>
    <tableColumn id="5" xr3:uid="{185CCDF9-44C0-4129-8EA2-C0A7DED774F1}" uniqueName="5" name="Time" queryTableFieldId="5" dataDxfId="17">
      <calculatedColumnFormula>(playtime_results2[[#This Row],[endtime]]-playtime_results2[[#This Row],[starttime]]) / 60</calculatedColumnFormula>
    </tableColumn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67E1D428-7B71-4159-9167-1CF9255CD481}" name="upgrade_results216" displayName="upgrade_results216" ref="D41:E746" tableType="queryTable" totalsRowShown="0">
  <autoFilter ref="D41:E746" xr:uid="{023F9E04-47E3-4C9E-980B-EA516B7B59D9}">
    <filterColumn colId="0">
      <filters>
        <filter val="6"/>
      </filters>
    </filterColumn>
    <filterColumn colId="1">
      <filters>
        <filter val="{&quot;tier&quot;:8}"/>
      </filters>
    </filterColumn>
  </autoFilter>
  <tableColumns count="2">
    <tableColumn id="1" xr3:uid="{90D581FE-D3EE-40F4-B019-C28D9E4505A2}" uniqueName="1" name="aid" queryTableFieldId="1"/>
    <tableColumn id="2" xr3:uid="{513702C6-4F20-4DA1-BA4E-0C358612ADB1}" uniqueName="2" name="a_detail" queryTableFieldId="2" dataDxfId="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D77F6D1-ABAC-4958-BF1F-1C320EB87D91}" name="playtime_results2__24" displayName="playtime_results2__24" ref="A43:E62" tableType="queryTable" totalsRowShown="0">
  <autoFilter ref="A43:E62" xr:uid="{B13ACC0F-02F8-4E0F-A1FC-7C2152517D26}"/>
  <tableColumns count="5">
    <tableColumn id="1" xr3:uid="{13AAEEC0-CC25-44E2-B4B3-1B6C45F56A54}" uniqueName="1" name="sessionid" queryTableFieldId="1" dataDxfId="16"/>
    <tableColumn id="2" xr3:uid="{D1B8896E-AE0C-41B9-952B-4F496C1A345B}" uniqueName="2" name="cid" queryTableFieldId="2"/>
    <tableColumn id="3" xr3:uid="{82874B89-AA18-482A-A1C0-A34B425697D1}" uniqueName="3" name="starttime" queryTableFieldId="3"/>
    <tableColumn id="4" xr3:uid="{77AFB39B-0737-4893-BD32-98595C6657D7}" uniqueName="4" name="endtime" queryTableFieldId="4"/>
    <tableColumn id="5" xr3:uid="{8A33E4DF-06EC-4869-B5F7-EBC6F368EFFA}" uniqueName="5" name="time" queryTableFieldId="5" dataDxfId="15">
      <calculatedColumnFormula>(playtime_results2__24[[#This Row],[endtime]]-playtime_results2__24[[#This Row],[starttime]]) / 60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C421902-5712-4071-9B82-DD30BAD2E851}" name="playtime_results2__46" displayName="playtime_results2__46" ref="A65:E84" tableType="queryTable" totalsRowShown="0">
  <autoFilter ref="A65:E84" xr:uid="{3160274C-D0EA-49C4-A7C1-B31745EC4A4D}"/>
  <tableColumns count="5">
    <tableColumn id="1" xr3:uid="{0EB138E6-3E5F-47AC-BD4A-A3501340A694}" uniqueName="1" name="sessionid" queryTableFieldId="1" dataDxfId="14"/>
    <tableColumn id="2" xr3:uid="{E3EC2ADB-E37E-479D-9C18-569DD3211C4C}" uniqueName="2" name="cid" queryTableFieldId="2"/>
    <tableColumn id="3" xr3:uid="{5A4B5C78-91C1-409F-A21D-2262D98591A6}" uniqueName="3" name="starttime" queryTableFieldId="3"/>
    <tableColumn id="4" xr3:uid="{1642A432-8574-44BB-A544-9F0E900B8D88}" uniqueName="4" name="endtime" queryTableFieldId="4"/>
    <tableColumn id="5" xr3:uid="{DEADB7A4-DEEA-4002-A698-1E36A35F2228}" uniqueName="5" name="time" queryTableFieldId="5" dataDxfId="13">
      <calculatedColumnFormula>(playtime_results2__46[[#This Row],[endtime]]-playtime_results2__46[[#This Row],[starttime]]) / 60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C936524-1B8B-4896-972D-1E14C0AA2F89}" name="playtime_results2__68" displayName="playtime_results2__68" ref="A87:E109" tableType="queryTable" totalsRowShown="0">
  <autoFilter ref="A87:E109" xr:uid="{8BB74ECA-D0D8-4407-B33B-F735F9FCCA86}"/>
  <tableColumns count="5">
    <tableColumn id="1" xr3:uid="{7F9F5A19-4734-405E-BEC9-F30A58C5D121}" uniqueName="1" name="sessionid" queryTableFieldId="1" dataDxfId="12"/>
    <tableColumn id="2" xr3:uid="{F180CF80-5B47-4B97-9EA5-FC3E52A2EDF5}" uniqueName="2" name="cid" queryTableFieldId="2"/>
    <tableColumn id="3" xr3:uid="{E23F5280-DDC5-4E50-8132-107E8E597C3A}" uniqueName="3" name="starttime" queryTableFieldId="3"/>
    <tableColumn id="4" xr3:uid="{D362A02D-8A0A-471A-AF9D-17159C1D73C7}" uniqueName="4" name="endtime" queryTableFieldId="4"/>
    <tableColumn id="5" xr3:uid="{CC06F35B-0B31-4160-ACBC-DCA50D92E59D}" uniqueName="5" name="Time" queryTableFieldId="5" dataDxfId="11">
      <calculatedColumnFormula>(playtime_results2__68[[#This Row],[endtime]]-playtime_results2__68[[#This Row],[starttime]]) / 60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2C7DACCF-9F64-4B9F-8111-6D9118C0DEFD}" name="playtime_results2__810" displayName="playtime_results2__810" ref="A112:E128" tableType="queryTable" totalsRowShown="0">
  <autoFilter ref="A112:E128" xr:uid="{59361D4D-72B2-4CA7-8721-B9D8EF13BD45}"/>
  <tableColumns count="5">
    <tableColumn id="1" xr3:uid="{7051FD28-901B-42DF-B386-6E9FDD248C1C}" uniqueName="1" name="sessionid" queryTableFieldId="1" dataDxfId="10"/>
    <tableColumn id="2" xr3:uid="{D47A750E-8527-4A7D-B8E9-1661CFA649C6}" uniqueName="2" name="cid" queryTableFieldId="2"/>
    <tableColumn id="3" xr3:uid="{3FDFE2AA-6790-43B6-99CE-83183772B656}" uniqueName="3" name="starttime" queryTableFieldId="3"/>
    <tableColumn id="4" xr3:uid="{31B0935B-5CF2-4978-9ACC-04C04C84E018}" uniqueName="4" name="endtime" queryTableFieldId="4"/>
    <tableColumn id="5" xr3:uid="{260F4FBB-1DA8-4FB3-8946-54AE0D7E9BC1}" uniqueName="5" name="Time" queryTableFieldId="5" dataDxfId="9">
      <calculatedColumnFormula>(playtime_results2__810[[#This Row],[endtime]]-playtime_results2__810[[#This Row],[starttime]]) / 60</calculatedColumnFormula>
    </tableColumn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FCFDBD1-9BA6-4560-B03B-CF2597144CC7}" name="playtime_results47" displayName="playtime_results47" ref="T2:X162" tableType="queryTable" totalsRowShown="0">
  <autoFilter ref="T2:X162" xr:uid="{BAC826FB-01B1-41B5-9492-60C56C749985}"/>
  <tableColumns count="5">
    <tableColumn id="1" xr3:uid="{1EF3ECCC-A293-4529-B220-6A53464983A7}" uniqueName="1" name="sessionid" queryTableFieldId="1" dataDxfId="8"/>
    <tableColumn id="2" xr3:uid="{9C3DED87-B867-43B4-A34E-1A6D68D46E03}" uniqueName="2" name="cid" queryTableFieldId="2"/>
    <tableColumn id="3" xr3:uid="{DE3DBCAF-8971-4315-AC58-E5983436C477}" uniqueName="3" name="starttime" queryTableFieldId="3"/>
    <tableColumn id="4" xr3:uid="{982A7DAA-96EE-464B-BBE9-1574D811933C}" uniqueName="4" name="endtime" queryTableFieldId="4"/>
    <tableColumn id="5" xr3:uid="{1AD04BDD-728C-4E42-83D1-6F47C0D8C4F5}" uniqueName="5" name="time" queryTableFieldId="5" dataDxfId="7">
      <calculatedColumnFormula>(playtime_results47[[#This Row],[endtime]]-playtime_results47[[#This Row],[starttime]]) / 60</calculatedColumnFormula>
    </tableColumn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21704ED9-2C4B-4E2B-A4C9-30FBEC6226BA}" name="playtime_results4__312" displayName="playtime_results4__312" ref="AD2:AI79" tableType="queryTable" totalsRowShown="0">
  <autoFilter ref="AD2:AI79" xr:uid="{A18FE79A-F41B-43F5-B9D1-D47A38085861}"/>
  <sortState xmlns:xlrd2="http://schemas.microsoft.com/office/spreadsheetml/2017/richdata2" ref="AD3:AI79">
    <sortCondition ref="AD2:AD79"/>
  </sortState>
  <tableColumns count="6">
    <tableColumn id="1" xr3:uid="{FC91C8BC-E449-4D3E-A135-42C26A75C376}" uniqueName="1" name="sessionid" queryTableFieldId="1" dataDxfId="6"/>
    <tableColumn id="2" xr3:uid="{131BA1DE-B308-41AB-8057-5203DB2DA25C}" uniqueName="2" name="cid" queryTableFieldId="2"/>
    <tableColumn id="3" xr3:uid="{7D66B4A8-1A4A-4DF2-B49C-2BD2358D936F}" uniqueName="3" name="starttime" queryTableFieldId="3"/>
    <tableColumn id="4" xr3:uid="{A081C903-20E5-4BD3-AD26-37AA9E35624D}" uniqueName="4" name="endtime" queryTableFieldId="4"/>
    <tableColumn id="5" xr3:uid="{4A29683E-81F5-40AA-9783-E2BEBD193DE5}" uniqueName="5" name="Column1" queryTableFieldId="5" dataDxfId="5">
      <calculatedColumnFormula>(playtime_results4__312[[#This Row],[endtime]]-playtime_results4__312[[#This Row],[starttime]]) / 60</calculatedColumnFormula>
    </tableColumn>
    <tableColumn id="6" xr3:uid="{559F5095-3CEB-400E-B709-0D7733A71935}" uniqueName="6" name="Good?" queryTableFieldId="6" dataDxfId="0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8DE5C350-04EE-4B8A-B5FE-E0B3A48F32AC}" name="playtime_results4__515" displayName="playtime_results4__515" ref="AK2:AO85" tableType="queryTable" totalsRowShown="0">
  <autoFilter ref="AK2:AO85" xr:uid="{11473374-7528-4525-8FDA-9C5F2AA2FDF4}"/>
  <tableColumns count="5">
    <tableColumn id="1" xr3:uid="{822029EA-EB94-4305-A129-FCBE384725EA}" uniqueName="1" name="sessionid" queryTableFieldId="1" dataDxfId="4"/>
    <tableColumn id="2" xr3:uid="{D165E508-AC0F-4751-BD19-88EFD6263855}" uniqueName="2" name="cid" queryTableFieldId="2"/>
    <tableColumn id="3" xr3:uid="{67BF791B-9014-46F2-B49D-85CCC06663A5}" uniqueName="3" name="starttime" queryTableFieldId="3"/>
    <tableColumn id="4" xr3:uid="{758A9877-A31E-4CC7-BBA3-BF9EB99367DF}" uniqueName="4" name="endtime" queryTableFieldId="4"/>
    <tableColumn id="5" xr3:uid="{770D28A0-8AC0-456A-9106-745DDFD36569}" uniqueName="5" name="Column1" queryTableFieldId="5" dataDxfId="3">
      <calculatedColumnFormula>(playtime_results4__515[[#This Row],[endtime]]-playtime_results4__515[[#This Row],[starttime]]) / 60</calculatedColumnFormula>
    </tableColumn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6DB756D7-F8CA-4B56-B59F-5399FD685781}" name="upgrade_results" displayName="upgrade_results" ref="A12:B145" tableType="queryTable" totalsRowShown="0">
  <autoFilter ref="A12:B145" xr:uid="{AB626FD4-09EF-486B-8D8A-B0DADFF5F190}">
    <filterColumn colId="0">
      <filters>
        <filter val="2"/>
        <filter val="3"/>
        <filter val="5"/>
        <filter val="6"/>
      </filters>
    </filterColumn>
  </autoFilter>
  <tableColumns count="2">
    <tableColumn id="1" xr3:uid="{071A3424-2594-45E2-B209-DEB3278AE223}" uniqueName="1" name="aid" queryTableFieldId="1"/>
    <tableColumn id="2" xr3:uid="{E9EA8145-2C9B-40DA-800D-13F26099C506}" uniqueName="2" name="a_detail" queryTableFieldId="2" dataDxf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6966AA-BE0E-49D1-BC69-F444D3AE4F8F}">
  <dimension ref="B1:C8"/>
  <sheetViews>
    <sheetView workbookViewId="0">
      <selection activeCell="C3" sqref="C3"/>
    </sheetView>
  </sheetViews>
  <sheetFormatPr defaultRowHeight="14.4" x14ac:dyDescent="0.3"/>
  <sheetData>
    <row r="1" spans="2:3" x14ac:dyDescent="0.3">
      <c r="C1" t="s">
        <v>0</v>
      </c>
    </row>
    <row r="2" spans="2:3" x14ac:dyDescent="0.3">
      <c r="B2">
        <v>1</v>
      </c>
      <c r="C2">
        <v>24</v>
      </c>
    </row>
    <row r="3" spans="2:3" x14ac:dyDescent="0.3">
      <c r="B3">
        <v>2</v>
      </c>
      <c r="C3">
        <v>3</v>
      </c>
    </row>
    <row r="4" spans="2:3" x14ac:dyDescent="0.3">
      <c r="B4">
        <v>3</v>
      </c>
      <c r="C4">
        <v>4</v>
      </c>
    </row>
    <row r="5" spans="2:3" x14ac:dyDescent="0.3">
      <c r="B5">
        <v>4</v>
      </c>
      <c r="C5">
        <v>0</v>
      </c>
    </row>
    <row r="6" spans="2:3" x14ac:dyDescent="0.3">
      <c r="B6">
        <v>5</v>
      </c>
      <c r="C6">
        <v>1</v>
      </c>
    </row>
    <row r="7" spans="2:3" x14ac:dyDescent="0.3">
      <c r="B7">
        <v>6</v>
      </c>
      <c r="C7">
        <v>0</v>
      </c>
    </row>
    <row r="8" spans="2:3" x14ac:dyDescent="0.3">
      <c r="B8">
        <v>7</v>
      </c>
      <c r="C8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A697FE-A8B3-4EAC-B5B5-51C07FE81F0B}">
  <dimension ref="A1:AO162"/>
  <sheetViews>
    <sheetView tabSelected="1" topLeftCell="U1" workbookViewId="0">
      <selection activeCell="AI21" sqref="AI21"/>
    </sheetView>
  </sheetViews>
  <sheetFormatPr defaultRowHeight="14.4" x14ac:dyDescent="0.3"/>
  <cols>
    <col min="1" max="1" width="38.77734375" bestFit="1" customWidth="1"/>
    <col min="2" max="2" width="5.6640625" bestFit="1" customWidth="1"/>
    <col min="3" max="4" width="11" bestFit="1" customWidth="1"/>
    <col min="7" max="7" width="11" bestFit="1" customWidth="1"/>
    <col min="27" max="29" width="8.88671875" customWidth="1"/>
    <col min="30" max="30" width="22" customWidth="1"/>
  </cols>
  <sheetData>
    <row r="1" spans="1:41" x14ac:dyDescent="0.3">
      <c r="A1" t="s">
        <v>43</v>
      </c>
      <c r="T1" t="s">
        <v>233</v>
      </c>
      <c r="AD1" t="s">
        <v>238</v>
      </c>
      <c r="AK1" t="s">
        <v>239</v>
      </c>
    </row>
    <row r="2" spans="1:41" x14ac:dyDescent="0.3">
      <c r="A2" t="s">
        <v>1</v>
      </c>
      <c r="B2" t="s">
        <v>2</v>
      </c>
      <c r="C2" t="s">
        <v>3</v>
      </c>
      <c r="D2" t="s">
        <v>4</v>
      </c>
      <c r="E2" t="s">
        <v>49</v>
      </c>
      <c r="H2" t="s">
        <v>51</v>
      </c>
      <c r="I2" t="s">
        <v>52</v>
      </c>
      <c r="J2" t="s">
        <v>234</v>
      </c>
      <c r="T2" t="s">
        <v>1</v>
      </c>
      <c r="U2" t="s">
        <v>2</v>
      </c>
      <c r="V2" t="s">
        <v>3</v>
      </c>
      <c r="W2" t="s">
        <v>4</v>
      </c>
      <c r="X2" t="s">
        <v>50</v>
      </c>
      <c r="AA2" t="s">
        <v>236</v>
      </c>
      <c r="AB2" t="s">
        <v>237</v>
      </c>
      <c r="AD2" t="s">
        <v>1</v>
      </c>
      <c r="AE2" t="s">
        <v>2</v>
      </c>
      <c r="AF2" t="s">
        <v>3</v>
      </c>
      <c r="AG2" t="s">
        <v>4</v>
      </c>
      <c r="AH2" t="s">
        <v>235</v>
      </c>
      <c r="AI2" t="s">
        <v>242</v>
      </c>
      <c r="AK2" t="s">
        <v>1</v>
      </c>
      <c r="AL2" t="s">
        <v>2</v>
      </c>
      <c r="AM2" t="s">
        <v>3</v>
      </c>
      <c r="AN2" t="s">
        <v>4</v>
      </c>
      <c r="AO2" t="s">
        <v>235</v>
      </c>
    </row>
    <row r="3" spans="1:41" x14ac:dyDescent="0.3">
      <c r="A3" s="1" t="s">
        <v>5</v>
      </c>
      <c r="B3">
        <v>6</v>
      </c>
      <c r="C3">
        <v>1583387700</v>
      </c>
      <c r="D3">
        <v>1583389040</v>
      </c>
      <c r="E3">
        <f>(playtime_results2[[#This Row],[endtime]]-playtime_results2[[#This Row],[starttime]]) / 60</f>
        <v>22.333333333333332</v>
      </c>
      <c r="G3">
        <v>0</v>
      </c>
      <c r="H3">
        <f>COUNTIFS(playtime_results2[Time], "&gt;="&amp;G3) / COUNT(playtime_results2[Time]) * 100</f>
        <v>100</v>
      </c>
      <c r="I3">
        <v>100</v>
      </c>
      <c r="J3">
        <f>COUNTIFS(playtime_results47[time], "&gt;="&amp;G3) / COUNT(playtime_results47[time]) * 100</f>
        <v>100</v>
      </c>
      <c r="T3" s="1" t="s">
        <v>73</v>
      </c>
      <c r="U3">
        <v>10</v>
      </c>
      <c r="V3">
        <v>1583978075</v>
      </c>
      <c r="W3">
        <v>1583978969</v>
      </c>
      <c r="X3">
        <f>(playtime_results47[[#This Row],[endtime]]-playtime_results47[[#This Row],[starttime]]) / 60</f>
        <v>14.9</v>
      </c>
      <c r="Z3">
        <v>0</v>
      </c>
      <c r="AA3">
        <f>COUNTIFS(playtime_results4__312[Column1], "&gt;="&amp;Z3) / COUNT(playtime_results4__312[Column1]) * 100</f>
        <v>100</v>
      </c>
      <c r="AB3">
        <f>COUNTIFS(playtime_results4__515[Column1], "&gt;="&amp;Z3) / COUNT(playtime_results4__515[Column1]) * 100</f>
        <v>100</v>
      </c>
      <c r="AD3" s="1" t="s">
        <v>74</v>
      </c>
      <c r="AE3">
        <v>11</v>
      </c>
      <c r="AF3">
        <v>1584005380</v>
      </c>
      <c r="AG3">
        <v>1584005887</v>
      </c>
      <c r="AH3">
        <f>(playtime_results4__312[[#This Row],[endtime]]-playtime_results4__312[[#This Row],[starttime]]) / 60</f>
        <v>8.4499999999999993</v>
      </c>
      <c r="AI3" s="1" t="s">
        <v>243</v>
      </c>
      <c r="AK3" s="1" t="s">
        <v>73</v>
      </c>
      <c r="AL3">
        <v>10</v>
      </c>
      <c r="AM3">
        <v>1583978075</v>
      </c>
      <c r="AN3">
        <v>1583978969</v>
      </c>
      <c r="AO3">
        <f>(playtime_results4__515[[#This Row],[endtime]]-playtime_results4__515[[#This Row],[starttime]]) / 60</f>
        <v>14.9</v>
      </c>
    </row>
    <row r="4" spans="1:41" x14ac:dyDescent="0.3">
      <c r="A4" s="1" t="s">
        <v>6</v>
      </c>
      <c r="B4">
        <v>6</v>
      </c>
      <c r="C4">
        <v>1583384218</v>
      </c>
      <c r="D4">
        <v>1583384316</v>
      </c>
      <c r="E4">
        <f>(playtime_results2[[#This Row],[endtime]]-playtime_results2[[#This Row],[starttime]]) / 60</f>
        <v>1.6333333333333333</v>
      </c>
      <c r="G4">
        <v>0.5</v>
      </c>
      <c r="H4">
        <f>COUNTIFS(playtime_results2[Time], "&gt;="&amp;G4) / COUNT(playtime_results2[Time]) * 100</f>
        <v>97.368421052631575</v>
      </c>
      <c r="I4">
        <v>62</v>
      </c>
      <c r="J4">
        <f>COUNTIFS(playtime_results47[time], "&gt;="&amp;G4) / COUNT(playtime_results47[time]) * 100</f>
        <v>96.25</v>
      </c>
      <c r="T4" s="1" t="s">
        <v>74</v>
      </c>
      <c r="U4">
        <v>11</v>
      </c>
      <c r="V4">
        <v>1584005380</v>
      </c>
      <c r="W4">
        <v>1584005887</v>
      </c>
      <c r="X4">
        <f>(playtime_results47[[#This Row],[endtime]]-playtime_results47[[#This Row],[starttime]]) / 60</f>
        <v>8.4499999999999993</v>
      </c>
      <c r="Z4">
        <v>2</v>
      </c>
      <c r="AA4">
        <f>COUNTIFS(playtime_results4__312[Column1], "&gt;="&amp;Z4) / COUNT(playtime_results4__312[Column1]) * 100</f>
        <v>59.740259740259738</v>
      </c>
      <c r="AB4">
        <f>COUNTIFS(playtime_results4__515[Column1], "&gt;="&amp;Z4) / COUNT(playtime_results4__515[Column1]) * 100</f>
        <v>59.036144578313255</v>
      </c>
      <c r="AD4" s="1" t="s">
        <v>76</v>
      </c>
      <c r="AE4">
        <v>11</v>
      </c>
      <c r="AF4">
        <v>1584005618</v>
      </c>
      <c r="AG4">
        <v>1584005723</v>
      </c>
      <c r="AH4">
        <f>(playtime_results4__312[[#This Row],[endtime]]-playtime_results4__312[[#This Row],[starttime]]) / 60</f>
        <v>1.75</v>
      </c>
      <c r="AI4" s="1" t="s">
        <v>243</v>
      </c>
      <c r="AK4" s="1" t="s">
        <v>75</v>
      </c>
      <c r="AL4">
        <v>10</v>
      </c>
      <c r="AM4">
        <v>1584004575</v>
      </c>
      <c r="AN4">
        <v>1584004782</v>
      </c>
      <c r="AO4">
        <f>(playtime_results4__515[[#This Row],[endtime]]-playtime_results4__515[[#This Row],[starttime]]) / 60</f>
        <v>3.45</v>
      </c>
    </row>
    <row r="5" spans="1:41" x14ac:dyDescent="0.3">
      <c r="A5" s="1" t="s">
        <v>7</v>
      </c>
      <c r="B5">
        <v>7</v>
      </c>
      <c r="C5">
        <v>1583376184</v>
      </c>
      <c r="D5">
        <v>1583376712</v>
      </c>
      <c r="E5">
        <f>(playtime_results2[[#This Row],[endtime]]-playtime_results2[[#This Row],[starttime]]) / 60</f>
        <v>8.8000000000000007</v>
      </c>
      <c r="G5">
        <v>4</v>
      </c>
      <c r="H5">
        <f>COUNTIFS(playtime_results2[Time], "&gt;="&amp;G5) / COUNT(playtime_results2[Time]) * 100</f>
        <v>47.368421052631575</v>
      </c>
      <c r="I5">
        <v>20</v>
      </c>
      <c r="J5">
        <f>COUNTIFS(playtime_results47[time], "&gt;="&amp;G5) / COUNT(playtime_results47[time]) * 100</f>
        <v>49.375</v>
      </c>
      <c r="T5" s="1" t="s">
        <v>75</v>
      </c>
      <c r="U5">
        <v>10</v>
      </c>
      <c r="V5">
        <v>1584004575</v>
      </c>
      <c r="W5">
        <v>1584004782</v>
      </c>
      <c r="X5">
        <f>(playtime_results47[[#This Row],[endtime]]-playtime_results47[[#This Row],[starttime]]) / 60</f>
        <v>3.45</v>
      </c>
      <c r="Z5">
        <v>4</v>
      </c>
      <c r="AA5">
        <f>COUNTIFS(playtime_results4__312[Column1], "&gt;="&amp;Z5) / COUNT(playtime_results4__312[Column1]) * 100</f>
        <v>45.454545454545453</v>
      </c>
      <c r="AB5">
        <f>COUNTIFS(playtime_results4__515[Column1], "&gt;="&amp;Z5) / COUNT(playtime_results4__515[Column1]) * 100</f>
        <v>53.01204819277109</v>
      </c>
      <c r="AD5" s="1" t="s">
        <v>77</v>
      </c>
      <c r="AE5">
        <v>11</v>
      </c>
      <c r="AF5">
        <v>1584004528</v>
      </c>
      <c r="AG5">
        <v>1584004796</v>
      </c>
      <c r="AH5">
        <f>(playtime_results4__312[[#This Row],[endtime]]-playtime_results4__312[[#This Row],[starttime]]) / 60</f>
        <v>4.4666666666666668</v>
      </c>
      <c r="AI5" s="1" t="s">
        <v>243</v>
      </c>
      <c r="AK5" s="1" t="s">
        <v>79</v>
      </c>
      <c r="AL5">
        <v>10</v>
      </c>
      <c r="AM5">
        <v>1583984191</v>
      </c>
      <c r="AN5">
        <v>1583984303</v>
      </c>
      <c r="AO5">
        <f>(playtime_results4__515[[#This Row],[endtime]]-playtime_results4__515[[#This Row],[starttime]]) / 60</f>
        <v>1.8666666666666667</v>
      </c>
    </row>
    <row r="6" spans="1:41" x14ac:dyDescent="0.3">
      <c r="A6" s="1" t="s">
        <v>8</v>
      </c>
      <c r="B6">
        <v>4</v>
      </c>
      <c r="C6">
        <v>1583383103</v>
      </c>
      <c r="D6">
        <v>1583384000</v>
      </c>
      <c r="E6">
        <f>(playtime_results2[[#This Row],[endtime]]-playtime_results2[[#This Row],[starttime]]) / 60</f>
        <v>14.95</v>
      </c>
      <c r="G6">
        <v>6</v>
      </c>
      <c r="H6">
        <f>COUNTIFS(playtime_results2[Time], "&gt;="&amp;G6) / COUNT(playtime_results2[Time]) * 100</f>
        <v>36.84210526315789</v>
      </c>
      <c r="I6">
        <v>12</v>
      </c>
      <c r="J6">
        <f>COUNTIFS(playtime_results47[time], "&gt;="&amp;G6) / COUNT(playtime_results47[time]) * 100</f>
        <v>40.625</v>
      </c>
      <c r="T6" s="1" t="s">
        <v>76</v>
      </c>
      <c r="U6">
        <v>11</v>
      </c>
      <c r="V6">
        <v>1584005618</v>
      </c>
      <c r="W6">
        <v>1584005723</v>
      </c>
      <c r="X6">
        <f>(playtime_results47[[#This Row],[endtime]]-playtime_results47[[#This Row],[starttime]]) / 60</f>
        <v>1.75</v>
      </c>
      <c r="Z6">
        <v>6</v>
      </c>
      <c r="AA6">
        <f>COUNTIFS(playtime_results4__312[Column1], "&gt;="&amp;Z6) / COUNT(playtime_results4__312[Column1]) * 100</f>
        <v>36.363636363636367</v>
      </c>
      <c r="AB6">
        <f>COUNTIFS(playtime_results4__515[Column1], "&gt;="&amp;Z6) / COUNT(playtime_results4__515[Column1]) * 100</f>
        <v>44.578313253012048</v>
      </c>
      <c r="AD6" s="1" t="s">
        <v>78</v>
      </c>
      <c r="AE6">
        <v>11</v>
      </c>
      <c r="AF6">
        <v>1584007944</v>
      </c>
      <c r="AG6">
        <v>1584008166</v>
      </c>
      <c r="AH6">
        <f>(playtime_results4__312[[#This Row],[endtime]]-playtime_results4__312[[#This Row],[starttime]]) / 60</f>
        <v>3.7</v>
      </c>
      <c r="AI6" s="1" t="s">
        <v>243</v>
      </c>
      <c r="AK6" s="1" t="s">
        <v>80</v>
      </c>
      <c r="AL6">
        <v>10</v>
      </c>
      <c r="AM6">
        <v>1583968432</v>
      </c>
      <c r="AN6">
        <v>1583969033</v>
      </c>
      <c r="AO6">
        <f>(playtime_results4__515[[#This Row],[endtime]]-playtime_results4__515[[#This Row],[starttime]]) / 60</f>
        <v>10.016666666666667</v>
      </c>
    </row>
    <row r="7" spans="1:41" x14ac:dyDescent="0.3">
      <c r="A7" s="1" t="s">
        <v>9</v>
      </c>
      <c r="B7">
        <v>5</v>
      </c>
      <c r="C7">
        <v>1583376859</v>
      </c>
      <c r="D7">
        <v>1583377827</v>
      </c>
      <c r="E7">
        <f>(playtime_results2[[#This Row],[endtime]]-playtime_results2[[#This Row],[starttime]]) / 60</f>
        <v>16.133333333333333</v>
      </c>
      <c r="G7">
        <v>8</v>
      </c>
      <c r="H7">
        <f>COUNTIFS(playtime_results2[Time], "&gt;="&amp;G7) / COUNT(playtime_results2[Time]) * 100</f>
        <v>28.947368421052634</v>
      </c>
      <c r="I7">
        <v>12</v>
      </c>
      <c r="J7">
        <f>COUNTIFS(playtime_results47[time], "&gt;="&amp;G7) / COUNT(playtime_results47[time]) * 100</f>
        <v>30.625000000000004</v>
      </c>
      <c r="T7" s="1" t="s">
        <v>77</v>
      </c>
      <c r="U7">
        <v>11</v>
      </c>
      <c r="V7">
        <v>1584004528</v>
      </c>
      <c r="W7">
        <v>1584004796</v>
      </c>
      <c r="X7">
        <f>(playtime_results47[[#This Row],[endtime]]-playtime_results47[[#This Row],[starttime]]) / 60</f>
        <v>4.4666666666666668</v>
      </c>
      <c r="Z7">
        <v>8</v>
      </c>
      <c r="AA7">
        <f>COUNTIFS(playtime_results4__312[Column1], "&gt;="&amp;Z7) / COUNT(playtime_results4__312[Column1]) * 100</f>
        <v>28.571428571428569</v>
      </c>
      <c r="AB7">
        <f>COUNTIFS(playtime_results4__515[Column1], "&gt;="&amp;Z7) / COUNT(playtime_results4__515[Column1]) * 100</f>
        <v>32.53012048192771</v>
      </c>
      <c r="AD7" s="1" t="s">
        <v>82</v>
      </c>
      <c r="AE7">
        <v>11</v>
      </c>
      <c r="AF7">
        <v>1583948938</v>
      </c>
      <c r="AG7">
        <v>1583949028</v>
      </c>
      <c r="AH7">
        <f>(playtime_results4__312[[#This Row],[endtime]]-playtime_results4__312[[#This Row],[starttime]]) / 60</f>
        <v>1.5</v>
      </c>
      <c r="AI7" s="1" t="s">
        <v>243</v>
      </c>
      <c r="AK7" s="1" t="s">
        <v>81</v>
      </c>
      <c r="AL7">
        <v>10</v>
      </c>
      <c r="AM7">
        <v>1583979677</v>
      </c>
      <c r="AN7">
        <v>1583980000</v>
      </c>
      <c r="AO7">
        <f>(playtime_results4__515[[#This Row],[endtime]]-playtime_results4__515[[#This Row],[starttime]]) / 60</f>
        <v>5.3833333333333337</v>
      </c>
    </row>
    <row r="8" spans="1:41" x14ac:dyDescent="0.3">
      <c r="A8" s="1" t="s">
        <v>10</v>
      </c>
      <c r="B8">
        <v>4</v>
      </c>
      <c r="C8">
        <v>1583396733</v>
      </c>
      <c r="D8">
        <v>1583396775</v>
      </c>
      <c r="E8">
        <f>(playtime_results2[[#This Row],[endtime]]-playtime_results2[[#This Row],[starttime]]) / 60</f>
        <v>0.7</v>
      </c>
      <c r="G8">
        <v>10</v>
      </c>
      <c r="H8">
        <f>COUNTIFS(playtime_results2[Time], "&gt;="&amp;G8) / COUNT(playtime_results2[Time]) * 100</f>
        <v>23.684210526315788</v>
      </c>
      <c r="I8">
        <v>8</v>
      </c>
      <c r="J8">
        <f>COUNTIFS(playtime_results47[time], "&gt;="&amp;G8) / COUNT(playtime_results47[time]) * 100</f>
        <v>22.5</v>
      </c>
      <c r="T8" s="1" t="s">
        <v>78</v>
      </c>
      <c r="U8">
        <v>11</v>
      </c>
      <c r="V8">
        <v>1584007944</v>
      </c>
      <c r="W8">
        <v>1584008166</v>
      </c>
      <c r="X8">
        <f>(playtime_results47[[#This Row],[endtime]]-playtime_results47[[#This Row],[starttime]]) / 60</f>
        <v>3.7</v>
      </c>
      <c r="Z8">
        <v>10</v>
      </c>
      <c r="AA8">
        <f>COUNTIFS(playtime_results4__312[Column1], "&gt;="&amp;Z8) / COUNT(playtime_results4__312[Column1]) * 100</f>
        <v>19.480519480519483</v>
      </c>
      <c r="AB8">
        <f>COUNTIFS(playtime_results4__515[Column1], "&gt;="&amp;Z8) / COUNT(playtime_results4__515[Column1]) * 100</f>
        <v>25.301204819277107</v>
      </c>
      <c r="AD8" s="1" t="s">
        <v>83</v>
      </c>
      <c r="AE8">
        <v>11</v>
      </c>
      <c r="AF8">
        <v>1583973588</v>
      </c>
      <c r="AG8">
        <v>1583973631</v>
      </c>
      <c r="AH8">
        <f>(playtime_results4__312[[#This Row],[endtime]]-playtime_results4__312[[#This Row],[starttime]]) / 60</f>
        <v>0.71666666666666667</v>
      </c>
      <c r="AI8" s="1" t="s">
        <v>245</v>
      </c>
      <c r="AK8" s="1" t="s">
        <v>84</v>
      </c>
      <c r="AL8">
        <v>10</v>
      </c>
      <c r="AM8">
        <v>1583983401</v>
      </c>
      <c r="AN8">
        <v>1583983490</v>
      </c>
      <c r="AO8">
        <f>(playtime_results4__515[[#This Row],[endtime]]-playtime_results4__515[[#This Row],[starttime]]) / 60</f>
        <v>1.4833333333333334</v>
      </c>
    </row>
    <row r="9" spans="1:41" x14ac:dyDescent="0.3">
      <c r="A9" s="1" t="s">
        <v>11</v>
      </c>
      <c r="B9">
        <v>7</v>
      </c>
      <c r="C9">
        <v>1583376044</v>
      </c>
      <c r="D9">
        <v>1583376155</v>
      </c>
      <c r="E9">
        <f>(playtime_results2[[#This Row],[endtime]]-playtime_results2[[#This Row],[starttime]]) / 60</f>
        <v>1.85</v>
      </c>
      <c r="G9">
        <v>12</v>
      </c>
      <c r="H9">
        <f>COUNTIFS(playtime_results2[Time], "&gt;="&amp;G9) / COUNT(playtime_results2[Time]) * 100</f>
        <v>18.421052631578945</v>
      </c>
      <c r="I9">
        <v>8</v>
      </c>
      <c r="J9">
        <f>COUNTIFS(playtime_results47[time], "&gt;="&amp;G9) / COUNT(playtime_results47[time]) * 100</f>
        <v>18.125</v>
      </c>
      <c r="T9" s="1" t="s">
        <v>79</v>
      </c>
      <c r="U9">
        <v>10</v>
      </c>
      <c r="V9">
        <v>1583984191</v>
      </c>
      <c r="W9">
        <v>1583984303</v>
      </c>
      <c r="X9">
        <f>(playtime_results47[[#This Row],[endtime]]-playtime_results47[[#This Row],[starttime]]) / 60</f>
        <v>1.8666666666666667</v>
      </c>
      <c r="Z9">
        <v>12</v>
      </c>
      <c r="AA9">
        <f>COUNTIFS(playtime_results4__312[Column1], "&gt;="&amp;Z9) / COUNT(playtime_results4__312[Column1]) * 100</f>
        <v>16.883116883116884</v>
      </c>
      <c r="AB9">
        <f>COUNTIFS(playtime_results4__515[Column1], "&gt;="&amp;Z9) / COUNT(playtime_results4__515[Column1]) * 100</f>
        <v>19.277108433734941</v>
      </c>
      <c r="AD9" s="1" t="s">
        <v>85</v>
      </c>
      <c r="AE9">
        <v>11</v>
      </c>
      <c r="AF9">
        <v>1583967738</v>
      </c>
      <c r="AG9">
        <v>1583967813</v>
      </c>
      <c r="AH9">
        <f>(playtime_results4__312[[#This Row],[endtime]]-playtime_results4__312[[#This Row],[starttime]]) / 60</f>
        <v>1.25</v>
      </c>
      <c r="AI9" s="1" t="s">
        <v>243</v>
      </c>
      <c r="AK9" s="1" t="s">
        <v>86</v>
      </c>
      <c r="AL9">
        <v>10</v>
      </c>
      <c r="AM9">
        <v>1583985675</v>
      </c>
      <c r="AN9">
        <v>1583985726</v>
      </c>
      <c r="AO9">
        <f>(playtime_results4__515[[#This Row],[endtime]]-playtime_results4__515[[#This Row],[starttime]]) / 60</f>
        <v>0.85</v>
      </c>
    </row>
    <row r="10" spans="1:41" x14ac:dyDescent="0.3">
      <c r="A10" s="1" t="s">
        <v>12</v>
      </c>
      <c r="B10">
        <v>7</v>
      </c>
      <c r="C10">
        <v>1583368691</v>
      </c>
      <c r="D10">
        <v>1583368965</v>
      </c>
      <c r="E10">
        <f>(playtime_results2[[#This Row],[endtime]]-playtime_results2[[#This Row],[starttime]]) / 60</f>
        <v>4.5666666666666664</v>
      </c>
      <c r="G10">
        <v>14</v>
      </c>
      <c r="H10">
        <f>COUNTIFS(playtime_results2[Time], "&gt;="&amp;G10) / COUNT(playtime_results2[Time]) * 100</f>
        <v>15.789473684210526</v>
      </c>
      <c r="I10">
        <v>8</v>
      </c>
      <c r="J10">
        <f>COUNTIFS(playtime_results47[time], "&gt;="&amp;G10) / COUNT(playtime_results47[time]) * 100</f>
        <v>16.25</v>
      </c>
      <c r="T10" s="1" t="s">
        <v>80</v>
      </c>
      <c r="U10">
        <v>10</v>
      </c>
      <c r="V10">
        <v>1583968432</v>
      </c>
      <c r="W10">
        <v>1583969033</v>
      </c>
      <c r="X10">
        <f>(playtime_results47[[#This Row],[endtime]]-playtime_results47[[#This Row],[starttime]]) / 60</f>
        <v>10.016666666666667</v>
      </c>
      <c r="Z10">
        <v>14</v>
      </c>
      <c r="AA10">
        <f>COUNTIFS(playtime_results4__312[Column1], "&gt;="&amp;Z10) / COUNT(playtime_results4__312[Column1]) * 100</f>
        <v>15.584415584415584</v>
      </c>
      <c r="AB10">
        <f>COUNTIFS(playtime_results4__515[Column1], "&gt;="&amp;Z10) / COUNT(playtime_results4__515[Column1]) * 100</f>
        <v>16.867469879518072</v>
      </c>
      <c r="AD10" s="1" t="s">
        <v>88</v>
      </c>
      <c r="AE10">
        <v>11</v>
      </c>
      <c r="AF10">
        <v>1584002423</v>
      </c>
      <c r="AG10">
        <v>1584004397</v>
      </c>
      <c r="AH10">
        <f>(playtime_results4__312[[#This Row],[endtime]]-playtime_results4__312[[#This Row],[starttime]]) / 60</f>
        <v>32.9</v>
      </c>
      <c r="AI10" s="1" t="s">
        <v>243</v>
      </c>
      <c r="AK10" s="1" t="s">
        <v>87</v>
      </c>
      <c r="AL10">
        <v>10</v>
      </c>
      <c r="AM10">
        <v>1584005901</v>
      </c>
      <c r="AN10">
        <v>1584005989</v>
      </c>
      <c r="AO10">
        <f>(playtime_results4__515[[#This Row],[endtime]]-playtime_results4__515[[#This Row],[starttime]]) / 60</f>
        <v>1.4666666666666666</v>
      </c>
    </row>
    <row r="11" spans="1:41" x14ac:dyDescent="0.3">
      <c r="A11" s="1" t="s">
        <v>13</v>
      </c>
      <c r="B11">
        <v>5</v>
      </c>
      <c r="C11">
        <v>1583352353</v>
      </c>
      <c r="D11">
        <v>1583352556</v>
      </c>
      <c r="E11">
        <f>(playtime_results2[[#This Row],[endtime]]-playtime_results2[[#This Row],[starttime]]) / 60</f>
        <v>3.3833333333333333</v>
      </c>
      <c r="G11">
        <v>16</v>
      </c>
      <c r="H11">
        <f>COUNTIFS(playtime_results2[Time], "&gt;="&amp;G11) / COUNT(playtime_results2[Time]) * 100</f>
        <v>13.157894736842104</v>
      </c>
      <c r="I11">
        <v>8</v>
      </c>
      <c r="J11">
        <f>COUNTIFS(playtime_results47[time], "&gt;="&amp;G11) / COUNT(playtime_results47[time]) * 100</f>
        <v>13.750000000000002</v>
      </c>
      <c r="T11" s="1" t="s">
        <v>81</v>
      </c>
      <c r="U11">
        <v>10</v>
      </c>
      <c r="V11">
        <v>1583979677</v>
      </c>
      <c r="W11">
        <v>1583980000</v>
      </c>
      <c r="X11">
        <f>(playtime_results47[[#This Row],[endtime]]-playtime_results47[[#This Row],[starttime]]) / 60</f>
        <v>5.3833333333333337</v>
      </c>
      <c r="Z11">
        <v>16</v>
      </c>
      <c r="AA11">
        <f>COUNTIFS(playtime_results4__312[Column1], "&gt;="&amp;Z11) / COUNT(playtime_results4__312[Column1]) * 100</f>
        <v>14.285714285714285</v>
      </c>
      <c r="AB11">
        <f>COUNTIFS(playtime_results4__515[Column1], "&gt;="&amp;Z11) / COUNT(playtime_results4__515[Column1]) * 100</f>
        <v>13.253012048192772</v>
      </c>
      <c r="AD11" s="1" t="s">
        <v>90</v>
      </c>
      <c r="AE11">
        <v>11</v>
      </c>
      <c r="AF11">
        <v>1583976756</v>
      </c>
      <c r="AG11">
        <v>1583977102</v>
      </c>
      <c r="AH11">
        <f>(playtime_results4__312[[#This Row],[endtime]]-playtime_results4__312[[#This Row],[starttime]]) / 60</f>
        <v>5.7666666666666666</v>
      </c>
      <c r="AI11" s="1" t="s">
        <v>243</v>
      </c>
      <c r="AK11" s="1" t="s">
        <v>89</v>
      </c>
      <c r="AL11">
        <v>10</v>
      </c>
      <c r="AM11">
        <v>1583997141</v>
      </c>
      <c r="AN11">
        <v>1583997543</v>
      </c>
      <c r="AO11">
        <f>(playtime_results4__515[[#This Row],[endtime]]-playtime_results4__515[[#This Row],[starttime]]) / 60</f>
        <v>6.7</v>
      </c>
    </row>
    <row r="12" spans="1:41" x14ac:dyDescent="0.3">
      <c r="A12" s="1" t="s">
        <v>14</v>
      </c>
      <c r="B12">
        <v>4</v>
      </c>
      <c r="C12">
        <v>1583387905</v>
      </c>
      <c r="D12">
        <v>1583388121</v>
      </c>
      <c r="E12">
        <f>(playtime_results2[[#This Row],[endtime]]-playtime_results2[[#This Row],[starttime]]) / 60</f>
        <v>3.6</v>
      </c>
      <c r="G12">
        <v>18</v>
      </c>
      <c r="H12">
        <f>COUNTIFS(playtime_results2[Time], "&gt;="&amp;G12) / COUNT(playtime_results2[Time]) * 100</f>
        <v>7.8947368421052628</v>
      </c>
      <c r="I12">
        <v>8</v>
      </c>
      <c r="J12">
        <f>COUNTIFS(playtime_results47[time], "&gt;="&amp;G12) / COUNT(playtime_results47[time]) * 100</f>
        <v>12.5</v>
      </c>
      <c r="T12" s="1" t="s">
        <v>82</v>
      </c>
      <c r="U12">
        <v>11</v>
      </c>
      <c r="V12">
        <v>1583948938</v>
      </c>
      <c r="W12">
        <v>1583949028</v>
      </c>
      <c r="X12">
        <f>(playtime_results47[[#This Row],[endtime]]-playtime_results47[[#This Row],[starttime]]) / 60</f>
        <v>1.5</v>
      </c>
      <c r="Z12">
        <v>18</v>
      </c>
      <c r="AA12">
        <f>COUNTIFS(playtime_results4__312[Column1], "&gt;="&amp;Z12) / COUNT(playtime_results4__312[Column1]) * 100</f>
        <v>12.987012987012985</v>
      </c>
      <c r="AB12">
        <f>COUNTIFS(playtime_results4__515[Column1], "&gt;="&amp;Z12) / COUNT(playtime_results4__515[Column1]) * 100</f>
        <v>12.048192771084338</v>
      </c>
      <c r="AD12" s="1" t="s">
        <v>91</v>
      </c>
      <c r="AE12">
        <v>11</v>
      </c>
      <c r="AF12">
        <v>1583988221</v>
      </c>
      <c r="AG12">
        <v>1583988294</v>
      </c>
      <c r="AH12">
        <f>(playtime_results4__312[[#This Row],[endtime]]-playtime_results4__312[[#This Row],[starttime]]) / 60</f>
        <v>1.2166666666666666</v>
      </c>
      <c r="AI12" s="1" t="s">
        <v>245</v>
      </c>
      <c r="AK12" s="1" t="s">
        <v>93</v>
      </c>
      <c r="AL12">
        <v>10</v>
      </c>
      <c r="AM12">
        <v>1583953836</v>
      </c>
      <c r="AN12">
        <v>1583953937</v>
      </c>
      <c r="AO12">
        <f>(playtime_results4__515[[#This Row],[endtime]]-playtime_results4__515[[#This Row],[starttime]]) / 60</f>
        <v>1.6833333333333333</v>
      </c>
    </row>
    <row r="13" spans="1:41" x14ac:dyDescent="0.3">
      <c r="A13" s="1" t="s">
        <v>15</v>
      </c>
      <c r="B13">
        <v>5</v>
      </c>
      <c r="C13">
        <v>1583384362</v>
      </c>
      <c r="D13">
        <v>1583384412</v>
      </c>
      <c r="E13">
        <f>(playtime_results2[[#This Row],[endtime]]-playtime_results2[[#This Row],[starttime]]) / 60</f>
        <v>0.83333333333333337</v>
      </c>
      <c r="G13">
        <v>20</v>
      </c>
      <c r="H13">
        <f>COUNTIFS(playtime_results2[Time], "&gt;="&amp;G13) / COUNT(playtime_results2[Time]) * 100</f>
        <v>5.2631578947368416</v>
      </c>
      <c r="I13">
        <v>8</v>
      </c>
      <c r="J13">
        <f>COUNTIFS(playtime_results47[time], "&gt;="&amp;G13) / COUNT(playtime_results47[time]) * 100</f>
        <v>11.875</v>
      </c>
      <c r="T13" s="1" t="s">
        <v>83</v>
      </c>
      <c r="U13">
        <v>11</v>
      </c>
      <c r="V13">
        <v>1583973588</v>
      </c>
      <c r="W13">
        <v>1583973631</v>
      </c>
      <c r="X13">
        <f>(playtime_results47[[#This Row],[endtime]]-playtime_results47[[#This Row],[starttime]]) / 60</f>
        <v>0.71666666666666667</v>
      </c>
      <c r="Z13">
        <v>20</v>
      </c>
      <c r="AA13">
        <f>COUNTIFS(playtime_results4__312[Column1], "&gt;="&amp;Z13) / COUNT(playtime_results4__312[Column1]) * 100</f>
        <v>11.688311688311687</v>
      </c>
      <c r="AB13">
        <f>COUNTIFS(playtime_results4__515[Column1], "&gt;="&amp;Z13) / COUNT(playtime_results4__515[Column1]) * 100</f>
        <v>12.048192771084338</v>
      </c>
      <c r="AD13" s="1" t="s">
        <v>92</v>
      </c>
      <c r="AE13">
        <v>11</v>
      </c>
      <c r="AF13">
        <v>1583992871</v>
      </c>
      <c r="AG13">
        <v>1583993848</v>
      </c>
      <c r="AH13">
        <f>(playtime_results4__312[[#This Row],[endtime]]-playtime_results4__312[[#This Row],[starttime]]) / 60</f>
        <v>16.283333333333335</v>
      </c>
      <c r="AI13" s="1" t="s">
        <v>243</v>
      </c>
      <c r="AK13" s="1" t="s">
        <v>94</v>
      </c>
      <c r="AL13">
        <v>10</v>
      </c>
      <c r="AM13">
        <v>1583954823</v>
      </c>
      <c r="AN13">
        <v>1583954947</v>
      </c>
      <c r="AO13">
        <f>(playtime_results4__515[[#This Row],[endtime]]-playtime_results4__515[[#This Row],[starttime]]) / 60</f>
        <v>2.0666666666666669</v>
      </c>
    </row>
    <row r="14" spans="1:41" x14ac:dyDescent="0.3">
      <c r="A14" s="1" t="s">
        <v>16</v>
      </c>
      <c r="B14">
        <v>6</v>
      </c>
      <c r="C14">
        <v>1583360125</v>
      </c>
      <c r="D14">
        <v>1583360186</v>
      </c>
      <c r="E14">
        <f>(playtime_results2[[#This Row],[endtime]]-playtime_results2[[#This Row],[starttime]]) / 60</f>
        <v>1.0166666666666666</v>
      </c>
      <c r="G14">
        <v>22</v>
      </c>
      <c r="H14">
        <f>COUNTIFS(playtime_results2[Time], "&gt;="&amp;G14) / COUNT(playtime_results2[Time]) * 100</f>
        <v>5.2631578947368416</v>
      </c>
      <c r="I14">
        <v>8</v>
      </c>
      <c r="J14">
        <f>COUNTIFS(playtime_results47[time], "&gt;="&amp;G14) / COUNT(playtime_results47[time]) * 100</f>
        <v>10.625</v>
      </c>
      <c r="T14" s="1" t="s">
        <v>84</v>
      </c>
      <c r="U14">
        <v>10</v>
      </c>
      <c r="V14">
        <v>1583983401</v>
      </c>
      <c r="W14">
        <v>1583983490</v>
      </c>
      <c r="X14">
        <f>(playtime_results47[[#This Row],[endtime]]-playtime_results47[[#This Row],[starttime]]) / 60</f>
        <v>1.4833333333333334</v>
      </c>
      <c r="Z14">
        <v>22</v>
      </c>
      <c r="AA14">
        <f>COUNTIFS(playtime_results4__312[Column1], "&gt;="&amp;Z14) / COUNT(playtime_results4__312[Column1]) * 100</f>
        <v>10.38961038961039</v>
      </c>
      <c r="AB14">
        <f>COUNTIFS(playtime_results4__515[Column1], "&gt;="&amp;Z14) / COUNT(playtime_results4__515[Column1]) * 100</f>
        <v>10.843373493975903</v>
      </c>
      <c r="AD14" s="1" t="s">
        <v>99</v>
      </c>
      <c r="AE14">
        <v>11</v>
      </c>
      <c r="AF14">
        <v>1584005079</v>
      </c>
      <c r="AG14">
        <v>1584005200</v>
      </c>
      <c r="AH14">
        <f>(playtime_results4__312[[#This Row],[endtime]]-playtime_results4__312[[#This Row],[starttime]]) / 60</f>
        <v>2.0166666666666666</v>
      </c>
      <c r="AI14" s="1" t="s">
        <v>245</v>
      </c>
      <c r="AK14" s="1" t="s">
        <v>95</v>
      </c>
      <c r="AL14">
        <v>10</v>
      </c>
      <c r="AM14">
        <v>1583981167</v>
      </c>
      <c r="AN14">
        <v>1583982893</v>
      </c>
      <c r="AO14">
        <f>(playtime_results4__515[[#This Row],[endtime]]-playtime_results4__515[[#This Row],[starttime]]) / 60</f>
        <v>28.766666666666666</v>
      </c>
    </row>
    <row r="15" spans="1:41" x14ac:dyDescent="0.3">
      <c r="A15" s="1" t="s">
        <v>17</v>
      </c>
      <c r="B15">
        <v>4</v>
      </c>
      <c r="C15">
        <v>1583375488</v>
      </c>
      <c r="D15">
        <v>1583375588</v>
      </c>
      <c r="E15">
        <f>(playtime_results2[[#This Row],[endtime]]-playtime_results2[[#This Row],[starttime]]) / 60</f>
        <v>1.6666666666666667</v>
      </c>
      <c r="G15">
        <v>24</v>
      </c>
      <c r="H15">
        <f>COUNTIFS(playtime_results2[Time], "&gt;="&amp;G15) / COUNT(playtime_results2[Time]) * 100</f>
        <v>2.6315789473684208</v>
      </c>
      <c r="I15">
        <v>0</v>
      </c>
      <c r="J15">
        <f>COUNTIFS(playtime_results47[time], "&gt;="&amp;G15) / COUNT(playtime_results47[time]) * 100</f>
        <v>10</v>
      </c>
      <c r="T15" s="1" t="s">
        <v>85</v>
      </c>
      <c r="U15">
        <v>11</v>
      </c>
      <c r="V15">
        <v>1583967738</v>
      </c>
      <c r="W15">
        <v>1583967813</v>
      </c>
      <c r="X15">
        <f>(playtime_results47[[#This Row],[endtime]]-playtime_results47[[#This Row],[starttime]]) / 60</f>
        <v>1.25</v>
      </c>
      <c r="Z15">
        <v>24</v>
      </c>
      <c r="AA15">
        <f>COUNTIFS(playtime_results4__312[Column1], "&gt;="&amp;Z15) / COUNT(playtime_results4__312[Column1]) * 100</f>
        <v>9.0909090909090917</v>
      </c>
      <c r="AB15">
        <f>COUNTIFS(playtime_results4__515[Column1], "&gt;="&amp;Z15) / COUNT(playtime_results4__515[Column1]) * 100</f>
        <v>10.843373493975903</v>
      </c>
      <c r="AD15" s="1" t="s">
        <v>100</v>
      </c>
      <c r="AE15">
        <v>11</v>
      </c>
      <c r="AF15">
        <v>1583977335</v>
      </c>
      <c r="AG15">
        <v>1583977412</v>
      </c>
      <c r="AH15">
        <f>(playtime_results4__312[[#This Row],[endtime]]-playtime_results4__312[[#This Row],[starttime]]) / 60</f>
        <v>1.2833333333333334</v>
      </c>
      <c r="AI15" s="1" t="s">
        <v>243</v>
      </c>
      <c r="AK15" s="1" t="s">
        <v>96</v>
      </c>
      <c r="AL15">
        <v>10</v>
      </c>
      <c r="AM15">
        <v>1583998183</v>
      </c>
      <c r="AN15">
        <v>1583998797</v>
      </c>
      <c r="AO15">
        <f>(playtime_results4__515[[#This Row],[endtime]]-playtime_results4__515[[#This Row],[starttime]]) / 60</f>
        <v>10.233333333333333</v>
      </c>
    </row>
    <row r="16" spans="1:41" x14ac:dyDescent="0.3">
      <c r="A16" s="1" t="s">
        <v>18</v>
      </c>
      <c r="B16">
        <v>7</v>
      </c>
      <c r="C16">
        <v>1583383845</v>
      </c>
      <c r="D16">
        <v>1583384905</v>
      </c>
      <c r="E16">
        <f>(playtime_results2[[#This Row],[endtime]]-playtime_results2[[#This Row],[starttime]]) / 60</f>
        <v>17.666666666666668</v>
      </c>
      <c r="G16">
        <v>26</v>
      </c>
      <c r="H16">
        <f>COUNTIFS(playtime_results2[Time], "&gt;="&amp;G16) / COUNT(playtime_results2[Time]) * 100</f>
        <v>2.6315789473684208</v>
      </c>
      <c r="I16">
        <v>0</v>
      </c>
      <c r="J16">
        <f>COUNTIFS(playtime_results47[time], "&gt;="&amp;G16) / COUNT(playtime_results47[time]) * 100</f>
        <v>7.5</v>
      </c>
      <c r="T16" s="1" t="s">
        <v>86</v>
      </c>
      <c r="U16">
        <v>10</v>
      </c>
      <c r="V16">
        <v>1583985675</v>
      </c>
      <c r="W16">
        <v>1583985726</v>
      </c>
      <c r="X16">
        <f>(playtime_results47[[#This Row],[endtime]]-playtime_results47[[#This Row],[starttime]]) / 60</f>
        <v>0.85</v>
      </c>
      <c r="Z16">
        <v>26</v>
      </c>
      <c r="AA16">
        <f>COUNTIFS(playtime_results4__312[Column1], "&gt;="&amp;Z16) / COUNT(playtime_results4__312[Column1]) * 100</f>
        <v>7.7922077922077921</v>
      </c>
      <c r="AB16">
        <f>COUNTIFS(playtime_results4__515[Column1], "&gt;="&amp;Z16) / COUNT(playtime_results4__515[Column1]) * 100</f>
        <v>7.2289156626506017</v>
      </c>
      <c r="AD16" s="1" t="s">
        <v>101</v>
      </c>
      <c r="AE16">
        <v>11</v>
      </c>
      <c r="AF16">
        <v>1583971970</v>
      </c>
      <c r="AG16">
        <v>1583972073</v>
      </c>
      <c r="AH16">
        <f>(playtime_results4__312[[#This Row],[endtime]]-playtime_results4__312[[#This Row],[starttime]]) / 60</f>
        <v>1.7166666666666666</v>
      </c>
      <c r="AI16" s="1" t="s">
        <v>245</v>
      </c>
      <c r="AK16" s="1" t="s">
        <v>97</v>
      </c>
      <c r="AL16">
        <v>10</v>
      </c>
      <c r="AM16">
        <v>1583975888</v>
      </c>
      <c r="AN16">
        <v>1583977360</v>
      </c>
      <c r="AO16">
        <f>(playtime_results4__515[[#This Row],[endtime]]-playtime_results4__515[[#This Row],[starttime]]) / 60</f>
        <v>24.533333333333335</v>
      </c>
    </row>
    <row r="17" spans="1:41" x14ac:dyDescent="0.3">
      <c r="A17" s="1" t="s">
        <v>19</v>
      </c>
      <c r="B17">
        <v>7</v>
      </c>
      <c r="C17">
        <v>1583366232</v>
      </c>
      <c r="D17">
        <v>1583366669</v>
      </c>
      <c r="E17">
        <f>(playtime_results2[[#This Row],[endtime]]-playtime_results2[[#This Row],[starttime]]) / 60</f>
        <v>7.2833333333333332</v>
      </c>
      <c r="G17">
        <v>28</v>
      </c>
      <c r="H17">
        <f>COUNTIFS(playtime_results2[Time], "&gt;="&amp;G17) / COUNT(playtime_results2[Time]) * 100</f>
        <v>2.6315789473684208</v>
      </c>
      <c r="I17">
        <v>0</v>
      </c>
      <c r="J17">
        <f>COUNTIFS(playtime_results47[time], "&gt;="&amp;G17) / COUNT(playtime_results47[time]) * 100</f>
        <v>6.8750000000000009</v>
      </c>
      <c r="T17" s="1" t="s">
        <v>87</v>
      </c>
      <c r="U17">
        <v>10</v>
      </c>
      <c r="V17">
        <v>1584005901</v>
      </c>
      <c r="W17">
        <v>1584005989</v>
      </c>
      <c r="X17">
        <f>(playtime_results47[[#This Row],[endtime]]-playtime_results47[[#This Row],[starttime]]) / 60</f>
        <v>1.4666666666666666</v>
      </c>
      <c r="Z17">
        <v>28</v>
      </c>
      <c r="AA17">
        <f>COUNTIFS(playtime_results4__312[Column1], "&gt;="&amp;Z17) / COUNT(playtime_results4__312[Column1]) * 100</f>
        <v>7.7922077922077921</v>
      </c>
      <c r="AB17">
        <f>COUNTIFS(playtime_results4__515[Column1], "&gt;="&amp;Z17) / COUNT(playtime_results4__515[Column1]) * 100</f>
        <v>6.024096385542169</v>
      </c>
      <c r="AD17" s="1" t="s">
        <v>104</v>
      </c>
      <c r="AE17">
        <v>11</v>
      </c>
      <c r="AF17">
        <v>1583976295</v>
      </c>
      <c r="AG17">
        <v>1583978135</v>
      </c>
      <c r="AH17">
        <f>(playtime_results4__312[[#This Row],[endtime]]-playtime_results4__312[[#This Row],[starttime]]) / 60</f>
        <v>30.666666666666668</v>
      </c>
      <c r="AI17" s="1" t="s">
        <v>244</v>
      </c>
      <c r="AK17" s="1" t="s">
        <v>98</v>
      </c>
      <c r="AL17">
        <v>10</v>
      </c>
      <c r="AM17">
        <v>1583988262</v>
      </c>
      <c r="AN17">
        <v>1583988377</v>
      </c>
      <c r="AO17">
        <f>(playtime_results4__515[[#This Row],[endtime]]-playtime_results4__515[[#This Row],[starttime]]) / 60</f>
        <v>1.9166666666666667</v>
      </c>
    </row>
    <row r="18" spans="1:41" x14ac:dyDescent="0.3">
      <c r="A18" s="1" t="s">
        <v>20</v>
      </c>
      <c r="B18">
        <v>4</v>
      </c>
      <c r="C18">
        <v>1583380175</v>
      </c>
      <c r="D18">
        <v>1583380228</v>
      </c>
      <c r="E18">
        <f>(playtime_results2[[#This Row],[endtime]]-playtime_results2[[#This Row],[starttime]]) / 60</f>
        <v>0.8833333333333333</v>
      </c>
      <c r="G18">
        <v>30</v>
      </c>
      <c r="H18">
        <f>COUNTIFS(playtime_results2[Time], "&gt;="&amp;G18) / COUNT(playtime_results2[Time]) * 100</f>
        <v>2.6315789473684208</v>
      </c>
      <c r="I18">
        <v>0</v>
      </c>
      <c r="J18">
        <f>COUNTIFS(playtime_results47[time], "&gt;="&amp;G18) / COUNT(playtime_results47[time]) * 100</f>
        <v>5.625</v>
      </c>
      <c r="T18" s="1" t="s">
        <v>88</v>
      </c>
      <c r="U18">
        <v>11</v>
      </c>
      <c r="V18">
        <v>1584002423</v>
      </c>
      <c r="W18">
        <v>1584004397</v>
      </c>
      <c r="X18">
        <f>(playtime_results47[[#This Row],[endtime]]-playtime_results47[[#This Row],[starttime]]) / 60</f>
        <v>32.9</v>
      </c>
      <c r="Z18">
        <v>30</v>
      </c>
      <c r="AA18">
        <f>COUNTIFS(playtime_results4__312[Column1], "&gt;="&amp;Z18) / COUNT(playtime_results4__312[Column1]) * 100</f>
        <v>6.4935064935064926</v>
      </c>
      <c r="AB18">
        <f>COUNTIFS(playtime_results4__515[Column1], "&gt;="&amp;Z18) / COUNT(playtime_results4__515[Column1]) * 100</f>
        <v>4.8192771084337354</v>
      </c>
      <c r="AD18" s="1" t="s">
        <v>105</v>
      </c>
      <c r="AE18">
        <v>11</v>
      </c>
      <c r="AF18">
        <v>1583975704</v>
      </c>
      <c r="AG18">
        <v>1583975774</v>
      </c>
      <c r="AH18">
        <f>(playtime_results4__312[[#This Row],[endtime]]-playtime_results4__312[[#This Row],[starttime]]) / 60</f>
        <v>1.1666666666666667</v>
      </c>
      <c r="AI18" s="1" t="s">
        <v>245</v>
      </c>
      <c r="AK18" s="1" t="s">
        <v>102</v>
      </c>
      <c r="AL18">
        <v>10</v>
      </c>
      <c r="AM18">
        <v>1583973630</v>
      </c>
      <c r="AN18">
        <v>1583973697</v>
      </c>
      <c r="AO18">
        <f>(playtime_results4__515[[#This Row],[endtime]]-playtime_results4__515[[#This Row],[starttime]]) / 60</f>
        <v>1.1166666666666667</v>
      </c>
    </row>
    <row r="19" spans="1:41" x14ac:dyDescent="0.3">
      <c r="A19" s="1" t="s">
        <v>21</v>
      </c>
      <c r="B19">
        <v>4</v>
      </c>
      <c r="C19">
        <v>1583385856</v>
      </c>
      <c r="D19">
        <v>1583385877</v>
      </c>
      <c r="E19">
        <f>(playtime_results2[[#This Row],[endtime]]-playtime_results2[[#This Row],[starttime]]) / 60</f>
        <v>0.35</v>
      </c>
      <c r="G19">
        <v>32</v>
      </c>
      <c r="H19">
        <f>COUNTIFS(playtime_results2[Time], "&gt;="&amp;G19) / COUNT(playtime_results2[Time]) * 100</f>
        <v>2.6315789473684208</v>
      </c>
      <c r="I19">
        <v>0</v>
      </c>
      <c r="J19">
        <f>COUNTIFS(playtime_results47[time], "&gt;="&amp;G19) / COUNT(playtime_results47[time]) * 100</f>
        <v>3.75</v>
      </c>
      <c r="T19" s="1" t="s">
        <v>89</v>
      </c>
      <c r="U19">
        <v>10</v>
      </c>
      <c r="V19">
        <v>1583997141</v>
      </c>
      <c r="W19">
        <v>1583997543</v>
      </c>
      <c r="X19">
        <f>(playtime_results47[[#This Row],[endtime]]-playtime_results47[[#This Row],[starttime]]) / 60</f>
        <v>6.7</v>
      </c>
      <c r="Z19">
        <v>32</v>
      </c>
      <c r="AA19">
        <f>COUNTIFS(playtime_results4__312[Column1], "&gt;="&amp;Z19) / COUNT(playtime_results4__312[Column1]) * 100</f>
        <v>5.1948051948051948</v>
      </c>
      <c r="AB19">
        <f>COUNTIFS(playtime_results4__515[Column1], "&gt;="&amp;Z19) / COUNT(playtime_results4__515[Column1]) * 100</f>
        <v>2.4096385542168677</v>
      </c>
      <c r="AD19" s="1" t="s">
        <v>106</v>
      </c>
      <c r="AE19">
        <v>11</v>
      </c>
      <c r="AF19">
        <v>1584006249</v>
      </c>
      <c r="AG19">
        <v>1584006369</v>
      </c>
      <c r="AH19">
        <f>(playtime_results4__312[[#This Row],[endtime]]-playtime_results4__312[[#This Row],[starttime]]) / 60</f>
        <v>2</v>
      </c>
      <c r="AI19" s="1" t="s">
        <v>245</v>
      </c>
      <c r="AK19" s="1" t="s">
        <v>103</v>
      </c>
      <c r="AL19">
        <v>10</v>
      </c>
      <c r="AM19">
        <v>1583989648</v>
      </c>
      <c r="AN19">
        <v>1583989717</v>
      </c>
      <c r="AO19">
        <f>(playtime_results4__515[[#This Row],[endtime]]-playtime_results4__515[[#This Row],[starttime]]) / 60</f>
        <v>1.1499999999999999</v>
      </c>
    </row>
    <row r="20" spans="1:41" x14ac:dyDescent="0.3">
      <c r="A20" s="1" t="s">
        <v>22</v>
      </c>
      <c r="B20">
        <v>7</v>
      </c>
      <c r="C20">
        <v>1583383392</v>
      </c>
      <c r="D20">
        <v>1583384203</v>
      </c>
      <c r="E20">
        <f>(playtime_results2[[#This Row],[endtime]]-playtime_results2[[#This Row],[starttime]]) / 60</f>
        <v>13.516666666666667</v>
      </c>
      <c r="G20">
        <v>34</v>
      </c>
      <c r="H20">
        <f>COUNTIFS(playtime_results2[Time], "&gt;="&amp;G20) / COUNT(playtime_results2[Time]) * 100</f>
        <v>2.6315789473684208</v>
      </c>
      <c r="I20">
        <v>0</v>
      </c>
      <c r="J20">
        <f>COUNTIFS(playtime_results47[time], "&gt;="&amp;G20) / COUNT(playtime_results47[time]) * 100</f>
        <v>3.125</v>
      </c>
      <c r="T20" s="1" t="s">
        <v>90</v>
      </c>
      <c r="U20">
        <v>11</v>
      </c>
      <c r="V20">
        <v>1583976756</v>
      </c>
      <c r="W20">
        <v>1583977102</v>
      </c>
      <c r="X20">
        <f>(playtime_results47[[#This Row],[endtime]]-playtime_results47[[#This Row],[starttime]]) / 60</f>
        <v>5.7666666666666666</v>
      </c>
      <c r="Z20">
        <v>34</v>
      </c>
      <c r="AA20">
        <f>COUNTIFS(playtime_results4__312[Column1], "&gt;="&amp;Z20) / COUNT(playtime_results4__312[Column1]) * 100</f>
        <v>3.8961038961038961</v>
      </c>
      <c r="AB20">
        <f>COUNTIFS(playtime_results4__515[Column1], "&gt;="&amp;Z20) / COUNT(playtime_results4__515[Column1]) * 100</f>
        <v>2.4096385542168677</v>
      </c>
      <c r="AD20" s="1" t="s">
        <v>109</v>
      </c>
      <c r="AE20">
        <v>11</v>
      </c>
      <c r="AF20">
        <v>1583976778</v>
      </c>
      <c r="AG20">
        <v>1583976869</v>
      </c>
      <c r="AH20">
        <f>(playtime_results4__312[[#This Row],[endtime]]-playtime_results4__312[[#This Row],[starttime]]) / 60</f>
        <v>1.5166666666666666</v>
      </c>
      <c r="AI20" s="1" t="s">
        <v>245</v>
      </c>
      <c r="AK20" s="1" t="s">
        <v>107</v>
      </c>
      <c r="AL20">
        <v>10</v>
      </c>
      <c r="AM20">
        <v>1584007145</v>
      </c>
      <c r="AN20">
        <v>1584007222</v>
      </c>
      <c r="AO20">
        <f>(playtime_results4__515[[#This Row],[endtime]]-playtime_results4__515[[#This Row],[starttime]]) / 60</f>
        <v>1.2833333333333334</v>
      </c>
    </row>
    <row r="21" spans="1:41" x14ac:dyDescent="0.3">
      <c r="A21" s="1" t="s">
        <v>23</v>
      </c>
      <c r="B21">
        <v>6</v>
      </c>
      <c r="C21">
        <v>1583376235</v>
      </c>
      <c r="D21">
        <v>1583376704</v>
      </c>
      <c r="E21">
        <f>(playtime_results2[[#This Row],[endtime]]-playtime_results2[[#This Row],[starttime]]) / 60</f>
        <v>7.8166666666666664</v>
      </c>
      <c r="G21">
        <v>36</v>
      </c>
      <c r="H21">
        <f>COUNTIFS(playtime_results2[Time], "&gt;="&amp;G21) / COUNT(playtime_results2[Time]) * 100</f>
        <v>2.6315789473684208</v>
      </c>
      <c r="I21">
        <v>0</v>
      </c>
      <c r="J21">
        <f>COUNTIFS(playtime_results47[time], "&gt;="&amp;G21) / COUNT(playtime_results47[time]) * 100</f>
        <v>2.5</v>
      </c>
      <c r="T21" s="1" t="s">
        <v>91</v>
      </c>
      <c r="U21">
        <v>11</v>
      </c>
      <c r="V21">
        <v>1583988221</v>
      </c>
      <c r="W21">
        <v>1583988294</v>
      </c>
      <c r="X21">
        <f>(playtime_results47[[#This Row],[endtime]]-playtime_results47[[#This Row],[starttime]]) / 60</f>
        <v>1.2166666666666666</v>
      </c>
      <c r="Z21">
        <v>36</v>
      </c>
      <c r="AA21">
        <f>COUNTIFS(playtime_results4__312[Column1], "&gt;="&amp;Z21) / COUNT(playtime_results4__312[Column1]) * 100</f>
        <v>3.8961038961038961</v>
      </c>
      <c r="AB21">
        <f>COUNTIFS(playtime_results4__515[Column1], "&gt;="&amp;Z21) / COUNT(playtime_results4__515[Column1]) * 100</f>
        <v>1.2048192771084338</v>
      </c>
      <c r="AD21" s="1" t="s">
        <v>110</v>
      </c>
      <c r="AE21">
        <v>11</v>
      </c>
      <c r="AF21">
        <v>1583932503</v>
      </c>
      <c r="AG21">
        <v>1583932544</v>
      </c>
      <c r="AH21">
        <f>(playtime_results4__312[[#This Row],[endtime]]-playtime_results4__312[[#This Row],[starttime]]) / 60</f>
        <v>0.68333333333333335</v>
      </c>
      <c r="AI21" s="1" t="s">
        <v>245</v>
      </c>
      <c r="AK21" s="1" t="s">
        <v>108</v>
      </c>
      <c r="AL21">
        <v>10</v>
      </c>
      <c r="AM21">
        <v>1583988808</v>
      </c>
      <c r="AN21">
        <v>1583988895</v>
      </c>
      <c r="AO21">
        <f>(playtime_results4__515[[#This Row],[endtime]]-playtime_results4__515[[#This Row],[starttime]]) / 60</f>
        <v>1.45</v>
      </c>
    </row>
    <row r="22" spans="1:41" x14ac:dyDescent="0.3">
      <c r="A22" s="1" t="s">
        <v>24</v>
      </c>
      <c r="B22">
        <v>7</v>
      </c>
      <c r="C22">
        <v>1583381229</v>
      </c>
      <c r="D22">
        <v>1583381283</v>
      </c>
      <c r="E22">
        <f>(playtime_results2[[#This Row],[endtime]]-playtime_results2[[#This Row],[starttime]]) / 60</f>
        <v>0.9</v>
      </c>
      <c r="G22">
        <v>38</v>
      </c>
      <c r="H22">
        <f>COUNTIFS(playtime_results2[Time], "&gt;="&amp;G22) / COUNT(playtime_results2[Time]) * 100</f>
        <v>2.6315789473684208</v>
      </c>
      <c r="I22">
        <v>0</v>
      </c>
      <c r="J22">
        <f>COUNTIFS(playtime_results47[time], "&gt;="&amp;G22) / COUNT(playtime_results47[time]) * 100</f>
        <v>2.5</v>
      </c>
      <c r="T22" s="1" t="s">
        <v>92</v>
      </c>
      <c r="U22">
        <v>11</v>
      </c>
      <c r="V22">
        <v>1583992871</v>
      </c>
      <c r="W22">
        <v>1583993848</v>
      </c>
      <c r="X22">
        <f>(playtime_results47[[#This Row],[endtime]]-playtime_results47[[#This Row],[starttime]]) / 60</f>
        <v>16.283333333333335</v>
      </c>
      <c r="Z22">
        <v>38</v>
      </c>
      <c r="AA22">
        <f>COUNTIFS(playtime_results4__312[Column1], "&gt;="&amp;Z22) / COUNT(playtime_results4__312[Column1]) * 100</f>
        <v>3.8961038961038961</v>
      </c>
      <c r="AB22">
        <f>COUNTIFS(playtime_results4__515[Column1], "&gt;="&amp;Z22) / COUNT(playtime_results4__515[Column1]) * 100</f>
        <v>1.2048192771084338</v>
      </c>
      <c r="AD22" s="1" t="s">
        <v>112</v>
      </c>
      <c r="AE22">
        <v>11</v>
      </c>
      <c r="AF22">
        <v>1583947345</v>
      </c>
      <c r="AG22">
        <v>1583947407</v>
      </c>
      <c r="AH22">
        <f>(playtime_results4__312[[#This Row],[endtime]]-playtime_results4__312[[#This Row],[starttime]]) / 60</f>
        <v>1.0333333333333334</v>
      </c>
      <c r="AI22" s="1"/>
      <c r="AK22" s="1" t="s">
        <v>111</v>
      </c>
      <c r="AL22">
        <v>10</v>
      </c>
      <c r="AM22">
        <v>1584004651</v>
      </c>
      <c r="AN22">
        <v>1584005292</v>
      </c>
      <c r="AO22">
        <f>(playtime_results4__515[[#This Row],[endtime]]-playtime_results4__515[[#This Row],[starttime]]) / 60</f>
        <v>10.683333333333334</v>
      </c>
    </row>
    <row r="23" spans="1:41" x14ac:dyDescent="0.3">
      <c r="A23" s="1" t="s">
        <v>25</v>
      </c>
      <c r="B23">
        <v>5</v>
      </c>
      <c r="C23">
        <v>1583385081</v>
      </c>
      <c r="D23">
        <v>1583385207</v>
      </c>
      <c r="E23">
        <f>(playtime_results2[[#This Row],[endtime]]-playtime_results2[[#This Row],[starttime]]) / 60</f>
        <v>2.1</v>
      </c>
      <c r="G23">
        <v>40</v>
      </c>
      <c r="H23">
        <f>COUNTIFS(playtime_results2[Time], "&gt;="&amp;G23) / COUNT(playtime_results2[Time]) * 100</f>
        <v>2.6315789473684208</v>
      </c>
      <c r="I23">
        <v>0</v>
      </c>
      <c r="J23">
        <f>COUNTIFS(playtime_results47[time], "&gt;="&amp;G23) / COUNT(playtime_results47[time]) * 100</f>
        <v>2.5</v>
      </c>
      <c r="T23" s="1" t="s">
        <v>93</v>
      </c>
      <c r="U23">
        <v>10</v>
      </c>
      <c r="V23">
        <v>1583953836</v>
      </c>
      <c r="W23">
        <v>1583953937</v>
      </c>
      <c r="X23">
        <f>(playtime_results47[[#This Row],[endtime]]-playtime_results47[[#This Row],[starttime]]) / 60</f>
        <v>1.6833333333333333</v>
      </c>
      <c r="Z23">
        <v>40</v>
      </c>
      <c r="AA23">
        <f>COUNTIFS(playtime_results4__312[Column1], "&gt;="&amp;Z23) / COUNT(playtime_results4__312[Column1]) * 100</f>
        <v>3.8961038961038961</v>
      </c>
      <c r="AB23">
        <f>COUNTIFS(playtime_results4__515[Column1], "&gt;="&amp;Z23) / COUNT(playtime_results4__515[Column1]) * 100</f>
        <v>1.2048192771084338</v>
      </c>
      <c r="AD23" s="1" t="s">
        <v>113</v>
      </c>
      <c r="AE23">
        <v>11</v>
      </c>
      <c r="AF23">
        <v>1583980460</v>
      </c>
      <c r="AG23">
        <v>1583980926</v>
      </c>
      <c r="AH23">
        <f>(playtime_results4__312[[#This Row],[endtime]]-playtime_results4__312[[#This Row],[starttime]]) / 60</f>
        <v>7.7666666666666666</v>
      </c>
      <c r="AI23" s="1"/>
      <c r="AK23" s="1" t="s">
        <v>119</v>
      </c>
      <c r="AL23">
        <v>10</v>
      </c>
      <c r="AM23">
        <v>1583975247</v>
      </c>
      <c r="AN23">
        <v>1583975311</v>
      </c>
      <c r="AO23">
        <f>(playtime_results4__515[[#This Row],[endtime]]-playtime_results4__515[[#This Row],[starttime]]) / 60</f>
        <v>1.0666666666666667</v>
      </c>
    </row>
    <row r="24" spans="1:41" x14ac:dyDescent="0.3">
      <c r="A24" s="1" t="s">
        <v>26</v>
      </c>
      <c r="B24">
        <v>4</v>
      </c>
      <c r="C24">
        <v>1583360199</v>
      </c>
      <c r="D24">
        <v>1583360499</v>
      </c>
      <c r="E24">
        <f>(playtime_results2[[#This Row],[endtime]]-playtime_results2[[#This Row],[starttime]]) / 60</f>
        <v>5</v>
      </c>
      <c r="T24" s="1" t="s">
        <v>94</v>
      </c>
      <c r="U24">
        <v>10</v>
      </c>
      <c r="V24">
        <v>1583954823</v>
      </c>
      <c r="W24">
        <v>1583954947</v>
      </c>
      <c r="X24">
        <f>(playtime_results47[[#This Row],[endtime]]-playtime_results47[[#This Row],[starttime]]) / 60</f>
        <v>2.0666666666666669</v>
      </c>
      <c r="AD24" s="1" t="s">
        <v>114</v>
      </c>
      <c r="AE24">
        <v>11</v>
      </c>
      <c r="AF24">
        <v>1584006209</v>
      </c>
      <c r="AG24">
        <v>1584006279</v>
      </c>
      <c r="AH24">
        <f>(playtime_results4__312[[#This Row],[endtime]]-playtime_results4__312[[#This Row],[starttime]]) / 60</f>
        <v>1.1666666666666667</v>
      </c>
      <c r="AI24" s="1"/>
      <c r="AK24" s="1" t="s">
        <v>120</v>
      </c>
      <c r="AL24">
        <v>10</v>
      </c>
      <c r="AM24">
        <v>1583986132</v>
      </c>
      <c r="AN24">
        <v>1583986304</v>
      </c>
      <c r="AO24">
        <f>(playtime_results4__515[[#This Row],[endtime]]-playtime_results4__515[[#This Row],[starttime]]) / 60</f>
        <v>2.8666666666666667</v>
      </c>
    </row>
    <row r="25" spans="1:41" x14ac:dyDescent="0.3">
      <c r="A25" s="1" t="s">
        <v>27</v>
      </c>
      <c r="B25">
        <v>6</v>
      </c>
      <c r="C25">
        <v>1583376957</v>
      </c>
      <c r="D25">
        <v>1583377196</v>
      </c>
      <c r="E25">
        <f>(playtime_results2[[#This Row],[endtime]]-playtime_results2[[#This Row],[starttime]]) / 60</f>
        <v>3.9833333333333334</v>
      </c>
      <c r="T25" s="1" t="s">
        <v>95</v>
      </c>
      <c r="U25">
        <v>10</v>
      </c>
      <c r="V25">
        <v>1583981167</v>
      </c>
      <c r="W25">
        <v>1583982893</v>
      </c>
      <c r="X25">
        <f>(playtime_results47[[#This Row],[endtime]]-playtime_results47[[#This Row],[starttime]]) / 60</f>
        <v>28.766666666666666</v>
      </c>
      <c r="AD25" s="1" t="s">
        <v>115</v>
      </c>
      <c r="AE25">
        <v>11</v>
      </c>
      <c r="AF25">
        <v>1583921381</v>
      </c>
      <c r="AG25">
        <v>1583921697</v>
      </c>
      <c r="AH25">
        <f>(playtime_results4__312[[#This Row],[endtime]]-playtime_results4__312[[#This Row],[starttime]]) / 60</f>
        <v>5.2666666666666666</v>
      </c>
      <c r="AI25" s="1"/>
      <c r="AK25" s="1" t="s">
        <v>121</v>
      </c>
      <c r="AL25">
        <v>10</v>
      </c>
      <c r="AM25">
        <v>1583983390</v>
      </c>
      <c r="AN25">
        <v>1583983479</v>
      </c>
      <c r="AO25">
        <f>(playtime_results4__515[[#This Row],[endtime]]-playtime_results4__515[[#This Row],[starttime]]) / 60</f>
        <v>1.4833333333333334</v>
      </c>
    </row>
    <row r="26" spans="1:41" x14ac:dyDescent="0.3">
      <c r="A26" s="1" t="s">
        <v>28</v>
      </c>
      <c r="B26">
        <v>5</v>
      </c>
      <c r="C26">
        <v>1583383412</v>
      </c>
      <c r="D26">
        <v>1583384108</v>
      </c>
      <c r="E26">
        <f>(playtime_results2[[#This Row],[endtime]]-playtime_results2[[#This Row],[starttime]]) / 60</f>
        <v>11.6</v>
      </c>
      <c r="T26" s="1" t="s">
        <v>96</v>
      </c>
      <c r="U26">
        <v>10</v>
      </c>
      <c r="V26">
        <v>1583998183</v>
      </c>
      <c r="W26">
        <v>1583998797</v>
      </c>
      <c r="X26">
        <f>(playtime_results47[[#This Row],[endtime]]-playtime_results47[[#This Row],[starttime]]) / 60</f>
        <v>10.233333333333333</v>
      </c>
      <c r="AD26" s="1" t="s">
        <v>116</v>
      </c>
      <c r="AE26">
        <v>11</v>
      </c>
      <c r="AF26">
        <v>1583944159</v>
      </c>
      <c r="AG26">
        <v>1583944214</v>
      </c>
      <c r="AH26">
        <f>(playtime_results4__312[[#This Row],[endtime]]-playtime_results4__312[[#This Row],[starttime]]) / 60</f>
        <v>0.91666666666666663</v>
      </c>
      <c r="AI26" s="1"/>
      <c r="AK26" s="1" t="s">
        <v>123</v>
      </c>
      <c r="AL26">
        <v>10</v>
      </c>
      <c r="AM26">
        <v>1583977397</v>
      </c>
      <c r="AN26">
        <v>1583977900</v>
      </c>
      <c r="AO26">
        <f>(playtime_results4__515[[#This Row],[endtime]]-playtime_results4__515[[#This Row],[starttime]]) / 60</f>
        <v>8.3833333333333329</v>
      </c>
    </row>
    <row r="27" spans="1:41" x14ac:dyDescent="0.3">
      <c r="A27" s="1" t="s">
        <v>29</v>
      </c>
      <c r="B27">
        <v>7</v>
      </c>
      <c r="C27">
        <v>1583357180</v>
      </c>
      <c r="D27">
        <v>1583357291</v>
      </c>
      <c r="E27">
        <f>(playtime_results2[[#This Row],[endtime]]-playtime_results2[[#This Row],[starttime]]) / 60</f>
        <v>1.85</v>
      </c>
      <c r="T27" s="1" t="s">
        <v>97</v>
      </c>
      <c r="U27">
        <v>10</v>
      </c>
      <c r="V27">
        <v>1583975888</v>
      </c>
      <c r="W27">
        <v>1583977360</v>
      </c>
      <c r="X27">
        <f>(playtime_results47[[#This Row],[endtime]]-playtime_results47[[#This Row],[starttime]]) / 60</f>
        <v>24.533333333333335</v>
      </c>
      <c r="AD27" s="1" t="s">
        <v>117</v>
      </c>
      <c r="AE27">
        <v>11</v>
      </c>
      <c r="AF27">
        <v>1583987374</v>
      </c>
      <c r="AG27">
        <v>1583987799</v>
      </c>
      <c r="AH27">
        <f>(playtime_results4__312[[#This Row],[endtime]]-playtime_results4__312[[#This Row],[starttime]]) / 60</f>
        <v>7.083333333333333</v>
      </c>
      <c r="AI27" s="1"/>
      <c r="AK27" s="1" t="s">
        <v>127</v>
      </c>
      <c r="AL27">
        <v>10</v>
      </c>
      <c r="AM27">
        <v>1583981499</v>
      </c>
      <c r="AN27">
        <v>1583981573</v>
      </c>
      <c r="AO27">
        <f>(playtime_results4__515[[#This Row],[endtime]]-playtime_results4__515[[#This Row],[starttime]]) / 60</f>
        <v>1.2333333333333334</v>
      </c>
    </row>
    <row r="28" spans="1:41" x14ac:dyDescent="0.3">
      <c r="A28" s="1" t="s">
        <v>30</v>
      </c>
      <c r="B28">
        <v>5</v>
      </c>
      <c r="C28">
        <v>1583406005</v>
      </c>
      <c r="D28">
        <v>1583406057</v>
      </c>
      <c r="E28">
        <f>(playtime_results2[[#This Row],[endtime]]-playtime_results2[[#This Row],[starttime]]) / 60</f>
        <v>0.8666666666666667</v>
      </c>
      <c r="T28" s="1" t="s">
        <v>98</v>
      </c>
      <c r="U28">
        <v>10</v>
      </c>
      <c r="V28">
        <v>1583988262</v>
      </c>
      <c r="W28">
        <v>1583988377</v>
      </c>
      <c r="X28">
        <f>(playtime_results47[[#This Row],[endtime]]-playtime_results47[[#This Row],[starttime]]) / 60</f>
        <v>1.9166666666666667</v>
      </c>
      <c r="AD28" s="1" t="s">
        <v>118</v>
      </c>
      <c r="AE28">
        <v>11</v>
      </c>
      <c r="AF28">
        <v>1583978779</v>
      </c>
      <c r="AG28">
        <v>1583978804</v>
      </c>
      <c r="AH28">
        <f>(playtime_results4__312[[#This Row],[endtime]]-playtime_results4__312[[#This Row],[starttime]]) / 60</f>
        <v>0.41666666666666669</v>
      </c>
      <c r="AI28" s="1"/>
      <c r="AK28" s="1" t="s">
        <v>128</v>
      </c>
      <c r="AL28">
        <v>10</v>
      </c>
      <c r="AM28">
        <v>1583984096</v>
      </c>
      <c r="AN28">
        <v>1583984309</v>
      </c>
      <c r="AO28">
        <f>(playtime_results4__515[[#This Row],[endtime]]-playtime_results4__515[[#This Row],[starttime]]) / 60</f>
        <v>3.55</v>
      </c>
    </row>
    <row r="29" spans="1:41" x14ac:dyDescent="0.3">
      <c r="A29" s="1" t="s">
        <v>31</v>
      </c>
      <c r="B29">
        <v>5</v>
      </c>
      <c r="C29">
        <v>1583388522</v>
      </c>
      <c r="D29">
        <v>1583388570</v>
      </c>
      <c r="E29">
        <f>(playtime_results2[[#This Row],[endtime]]-playtime_results2[[#This Row],[starttime]]) / 60</f>
        <v>0.8</v>
      </c>
      <c r="T29" s="1" t="s">
        <v>99</v>
      </c>
      <c r="U29">
        <v>11</v>
      </c>
      <c r="V29">
        <v>1584005079</v>
      </c>
      <c r="W29">
        <v>1584005200</v>
      </c>
      <c r="X29">
        <f>(playtime_results47[[#This Row],[endtime]]-playtime_results47[[#This Row],[starttime]]) / 60</f>
        <v>2.0166666666666666</v>
      </c>
      <c r="AD29" s="1" t="s">
        <v>122</v>
      </c>
      <c r="AE29">
        <v>11</v>
      </c>
      <c r="AF29">
        <v>1583973136</v>
      </c>
      <c r="AG29">
        <v>1583974516</v>
      </c>
      <c r="AH29">
        <f>(playtime_results4__312[[#This Row],[endtime]]-playtime_results4__312[[#This Row],[starttime]]) / 60</f>
        <v>23</v>
      </c>
      <c r="AI29" s="1"/>
      <c r="AK29" s="1" t="s">
        <v>130</v>
      </c>
      <c r="AL29">
        <v>10</v>
      </c>
      <c r="AM29">
        <v>1583997137</v>
      </c>
      <c r="AN29">
        <v>1583997498</v>
      </c>
      <c r="AO29">
        <f>(playtime_results4__515[[#This Row],[endtime]]-playtime_results4__515[[#This Row],[starttime]]) / 60</f>
        <v>6.0166666666666666</v>
      </c>
    </row>
    <row r="30" spans="1:41" x14ac:dyDescent="0.3">
      <c r="A30" s="1" t="s">
        <v>32</v>
      </c>
      <c r="B30">
        <v>7</v>
      </c>
      <c r="C30">
        <v>1583379885</v>
      </c>
      <c r="D30">
        <v>1583380155</v>
      </c>
      <c r="E30">
        <f>(playtime_results2[[#This Row],[endtime]]-playtime_results2[[#This Row],[starttime]]) / 60</f>
        <v>4.5</v>
      </c>
      <c r="T30" s="1" t="s">
        <v>100</v>
      </c>
      <c r="U30">
        <v>11</v>
      </c>
      <c r="V30">
        <v>1583977335</v>
      </c>
      <c r="W30">
        <v>1583977412</v>
      </c>
      <c r="X30">
        <f>(playtime_results47[[#This Row],[endtime]]-playtime_results47[[#This Row],[starttime]]) / 60</f>
        <v>1.2833333333333334</v>
      </c>
      <c r="AD30" s="1" t="s">
        <v>124</v>
      </c>
      <c r="AE30">
        <v>11</v>
      </c>
      <c r="AF30">
        <v>1583985764</v>
      </c>
      <c r="AG30">
        <v>1583988292</v>
      </c>
      <c r="AH30">
        <f>(playtime_results4__312[[#This Row],[endtime]]-playtime_results4__312[[#This Row],[starttime]]) / 60</f>
        <v>42.133333333333333</v>
      </c>
      <c r="AI30" s="1"/>
      <c r="AK30" s="1" t="s">
        <v>132</v>
      </c>
      <c r="AL30">
        <v>10</v>
      </c>
      <c r="AM30">
        <v>1583974561</v>
      </c>
      <c r="AN30">
        <v>1583975007</v>
      </c>
      <c r="AO30">
        <f>(playtime_results4__515[[#This Row],[endtime]]-playtime_results4__515[[#This Row],[starttime]]) / 60</f>
        <v>7.4333333333333336</v>
      </c>
    </row>
    <row r="31" spans="1:41" x14ac:dyDescent="0.3">
      <c r="A31" s="1" t="s">
        <v>33</v>
      </c>
      <c r="B31">
        <v>5</v>
      </c>
      <c r="C31">
        <v>1583353730</v>
      </c>
      <c r="D31">
        <v>1583354868</v>
      </c>
      <c r="E31">
        <f>(playtime_results2[[#This Row],[endtime]]-playtime_results2[[#This Row],[starttime]]) / 60</f>
        <v>18.966666666666665</v>
      </c>
      <c r="T31" s="1" t="s">
        <v>101</v>
      </c>
      <c r="U31">
        <v>11</v>
      </c>
      <c r="V31">
        <v>1583971970</v>
      </c>
      <c r="W31">
        <v>1583972073</v>
      </c>
      <c r="X31">
        <f>(playtime_results47[[#This Row],[endtime]]-playtime_results47[[#This Row],[starttime]]) / 60</f>
        <v>1.7166666666666666</v>
      </c>
      <c r="AD31" s="1" t="s">
        <v>125</v>
      </c>
      <c r="AE31">
        <v>11</v>
      </c>
      <c r="AF31">
        <v>1583978158</v>
      </c>
      <c r="AG31">
        <v>1583978232</v>
      </c>
      <c r="AH31">
        <f>(playtime_results4__312[[#This Row],[endtime]]-playtime_results4__312[[#This Row],[starttime]]) / 60</f>
        <v>1.2333333333333334</v>
      </c>
      <c r="AI31" s="1"/>
      <c r="AK31" s="1" t="s">
        <v>133</v>
      </c>
      <c r="AL31">
        <v>10</v>
      </c>
      <c r="AM31">
        <v>1583965834</v>
      </c>
      <c r="AN31">
        <v>1583966574</v>
      </c>
      <c r="AO31">
        <f>(playtime_results4__515[[#This Row],[endtime]]-playtime_results4__515[[#This Row],[starttime]]) / 60</f>
        <v>12.333333333333334</v>
      </c>
    </row>
    <row r="32" spans="1:41" x14ac:dyDescent="0.3">
      <c r="A32" s="1" t="s">
        <v>34</v>
      </c>
      <c r="B32">
        <v>4</v>
      </c>
      <c r="C32">
        <v>1583383393</v>
      </c>
      <c r="D32">
        <v>1583383956</v>
      </c>
      <c r="E32">
        <f>(playtime_results2[[#This Row],[endtime]]-playtime_results2[[#This Row],[starttime]]) / 60</f>
        <v>9.3833333333333329</v>
      </c>
      <c r="T32" s="1" t="s">
        <v>102</v>
      </c>
      <c r="U32">
        <v>10</v>
      </c>
      <c r="V32">
        <v>1583973630</v>
      </c>
      <c r="W32">
        <v>1583973697</v>
      </c>
      <c r="X32">
        <f>(playtime_results47[[#This Row],[endtime]]-playtime_results47[[#This Row],[starttime]]) / 60</f>
        <v>1.1166666666666667</v>
      </c>
      <c r="AD32" s="1" t="s">
        <v>126</v>
      </c>
      <c r="AE32">
        <v>11</v>
      </c>
      <c r="AF32">
        <v>1583998727</v>
      </c>
      <c r="AG32">
        <v>1583998789</v>
      </c>
      <c r="AH32">
        <f>(playtime_results4__312[[#This Row],[endtime]]-playtime_results4__312[[#This Row],[starttime]]) / 60</f>
        <v>1.0333333333333334</v>
      </c>
      <c r="AI32" s="1"/>
      <c r="AK32" s="1" t="s">
        <v>136</v>
      </c>
      <c r="AL32">
        <v>10</v>
      </c>
      <c r="AM32">
        <v>1583966220</v>
      </c>
      <c r="AN32">
        <v>1583966304</v>
      </c>
      <c r="AO32">
        <f>(playtime_results4__515[[#This Row],[endtime]]-playtime_results4__515[[#This Row],[starttime]]) / 60</f>
        <v>1.4</v>
      </c>
    </row>
    <row r="33" spans="1:41" x14ac:dyDescent="0.3">
      <c r="A33" s="1" t="s">
        <v>35</v>
      </c>
      <c r="B33">
        <v>4</v>
      </c>
      <c r="C33">
        <v>1583368501</v>
      </c>
      <c r="D33">
        <v>1583372721</v>
      </c>
      <c r="E33">
        <f>(playtime_results2[[#This Row],[endtime]]-playtime_results2[[#This Row],[starttime]]) / 60</f>
        <v>70.333333333333329</v>
      </c>
      <c r="T33" s="1" t="s">
        <v>103</v>
      </c>
      <c r="U33">
        <v>10</v>
      </c>
      <c r="V33">
        <v>1583989648</v>
      </c>
      <c r="W33">
        <v>1583989717</v>
      </c>
      <c r="X33">
        <f>(playtime_results47[[#This Row],[endtime]]-playtime_results47[[#This Row],[starttime]]) / 60</f>
        <v>1.1499999999999999</v>
      </c>
      <c r="AD33" s="1" t="s">
        <v>129</v>
      </c>
      <c r="AE33">
        <v>11</v>
      </c>
      <c r="AF33">
        <v>1583976076</v>
      </c>
      <c r="AG33">
        <v>1583976225</v>
      </c>
      <c r="AH33">
        <f>(playtime_results4__312[[#This Row],[endtime]]-playtime_results4__312[[#This Row],[starttime]]) / 60</f>
        <v>2.4833333333333334</v>
      </c>
      <c r="AI33" s="1"/>
      <c r="AK33" s="1" t="s">
        <v>137</v>
      </c>
      <c r="AL33">
        <v>10</v>
      </c>
      <c r="AM33">
        <v>1583973677</v>
      </c>
      <c r="AN33">
        <v>1583973965</v>
      </c>
      <c r="AO33">
        <f>(playtime_results4__515[[#This Row],[endtime]]-playtime_results4__515[[#This Row],[starttime]]) / 60</f>
        <v>4.8</v>
      </c>
    </row>
    <row r="34" spans="1:41" x14ac:dyDescent="0.3">
      <c r="A34" s="1" t="s">
        <v>36</v>
      </c>
      <c r="B34">
        <v>4</v>
      </c>
      <c r="C34">
        <v>1583370414</v>
      </c>
      <c r="D34">
        <v>1583370479</v>
      </c>
      <c r="E34">
        <f>(playtime_results2[[#This Row],[endtime]]-playtime_results2[[#This Row],[starttime]]) / 60</f>
        <v>1.0833333333333333</v>
      </c>
      <c r="T34" s="1" t="s">
        <v>104</v>
      </c>
      <c r="U34">
        <v>11</v>
      </c>
      <c r="V34">
        <v>1583976295</v>
      </c>
      <c r="W34">
        <v>1583978135</v>
      </c>
      <c r="X34">
        <f>(playtime_results47[[#This Row],[endtime]]-playtime_results47[[#This Row],[starttime]]) / 60</f>
        <v>30.666666666666668</v>
      </c>
      <c r="AD34" s="1" t="s">
        <v>131</v>
      </c>
      <c r="AE34">
        <v>11</v>
      </c>
      <c r="AF34">
        <v>1583998400</v>
      </c>
      <c r="AG34">
        <v>1583998639</v>
      </c>
      <c r="AH34">
        <f>(playtime_results4__312[[#This Row],[endtime]]-playtime_results4__312[[#This Row],[starttime]]) / 60</f>
        <v>3.9833333333333334</v>
      </c>
      <c r="AI34" s="1"/>
      <c r="AK34" s="1" t="s">
        <v>138</v>
      </c>
      <c r="AL34">
        <v>10</v>
      </c>
      <c r="AM34">
        <v>1583983251</v>
      </c>
      <c r="AN34">
        <v>1583984070</v>
      </c>
      <c r="AO34">
        <f>(playtime_results4__515[[#This Row],[endtime]]-playtime_results4__515[[#This Row],[starttime]]) / 60</f>
        <v>13.65</v>
      </c>
    </row>
    <row r="35" spans="1:41" x14ac:dyDescent="0.3">
      <c r="A35" s="1" t="s">
        <v>37</v>
      </c>
      <c r="B35">
        <v>5</v>
      </c>
      <c r="C35">
        <v>1583394908</v>
      </c>
      <c r="D35">
        <v>1583394953</v>
      </c>
      <c r="E35">
        <f>(playtime_results2[[#This Row],[endtime]]-playtime_results2[[#This Row],[starttime]]) / 60</f>
        <v>0.75</v>
      </c>
      <c r="T35" s="1" t="s">
        <v>105</v>
      </c>
      <c r="U35">
        <v>11</v>
      </c>
      <c r="V35">
        <v>1583975704</v>
      </c>
      <c r="W35">
        <v>1583975774</v>
      </c>
      <c r="X35">
        <f>(playtime_results47[[#This Row],[endtime]]-playtime_results47[[#This Row],[starttime]]) / 60</f>
        <v>1.1666666666666667</v>
      </c>
      <c r="AD35" s="1" t="s">
        <v>134</v>
      </c>
      <c r="AE35">
        <v>11</v>
      </c>
      <c r="AF35">
        <v>1583985094</v>
      </c>
      <c r="AG35">
        <v>1583985120</v>
      </c>
      <c r="AH35">
        <f>(playtime_results4__312[[#This Row],[endtime]]-playtime_results4__312[[#This Row],[starttime]]) / 60</f>
        <v>0.43333333333333335</v>
      </c>
      <c r="AI35" s="1"/>
      <c r="AK35" s="1" t="s">
        <v>139</v>
      </c>
      <c r="AL35">
        <v>10</v>
      </c>
      <c r="AM35">
        <v>1583980581</v>
      </c>
      <c r="AN35">
        <v>1583982189</v>
      </c>
      <c r="AO35">
        <f>(playtime_results4__515[[#This Row],[endtime]]-playtime_results4__515[[#This Row],[starttime]]) / 60</f>
        <v>26.8</v>
      </c>
    </row>
    <row r="36" spans="1:41" x14ac:dyDescent="0.3">
      <c r="A36" s="1" t="s">
        <v>38</v>
      </c>
      <c r="B36">
        <v>4</v>
      </c>
      <c r="C36">
        <v>1583389825</v>
      </c>
      <c r="D36">
        <v>1583390246</v>
      </c>
      <c r="E36">
        <f>(playtime_results2[[#This Row],[endtime]]-playtime_results2[[#This Row],[starttime]]) / 60</f>
        <v>7.0166666666666666</v>
      </c>
      <c r="T36" s="1" t="s">
        <v>106</v>
      </c>
      <c r="U36">
        <v>11</v>
      </c>
      <c r="V36">
        <v>1584006249</v>
      </c>
      <c r="W36">
        <v>1584006369</v>
      </c>
      <c r="X36">
        <f>(playtime_results47[[#This Row],[endtime]]-playtime_results47[[#This Row],[starttime]]) / 60</f>
        <v>2</v>
      </c>
      <c r="AD36" s="1" t="s">
        <v>135</v>
      </c>
      <c r="AE36">
        <v>11</v>
      </c>
      <c r="AF36">
        <v>1583996063</v>
      </c>
      <c r="AG36">
        <v>1583996120</v>
      </c>
      <c r="AH36">
        <f>(playtime_results4__312[[#This Row],[endtime]]-playtime_results4__312[[#This Row],[starttime]]) / 60</f>
        <v>0.95</v>
      </c>
      <c r="AI36" s="1"/>
      <c r="AK36" s="1" t="s">
        <v>140</v>
      </c>
      <c r="AL36">
        <v>10</v>
      </c>
      <c r="AM36">
        <v>1583991082</v>
      </c>
      <c r="AN36">
        <v>1583991611</v>
      </c>
      <c r="AO36">
        <f>(playtime_results4__515[[#This Row],[endtime]]-playtime_results4__515[[#This Row],[starttime]]) / 60</f>
        <v>8.8166666666666664</v>
      </c>
    </row>
    <row r="37" spans="1:41" x14ac:dyDescent="0.3">
      <c r="A37" s="1" t="s">
        <v>39</v>
      </c>
      <c r="B37">
        <v>4</v>
      </c>
      <c r="C37">
        <v>1583368460</v>
      </c>
      <c r="D37">
        <v>1583368686</v>
      </c>
      <c r="E37">
        <f>(playtime_results2[[#This Row],[endtime]]-playtime_results2[[#This Row],[starttime]]) / 60</f>
        <v>3.7666666666666666</v>
      </c>
      <c r="T37" s="1" t="s">
        <v>107</v>
      </c>
      <c r="U37">
        <v>10</v>
      </c>
      <c r="V37">
        <v>1584007145</v>
      </c>
      <c r="W37">
        <v>1584007222</v>
      </c>
      <c r="X37">
        <f>(playtime_results47[[#This Row],[endtime]]-playtime_results47[[#This Row],[starttime]]) / 60</f>
        <v>1.2833333333333334</v>
      </c>
      <c r="AD37" s="1" t="s">
        <v>141</v>
      </c>
      <c r="AE37">
        <v>11</v>
      </c>
      <c r="AF37">
        <v>1583995931</v>
      </c>
      <c r="AG37">
        <v>1583996226</v>
      </c>
      <c r="AH37">
        <f>(playtime_results4__312[[#This Row],[endtime]]-playtime_results4__312[[#This Row],[starttime]]) / 60</f>
        <v>4.916666666666667</v>
      </c>
      <c r="AI37" s="1"/>
      <c r="AK37" s="1" t="s">
        <v>142</v>
      </c>
      <c r="AL37">
        <v>10</v>
      </c>
      <c r="AM37">
        <v>1583973220</v>
      </c>
      <c r="AN37">
        <v>1583973260</v>
      </c>
      <c r="AO37">
        <f>(playtime_results4__515[[#This Row],[endtime]]-playtime_results4__515[[#This Row],[starttime]]) / 60</f>
        <v>0.66666666666666663</v>
      </c>
    </row>
    <row r="38" spans="1:41" x14ac:dyDescent="0.3">
      <c r="A38" s="1" t="s">
        <v>40</v>
      </c>
      <c r="B38">
        <v>7</v>
      </c>
      <c r="C38">
        <v>1583385972</v>
      </c>
      <c r="D38">
        <v>1583386228</v>
      </c>
      <c r="E38">
        <f>(playtime_results2[[#This Row],[endtime]]-playtime_results2[[#This Row],[starttime]]) / 60</f>
        <v>4.2666666666666666</v>
      </c>
      <c r="T38" s="1" t="s">
        <v>108</v>
      </c>
      <c r="U38">
        <v>10</v>
      </c>
      <c r="V38">
        <v>1583988808</v>
      </c>
      <c r="W38">
        <v>1583988895</v>
      </c>
      <c r="X38">
        <f>(playtime_results47[[#This Row],[endtime]]-playtime_results47[[#This Row],[starttime]]) / 60</f>
        <v>1.45</v>
      </c>
      <c r="AD38" s="1" t="s">
        <v>143</v>
      </c>
      <c r="AE38">
        <v>11</v>
      </c>
      <c r="AF38">
        <v>1583970710</v>
      </c>
      <c r="AG38">
        <v>1583970757</v>
      </c>
      <c r="AH38">
        <f>(playtime_results4__312[[#This Row],[endtime]]-playtime_results4__312[[#This Row],[starttime]]) / 60</f>
        <v>0.78333333333333333</v>
      </c>
      <c r="AI38" s="1"/>
      <c r="AK38" s="1" t="s">
        <v>144</v>
      </c>
      <c r="AL38">
        <v>10</v>
      </c>
      <c r="AM38">
        <v>1583984864</v>
      </c>
      <c r="AN38">
        <v>1583984922</v>
      </c>
      <c r="AO38">
        <f>(playtime_results4__515[[#This Row],[endtime]]-playtime_results4__515[[#This Row],[starttime]]) / 60</f>
        <v>0.96666666666666667</v>
      </c>
    </row>
    <row r="39" spans="1:41" x14ac:dyDescent="0.3">
      <c r="A39" s="1" t="s">
        <v>41</v>
      </c>
      <c r="B39">
        <v>6</v>
      </c>
      <c r="C39">
        <v>1583407147</v>
      </c>
      <c r="D39">
        <v>1583407760</v>
      </c>
      <c r="E39">
        <f>(playtime_results2[[#This Row],[endtime]]-playtime_results2[[#This Row],[starttime]]) / 60</f>
        <v>10.216666666666667</v>
      </c>
      <c r="T39" s="1" t="s">
        <v>109</v>
      </c>
      <c r="U39">
        <v>11</v>
      </c>
      <c r="V39">
        <v>1583976778</v>
      </c>
      <c r="W39">
        <v>1583976869</v>
      </c>
      <c r="X39">
        <f>(playtime_results47[[#This Row],[endtime]]-playtime_results47[[#This Row],[starttime]]) / 60</f>
        <v>1.5166666666666666</v>
      </c>
      <c r="AD39" s="1" t="s">
        <v>148</v>
      </c>
      <c r="AE39">
        <v>11</v>
      </c>
      <c r="AF39">
        <v>1583940231</v>
      </c>
      <c r="AG39">
        <v>1583940676</v>
      </c>
      <c r="AH39">
        <f>(playtime_results4__312[[#This Row],[endtime]]-playtime_results4__312[[#This Row],[starttime]]) / 60</f>
        <v>7.416666666666667</v>
      </c>
      <c r="AI39" s="1"/>
      <c r="AK39" s="1" t="s">
        <v>145</v>
      </c>
      <c r="AL39">
        <v>10</v>
      </c>
      <c r="AM39">
        <v>1583987433</v>
      </c>
      <c r="AN39">
        <v>1583987920</v>
      </c>
      <c r="AO39">
        <f>(playtime_results4__515[[#This Row],[endtime]]-playtime_results4__515[[#This Row],[starttime]]) / 60</f>
        <v>8.1166666666666671</v>
      </c>
    </row>
    <row r="40" spans="1:41" x14ac:dyDescent="0.3">
      <c r="A40" s="1" t="s">
        <v>42</v>
      </c>
      <c r="B40">
        <v>4</v>
      </c>
      <c r="C40">
        <v>1583374382</v>
      </c>
      <c r="D40">
        <v>1583374445</v>
      </c>
      <c r="E40">
        <f>(playtime_results2[[#This Row],[endtime]]-playtime_results2[[#This Row],[starttime]]) / 60</f>
        <v>1.05</v>
      </c>
      <c r="T40" s="1" t="s">
        <v>110</v>
      </c>
      <c r="U40">
        <v>11</v>
      </c>
      <c r="V40">
        <v>1583932503</v>
      </c>
      <c r="W40">
        <v>1583932544</v>
      </c>
      <c r="X40">
        <f>(playtime_results47[[#This Row],[endtime]]-playtime_results47[[#This Row],[starttime]]) / 60</f>
        <v>0.68333333333333335</v>
      </c>
      <c r="AD40" s="1" t="s">
        <v>150</v>
      </c>
      <c r="AE40">
        <v>11</v>
      </c>
      <c r="AF40">
        <v>1584007410</v>
      </c>
      <c r="AG40">
        <v>1584007773</v>
      </c>
      <c r="AH40">
        <f>(playtime_results4__312[[#This Row],[endtime]]-playtime_results4__312[[#This Row],[starttime]]) / 60</f>
        <v>6.05</v>
      </c>
      <c r="AI40" s="1"/>
      <c r="AK40" s="1" t="s">
        <v>146</v>
      </c>
      <c r="AL40">
        <v>10</v>
      </c>
      <c r="AM40">
        <v>1583976725</v>
      </c>
      <c r="AN40">
        <v>1583977136</v>
      </c>
      <c r="AO40">
        <f>(playtime_results4__515[[#This Row],[endtime]]-playtime_results4__515[[#This Row],[starttime]]) / 60</f>
        <v>6.85</v>
      </c>
    </row>
    <row r="41" spans="1:41" x14ac:dyDescent="0.3">
      <c r="T41" s="1" t="s">
        <v>111</v>
      </c>
      <c r="U41">
        <v>10</v>
      </c>
      <c r="V41">
        <v>1584004651</v>
      </c>
      <c r="W41">
        <v>1584005292</v>
      </c>
      <c r="X41">
        <f>(playtime_results47[[#This Row],[endtime]]-playtime_results47[[#This Row],[starttime]]) / 60</f>
        <v>10.683333333333334</v>
      </c>
      <c r="AD41" s="1" t="s">
        <v>151</v>
      </c>
      <c r="AE41">
        <v>11</v>
      </c>
      <c r="AF41">
        <v>1583995240</v>
      </c>
      <c r="AG41">
        <v>1583995749</v>
      </c>
      <c r="AH41">
        <f>(playtime_results4__312[[#This Row],[endtime]]-playtime_results4__312[[#This Row],[starttime]]) / 60</f>
        <v>8.4833333333333325</v>
      </c>
      <c r="AI41" s="1"/>
      <c r="AK41" s="1" t="s">
        <v>147</v>
      </c>
      <c r="AL41">
        <v>10</v>
      </c>
      <c r="AM41">
        <v>1584006476</v>
      </c>
      <c r="AN41">
        <v>1584008348</v>
      </c>
      <c r="AO41">
        <f>(playtime_results4__515[[#This Row],[endtime]]-playtime_results4__515[[#This Row],[starttime]]) / 60</f>
        <v>31.2</v>
      </c>
    </row>
    <row r="42" spans="1:41" x14ac:dyDescent="0.3">
      <c r="A42" t="s">
        <v>44</v>
      </c>
      <c r="T42" s="1" t="s">
        <v>112</v>
      </c>
      <c r="U42">
        <v>11</v>
      </c>
      <c r="V42">
        <v>1583947345</v>
      </c>
      <c r="W42">
        <v>1583947407</v>
      </c>
      <c r="X42">
        <f>(playtime_results47[[#This Row],[endtime]]-playtime_results47[[#This Row],[starttime]]) / 60</f>
        <v>1.0333333333333334</v>
      </c>
      <c r="AD42" s="1" t="s">
        <v>153</v>
      </c>
      <c r="AE42">
        <v>11</v>
      </c>
      <c r="AF42">
        <v>1583981654</v>
      </c>
      <c r="AG42">
        <v>1583982137</v>
      </c>
      <c r="AH42">
        <f>(playtime_results4__312[[#This Row],[endtime]]-playtime_results4__312[[#This Row],[starttime]]) / 60</f>
        <v>8.0500000000000007</v>
      </c>
      <c r="AI42" s="1"/>
      <c r="AK42" s="1" t="s">
        <v>149</v>
      </c>
      <c r="AL42">
        <v>10</v>
      </c>
      <c r="AM42">
        <v>1583982205</v>
      </c>
      <c r="AN42">
        <v>1583982921</v>
      </c>
      <c r="AO42">
        <f>(playtime_results4__515[[#This Row],[endtime]]-playtime_results4__515[[#This Row],[starttime]]) / 60</f>
        <v>11.933333333333334</v>
      </c>
    </row>
    <row r="43" spans="1:41" x14ac:dyDescent="0.3">
      <c r="A43" t="s">
        <v>1</v>
      </c>
      <c r="B43" t="s">
        <v>2</v>
      </c>
      <c r="C43" t="s">
        <v>3</v>
      </c>
      <c r="D43" t="s">
        <v>4</v>
      </c>
      <c r="E43" t="s">
        <v>50</v>
      </c>
      <c r="H43" t="s">
        <v>48</v>
      </c>
      <c r="I43" t="s">
        <v>0</v>
      </c>
      <c r="T43" s="1" t="s">
        <v>113</v>
      </c>
      <c r="U43">
        <v>11</v>
      </c>
      <c r="V43">
        <v>1583980460</v>
      </c>
      <c r="W43">
        <v>1583980926</v>
      </c>
      <c r="X43">
        <f>(playtime_results47[[#This Row],[endtime]]-playtime_results47[[#This Row],[starttime]]) / 60</f>
        <v>7.7666666666666666</v>
      </c>
      <c r="AD43" s="1" t="s">
        <v>155</v>
      </c>
      <c r="AE43">
        <v>11</v>
      </c>
      <c r="AF43">
        <v>1583915665</v>
      </c>
      <c r="AG43">
        <v>1583915914</v>
      </c>
      <c r="AH43">
        <f>(playtime_results4__312[[#This Row],[endtime]]-playtime_results4__312[[#This Row],[starttime]]) / 60</f>
        <v>4.1500000000000004</v>
      </c>
      <c r="AI43" s="1"/>
      <c r="AK43" s="1" t="s">
        <v>152</v>
      </c>
      <c r="AL43">
        <v>10</v>
      </c>
      <c r="AM43">
        <v>1583983976</v>
      </c>
      <c r="AN43">
        <v>1583984465</v>
      </c>
      <c r="AO43">
        <f>(playtime_results4__515[[#This Row],[endtime]]-playtime_results4__515[[#This Row],[starttime]]) / 60</f>
        <v>8.15</v>
      </c>
    </row>
    <row r="44" spans="1:41" x14ac:dyDescent="0.3">
      <c r="A44" s="1" t="s">
        <v>7</v>
      </c>
      <c r="B44">
        <v>7</v>
      </c>
      <c r="C44">
        <v>1583376184</v>
      </c>
      <c r="D44">
        <v>1583376712</v>
      </c>
      <c r="E44">
        <f>(playtime_results2__24[[#This Row],[endtime]]-playtime_results2__24[[#This Row],[starttime]]) / 60</f>
        <v>8.8000000000000007</v>
      </c>
      <c r="H44">
        <v>0</v>
      </c>
      <c r="I44">
        <f>COUNTIFS(playtime_results2__24[time], "&gt;="&amp;H44) / COUNT(playtime_results2__24[time]) * 100</f>
        <v>100</v>
      </c>
      <c r="T44" s="1" t="s">
        <v>114</v>
      </c>
      <c r="U44">
        <v>11</v>
      </c>
      <c r="V44">
        <v>1584006209</v>
      </c>
      <c r="W44">
        <v>1584006279</v>
      </c>
      <c r="X44">
        <f>(playtime_results47[[#This Row],[endtime]]-playtime_results47[[#This Row],[starttime]]) / 60</f>
        <v>1.1666666666666667</v>
      </c>
      <c r="AD44" s="1" t="s">
        <v>156</v>
      </c>
      <c r="AE44">
        <v>11</v>
      </c>
      <c r="AF44">
        <v>1583946353</v>
      </c>
      <c r="AG44">
        <v>1583946487</v>
      </c>
      <c r="AH44">
        <f>(playtime_results4__312[[#This Row],[endtime]]-playtime_results4__312[[#This Row],[starttime]]) / 60</f>
        <v>2.2333333333333334</v>
      </c>
      <c r="AI44" s="1"/>
      <c r="AK44" s="1" t="s">
        <v>154</v>
      </c>
      <c r="AL44">
        <v>10</v>
      </c>
      <c r="AM44">
        <v>1584008157</v>
      </c>
      <c r="AN44">
        <v>1584008216</v>
      </c>
      <c r="AO44">
        <f>(playtime_results4__515[[#This Row],[endtime]]-playtime_results4__515[[#This Row],[starttime]]) / 60</f>
        <v>0.98333333333333328</v>
      </c>
    </row>
    <row r="45" spans="1:41" x14ac:dyDescent="0.3">
      <c r="A45" s="1" t="s">
        <v>9</v>
      </c>
      <c r="B45">
        <v>5</v>
      </c>
      <c r="C45">
        <v>1583376859</v>
      </c>
      <c r="D45">
        <v>1583377827</v>
      </c>
      <c r="E45">
        <f>(playtime_results2__24[[#This Row],[endtime]]-playtime_results2__24[[#This Row],[starttime]]) / 60</f>
        <v>16.133333333333333</v>
      </c>
      <c r="H45">
        <v>2</v>
      </c>
      <c r="I45">
        <f>COUNTIFS(playtime_results2__24[time], "&gt;="&amp;H45) / COUNT(playtime_results2__24[time]) * 100</f>
        <v>63.157894736842103</v>
      </c>
      <c r="T45" s="1" t="s">
        <v>115</v>
      </c>
      <c r="U45">
        <v>11</v>
      </c>
      <c r="V45">
        <v>1583921381</v>
      </c>
      <c r="W45">
        <v>1583921697</v>
      </c>
      <c r="X45">
        <f>(playtime_results47[[#This Row],[endtime]]-playtime_results47[[#This Row],[starttime]]) / 60</f>
        <v>5.2666666666666666</v>
      </c>
      <c r="AD45" s="1" t="s">
        <v>158</v>
      </c>
      <c r="AE45">
        <v>11</v>
      </c>
      <c r="AF45">
        <v>1583967576</v>
      </c>
      <c r="AG45">
        <v>1583969316</v>
      </c>
      <c r="AH45">
        <f>(playtime_results4__312[[#This Row],[endtime]]-playtime_results4__312[[#This Row],[starttime]]) / 60</f>
        <v>29</v>
      </c>
      <c r="AI45" s="1"/>
      <c r="AK45" s="1" t="s">
        <v>157</v>
      </c>
      <c r="AL45">
        <v>10</v>
      </c>
      <c r="AM45">
        <v>1584003208</v>
      </c>
      <c r="AN45">
        <v>1584004165</v>
      </c>
      <c r="AO45">
        <f>(playtime_results4__515[[#This Row],[endtime]]-playtime_results4__515[[#This Row],[starttime]]) / 60</f>
        <v>15.95</v>
      </c>
    </row>
    <row r="46" spans="1:41" x14ac:dyDescent="0.3">
      <c r="A46" s="1" t="s">
        <v>11</v>
      </c>
      <c r="B46">
        <v>7</v>
      </c>
      <c r="C46">
        <v>1583376044</v>
      </c>
      <c r="D46">
        <v>1583376155</v>
      </c>
      <c r="E46">
        <f>(playtime_results2__24[[#This Row],[endtime]]-playtime_results2__24[[#This Row],[starttime]]) / 60</f>
        <v>1.85</v>
      </c>
      <c r="H46">
        <v>4</v>
      </c>
      <c r="I46">
        <f>COUNTIFS(playtime_results2__24[time], "&gt;="&amp;H46) / COUNT(playtime_results2__24[time]) * 100</f>
        <v>52.631578947368418</v>
      </c>
      <c r="T46" s="1" t="s">
        <v>116</v>
      </c>
      <c r="U46">
        <v>11</v>
      </c>
      <c r="V46">
        <v>1583944159</v>
      </c>
      <c r="W46">
        <v>1583944214</v>
      </c>
      <c r="X46">
        <f>(playtime_results47[[#This Row],[endtime]]-playtime_results47[[#This Row],[starttime]]) / 60</f>
        <v>0.91666666666666663</v>
      </c>
      <c r="AD46" s="1" t="s">
        <v>160</v>
      </c>
      <c r="AE46">
        <v>11</v>
      </c>
      <c r="AF46">
        <v>1584003000</v>
      </c>
      <c r="AG46">
        <v>1584003040</v>
      </c>
      <c r="AH46">
        <f>(playtime_results4__312[[#This Row],[endtime]]-playtime_results4__312[[#This Row],[starttime]]) / 60</f>
        <v>0.66666666666666663</v>
      </c>
      <c r="AI46" s="1"/>
      <c r="AK46" s="1" t="s">
        <v>159</v>
      </c>
      <c r="AL46">
        <v>10</v>
      </c>
      <c r="AM46">
        <v>1583974774</v>
      </c>
      <c r="AN46">
        <v>1583974800</v>
      </c>
      <c r="AO46">
        <f>(playtime_results4__515[[#This Row],[endtime]]-playtime_results4__515[[#This Row],[starttime]]) / 60</f>
        <v>0.43333333333333335</v>
      </c>
    </row>
    <row r="47" spans="1:41" x14ac:dyDescent="0.3">
      <c r="A47" s="1" t="s">
        <v>12</v>
      </c>
      <c r="B47">
        <v>7</v>
      </c>
      <c r="C47">
        <v>1583368691</v>
      </c>
      <c r="D47">
        <v>1583368965</v>
      </c>
      <c r="E47">
        <f>(playtime_results2__24[[#This Row],[endtime]]-playtime_results2__24[[#This Row],[starttime]]) / 60</f>
        <v>4.5666666666666664</v>
      </c>
      <c r="H47">
        <v>6</v>
      </c>
      <c r="I47">
        <f>COUNTIFS(playtime_results2__24[time], "&gt;="&amp;H47) / COUNT(playtime_results2__24[time]) * 100</f>
        <v>36.84210526315789</v>
      </c>
      <c r="T47" s="1" t="s">
        <v>117</v>
      </c>
      <c r="U47">
        <v>11</v>
      </c>
      <c r="V47">
        <v>1583987374</v>
      </c>
      <c r="W47">
        <v>1583987799</v>
      </c>
      <c r="X47">
        <f>(playtime_results47[[#This Row],[endtime]]-playtime_results47[[#This Row],[starttime]]) / 60</f>
        <v>7.083333333333333</v>
      </c>
      <c r="AD47" s="1" t="s">
        <v>166</v>
      </c>
      <c r="AE47">
        <v>11</v>
      </c>
      <c r="AF47">
        <v>1583967155</v>
      </c>
      <c r="AG47">
        <v>1583967258</v>
      </c>
      <c r="AH47">
        <f>(playtime_results4__312[[#This Row],[endtime]]-playtime_results4__312[[#This Row],[starttime]]) / 60</f>
        <v>1.7166666666666666</v>
      </c>
      <c r="AI47" s="1"/>
      <c r="AK47" s="1" t="s">
        <v>161</v>
      </c>
      <c r="AL47">
        <v>10</v>
      </c>
      <c r="AM47">
        <v>1583985689</v>
      </c>
      <c r="AN47">
        <v>1583986135</v>
      </c>
      <c r="AO47">
        <f>(playtime_results4__515[[#This Row],[endtime]]-playtime_results4__515[[#This Row],[starttime]]) / 60</f>
        <v>7.4333333333333336</v>
      </c>
    </row>
    <row r="48" spans="1:41" x14ac:dyDescent="0.3">
      <c r="A48" s="1" t="s">
        <v>13</v>
      </c>
      <c r="B48">
        <v>5</v>
      </c>
      <c r="C48">
        <v>1583352353</v>
      </c>
      <c r="D48">
        <v>1583352556</v>
      </c>
      <c r="E48">
        <f>(playtime_results2__24[[#This Row],[endtime]]-playtime_results2__24[[#This Row],[starttime]]) / 60</f>
        <v>3.3833333333333333</v>
      </c>
      <c r="H48">
        <v>8</v>
      </c>
      <c r="I48">
        <f>COUNTIFS(playtime_results2__24[time], "&gt;="&amp;H48) / COUNT(playtime_results2__24[time]) * 100</f>
        <v>31.578947368421051</v>
      </c>
      <c r="T48" s="1" t="s">
        <v>118</v>
      </c>
      <c r="U48">
        <v>11</v>
      </c>
      <c r="V48">
        <v>1583978779</v>
      </c>
      <c r="W48">
        <v>1583978804</v>
      </c>
      <c r="X48">
        <f>(playtime_results47[[#This Row],[endtime]]-playtime_results47[[#This Row],[starttime]]) / 60</f>
        <v>0.41666666666666669</v>
      </c>
      <c r="AD48" s="1" t="s">
        <v>167</v>
      </c>
      <c r="AE48">
        <v>11</v>
      </c>
      <c r="AF48">
        <v>1583966866</v>
      </c>
      <c r="AG48">
        <v>1583967131</v>
      </c>
      <c r="AH48">
        <f>(playtime_results4__312[[#This Row],[endtime]]-playtime_results4__312[[#This Row],[starttime]]) / 60</f>
        <v>4.416666666666667</v>
      </c>
      <c r="AI48" s="1"/>
      <c r="AK48" s="1" t="s">
        <v>162</v>
      </c>
      <c r="AL48">
        <v>10</v>
      </c>
      <c r="AM48">
        <v>1584001759</v>
      </c>
      <c r="AN48">
        <v>1584002162</v>
      </c>
      <c r="AO48">
        <f>(playtime_results4__515[[#This Row],[endtime]]-playtime_results4__515[[#This Row],[starttime]]) / 60</f>
        <v>6.7166666666666668</v>
      </c>
    </row>
    <row r="49" spans="1:41" x14ac:dyDescent="0.3">
      <c r="A49" s="1" t="s">
        <v>15</v>
      </c>
      <c r="B49">
        <v>5</v>
      </c>
      <c r="C49">
        <v>1583384362</v>
      </c>
      <c r="D49">
        <v>1583384412</v>
      </c>
      <c r="E49">
        <f>(playtime_results2__24[[#This Row],[endtime]]-playtime_results2__24[[#This Row],[starttime]]) / 60</f>
        <v>0.83333333333333337</v>
      </c>
      <c r="H49">
        <v>10</v>
      </c>
      <c r="I49">
        <f>COUNTIFS(playtime_results2__24[time], "&gt;="&amp;H49) / COUNT(playtime_results2__24[time]) * 100</f>
        <v>26.315789473684209</v>
      </c>
      <c r="T49" s="1" t="s">
        <v>119</v>
      </c>
      <c r="U49">
        <v>10</v>
      </c>
      <c r="V49">
        <v>1583975247</v>
      </c>
      <c r="W49">
        <v>1583975311</v>
      </c>
      <c r="X49">
        <f>(playtime_results47[[#This Row],[endtime]]-playtime_results47[[#This Row],[starttime]]) / 60</f>
        <v>1.0666666666666667</v>
      </c>
      <c r="AD49" s="1" t="s">
        <v>169</v>
      </c>
      <c r="AE49">
        <v>11</v>
      </c>
      <c r="AF49">
        <v>1583995935</v>
      </c>
      <c r="AG49">
        <v>1583995985</v>
      </c>
      <c r="AH49">
        <f>(playtime_results4__312[[#This Row],[endtime]]-playtime_results4__312[[#This Row],[starttime]]) / 60</f>
        <v>0.83333333333333337</v>
      </c>
      <c r="AI49" s="1"/>
      <c r="AK49" s="1" t="s">
        <v>163</v>
      </c>
      <c r="AL49">
        <v>10</v>
      </c>
      <c r="AM49">
        <v>1583983973</v>
      </c>
      <c r="AN49">
        <v>1583984024</v>
      </c>
      <c r="AO49">
        <f>(playtime_results4__515[[#This Row],[endtime]]-playtime_results4__515[[#This Row],[starttime]]) / 60</f>
        <v>0.85</v>
      </c>
    </row>
    <row r="50" spans="1:41" x14ac:dyDescent="0.3">
      <c r="A50" s="1" t="s">
        <v>18</v>
      </c>
      <c r="B50">
        <v>7</v>
      </c>
      <c r="C50">
        <v>1583383845</v>
      </c>
      <c r="D50">
        <v>1583384905</v>
      </c>
      <c r="E50">
        <f>(playtime_results2__24[[#This Row],[endtime]]-playtime_results2__24[[#This Row],[starttime]]) / 60</f>
        <v>17.666666666666668</v>
      </c>
      <c r="H50">
        <v>12</v>
      </c>
      <c r="I50">
        <f>COUNTIFS(playtime_results2__24[time], "&gt;="&amp;H50) / COUNT(playtime_results2__24[time]) * 100</f>
        <v>21.052631578947366</v>
      </c>
      <c r="T50" s="1" t="s">
        <v>120</v>
      </c>
      <c r="U50">
        <v>10</v>
      </c>
      <c r="V50">
        <v>1583986132</v>
      </c>
      <c r="W50">
        <v>1583986304</v>
      </c>
      <c r="X50">
        <f>(playtime_results47[[#This Row],[endtime]]-playtime_results47[[#This Row],[starttime]]) / 60</f>
        <v>2.8666666666666667</v>
      </c>
      <c r="AD50" s="1" t="s">
        <v>172</v>
      </c>
      <c r="AE50">
        <v>11</v>
      </c>
      <c r="AF50">
        <v>1583983384</v>
      </c>
      <c r="AG50">
        <v>1583983508</v>
      </c>
      <c r="AH50">
        <f>(playtime_results4__312[[#This Row],[endtime]]-playtime_results4__312[[#This Row],[starttime]]) / 60</f>
        <v>2.0666666666666669</v>
      </c>
      <c r="AI50" s="1"/>
      <c r="AK50" s="1" t="s">
        <v>164</v>
      </c>
      <c r="AL50">
        <v>10</v>
      </c>
      <c r="AM50">
        <v>1583978031</v>
      </c>
      <c r="AN50">
        <v>1583978093</v>
      </c>
      <c r="AO50">
        <f>(playtime_results4__515[[#This Row],[endtime]]-playtime_results4__515[[#This Row],[starttime]]) / 60</f>
        <v>1.0333333333333334</v>
      </c>
    </row>
    <row r="51" spans="1:41" x14ac:dyDescent="0.3">
      <c r="A51" s="1" t="s">
        <v>19</v>
      </c>
      <c r="B51">
        <v>7</v>
      </c>
      <c r="C51">
        <v>1583366232</v>
      </c>
      <c r="D51">
        <v>1583366669</v>
      </c>
      <c r="E51">
        <f>(playtime_results2__24[[#This Row],[endtime]]-playtime_results2__24[[#This Row],[starttime]]) / 60</f>
        <v>7.2833333333333332</v>
      </c>
      <c r="H51">
        <v>14</v>
      </c>
      <c r="I51">
        <f>COUNTIFS(playtime_results2__24[time], "&gt;="&amp;H51) / COUNT(playtime_results2__24[time]) * 100</f>
        <v>15.789473684210526</v>
      </c>
      <c r="T51" s="1" t="s">
        <v>121</v>
      </c>
      <c r="U51">
        <v>10</v>
      </c>
      <c r="V51">
        <v>1583983390</v>
      </c>
      <c r="W51">
        <v>1583983479</v>
      </c>
      <c r="X51">
        <f>(playtime_results47[[#This Row],[endtime]]-playtime_results47[[#This Row],[starttime]]) / 60</f>
        <v>1.4833333333333334</v>
      </c>
      <c r="AD51" s="1" t="s">
        <v>173</v>
      </c>
      <c r="AE51">
        <v>11</v>
      </c>
      <c r="AF51">
        <v>1583988321</v>
      </c>
      <c r="AG51">
        <v>1583988625</v>
      </c>
      <c r="AH51">
        <f>(playtime_results4__312[[#This Row],[endtime]]-playtime_results4__312[[#This Row],[starttime]]) / 60</f>
        <v>5.0666666666666664</v>
      </c>
      <c r="AI51" s="1"/>
      <c r="AK51" s="1" t="s">
        <v>165</v>
      </c>
      <c r="AL51">
        <v>10</v>
      </c>
      <c r="AM51">
        <v>1583984243</v>
      </c>
      <c r="AN51">
        <v>1583984325</v>
      </c>
      <c r="AO51">
        <f>(playtime_results4__515[[#This Row],[endtime]]-playtime_results4__515[[#This Row],[starttime]]) / 60</f>
        <v>1.3666666666666667</v>
      </c>
    </row>
    <row r="52" spans="1:41" x14ac:dyDescent="0.3">
      <c r="A52" s="1" t="s">
        <v>22</v>
      </c>
      <c r="B52">
        <v>7</v>
      </c>
      <c r="C52">
        <v>1583383392</v>
      </c>
      <c r="D52">
        <v>1583384203</v>
      </c>
      <c r="E52">
        <f>(playtime_results2__24[[#This Row],[endtime]]-playtime_results2__24[[#This Row],[starttime]]) / 60</f>
        <v>13.516666666666667</v>
      </c>
      <c r="H52">
        <v>16</v>
      </c>
      <c r="I52">
        <f>COUNTIFS(playtime_results2__24[time], "&gt;="&amp;H52) / COUNT(playtime_results2__24[time]) * 100</f>
        <v>15.789473684210526</v>
      </c>
      <c r="T52" s="1" t="s">
        <v>122</v>
      </c>
      <c r="U52">
        <v>11</v>
      </c>
      <c r="V52">
        <v>1583973136</v>
      </c>
      <c r="W52">
        <v>1583974516</v>
      </c>
      <c r="X52">
        <f>(playtime_results47[[#This Row],[endtime]]-playtime_results47[[#This Row],[starttime]]) / 60</f>
        <v>23</v>
      </c>
      <c r="AD52" s="1" t="s">
        <v>175</v>
      </c>
      <c r="AE52">
        <v>11</v>
      </c>
      <c r="AF52">
        <v>1583979988</v>
      </c>
      <c r="AG52">
        <v>1583980575</v>
      </c>
      <c r="AH52">
        <f>(playtime_results4__312[[#This Row],[endtime]]-playtime_results4__312[[#This Row],[starttime]]) / 60</f>
        <v>9.7833333333333332</v>
      </c>
      <c r="AI52" s="1"/>
      <c r="AK52" s="1" t="s">
        <v>168</v>
      </c>
      <c r="AL52">
        <v>10</v>
      </c>
      <c r="AM52">
        <v>1583976305</v>
      </c>
      <c r="AN52">
        <v>1583976376</v>
      </c>
      <c r="AO52">
        <f>(playtime_results4__515[[#This Row],[endtime]]-playtime_results4__515[[#This Row],[starttime]]) / 60</f>
        <v>1.1833333333333333</v>
      </c>
    </row>
    <row r="53" spans="1:41" x14ac:dyDescent="0.3">
      <c r="A53" s="1" t="s">
        <v>24</v>
      </c>
      <c r="B53">
        <v>7</v>
      </c>
      <c r="C53">
        <v>1583381229</v>
      </c>
      <c r="D53">
        <v>1583381283</v>
      </c>
      <c r="E53">
        <f>(playtime_results2__24[[#This Row],[endtime]]-playtime_results2__24[[#This Row],[starttime]]) / 60</f>
        <v>0.9</v>
      </c>
      <c r="H53">
        <v>18</v>
      </c>
      <c r="I53">
        <f>COUNTIFS(playtime_results2__24[time], "&gt;="&amp;H53) / COUNT(playtime_results2__24[time]) * 100</f>
        <v>5.2631578947368416</v>
      </c>
      <c r="T53" s="1" t="s">
        <v>123</v>
      </c>
      <c r="U53">
        <v>10</v>
      </c>
      <c r="V53">
        <v>1583977397</v>
      </c>
      <c r="W53">
        <v>1583977900</v>
      </c>
      <c r="X53">
        <f>(playtime_results47[[#This Row],[endtime]]-playtime_results47[[#This Row],[starttime]]) / 60</f>
        <v>8.3833333333333329</v>
      </c>
      <c r="AD53" s="1" t="s">
        <v>177</v>
      </c>
      <c r="AE53">
        <v>11</v>
      </c>
      <c r="AF53">
        <v>1584006936</v>
      </c>
      <c r="AG53">
        <v>1584007132</v>
      </c>
      <c r="AH53">
        <f>(playtime_results4__312[[#This Row],[endtime]]-playtime_results4__312[[#This Row],[starttime]]) / 60</f>
        <v>3.2666666666666666</v>
      </c>
      <c r="AI53" s="1"/>
      <c r="AK53" s="1" t="s">
        <v>170</v>
      </c>
      <c r="AL53">
        <v>10</v>
      </c>
      <c r="AM53">
        <v>1583977877</v>
      </c>
      <c r="AN53">
        <v>1583981029</v>
      </c>
      <c r="AO53">
        <f>(playtime_results4__515[[#This Row],[endtime]]-playtime_results4__515[[#This Row],[starttime]]) / 60</f>
        <v>52.533333333333331</v>
      </c>
    </row>
    <row r="54" spans="1:41" x14ac:dyDescent="0.3">
      <c r="A54" s="1" t="s">
        <v>25</v>
      </c>
      <c r="B54">
        <v>5</v>
      </c>
      <c r="C54">
        <v>1583385081</v>
      </c>
      <c r="D54">
        <v>1583385207</v>
      </c>
      <c r="E54">
        <f>(playtime_results2__24[[#This Row],[endtime]]-playtime_results2__24[[#This Row],[starttime]]) / 60</f>
        <v>2.1</v>
      </c>
      <c r="H54">
        <v>20</v>
      </c>
      <c r="I54">
        <f>COUNTIFS(playtime_results2__24[time], "&gt;="&amp;H54) / COUNT(playtime_results2__24[time]) * 100</f>
        <v>0</v>
      </c>
      <c r="T54" s="1" t="s">
        <v>124</v>
      </c>
      <c r="U54">
        <v>11</v>
      </c>
      <c r="V54">
        <v>1583985764</v>
      </c>
      <c r="W54">
        <v>1583988292</v>
      </c>
      <c r="X54">
        <f>(playtime_results47[[#This Row],[endtime]]-playtime_results47[[#This Row],[starttime]]) / 60</f>
        <v>42.133333333333333</v>
      </c>
      <c r="AD54" s="1" t="s">
        <v>178</v>
      </c>
      <c r="AE54">
        <v>11</v>
      </c>
      <c r="AF54">
        <v>1583978317</v>
      </c>
      <c r="AG54">
        <v>1583978848</v>
      </c>
      <c r="AH54">
        <f>(playtime_results4__312[[#This Row],[endtime]]-playtime_results4__312[[#This Row],[starttime]]) / 60</f>
        <v>8.85</v>
      </c>
      <c r="AI54" s="1"/>
      <c r="AK54" s="1" t="s">
        <v>171</v>
      </c>
      <c r="AL54">
        <v>10</v>
      </c>
      <c r="AM54">
        <v>1583976417</v>
      </c>
      <c r="AN54">
        <v>1583978235</v>
      </c>
      <c r="AO54">
        <f>(playtime_results4__515[[#This Row],[endtime]]-playtime_results4__515[[#This Row],[starttime]]) / 60</f>
        <v>30.3</v>
      </c>
    </row>
    <row r="55" spans="1:41" x14ac:dyDescent="0.3">
      <c r="A55" s="1" t="s">
        <v>28</v>
      </c>
      <c r="B55">
        <v>5</v>
      </c>
      <c r="C55">
        <v>1583383412</v>
      </c>
      <c r="D55">
        <v>1583384108</v>
      </c>
      <c r="E55">
        <f>(playtime_results2__24[[#This Row],[endtime]]-playtime_results2__24[[#This Row],[starttime]]) / 60</f>
        <v>11.6</v>
      </c>
      <c r="H55">
        <v>22</v>
      </c>
      <c r="I55">
        <f>COUNTIFS(playtime_results2__24[time], "&gt;="&amp;H55) / COUNT(playtime_results2__24[time]) * 100</f>
        <v>0</v>
      </c>
      <c r="T55" s="1" t="s">
        <v>125</v>
      </c>
      <c r="U55">
        <v>11</v>
      </c>
      <c r="V55">
        <v>1583978158</v>
      </c>
      <c r="W55">
        <v>1583978232</v>
      </c>
      <c r="X55">
        <f>(playtime_results47[[#This Row],[endtime]]-playtime_results47[[#This Row],[starttime]]) / 60</f>
        <v>1.2333333333333334</v>
      </c>
      <c r="AD55" s="1" t="s">
        <v>179</v>
      </c>
      <c r="AE55">
        <v>11</v>
      </c>
      <c r="AF55">
        <v>1583991699</v>
      </c>
      <c r="AG55">
        <v>1583991799</v>
      </c>
      <c r="AH55">
        <f>(playtime_results4__312[[#This Row],[endtime]]-playtime_results4__312[[#This Row],[starttime]]) / 60</f>
        <v>1.6666666666666667</v>
      </c>
      <c r="AI55" s="1"/>
      <c r="AK55" s="1" t="s">
        <v>174</v>
      </c>
      <c r="AL55">
        <v>10</v>
      </c>
      <c r="AM55">
        <v>1583974755</v>
      </c>
      <c r="AN55">
        <v>1583974998</v>
      </c>
      <c r="AO55">
        <f>(playtime_results4__515[[#This Row],[endtime]]-playtime_results4__515[[#This Row],[starttime]]) / 60</f>
        <v>4.05</v>
      </c>
    </row>
    <row r="56" spans="1:41" x14ac:dyDescent="0.3">
      <c r="A56" s="1" t="s">
        <v>29</v>
      </c>
      <c r="B56">
        <v>7</v>
      </c>
      <c r="C56">
        <v>1583357180</v>
      </c>
      <c r="D56">
        <v>1583357291</v>
      </c>
      <c r="E56">
        <f>(playtime_results2__24[[#This Row],[endtime]]-playtime_results2__24[[#This Row],[starttime]]) / 60</f>
        <v>1.85</v>
      </c>
      <c r="H56">
        <v>24</v>
      </c>
      <c r="I56">
        <f>COUNTIFS(playtime_results2__24[time], "&gt;="&amp;H56) / COUNT(playtime_results2__24[time])</f>
        <v>0</v>
      </c>
      <c r="T56" s="1" t="s">
        <v>126</v>
      </c>
      <c r="U56">
        <v>11</v>
      </c>
      <c r="V56">
        <v>1583998727</v>
      </c>
      <c r="W56">
        <v>1583998789</v>
      </c>
      <c r="X56">
        <f>(playtime_results47[[#This Row],[endtime]]-playtime_results47[[#This Row],[starttime]]) / 60</f>
        <v>1.0333333333333334</v>
      </c>
      <c r="AD56" s="1" t="s">
        <v>180</v>
      </c>
      <c r="AE56">
        <v>11</v>
      </c>
      <c r="AF56">
        <v>1583921873</v>
      </c>
      <c r="AG56">
        <v>1583927678</v>
      </c>
      <c r="AH56">
        <f>(playtime_results4__312[[#This Row],[endtime]]-playtime_results4__312[[#This Row],[starttime]]) / 60</f>
        <v>96.75</v>
      </c>
      <c r="AI56" s="1"/>
      <c r="AK56" s="1" t="s">
        <v>176</v>
      </c>
      <c r="AL56">
        <v>10</v>
      </c>
      <c r="AM56">
        <v>1583976265</v>
      </c>
      <c r="AN56">
        <v>1583976799</v>
      </c>
      <c r="AO56">
        <f>(playtime_results4__515[[#This Row],[endtime]]-playtime_results4__515[[#This Row],[starttime]]) / 60</f>
        <v>8.9</v>
      </c>
    </row>
    <row r="57" spans="1:41" x14ac:dyDescent="0.3">
      <c r="A57" s="1" t="s">
        <v>30</v>
      </c>
      <c r="B57">
        <v>5</v>
      </c>
      <c r="C57">
        <v>1583406005</v>
      </c>
      <c r="D57">
        <v>1583406057</v>
      </c>
      <c r="E57">
        <f>(playtime_results2__24[[#This Row],[endtime]]-playtime_results2__24[[#This Row],[starttime]]) / 60</f>
        <v>0.8666666666666667</v>
      </c>
      <c r="T57" s="1" t="s">
        <v>127</v>
      </c>
      <c r="U57">
        <v>10</v>
      </c>
      <c r="V57">
        <v>1583981499</v>
      </c>
      <c r="W57">
        <v>1583981573</v>
      </c>
      <c r="X57">
        <f>(playtime_results47[[#This Row],[endtime]]-playtime_results47[[#This Row],[starttime]]) / 60</f>
        <v>1.2333333333333334</v>
      </c>
      <c r="AD57" s="1" t="s">
        <v>181</v>
      </c>
      <c r="AE57">
        <v>11</v>
      </c>
      <c r="AF57">
        <v>1583990888</v>
      </c>
      <c r="AG57">
        <v>1583991429</v>
      </c>
      <c r="AH57">
        <f>(playtime_results4__312[[#This Row],[endtime]]-playtime_results4__312[[#This Row],[starttime]]) / 60</f>
        <v>9.0166666666666675</v>
      </c>
      <c r="AI57" s="1"/>
      <c r="AK57" s="1" t="s">
        <v>182</v>
      </c>
      <c r="AL57">
        <v>10</v>
      </c>
      <c r="AM57">
        <v>1583969153</v>
      </c>
      <c r="AN57">
        <v>1583970444</v>
      </c>
      <c r="AO57">
        <f>(playtime_results4__515[[#This Row],[endtime]]-playtime_results4__515[[#This Row],[starttime]]) / 60</f>
        <v>21.516666666666666</v>
      </c>
    </row>
    <row r="58" spans="1:41" x14ac:dyDescent="0.3">
      <c r="A58" s="1" t="s">
        <v>31</v>
      </c>
      <c r="B58">
        <v>5</v>
      </c>
      <c r="C58">
        <v>1583388522</v>
      </c>
      <c r="D58">
        <v>1583388570</v>
      </c>
      <c r="E58">
        <f>(playtime_results2__24[[#This Row],[endtime]]-playtime_results2__24[[#This Row],[starttime]]) / 60</f>
        <v>0.8</v>
      </c>
      <c r="T58" s="1" t="s">
        <v>128</v>
      </c>
      <c r="U58">
        <v>10</v>
      </c>
      <c r="V58">
        <v>1583984096</v>
      </c>
      <c r="W58">
        <v>1583984309</v>
      </c>
      <c r="X58">
        <f>(playtime_results47[[#This Row],[endtime]]-playtime_results47[[#This Row],[starttime]]) / 60</f>
        <v>3.55</v>
      </c>
      <c r="AD58" s="1" t="s">
        <v>184</v>
      </c>
      <c r="AE58">
        <v>11</v>
      </c>
      <c r="AF58">
        <v>1583982962</v>
      </c>
      <c r="AG58">
        <v>1583983000</v>
      </c>
      <c r="AH58">
        <f>(playtime_results4__312[[#This Row],[endtime]]-playtime_results4__312[[#This Row],[starttime]]) / 60</f>
        <v>0.6333333333333333</v>
      </c>
      <c r="AI58" s="1"/>
      <c r="AK58" s="1" t="s">
        <v>183</v>
      </c>
      <c r="AL58">
        <v>10</v>
      </c>
      <c r="AM58">
        <v>1584003599</v>
      </c>
      <c r="AN58">
        <v>1584004006</v>
      </c>
      <c r="AO58">
        <f>(playtime_results4__515[[#This Row],[endtime]]-playtime_results4__515[[#This Row],[starttime]]) / 60</f>
        <v>6.7833333333333332</v>
      </c>
    </row>
    <row r="59" spans="1:41" x14ac:dyDescent="0.3">
      <c r="A59" s="1" t="s">
        <v>32</v>
      </c>
      <c r="B59">
        <v>7</v>
      </c>
      <c r="C59">
        <v>1583379885</v>
      </c>
      <c r="D59">
        <v>1583380155</v>
      </c>
      <c r="E59">
        <f>(playtime_results2__24[[#This Row],[endtime]]-playtime_results2__24[[#This Row],[starttime]]) / 60</f>
        <v>4.5</v>
      </c>
      <c r="T59" s="1" t="s">
        <v>129</v>
      </c>
      <c r="U59">
        <v>11</v>
      </c>
      <c r="V59">
        <v>1583976076</v>
      </c>
      <c r="W59">
        <v>1583976225</v>
      </c>
      <c r="X59">
        <f>(playtime_results47[[#This Row],[endtime]]-playtime_results47[[#This Row],[starttime]]) / 60</f>
        <v>2.4833333333333334</v>
      </c>
      <c r="AD59" s="1" t="s">
        <v>187</v>
      </c>
      <c r="AE59">
        <v>11</v>
      </c>
      <c r="AF59">
        <v>1583977880</v>
      </c>
      <c r="AG59">
        <v>1583981892</v>
      </c>
      <c r="AH59">
        <f>(playtime_results4__312[[#This Row],[endtime]]-playtime_results4__312[[#This Row],[starttime]]) / 60</f>
        <v>66.86666666666666</v>
      </c>
      <c r="AI59" s="1"/>
      <c r="AK59" s="1" t="s">
        <v>185</v>
      </c>
      <c r="AL59">
        <v>10</v>
      </c>
      <c r="AM59">
        <v>1583981346</v>
      </c>
      <c r="AN59">
        <v>1583981381</v>
      </c>
      <c r="AO59">
        <f>(playtime_results4__515[[#This Row],[endtime]]-playtime_results4__515[[#This Row],[starttime]]) / 60</f>
        <v>0.58333333333333337</v>
      </c>
    </row>
    <row r="60" spans="1:41" x14ac:dyDescent="0.3">
      <c r="A60" s="1" t="s">
        <v>33</v>
      </c>
      <c r="B60">
        <v>5</v>
      </c>
      <c r="C60">
        <v>1583353730</v>
      </c>
      <c r="D60">
        <v>1583354868</v>
      </c>
      <c r="E60">
        <f>(playtime_results2__24[[#This Row],[endtime]]-playtime_results2__24[[#This Row],[starttime]]) / 60</f>
        <v>18.966666666666665</v>
      </c>
      <c r="T60" s="1" t="s">
        <v>130</v>
      </c>
      <c r="U60">
        <v>10</v>
      </c>
      <c r="V60">
        <v>1583997137</v>
      </c>
      <c r="W60">
        <v>1583997498</v>
      </c>
      <c r="X60">
        <f>(playtime_results47[[#This Row],[endtime]]-playtime_results47[[#This Row],[starttime]]) / 60</f>
        <v>6.0166666666666666</v>
      </c>
      <c r="AD60" s="1" t="s">
        <v>189</v>
      </c>
      <c r="AE60">
        <v>11</v>
      </c>
      <c r="AF60">
        <v>1583935985</v>
      </c>
      <c r="AG60">
        <v>1583936047</v>
      </c>
      <c r="AH60">
        <f>(playtime_results4__312[[#This Row],[endtime]]-playtime_results4__312[[#This Row],[starttime]]) / 60</f>
        <v>1.0333333333333334</v>
      </c>
      <c r="AI60" s="1"/>
      <c r="AK60" s="1" t="s">
        <v>186</v>
      </c>
      <c r="AL60">
        <v>10</v>
      </c>
      <c r="AM60">
        <v>1583966314</v>
      </c>
      <c r="AN60">
        <v>1583966749</v>
      </c>
      <c r="AO60">
        <f>(playtime_results4__515[[#This Row],[endtime]]-playtime_results4__515[[#This Row],[starttime]]) / 60</f>
        <v>7.25</v>
      </c>
    </row>
    <row r="61" spans="1:41" x14ac:dyDescent="0.3">
      <c r="A61" s="1" t="s">
        <v>37</v>
      </c>
      <c r="B61">
        <v>5</v>
      </c>
      <c r="C61">
        <v>1583394908</v>
      </c>
      <c r="D61">
        <v>1583394953</v>
      </c>
      <c r="E61">
        <f>(playtime_results2__24[[#This Row],[endtime]]-playtime_results2__24[[#This Row],[starttime]]) / 60</f>
        <v>0.75</v>
      </c>
      <c r="T61" s="1" t="s">
        <v>131</v>
      </c>
      <c r="U61">
        <v>11</v>
      </c>
      <c r="V61">
        <v>1583998400</v>
      </c>
      <c r="W61">
        <v>1583998639</v>
      </c>
      <c r="X61">
        <f>(playtime_results47[[#This Row],[endtime]]-playtime_results47[[#This Row],[starttime]]) / 60</f>
        <v>3.9833333333333334</v>
      </c>
      <c r="AD61" s="1" t="s">
        <v>193</v>
      </c>
      <c r="AE61">
        <v>11</v>
      </c>
      <c r="AF61">
        <v>1584006924</v>
      </c>
      <c r="AG61">
        <v>1584007534</v>
      </c>
      <c r="AH61">
        <f>(playtime_results4__312[[#This Row],[endtime]]-playtime_results4__312[[#This Row],[starttime]]) / 60</f>
        <v>10.166666666666666</v>
      </c>
      <c r="AI61" s="1"/>
      <c r="AK61" s="1" t="s">
        <v>188</v>
      </c>
      <c r="AL61">
        <v>10</v>
      </c>
      <c r="AM61">
        <v>1583967337</v>
      </c>
      <c r="AN61">
        <v>1583967405</v>
      </c>
      <c r="AO61">
        <f>(playtime_results4__515[[#This Row],[endtime]]-playtime_results4__515[[#This Row],[starttime]]) / 60</f>
        <v>1.1333333333333333</v>
      </c>
    </row>
    <row r="62" spans="1:41" x14ac:dyDescent="0.3">
      <c r="A62" s="1" t="s">
        <v>40</v>
      </c>
      <c r="B62">
        <v>7</v>
      </c>
      <c r="C62">
        <v>1583385972</v>
      </c>
      <c r="D62">
        <v>1583386228</v>
      </c>
      <c r="E62">
        <f>(playtime_results2__24[[#This Row],[endtime]]-playtime_results2__24[[#This Row],[starttime]]) / 60</f>
        <v>4.2666666666666666</v>
      </c>
      <c r="T62" s="1" t="s">
        <v>132</v>
      </c>
      <c r="U62">
        <v>10</v>
      </c>
      <c r="V62">
        <v>1583974561</v>
      </c>
      <c r="W62">
        <v>1583975007</v>
      </c>
      <c r="X62">
        <f>(playtime_results47[[#This Row],[endtime]]-playtime_results47[[#This Row],[starttime]]) / 60</f>
        <v>7.4333333333333336</v>
      </c>
      <c r="AD62" s="1" t="s">
        <v>194</v>
      </c>
      <c r="AE62">
        <v>11</v>
      </c>
      <c r="AF62">
        <v>1583977589</v>
      </c>
      <c r="AG62">
        <v>1583977643</v>
      </c>
      <c r="AH62">
        <f>(playtime_results4__312[[#This Row],[endtime]]-playtime_results4__312[[#This Row],[starttime]]) / 60</f>
        <v>0.9</v>
      </c>
      <c r="AI62" s="1"/>
      <c r="AK62" s="1" t="s">
        <v>190</v>
      </c>
      <c r="AL62">
        <v>10</v>
      </c>
      <c r="AM62">
        <v>1583987029</v>
      </c>
      <c r="AN62">
        <v>1583987097</v>
      </c>
      <c r="AO62">
        <f>(playtime_results4__515[[#This Row],[endtime]]-playtime_results4__515[[#This Row],[starttime]]) / 60</f>
        <v>1.1333333333333333</v>
      </c>
    </row>
    <row r="63" spans="1:41" x14ac:dyDescent="0.3">
      <c r="T63" s="1" t="s">
        <v>133</v>
      </c>
      <c r="U63">
        <v>10</v>
      </c>
      <c r="V63">
        <v>1583965834</v>
      </c>
      <c r="W63">
        <v>1583966574</v>
      </c>
      <c r="X63">
        <f>(playtime_results47[[#This Row],[endtime]]-playtime_results47[[#This Row],[starttime]]) / 60</f>
        <v>12.333333333333334</v>
      </c>
      <c r="AD63" s="1" t="s">
        <v>195</v>
      </c>
      <c r="AE63">
        <v>11</v>
      </c>
      <c r="AF63">
        <v>1583978821</v>
      </c>
      <c r="AG63">
        <v>1583979277</v>
      </c>
      <c r="AH63">
        <f>(playtime_results4__312[[#This Row],[endtime]]-playtime_results4__312[[#This Row],[starttime]]) / 60</f>
        <v>7.6</v>
      </c>
      <c r="AI63" s="1"/>
      <c r="AK63" s="1" t="s">
        <v>191</v>
      </c>
      <c r="AL63">
        <v>10</v>
      </c>
      <c r="AM63">
        <v>1583914923</v>
      </c>
      <c r="AN63">
        <v>1583917072</v>
      </c>
      <c r="AO63">
        <f>(playtime_results4__515[[#This Row],[endtime]]-playtime_results4__515[[#This Row],[starttime]]) / 60</f>
        <v>35.81666666666667</v>
      </c>
    </row>
    <row r="64" spans="1:41" x14ac:dyDescent="0.3">
      <c r="A64" t="s">
        <v>45</v>
      </c>
      <c r="T64" s="1" t="s">
        <v>134</v>
      </c>
      <c r="U64">
        <v>11</v>
      </c>
      <c r="V64">
        <v>1583985094</v>
      </c>
      <c r="W64">
        <v>1583985120</v>
      </c>
      <c r="X64">
        <f>(playtime_results47[[#This Row],[endtime]]-playtime_results47[[#This Row],[starttime]]) / 60</f>
        <v>0.43333333333333335</v>
      </c>
      <c r="AD64" s="1" t="s">
        <v>196</v>
      </c>
      <c r="AE64">
        <v>11</v>
      </c>
      <c r="AF64">
        <v>1583977450</v>
      </c>
      <c r="AG64">
        <v>1583978126</v>
      </c>
      <c r="AH64">
        <f>(playtime_results4__312[[#This Row],[endtime]]-playtime_results4__312[[#This Row],[starttime]]) / 60</f>
        <v>11.266666666666667</v>
      </c>
      <c r="AI64" s="1"/>
      <c r="AK64" s="1" t="s">
        <v>192</v>
      </c>
      <c r="AL64">
        <v>10</v>
      </c>
      <c r="AM64">
        <v>1583967666</v>
      </c>
      <c r="AN64">
        <v>1583968557</v>
      </c>
      <c r="AO64">
        <f>(playtime_results4__515[[#This Row],[endtime]]-playtime_results4__515[[#This Row],[starttime]]) / 60</f>
        <v>14.85</v>
      </c>
    </row>
    <row r="65" spans="1:41" x14ac:dyDescent="0.3">
      <c r="A65" t="s">
        <v>1</v>
      </c>
      <c r="B65" t="s">
        <v>2</v>
      </c>
      <c r="C65" t="s">
        <v>3</v>
      </c>
      <c r="D65" t="s">
        <v>4</v>
      </c>
      <c r="E65" t="s">
        <v>50</v>
      </c>
      <c r="H65" t="s">
        <v>48</v>
      </c>
      <c r="I65" t="s">
        <v>0</v>
      </c>
      <c r="T65" s="1" t="s">
        <v>135</v>
      </c>
      <c r="U65">
        <v>11</v>
      </c>
      <c r="V65">
        <v>1583996063</v>
      </c>
      <c r="W65">
        <v>1583996120</v>
      </c>
      <c r="X65">
        <f>(playtime_results47[[#This Row],[endtime]]-playtime_results47[[#This Row],[starttime]]) / 60</f>
        <v>0.95</v>
      </c>
      <c r="AD65" s="1" t="s">
        <v>197</v>
      </c>
      <c r="AE65">
        <v>11</v>
      </c>
      <c r="AF65">
        <v>1583976098</v>
      </c>
      <c r="AG65">
        <v>1583976179</v>
      </c>
      <c r="AH65">
        <f>(playtime_results4__312[[#This Row],[endtime]]-playtime_results4__312[[#This Row],[starttime]]) / 60</f>
        <v>1.35</v>
      </c>
      <c r="AI65" s="1"/>
      <c r="AK65" s="1" t="s">
        <v>198</v>
      </c>
      <c r="AL65">
        <v>10</v>
      </c>
      <c r="AM65">
        <v>1584002761</v>
      </c>
      <c r="AN65">
        <v>1584003063</v>
      </c>
      <c r="AO65">
        <f>(playtime_results4__515[[#This Row],[endtime]]-playtime_results4__515[[#This Row],[starttime]]) / 60</f>
        <v>5.0333333333333332</v>
      </c>
    </row>
    <row r="66" spans="1:41" x14ac:dyDescent="0.3">
      <c r="A66" s="1" t="s">
        <v>5</v>
      </c>
      <c r="B66">
        <v>6</v>
      </c>
      <c r="C66">
        <v>1583387700</v>
      </c>
      <c r="D66">
        <v>1583389040</v>
      </c>
      <c r="E66">
        <f>(playtime_results2__46[[#This Row],[endtime]]-playtime_results2__46[[#This Row],[starttime]]) / 60</f>
        <v>22.333333333333332</v>
      </c>
      <c r="H66">
        <v>0</v>
      </c>
      <c r="I66">
        <f>COUNTIFS(playtime_results2__46[time], "&gt;="&amp;H66) / COUNT(playtime_results2__46[time]) * 100</f>
        <v>100</v>
      </c>
      <c r="T66" s="1" t="s">
        <v>136</v>
      </c>
      <c r="U66">
        <v>10</v>
      </c>
      <c r="V66">
        <v>1583966220</v>
      </c>
      <c r="W66">
        <v>1583966304</v>
      </c>
      <c r="X66">
        <f>(playtime_results47[[#This Row],[endtime]]-playtime_results47[[#This Row],[starttime]]) / 60</f>
        <v>1.4</v>
      </c>
      <c r="AD66" s="1" t="s">
        <v>200</v>
      </c>
      <c r="AE66">
        <v>11</v>
      </c>
      <c r="AF66">
        <v>1584006440</v>
      </c>
      <c r="AG66">
        <v>1584006462</v>
      </c>
      <c r="AH66">
        <f>(playtime_results4__312[[#This Row],[endtime]]-playtime_results4__312[[#This Row],[starttime]]) / 60</f>
        <v>0.36666666666666664</v>
      </c>
      <c r="AI66" s="1"/>
      <c r="AK66" s="1" t="s">
        <v>199</v>
      </c>
      <c r="AL66">
        <v>10</v>
      </c>
      <c r="AM66">
        <v>1583999711</v>
      </c>
      <c r="AN66">
        <v>1583999739</v>
      </c>
      <c r="AO66">
        <f>(playtime_results4__515[[#This Row],[endtime]]-playtime_results4__515[[#This Row],[starttime]]) / 60</f>
        <v>0.46666666666666667</v>
      </c>
    </row>
    <row r="67" spans="1:41" x14ac:dyDescent="0.3">
      <c r="A67" s="1" t="s">
        <v>6</v>
      </c>
      <c r="B67">
        <v>6</v>
      </c>
      <c r="C67">
        <v>1583384218</v>
      </c>
      <c r="D67">
        <v>1583384316</v>
      </c>
      <c r="E67">
        <f>(playtime_results2__46[[#This Row],[endtime]]-playtime_results2__46[[#This Row],[starttime]]) / 60</f>
        <v>1.6333333333333333</v>
      </c>
      <c r="H67">
        <v>2</v>
      </c>
      <c r="I67">
        <f>COUNTIFS(playtime_results2__46[time], "&gt;="&amp;H67) / COUNT(playtime_results2__46[time]) * 100</f>
        <v>57.894736842105267</v>
      </c>
      <c r="T67" s="1" t="s">
        <v>137</v>
      </c>
      <c r="U67">
        <v>10</v>
      </c>
      <c r="V67">
        <v>1583973677</v>
      </c>
      <c r="W67">
        <v>1583973965</v>
      </c>
      <c r="X67">
        <f>(playtime_results47[[#This Row],[endtime]]-playtime_results47[[#This Row],[starttime]]) / 60</f>
        <v>4.8</v>
      </c>
      <c r="AD67" s="1" t="s">
        <v>201</v>
      </c>
      <c r="AE67">
        <v>11</v>
      </c>
      <c r="AF67">
        <v>1583985993</v>
      </c>
      <c r="AG67">
        <v>1583986835</v>
      </c>
      <c r="AH67">
        <f>(playtime_results4__312[[#This Row],[endtime]]-playtime_results4__312[[#This Row],[starttime]]) / 60</f>
        <v>14.033333333333333</v>
      </c>
      <c r="AI67" s="1"/>
      <c r="AK67" s="1" t="s">
        <v>202</v>
      </c>
      <c r="AL67">
        <v>10</v>
      </c>
      <c r="AM67">
        <v>1583978196</v>
      </c>
      <c r="AN67">
        <v>1583978264</v>
      </c>
      <c r="AO67">
        <f>(playtime_results4__515[[#This Row],[endtime]]-playtime_results4__515[[#This Row],[starttime]]) / 60</f>
        <v>1.1333333333333333</v>
      </c>
    </row>
    <row r="68" spans="1:41" x14ac:dyDescent="0.3">
      <c r="A68" s="1" t="s">
        <v>8</v>
      </c>
      <c r="B68">
        <v>4</v>
      </c>
      <c r="C68">
        <v>1583383103</v>
      </c>
      <c r="D68">
        <v>1583384000</v>
      </c>
      <c r="E68">
        <f>(playtime_results2__46[[#This Row],[endtime]]-playtime_results2__46[[#This Row],[starttime]]) / 60</f>
        <v>14.95</v>
      </c>
      <c r="H68">
        <v>4</v>
      </c>
      <c r="I68">
        <f>COUNTIFS(playtime_results2__46[time], "&gt;="&amp;H68) / COUNT(playtime_results2__46[time]) * 100</f>
        <v>42.105263157894733</v>
      </c>
      <c r="T68" s="1" t="s">
        <v>138</v>
      </c>
      <c r="U68">
        <v>10</v>
      </c>
      <c r="V68">
        <v>1583983251</v>
      </c>
      <c r="W68">
        <v>1583984070</v>
      </c>
      <c r="X68">
        <f>(playtime_results47[[#This Row],[endtime]]-playtime_results47[[#This Row],[starttime]]) / 60</f>
        <v>13.65</v>
      </c>
      <c r="AD68" s="1" t="s">
        <v>204</v>
      </c>
      <c r="AE68">
        <v>11</v>
      </c>
      <c r="AF68">
        <v>1583970269</v>
      </c>
      <c r="AG68">
        <v>1583970334</v>
      </c>
      <c r="AH68">
        <f>(playtime_results4__312[[#This Row],[endtime]]-playtime_results4__312[[#This Row],[starttime]]) / 60</f>
        <v>1.0833333333333333</v>
      </c>
      <c r="AI68" s="1"/>
      <c r="AK68" s="1" t="s">
        <v>203</v>
      </c>
      <c r="AL68">
        <v>10</v>
      </c>
      <c r="AM68">
        <v>1583914028</v>
      </c>
      <c r="AN68">
        <v>1583915494</v>
      </c>
      <c r="AO68">
        <f>(playtime_results4__515[[#This Row],[endtime]]-playtime_results4__515[[#This Row],[starttime]]) / 60</f>
        <v>24.433333333333334</v>
      </c>
    </row>
    <row r="69" spans="1:41" x14ac:dyDescent="0.3">
      <c r="A69" s="1" t="s">
        <v>10</v>
      </c>
      <c r="B69">
        <v>4</v>
      </c>
      <c r="C69">
        <v>1583396733</v>
      </c>
      <c r="D69">
        <v>1583396775</v>
      </c>
      <c r="E69">
        <f>(playtime_results2__46[[#This Row],[endtime]]-playtime_results2__46[[#This Row],[starttime]]) / 60</f>
        <v>0.7</v>
      </c>
      <c r="H69">
        <v>6</v>
      </c>
      <c r="I69">
        <f>COUNTIFS(playtime_results2__46[time], "&gt;="&amp;H69) / COUNT(playtime_results2__46[time]) * 100</f>
        <v>36.84210526315789</v>
      </c>
      <c r="T69" s="1" t="s">
        <v>139</v>
      </c>
      <c r="U69">
        <v>10</v>
      </c>
      <c r="V69">
        <v>1583980581</v>
      </c>
      <c r="W69">
        <v>1583982189</v>
      </c>
      <c r="X69">
        <f>(playtime_results47[[#This Row],[endtime]]-playtime_results47[[#This Row],[starttime]]) / 60</f>
        <v>26.8</v>
      </c>
      <c r="AD69" s="1" t="s">
        <v>205</v>
      </c>
      <c r="AE69">
        <v>11</v>
      </c>
      <c r="AF69">
        <v>1583979106</v>
      </c>
      <c r="AG69">
        <v>1583979159</v>
      </c>
      <c r="AH69">
        <f>(playtime_results4__312[[#This Row],[endtime]]-playtime_results4__312[[#This Row],[starttime]]) / 60</f>
        <v>0.8833333333333333</v>
      </c>
      <c r="AI69" s="1"/>
      <c r="AK69" s="1" t="s">
        <v>208</v>
      </c>
      <c r="AL69">
        <v>10</v>
      </c>
      <c r="AM69">
        <v>1583973848</v>
      </c>
      <c r="AN69">
        <v>1583974455</v>
      </c>
      <c r="AO69">
        <f>(playtime_results4__515[[#This Row],[endtime]]-playtime_results4__515[[#This Row],[starttime]]) / 60</f>
        <v>10.116666666666667</v>
      </c>
    </row>
    <row r="70" spans="1:41" x14ac:dyDescent="0.3">
      <c r="A70" s="1" t="s">
        <v>14</v>
      </c>
      <c r="B70">
        <v>4</v>
      </c>
      <c r="C70">
        <v>1583387905</v>
      </c>
      <c r="D70">
        <v>1583388121</v>
      </c>
      <c r="E70">
        <f>(playtime_results2__46[[#This Row],[endtime]]-playtime_results2__46[[#This Row],[starttime]]) / 60</f>
        <v>3.6</v>
      </c>
      <c r="H70">
        <v>8</v>
      </c>
      <c r="I70">
        <f>COUNTIFS(playtime_results2__46[time], "&gt;="&amp;H70) / COUNT(playtime_results2__46[time]) * 100</f>
        <v>26.315789473684209</v>
      </c>
      <c r="T70" s="1" t="s">
        <v>140</v>
      </c>
      <c r="U70">
        <v>10</v>
      </c>
      <c r="V70">
        <v>1583991082</v>
      </c>
      <c r="W70">
        <v>1583991611</v>
      </c>
      <c r="X70">
        <f>(playtime_results47[[#This Row],[endtime]]-playtime_results47[[#This Row],[starttime]]) / 60</f>
        <v>8.8166666666666664</v>
      </c>
      <c r="AD70" s="1" t="s">
        <v>206</v>
      </c>
      <c r="AE70">
        <v>11</v>
      </c>
      <c r="AF70">
        <v>1583981533</v>
      </c>
      <c r="AG70">
        <v>1583981984</v>
      </c>
      <c r="AH70">
        <f>(playtime_results4__312[[#This Row],[endtime]]-playtime_results4__312[[#This Row],[starttime]]) / 60</f>
        <v>7.5166666666666666</v>
      </c>
      <c r="AI70" s="1"/>
      <c r="AK70" s="1" t="s">
        <v>210</v>
      </c>
      <c r="AL70">
        <v>10</v>
      </c>
      <c r="AM70">
        <v>1584000976</v>
      </c>
      <c r="AN70">
        <v>1584002451</v>
      </c>
      <c r="AO70">
        <f>(playtime_results4__515[[#This Row],[endtime]]-playtime_results4__515[[#This Row],[starttime]]) / 60</f>
        <v>24.583333333333332</v>
      </c>
    </row>
    <row r="71" spans="1:41" x14ac:dyDescent="0.3">
      <c r="A71" s="1" t="s">
        <v>16</v>
      </c>
      <c r="B71">
        <v>6</v>
      </c>
      <c r="C71">
        <v>1583360125</v>
      </c>
      <c r="D71">
        <v>1583360186</v>
      </c>
      <c r="E71">
        <f>(playtime_results2__46[[#This Row],[endtime]]-playtime_results2__46[[#This Row],[starttime]]) / 60</f>
        <v>1.0166666666666666</v>
      </c>
      <c r="H71">
        <v>10</v>
      </c>
      <c r="I71">
        <f>COUNTIFS(playtime_results2__46[time], "&gt;="&amp;H71) / COUNT(playtime_results2__46[time]) * 100</f>
        <v>21.052631578947366</v>
      </c>
      <c r="T71" s="1" t="s">
        <v>141</v>
      </c>
      <c r="U71">
        <v>11</v>
      </c>
      <c r="V71">
        <v>1583995931</v>
      </c>
      <c r="W71">
        <v>1583996226</v>
      </c>
      <c r="X71">
        <f>(playtime_results47[[#This Row],[endtime]]-playtime_results47[[#This Row],[starttime]]) / 60</f>
        <v>4.916666666666667</v>
      </c>
      <c r="AD71" s="1" t="s">
        <v>207</v>
      </c>
      <c r="AE71">
        <v>11</v>
      </c>
      <c r="AF71">
        <v>1583975742</v>
      </c>
      <c r="AG71">
        <v>1583977015</v>
      </c>
      <c r="AH71">
        <f>(playtime_results4__312[[#This Row],[endtime]]-playtime_results4__312[[#This Row],[starttime]]) / 60</f>
        <v>21.216666666666665</v>
      </c>
      <c r="AI71" s="1"/>
      <c r="AK71" s="1" t="s">
        <v>211</v>
      </c>
      <c r="AL71">
        <v>10</v>
      </c>
      <c r="AM71">
        <v>1583996503</v>
      </c>
      <c r="AN71">
        <v>1583996855</v>
      </c>
      <c r="AO71">
        <f>(playtime_results4__515[[#This Row],[endtime]]-playtime_results4__515[[#This Row],[starttime]]) / 60</f>
        <v>5.8666666666666663</v>
      </c>
    </row>
    <row r="72" spans="1:41" x14ac:dyDescent="0.3">
      <c r="A72" s="1" t="s">
        <v>17</v>
      </c>
      <c r="B72">
        <v>4</v>
      </c>
      <c r="C72">
        <v>1583375488</v>
      </c>
      <c r="D72">
        <v>1583375588</v>
      </c>
      <c r="E72">
        <f>(playtime_results2__46[[#This Row],[endtime]]-playtime_results2__46[[#This Row],[starttime]]) / 60</f>
        <v>1.6666666666666667</v>
      </c>
      <c r="H72">
        <v>12</v>
      </c>
      <c r="I72">
        <f>COUNTIFS(playtime_results2__46[time], "&gt;="&amp;H72) / COUNT(playtime_results2__46[time]) * 100</f>
        <v>15.789473684210526</v>
      </c>
      <c r="T72" s="1" t="s">
        <v>142</v>
      </c>
      <c r="U72">
        <v>10</v>
      </c>
      <c r="V72">
        <v>1583973220</v>
      </c>
      <c r="W72">
        <v>1583973260</v>
      </c>
      <c r="X72">
        <f>(playtime_results47[[#This Row],[endtime]]-playtime_results47[[#This Row],[starttime]]) / 60</f>
        <v>0.66666666666666663</v>
      </c>
      <c r="AD72" s="1" t="s">
        <v>209</v>
      </c>
      <c r="AE72">
        <v>11</v>
      </c>
      <c r="AF72">
        <v>1583985117</v>
      </c>
      <c r="AG72">
        <v>1583986658</v>
      </c>
      <c r="AH72">
        <f>(playtime_results4__312[[#This Row],[endtime]]-playtime_results4__312[[#This Row],[starttime]]) / 60</f>
        <v>25.683333333333334</v>
      </c>
      <c r="AI72" s="1"/>
      <c r="AK72" s="1" t="s">
        <v>212</v>
      </c>
      <c r="AL72">
        <v>10</v>
      </c>
      <c r="AM72">
        <v>1583987642</v>
      </c>
      <c r="AN72">
        <v>1583988015</v>
      </c>
      <c r="AO72">
        <f>(playtime_results4__515[[#This Row],[endtime]]-playtime_results4__515[[#This Row],[starttime]]) / 60</f>
        <v>6.2166666666666668</v>
      </c>
    </row>
    <row r="73" spans="1:41" x14ac:dyDescent="0.3">
      <c r="A73" s="1" t="s">
        <v>20</v>
      </c>
      <c r="B73">
        <v>4</v>
      </c>
      <c r="C73">
        <v>1583380175</v>
      </c>
      <c r="D73">
        <v>1583380228</v>
      </c>
      <c r="E73">
        <f>(playtime_results2__46[[#This Row],[endtime]]-playtime_results2__46[[#This Row],[starttime]]) / 60</f>
        <v>0.8833333333333333</v>
      </c>
      <c r="H73">
        <v>14</v>
      </c>
      <c r="I73">
        <f>COUNTIFS(playtime_results2__46[time], "&gt;="&amp;H73) / COUNT(playtime_results2__46[time]) * 100</f>
        <v>15.789473684210526</v>
      </c>
      <c r="T73" s="1" t="s">
        <v>143</v>
      </c>
      <c r="U73">
        <v>11</v>
      </c>
      <c r="V73">
        <v>1583970710</v>
      </c>
      <c r="W73">
        <v>1583970757</v>
      </c>
      <c r="X73">
        <f>(playtime_results47[[#This Row],[endtime]]-playtime_results47[[#This Row],[starttime]]) / 60</f>
        <v>0.78333333333333333</v>
      </c>
      <c r="AD73" s="1" t="s">
        <v>213</v>
      </c>
      <c r="AE73">
        <v>11</v>
      </c>
      <c r="AF73">
        <v>1583967419</v>
      </c>
      <c r="AG73">
        <v>1583967901</v>
      </c>
      <c r="AH73">
        <f>(playtime_results4__312[[#This Row],[endtime]]-playtime_results4__312[[#This Row],[starttime]]) / 60</f>
        <v>8.0333333333333332</v>
      </c>
      <c r="AI73" s="1"/>
      <c r="AK73" s="1" t="s">
        <v>214</v>
      </c>
      <c r="AL73">
        <v>10</v>
      </c>
      <c r="AM73">
        <v>1583953096</v>
      </c>
      <c r="AN73">
        <v>1583953276</v>
      </c>
      <c r="AO73">
        <f>(playtime_results4__515[[#This Row],[endtime]]-playtime_results4__515[[#This Row],[starttime]]) / 60</f>
        <v>3</v>
      </c>
    </row>
    <row r="74" spans="1:41" x14ac:dyDescent="0.3">
      <c r="A74" s="1" t="s">
        <v>21</v>
      </c>
      <c r="B74">
        <v>4</v>
      </c>
      <c r="C74">
        <v>1583385856</v>
      </c>
      <c r="D74">
        <v>1583385877</v>
      </c>
      <c r="E74">
        <f>(playtime_results2__46[[#This Row],[endtime]]-playtime_results2__46[[#This Row],[starttime]]) / 60</f>
        <v>0.35</v>
      </c>
      <c r="H74">
        <v>16</v>
      </c>
      <c r="I74">
        <f>COUNTIFS(playtime_results2__46[time], "&gt;="&amp;H74) / COUNT(playtime_results2__46[time]) * 100</f>
        <v>10.526315789473683</v>
      </c>
      <c r="T74" s="1" t="s">
        <v>144</v>
      </c>
      <c r="U74">
        <v>10</v>
      </c>
      <c r="V74">
        <v>1583984864</v>
      </c>
      <c r="W74">
        <v>1583984922</v>
      </c>
      <c r="X74">
        <f>(playtime_results47[[#This Row],[endtime]]-playtime_results47[[#This Row],[starttime]]) / 60</f>
        <v>0.96666666666666667</v>
      </c>
      <c r="AD74" s="1" t="s">
        <v>215</v>
      </c>
      <c r="AE74">
        <v>11</v>
      </c>
      <c r="AF74">
        <v>1583991138</v>
      </c>
      <c r="AG74">
        <v>1583991373</v>
      </c>
      <c r="AH74">
        <f>(playtime_results4__312[[#This Row],[endtime]]-playtime_results4__312[[#This Row],[starttime]]) / 60</f>
        <v>3.9166666666666665</v>
      </c>
      <c r="AI74" s="1"/>
      <c r="AK74" s="1" t="s">
        <v>216</v>
      </c>
      <c r="AL74">
        <v>10</v>
      </c>
      <c r="AM74">
        <v>1583997543</v>
      </c>
      <c r="AN74">
        <v>1583997629</v>
      </c>
      <c r="AO74">
        <f>(playtime_results4__515[[#This Row],[endtime]]-playtime_results4__515[[#This Row],[starttime]]) / 60</f>
        <v>1.4333333333333333</v>
      </c>
    </row>
    <row r="75" spans="1:41" x14ac:dyDescent="0.3">
      <c r="A75" s="1" t="s">
        <v>23</v>
      </c>
      <c r="B75">
        <v>6</v>
      </c>
      <c r="C75">
        <v>1583376235</v>
      </c>
      <c r="D75">
        <v>1583376704</v>
      </c>
      <c r="E75">
        <f>(playtime_results2__46[[#This Row],[endtime]]-playtime_results2__46[[#This Row],[starttime]]) / 60</f>
        <v>7.8166666666666664</v>
      </c>
      <c r="H75">
        <v>18</v>
      </c>
      <c r="I75">
        <f>COUNTIFS(playtime_results2__46[time], "&gt;="&amp;H75) / COUNT(playtime_results2__46[time]) * 100</f>
        <v>10.526315789473683</v>
      </c>
      <c r="T75" s="1" t="s">
        <v>145</v>
      </c>
      <c r="U75">
        <v>10</v>
      </c>
      <c r="V75">
        <v>1583987433</v>
      </c>
      <c r="W75">
        <v>1583987920</v>
      </c>
      <c r="X75">
        <f>(playtime_results47[[#This Row],[endtime]]-playtime_results47[[#This Row],[starttime]]) / 60</f>
        <v>8.1166666666666671</v>
      </c>
      <c r="AD75" s="1" t="s">
        <v>218</v>
      </c>
      <c r="AE75">
        <v>11</v>
      </c>
      <c r="AF75">
        <v>1583976684</v>
      </c>
      <c r="AG75">
        <v>1583977866</v>
      </c>
      <c r="AH75">
        <f>(playtime_results4__312[[#This Row],[endtime]]-playtime_results4__312[[#This Row],[starttime]]) / 60</f>
        <v>19.7</v>
      </c>
      <c r="AI75" s="1"/>
      <c r="AK75" s="1" t="s">
        <v>217</v>
      </c>
      <c r="AL75">
        <v>10</v>
      </c>
      <c r="AM75">
        <v>1584000782</v>
      </c>
      <c r="AN75">
        <v>1584000811</v>
      </c>
      <c r="AO75">
        <f>(playtime_results4__515[[#This Row],[endtime]]-playtime_results4__515[[#This Row],[starttime]]) / 60</f>
        <v>0.48333333333333334</v>
      </c>
    </row>
    <row r="76" spans="1:41" x14ac:dyDescent="0.3">
      <c r="A76" s="1" t="s">
        <v>26</v>
      </c>
      <c r="B76">
        <v>4</v>
      </c>
      <c r="C76">
        <v>1583360199</v>
      </c>
      <c r="D76">
        <v>1583360499</v>
      </c>
      <c r="E76">
        <f>(playtime_results2__46[[#This Row],[endtime]]-playtime_results2__46[[#This Row],[starttime]]) / 60</f>
        <v>5</v>
      </c>
      <c r="H76">
        <v>20</v>
      </c>
      <c r="I76">
        <f>COUNTIFS(playtime_results2__46[time], "&gt;="&amp;H76) / COUNT(playtime_results2__46[time]) * 100</f>
        <v>10.526315789473683</v>
      </c>
      <c r="T76" s="1" t="s">
        <v>146</v>
      </c>
      <c r="U76">
        <v>10</v>
      </c>
      <c r="V76">
        <v>1583976725</v>
      </c>
      <c r="W76">
        <v>1583977136</v>
      </c>
      <c r="X76">
        <f>(playtime_results47[[#This Row],[endtime]]-playtime_results47[[#This Row],[starttime]]) / 60</f>
        <v>6.85</v>
      </c>
      <c r="AD76" s="1" t="s">
        <v>219</v>
      </c>
      <c r="AE76">
        <v>11</v>
      </c>
      <c r="AF76">
        <v>1583982637</v>
      </c>
      <c r="AG76">
        <v>1583982675</v>
      </c>
      <c r="AH76">
        <f>(playtime_results4__312[[#This Row],[endtime]]-playtime_results4__312[[#This Row],[starttime]]) / 60</f>
        <v>0.6333333333333333</v>
      </c>
      <c r="AI76" s="1"/>
      <c r="AK76" s="1" t="s">
        <v>220</v>
      </c>
      <c r="AL76">
        <v>10</v>
      </c>
      <c r="AM76">
        <v>1583970743</v>
      </c>
      <c r="AN76">
        <v>1583970775</v>
      </c>
      <c r="AO76">
        <f>(playtime_results4__515[[#This Row],[endtime]]-playtime_results4__515[[#This Row],[starttime]]) / 60</f>
        <v>0.53333333333333333</v>
      </c>
    </row>
    <row r="77" spans="1:41" x14ac:dyDescent="0.3">
      <c r="A77" s="1" t="s">
        <v>27</v>
      </c>
      <c r="B77">
        <v>6</v>
      </c>
      <c r="C77">
        <v>1583376957</v>
      </c>
      <c r="D77">
        <v>1583377196</v>
      </c>
      <c r="E77">
        <f>(playtime_results2__46[[#This Row],[endtime]]-playtime_results2__46[[#This Row],[starttime]]) / 60</f>
        <v>3.9833333333333334</v>
      </c>
      <c r="H77">
        <v>22</v>
      </c>
      <c r="I77">
        <f>COUNTIFS(playtime_results2__46[time], "&gt;="&amp;H77) / COUNT(playtime_results2__46[time]) * 100</f>
        <v>10.526315789473683</v>
      </c>
      <c r="T77" s="1" t="s">
        <v>147</v>
      </c>
      <c r="U77">
        <v>10</v>
      </c>
      <c r="V77">
        <v>1584006476</v>
      </c>
      <c r="W77">
        <v>1584008348</v>
      </c>
      <c r="X77">
        <f>(playtime_results47[[#This Row],[endtime]]-playtime_results47[[#This Row],[starttime]]) / 60</f>
        <v>31.2</v>
      </c>
      <c r="AD77" s="1" t="s">
        <v>222</v>
      </c>
      <c r="AE77">
        <v>11</v>
      </c>
      <c r="AF77">
        <v>1583981213</v>
      </c>
      <c r="AG77">
        <v>1583982020</v>
      </c>
      <c r="AH77">
        <f>(playtime_results4__312[[#This Row],[endtime]]-playtime_results4__312[[#This Row],[starttime]]) / 60</f>
        <v>13.45</v>
      </c>
      <c r="AI77" s="1"/>
      <c r="AK77" s="1" t="s">
        <v>221</v>
      </c>
      <c r="AL77">
        <v>10</v>
      </c>
      <c r="AM77">
        <v>1583990261</v>
      </c>
      <c r="AN77">
        <v>1583990633</v>
      </c>
      <c r="AO77">
        <f>(playtime_results4__515[[#This Row],[endtime]]-playtime_results4__515[[#This Row],[starttime]]) / 60</f>
        <v>6.2</v>
      </c>
    </row>
    <row r="78" spans="1:41" x14ac:dyDescent="0.3">
      <c r="A78" s="1" t="s">
        <v>34</v>
      </c>
      <c r="B78">
        <v>4</v>
      </c>
      <c r="C78">
        <v>1583383393</v>
      </c>
      <c r="D78">
        <v>1583383956</v>
      </c>
      <c r="E78">
        <f>(playtime_results2__46[[#This Row],[endtime]]-playtime_results2__46[[#This Row],[starttime]]) / 60</f>
        <v>9.3833333333333329</v>
      </c>
      <c r="H78">
        <v>24</v>
      </c>
      <c r="I78">
        <f>COUNTIFS(playtime_results2__46[time], "&gt;="&amp;H78) / COUNT(playtime_results2__46[time]) * 100</f>
        <v>5.2631578947368416</v>
      </c>
      <c r="T78" s="1" t="s">
        <v>148</v>
      </c>
      <c r="U78">
        <v>11</v>
      </c>
      <c r="V78">
        <v>1583940231</v>
      </c>
      <c r="W78">
        <v>1583940676</v>
      </c>
      <c r="X78">
        <f>(playtime_results47[[#This Row],[endtime]]-playtime_results47[[#This Row],[starttime]]) / 60</f>
        <v>7.416666666666667</v>
      </c>
      <c r="AD78" s="1" t="s">
        <v>225</v>
      </c>
      <c r="AE78">
        <v>11</v>
      </c>
      <c r="AF78">
        <v>1583991190</v>
      </c>
      <c r="AG78">
        <v>1583991379</v>
      </c>
      <c r="AH78">
        <f>(playtime_results4__312[[#This Row],[endtime]]-playtime_results4__312[[#This Row],[starttime]]) / 60</f>
        <v>3.15</v>
      </c>
      <c r="AI78" s="1"/>
      <c r="AK78" s="1" t="s">
        <v>223</v>
      </c>
      <c r="AL78">
        <v>10</v>
      </c>
      <c r="AM78">
        <v>1583981059</v>
      </c>
      <c r="AN78">
        <v>1583981314</v>
      </c>
      <c r="AO78">
        <f>(playtime_results4__515[[#This Row],[endtime]]-playtime_results4__515[[#This Row],[starttime]]) / 60</f>
        <v>4.25</v>
      </c>
    </row>
    <row r="79" spans="1:41" x14ac:dyDescent="0.3">
      <c r="A79" s="1" t="s">
        <v>35</v>
      </c>
      <c r="B79">
        <v>4</v>
      </c>
      <c r="C79">
        <v>1583368501</v>
      </c>
      <c r="D79">
        <v>1583372721</v>
      </c>
      <c r="E79">
        <f>(playtime_results2__46[[#This Row],[endtime]]-playtime_results2__46[[#This Row],[starttime]]) / 60</f>
        <v>70.333333333333329</v>
      </c>
      <c r="T79" s="1" t="s">
        <v>149</v>
      </c>
      <c r="U79">
        <v>10</v>
      </c>
      <c r="V79">
        <v>1583982205</v>
      </c>
      <c r="W79">
        <v>1583982921</v>
      </c>
      <c r="X79">
        <f>(playtime_results47[[#This Row],[endtime]]-playtime_results47[[#This Row],[starttime]]) / 60</f>
        <v>11.933333333333334</v>
      </c>
      <c r="AD79" s="1" t="s">
        <v>230</v>
      </c>
      <c r="AE79">
        <v>11</v>
      </c>
      <c r="AF79">
        <v>1583980774</v>
      </c>
      <c r="AG79">
        <v>1583980984</v>
      </c>
      <c r="AH79">
        <f>(playtime_results4__312[[#This Row],[endtime]]-playtime_results4__312[[#This Row],[starttime]]) / 60</f>
        <v>3.5</v>
      </c>
      <c r="AI79" s="1"/>
      <c r="AK79" s="1" t="s">
        <v>224</v>
      </c>
      <c r="AL79">
        <v>10</v>
      </c>
      <c r="AM79">
        <v>1583976140</v>
      </c>
      <c r="AN79">
        <v>1583976221</v>
      </c>
      <c r="AO79">
        <f>(playtime_results4__515[[#This Row],[endtime]]-playtime_results4__515[[#This Row],[starttime]]) / 60</f>
        <v>1.35</v>
      </c>
    </row>
    <row r="80" spans="1:41" x14ac:dyDescent="0.3">
      <c r="A80" s="1" t="s">
        <v>36</v>
      </c>
      <c r="B80">
        <v>4</v>
      </c>
      <c r="C80">
        <v>1583370414</v>
      </c>
      <c r="D80">
        <v>1583370479</v>
      </c>
      <c r="E80">
        <f>(playtime_results2__46[[#This Row],[endtime]]-playtime_results2__46[[#This Row],[starttime]]) / 60</f>
        <v>1.0833333333333333</v>
      </c>
      <c r="T80" s="1" t="s">
        <v>150</v>
      </c>
      <c r="U80">
        <v>11</v>
      </c>
      <c r="V80">
        <v>1584007410</v>
      </c>
      <c r="W80">
        <v>1584007773</v>
      </c>
      <c r="X80">
        <f>(playtime_results47[[#This Row],[endtime]]-playtime_results47[[#This Row],[starttime]]) / 60</f>
        <v>6.05</v>
      </c>
      <c r="AK80" s="1" t="s">
        <v>226</v>
      </c>
      <c r="AL80">
        <v>10</v>
      </c>
      <c r="AM80">
        <v>1583986573</v>
      </c>
      <c r="AN80">
        <v>1583986879</v>
      </c>
      <c r="AO80">
        <f>(playtime_results4__515[[#This Row],[endtime]]-playtime_results4__515[[#This Row],[starttime]]) / 60</f>
        <v>5.0999999999999996</v>
      </c>
    </row>
    <row r="81" spans="1:41" x14ac:dyDescent="0.3">
      <c r="A81" s="1" t="s">
        <v>38</v>
      </c>
      <c r="B81">
        <v>4</v>
      </c>
      <c r="C81">
        <v>1583389825</v>
      </c>
      <c r="D81">
        <v>1583390246</v>
      </c>
      <c r="E81">
        <f>(playtime_results2__46[[#This Row],[endtime]]-playtime_results2__46[[#This Row],[starttime]]) / 60</f>
        <v>7.0166666666666666</v>
      </c>
      <c r="T81" s="1" t="s">
        <v>151</v>
      </c>
      <c r="U81">
        <v>11</v>
      </c>
      <c r="V81">
        <v>1583995240</v>
      </c>
      <c r="W81">
        <v>1583995749</v>
      </c>
      <c r="X81">
        <f>(playtime_results47[[#This Row],[endtime]]-playtime_results47[[#This Row],[starttime]]) / 60</f>
        <v>8.4833333333333325</v>
      </c>
      <c r="AK81" s="1" t="s">
        <v>227</v>
      </c>
      <c r="AL81">
        <v>10</v>
      </c>
      <c r="AM81">
        <v>1583995945</v>
      </c>
      <c r="AN81">
        <v>1583995987</v>
      </c>
      <c r="AO81">
        <f>(playtime_results4__515[[#This Row],[endtime]]-playtime_results4__515[[#This Row],[starttime]]) / 60</f>
        <v>0.7</v>
      </c>
    </row>
    <row r="82" spans="1:41" x14ac:dyDescent="0.3">
      <c r="A82" s="1" t="s">
        <v>39</v>
      </c>
      <c r="B82">
        <v>4</v>
      </c>
      <c r="C82">
        <v>1583368460</v>
      </c>
      <c r="D82">
        <v>1583368686</v>
      </c>
      <c r="E82">
        <f>(playtime_results2__46[[#This Row],[endtime]]-playtime_results2__46[[#This Row],[starttime]]) / 60</f>
        <v>3.7666666666666666</v>
      </c>
      <c r="T82" s="1" t="s">
        <v>152</v>
      </c>
      <c r="U82">
        <v>10</v>
      </c>
      <c r="V82">
        <v>1583983976</v>
      </c>
      <c r="W82">
        <v>1583984465</v>
      </c>
      <c r="X82">
        <f>(playtime_results47[[#This Row],[endtime]]-playtime_results47[[#This Row],[starttime]]) / 60</f>
        <v>8.15</v>
      </c>
      <c r="AK82" s="1" t="s">
        <v>228</v>
      </c>
      <c r="AL82">
        <v>10</v>
      </c>
      <c r="AM82">
        <v>1583992458</v>
      </c>
      <c r="AN82">
        <v>1583993446</v>
      </c>
      <c r="AO82">
        <f>(playtime_results4__515[[#This Row],[endtime]]-playtime_results4__515[[#This Row],[starttime]]) / 60</f>
        <v>16.466666666666665</v>
      </c>
    </row>
    <row r="83" spans="1:41" x14ac:dyDescent="0.3">
      <c r="A83" s="1" t="s">
        <v>41</v>
      </c>
      <c r="B83">
        <v>6</v>
      </c>
      <c r="C83">
        <v>1583407147</v>
      </c>
      <c r="D83">
        <v>1583407760</v>
      </c>
      <c r="E83">
        <f>(playtime_results2__46[[#This Row],[endtime]]-playtime_results2__46[[#This Row],[starttime]]) / 60</f>
        <v>10.216666666666667</v>
      </c>
      <c r="T83" s="1" t="s">
        <v>153</v>
      </c>
      <c r="U83">
        <v>11</v>
      </c>
      <c r="V83">
        <v>1583981654</v>
      </c>
      <c r="W83">
        <v>1583982137</v>
      </c>
      <c r="X83">
        <f>(playtime_results47[[#This Row],[endtime]]-playtime_results47[[#This Row],[starttime]]) / 60</f>
        <v>8.0500000000000007</v>
      </c>
      <c r="AK83" s="1" t="s">
        <v>229</v>
      </c>
      <c r="AL83">
        <v>10</v>
      </c>
      <c r="AM83">
        <v>1583994876</v>
      </c>
      <c r="AN83">
        <v>1583994939</v>
      </c>
      <c r="AO83">
        <f>(playtime_results4__515[[#This Row],[endtime]]-playtime_results4__515[[#This Row],[starttime]]) / 60</f>
        <v>1.05</v>
      </c>
    </row>
    <row r="84" spans="1:41" x14ac:dyDescent="0.3">
      <c r="A84" s="1" t="s">
        <v>42</v>
      </c>
      <c r="B84">
        <v>4</v>
      </c>
      <c r="C84">
        <v>1583374382</v>
      </c>
      <c r="D84">
        <v>1583374445</v>
      </c>
      <c r="E84">
        <f>(playtime_results2__46[[#This Row],[endtime]]-playtime_results2__46[[#This Row],[starttime]]) / 60</f>
        <v>1.05</v>
      </c>
      <c r="T84" s="1" t="s">
        <v>154</v>
      </c>
      <c r="U84">
        <v>10</v>
      </c>
      <c r="V84">
        <v>1584008157</v>
      </c>
      <c r="W84">
        <v>1584008216</v>
      </c>
      <c r="X84">
        <f>(playtime_results47[[#This Row],[endtime]]-playtime_results47[[#This Row],[starttime]]) / 60</f>
        <v>0.98333333333333328</v>
      </c>
      <c r="AK84" s="1" t="s">
        <v>231</v>
      </c>
      <c r="AL84">
        <v>10</v>
      </c>
      <c r="AM84">
        <v>1584007813</v>
      </c>
      <c r="AN84">
        <v>1584008344</v>
      </c>
      <c r="AO84">
        <f>(playtime_results4__515[[#This Row],[endtime]]-playtime_results4__515[[#This Row],[starttime]]) / 60</f>
        <v>8.85</v>
      </c>
    </row>
    <row r="85" spans="1:41" x14ac:dyDescent="0.3">
      <c r="T85" s="1" t="s">
        <v>155</v>
      </c>
      <c r="U85">
        <v>11</v>
      </c>
      <c r="V85">
        <v>1583915665</v>
      </c>
      <c r="W85">
        <v>1583915914</v>
      </c>
      <c r="X85">
        <f>(playtime_results47[[#This Row],[endtime]]-playtime_results47[[#This Row],[starttime]]) / 60</f>
        <v>4.1500000000000004</v>
      </c>
      <c r="AK85" s="1" t="s">
        <v>232</v>
      </c>
      <c r="AL85">
        <v>10</v>
      </c>
      <c r="AM85">
        <v>1583920766</v>
      </c>
      <c r="AN85">
        <v>1583920825</v>
      </c>
      <c r="AO85">
        <f>(playtime_results4__515[[#This Row],[endtime]]-playtime_results4__515[[#This Row],[starttime]]) / 60</f>
        <v>0.98333333333333328</v>
      </c>
    </row>
    <row r="86" spans="1:41" x14ac:dyDescent="0.3">
      <c r="A86" t="s">
        <v>46</v>
      </c>
      <c r="T86" s="1" t="s">
        <v>156</v>
      </c>
      <c r="U86">
        <v>11</v>
      </c>
      <c r="V86">
        <v>1583946353</v>
      </c>
      <c r="W86">
        <v>1583946487</v>
      </c>
      <c r="X86">
        <f>(playtime_results47[[#This Row],[endtime]]-playtime_results47[[#This Row],[starttime]]) / 60</f>
        <v>2.2333333333333334</v>
      </c>
    </row>
    <row r="87" spans="1:41" x14ac:dyDescent="0.3">
      <c r="A87" t="s">
        <v>1</v>
      </c>
      <c r="B87" t="s">
        <v>2</v>
      </c>
      <c r="C87" t="s">
        <v>3</v>
      </c>
      <c r="D87" t="s">
        <v>4</v>
      </c>
      <c r="E87" t="s">
        <v>49</v>
      </c>
      <c r="H87" t="s">
        <v>48</v>
      </c>
      <c r="I87" t="s">
        <v>0</v>
      </c>
      <c r="T87" s="1" t="s">
        <v>157</v>
      </c>
      <c r="U87">
        <v>10</v>
      </c>
      <c r="V87">
        <v>1584003208</v>
      </c>
      <c r="W87">
        <v>1584004165</v>
      </c>
      <c r="X87">
        <f>(playtime_results47[[#This Row],[endtime]]-playtime_results47[[#This Row],[starttime]]) / 60</f>
        <v>15.95</v>
      </c>
    </row>
    <row r="88" spans="1:41" x14ac:dyDescent="0.3">
      <c r="A88" s="1" t="s">
        <v>8</v>
      </c>
      <c r="B88">
        <v>4</v>
      </c>
      <c r="C88">
        <v>1583383103</v>
      </c>
      <c r="D88">
        <v>1583384000</v>
      </c>
      <c r="E88">
        <f>(playtime_results2__68[[#This Row],[endtime]]-playtime_results2__68[[#This Row],[starttime]]) / 60</f>
        <v>14.95</v>
      </c>
      <c r="H88">
        <v>0</v>
      </c>
      <c r="I88">
        <f>COUNTIFS(playtime_results2__68[Time], "&gt;="&amp;H88) / COUNT(playtime_results2__68[Time]) * 100</f>
        <v>100</v>
      </c>
      <c r="T88" s="1" t="s">
        <v>158</v>
      </c>
      <c r="U88">
        <v>11</v>
      </c>
      <c r="V88">
        <v>1583967576</v>
      </c>
      <c r="W88">
        <v>1583969316</v>
      </c>
      <c r="X88">
        <f>(playtime_results47[[#This Row],[endtime]]-playtime_results47[[#This Row],[starttime]]) / 60</f>
        <v>29</v>
      </c>
    </row>
    <row r="89" spans="1:41" x14ac:dyDescent="0.3">
      <c r="A89" s="1" t="s">
        <v>9</v>
      </c>
      <c r="B89">
        <v>5</v>
      </c>
      <c r="C89">
        <v>1583376859</v>
      </c>
      <c r="D89">
        <v>1583377827</v>
      </c>
      <c r="E89">
        <f>(playtime_results2__68[[#This Row],[endtime]]-playtime_results2__68[[#This Row],[starttime]]) / 60</f>
        <v>16.133333333333333</v>
      </c>
      <c r="H89">
        <v>2</v>
      </c>
      <c r="I89">
        <f>COUNTIFS(playtime_results2__68[Time], "&gt;="&amp;H89) / COUNT(playtime_results2__68[Time]) * 100</f>
        <v>54.54545454545454</v>
      </c>
      <c r="T89" s="1" t="s">
        <v>159</v>
      </c>
      <c r="U89">
        <v>10</v>
      </c>
      <c r="V89">
        <v>1583974774</v>
      </c>
      <c r="W89">
        <v>1583974800</v>
      </c>
      <c r="X89">
        <f>(playtime_results47[[#This Row],[endtime]]-playtime_results47[[#This Row],[starttime]]) / 60</f>
        <v>0.43333333333333335</v>
      </c>
    </row>
    <row r="90" spans="1:41" x14ac:dyDescent="0.3">
      <c r="A90" s="1" t="s">
        <v>10</v>
      </c>
      <c r="B90">
        <v>4</v>
      </c>
      <c r="C90">
        <v>1583396733</v>
      </c>
      <c r="D90">
        <v>1583396775</v>
      </c>
      <c r="E90">
        <f>(playtime_results2__68[[#This Row],[endtime]]-playtime_results2__68[[#This Row],[starttime]]) / 60</f>
        <v>0.7</v>
      </c>
      <c r="H90">
        <v>4</v>
      </c>
      <c r="I90">
        <f>COUNTIFS(playtime_results2__68[Time], "&gt;="&amp;H90) / COUNT(playtime_results2__68[Time]) * 100</f>
        <v>36.363636363636367</v>
      </c>
      <c r="T90" s="1" t="s">
        <v>160</v>
      </c>
      <c r="U90">
        <v>11</v>
      </c>
      <c r="V90">
        <v>1584003000</v>
      </c>
      <c r="W90">
        <v>1584003040</v>
      </c>
      <c r="X90">
        <f>(playtime_results47[[#This Row],[endtime]]-playtime_results47[[#This Row],[starttime]]) / 60</f>
        <v>0.66666666666666663</v>
      </c>
    </row>
    <row r="91" spans="1:41" x14ac:dyDescent="0.3">
      <c r="A91" s="1" t="s">
        <v>13</v>
      </c>
      <c r="B91">
        <v>5</v>
      </c>
      <c r="C91">
        <v>1583352353</v>
      </c>
      <c r="D91">
        <v>1583352556</v>
      </c>
      <c r="E91">
        <f>(playtime_results2__68[[#This Row],[endtime]]-playtime_results2__68[[#This Row],[starttime]]) / 60</f>
        <v>3.3833333333333333</v>
      </c>
      <c r="H91">
        <v>6</v>
      </c>
      <c r="I91">
        <f>COUNTIFS(playtime_results2__68[Time], "&gt;="&amp;H91) / COUNT(playtime_results2__68[Time]) * 100</f>
        <v>31.818181818181817</v>
      </c>
      <c r="T91" s="1" t="s">
        <v>161</v>
      </c>
      <c r="U91">
        <v>10</v>
      </c>
      <c r="V91">
        <v>1583985689</v>
      </c>
      <c r="W91">
        <v>1583986135</v>
      </c>
      <c r="X91">
        <f>(playtime_results47[[#This Row],[endtime]]-playtime_results47[[#This Row],[starttime]]) / 60</f>
        <v>7.4333333333333336</v>
      </c>
    </row>
    <row r="92" spans="1:41" x14ac:dyDescent="0.3">
      <c r="A92" s="1" t="s">
        <v>14</v>
      </c>
      <c r="B92">
        <v>4</v>
      </c>
      <c r="C92">
        <v>1583387905</v>
      </c>
      <c r="D92">
        <v>1583388121</v>
      </c>
      <c r="E92">
        <f>(playtime_results2__68[[#This Row],[endtime]]-playtime_results2__68[[#This Row],[starttime]]) / 60</f>
        <v>3.6</v>
      </c>
      <c r="H92">
        <v>8</v>
      </c>
      <c r="I92">
        <f>COUNTIFS(playtime_results2__68[Time], "&gt;="&amp;H92) / COUNT(playtime_results2__68[Time]) * 100</f>
        <v>27.27272727272727</v>
      </c>
      <c r="T92" s="1" t="s">
        <v>162</v>
      </c>
      <c r="U92">
        <v>10</v>
      </c>
      <c r="V92">
        <v>1584001759</v>
      </c>
      <c r="W92">
        <v>1584002162</v>
      </c>
      <c r="X92">
        <f>(playtime_results47[[#This Row],[endtime]]-playtime_results47[[#This Row],[starttime]]) / 60</f>
        <v>6.7166666666666668</v>
      </c>
    </row>
    <row r="93" spans="1:41" x14ac:dyDescent="0.3">
      <c r="A93" s="1" t="s">
        <v>15</v>
      </c>
      <c r="B93">
        <v>5</v>
      </c>
      <c r="C93">
        <v>1583384362</v>
      </c>
      <c r="D93">
        <v>1583384412</v>
      </c>
      <c r="E93">
        <f>(playtime_results2__68[[#This Row],[endtime]]-playtime_results2__68[[#This Row],[starttime]]) / 60</f>
        <v>0.83333333333333337</v>
      </c>
      <c r="H93">
        <v>10</v>
      </c>
      <c r="I93">
        <f>COUNTIFS(playtime_results2__68[Time], "&gt;="&amp;H93) / COUNT(playtime_results2__68[Time]) * 100</f>
        <v>22.727272727272727</v>
      </c>
      <c r="T93" s="1" t="s">
        <v>163</v>
      </c>
      <c r="U93">
        <v>10</v>
      </c>
      <c r="V93">
        <v>1583983973</v>
      </c>
      <c r="W93">
        <v>1583984024</v>
      </c>
      <c r="X93">
        <f>(playtime_results47[[#This Row],[endtime]]-playtime_results47[[#This Row],[starttime]]) / 60</f>
        <v>0.85</v>
      </c>
    </row>
    <row r="94" spans="1:41" x14ac:dyDescent="0.3">
      <c r="A94" s="1" t="s">
        <v>17</v>
      </c>
      <c r="B94">
        <v>4</v>
      </c>
      <c r="C94">
        <v>1583375488</v>
      </c>
      <c r="D94">
        <v>1583375588</v>
      </c>
      <c r="E94">
        <f>(playtime_results2__68[[#This Row],[endtime]]-playtime_results2__68[[#This Row],[starttime]]) / 60</f>
        <v>1.6666666666666667</v>
      </c>
      <c r="H94">
        <v>12</v>
      </c>
      <c r="I94">
        <f>COUNTIFS(playtime_results2__68[Time], "&gt;="&amp;H94) / COUNT(playtime_results2__68[Time]) * 100</f>
        <v>18.181818181818183</v>
      </c>
      <c r="T94" s="1" t="s">
        <v>164</v>
      </c>
      <c r="U94">
        <v>10</v>
      </c>
      <c r="V94">
        <v>1583978031</v>
      </c>
      <c r="W94">
        <v>1583978093</v>
      </c>
      <c r="X94">
        <f>(playtime_results47[[#This Row],[endtime]]-playtime_results47[[#This Row],[starttime]]) / 60</f>
        <v>1.0333333333333334</v>
      </c>
    </row>
    <row r="95" spans="1:41" x14ac:dyDescent="0.3">
      <c r="A95" s="1" t="s">
        <v>20</v>
      </c>
      <c r="B95">
        <v>4</v>
      </c>
      <c r="C95">
        <v>1583380175</v>
      </c>
      <c r="D95">
        <v>1583380228</v>
      </c>
      <c r="E95">
        <f>(playtime_results2__68[[#This Row],[endtime]]-playtime_results2__68[[#This Row],[starttime]]) / 60</f>
        <v>0.8833333333333333</v>
      </c>
      <c r="H95">
        <v>14</v>
      </c>
      <c r="I95">
        <f>COUNTIFS(playtime_results2__68[Time], "&gt;="&amp;H95) / COUNT(playtime_results2__68[Time]) * 100</f>
        <v>18.181818181818183</v>
      </c>
      <c r="T95" s="1" t="s">
        <v>165</v>
      </c>
      <c r="U95">
        <v>10</v>
      </c>
      <c r="V95">
        <v>1583984243</v>
      </c>
      <c r="W95">
        <v>1583984325</v>
      </c>
      <c r="X95">
        <f>(playtime_results47[[#This Row],[endtime]]-playtime_results47[[#This Row],[starttime]]) / 60</f>
        <v>1.3666666666666667</v>
      </c>
    </row>
    <row r="96" spans="1:41" x14ac:dyDescent="0.3">
      <c r="A96" s="1" t="s">
        <v>21</v>
      </c>
      <c r="B96">
        <v>4</v>
      </c>
      <c r="C96">
        <v>1583385856</v>
      </c>
      <c r="D96">
        <v>1583385877</v>
      </c>
      <c r="E96">
        <f>(playtime_results2__68[[#This Row],[endtime]]-playtime_results2__68[[#This Row],[starttime]]) / 60</f>
        <v>0.35</v>
      </c>
      <c r="H96">
        <v>16</v>
      </c>
      <c r="I96">
        <f>COUNTIFS(playtime_results2__68[Time], "&gt;="&amp;H96) / COUNT(playtime_results2__68[Time]) * 100</f>
        <v>13.636363636363635</v>
      </c>
      <c r="T96" s="1" t="s">
        <v>166</v>
      </c>
      <c r="U96">
        <v>11</v>
      </c>
      <c r="V96">
        <v>1583967155</v>
      </c>
      <c r="W96">
        <v>1583967258</v>
      </c>
      <c r="X96">
        <f>(playtime_results47[[#This Row],[endtime]]-playtime_results47[[#This Row],[starttime]]) / 60</f>
        <v>1.7166666666666666</v>
      </c>
    </row>
    <row r="97" spans="1:24" x14ac:dyDescent="0.3">
      <c r="A97" s="1" t="s">
        <v>25</v>
      </c>
      <c r="B97">
        <v>5</v>
      </c>
      <c r="C97">
        <v>1583385081</v>
      </c>
      <c r="D97">
        <v>1583385207</v>
      </c>
      <c r="E97">
        <f>(playtime_results2__68[[#This Row],[endtime]]-playtime_results2__68[[#This Row],[starttime]]) / 60</f>
        <v>2.1</v>
      </c>
      <c r="H97">
        <v>18</v>
      </c>
      <c r="I97">
        <f>COUNTIFS(playtime_results2__68[Time], "&gt;="&amp;H97) / COUNT(playtime_results2__68[Time]) * 100</f>
        <v>9.0909090909090917</v>
      </c>
      <c r="T97" s="1" t="s">
        <v>167</v>
      </c>
      <c r="U97">
        <v>11</v>
      </c>
      <c r="V97">
        <v>1583966866</v>
      </c>
      <c r="W97">
        <v>1583967131</v>
      </c>
      <c r="X97">
        <f>(playtime_results47[[#This Row],[endtime]]-playtime_results47[[#This Row],[starttime]]) / 60</f>
        <v>4.416666666666667</v>
      </c>
    </row>
    <row r="98" spans="1:24" x14ac:dyDescent="0.3">
      <c r="A98" s="1" t="s">
        <v>26</v>
      </c>
      <c r="B98">
        <v>4</v>
      </c>
      <c r="C98">
        <v>1583360199</v>
      </c>
      <c r="D98">
        <v>1583360499</v>
      </c>
      <c r="E98">
        <f>(playtime_results2__68[[#This Row],[endtime]]-playtime_results2__68[[#This Row],[starttime]]) / 60</f>
        <v>5</v>
      </c>
      <c r="H98">
        <v>20</v>
      </c>
      <c r="I98">
        <f>COUNTIFS(playtime_results2__68[Time], "&gt;="&amp;H98) / COUNT(playtime_results2__68[Time]) * 100</f>
        <v>4.5454545454545459</v>
      </c>
      <c r="T98" s="1" t="s">
        <v>168</v>
      </c>
      <c r="U98">
        <v>10</v>
      </c>
      <c r="V98">
        <v>1583976305</v>
      </c>
      <c r="W98">
        <v>1583976376</v>
      </c>
      <c r="X98">
        <f>(playtime_results47[[#This Row],[endtime]]-playtime_results47[[#This Row],[starttime]]) / 60</f>
        <v>1.1833333333333333</v>
      </c>
    </row>
    <row r="99" spans="1:24" x14ac:dyDescent="0.3">
      <c r="A99" s="1" t="s">
        <v>28</v>
      </c>
      <c r="B99">
        <v>5</v>
      </c>
      <c r="C99">
        <v>1583383412</v>
      </c>
      <c r="D99">
        <v>1583384108</v>
      </c>
      <c r="E99">
        <f>(playtime_results2__68[[#This Row],[endtime]]-playtime_results2__68[[#This Row],[starttime]]) / 60</f>
        <v>11.6</v>
      </c>
      <c r="H99">
        <v>22</v>
      </c>
      <c r="I99">
        <f>COUNTIFS(playtime_results2__68[Time], "&gt;="&amp;H99) / COUNT(playtime_results2__68[Time]) * 100</f>
        <v>4.5454545454545459</v>
      </c>
      <c r="T99" s="1" t="s">
        <v>169</v>
      </c>
      <c r="U99">
        <v>11</v>
      </c>
      <c r="V99">
        <v>1583995935</v>
      </c>
      <c r="W99">
        <v>1583995985</v>
      </c>
      <c r="X99">
        <f>(playtime_results47[[#This Row],[endtime]]-playtime_results47[[#This Row],[starttime]]) / 60</f>
        <v>0.83333333333333337</v>
      </c>
    </row>
    <row r="100" spans="1:24" x14ac:dyDescent="0.3">
      <c r="A100" s="1" t="s">
        <v>30</v>
      </c>
      <c r="B100">
        <v>5</v>
      </c>
      <c r="C100">
        <v>1583406005</v>
      </c>
      <c r="D100">
        <v>1583406057</v>
      </c>
      <c r="E100">
        <f>(playtime_results2__68[[#This Row],[endtime]]-playtime_results2__68[[#This Row],[starttime]]) / 60</f>
        <v>0.8666666666666667</v>
      </c>
      <c r="H100">
        <v>24</v>
      </c>
      <c r="I100">
        <f>COUNTIFS(playtime_results2__68[Time], "&gt;="&amp;H100) / COUNT(playtime_results2__68[Time]) * 100</f>
        <v>4.5454545454545459</v>
      </c>
      <c r="T100" s="1" t="s">
        <v>170</v>
      </c>
      <c r="U100">
        <v>10</v>
      </c>
      <c r="V100">
        <v>1583977877</v>
      </c>
      <c r="W100">
        <v>1583981029</v>
      </c>
      <c r="X100">
        <f>(playtime_results47[[#This Row],[endtime]]-playtime_results47[[#This Row],[starttime]]) / 60</f>
        <v>52.533333333333331</v>
      </c>
    </row>
    <row r="101" spans="1:24" x14ac:dyDescent="0.3">
      <c r="A101" s="1" t="s">
        <v>31</v>
      </c>
      <c r="B101">
        <v>5</v>
      </c>
      <c r="C101">
        <v>1583388522</v>
      </c>
      <c r="D101">
        <v>1583388570</v>
      </c>
      <c r="E101">
        <f>(playtime_results2__68[[#This Row],[endtime]]-playtime_results2__68[[#This Row],[starttime]]) / 60</f>
        <v>0.8</v>
      </c>
      <c r="T101" s="1" t="s">
        <v>171</v>
      </c>
      <c r="U101">
        <v>10</v>
      </c>
      <c r="V101">
        <v>1583976417</v>
      </c>
      <c r="W101">
        <v>1583978235</v>
      </c>
      <c r="X101">
        <f>(playtime_results47[[#This Row],[endtime]]-playtime_results47[[#This Row],[starttime]]) / 60</f>
        <v>30.3</v>
      </c>
    </row>
    <row r="102" spans="1:24" x14ac:dyDescent="0.3">
      <c r="A102" s="1" t="s">
        <v>33</v>
      </c>
      <c r="B102">
        <v>5</v>
      </c>
      <c r="C102">
        <v>1583353730</v>
      </c>
      <c r="D102">
        <v>1583354868</v>
      </c>
      <c r="E102">
        <f>(playtime_results2__68[[#This Row],[endtime]]-playtime_results2__68[[#This Row],[starttime]]) / 60</f>
        <v>18.966666666666665</v>
      </c>
      <c r="T102" s="1" t="s">
        <v>172</v>
      </c>
      <c r="U102">
        <v>11</v>
      </c>
      <c r="V102">
        <v>1583983384</v>
      </c>
      <c r="W102">
        <v>1583983508</v>
      </c>
      <c r="X102">
        <f>(playtime_results47[[#This Row],[endtime]]-playtime_results47[[#This Row],[starttime]]) / 60</f>
        <v>2.0666666666666669</v>
      </c>
    </row>
    <row r="103" spans="1:24" x14ac:dyDescent="0.3">
      <c r="A103" s="1" t="s">
        <v>34</v>
      </c>
      <c r="B103">
        <v>4</v>
      </c>
      <c r="C103">
        <v>1583383393</v>
      </c>
      <c r="D103">
        <v>1583383956</v>
      </c>
      <c r="E103">
        <f>(playtime_results2__68[[#This Row],[endtime]]-playtime_results2__68[[#This Row],[starttime]]) / 60</f>
        <v>9.3833333333333329</v>
      </c>
      <c r="T103" s="1" t="s">
        <v>173</v>
      </c>
      <c r="U103">
        <v>11</v>
      </c>
      <c r="V103">
        <v>1583988321</v>
      </c>
      <c r="W103">
        <v>1583988625</v>
      </c>
      <c r="X103">
        <f>(playtime_results47[[#This Row],[endtime]]-playtime_results47[[#This Row],[starttime]]) / 60</f>
        <v>5.0666666666666664</v>
      </c>
    </row>
    <row r="104" spans="1:24" x14ac:dyDescent="0.3">
      <c r="A104" s="1" t="s">
        <v>35</v>
      </c>
      <c r="B104">
        <v>4</v>
      </c>
      <c r="C104">
        <v>1583368501</v>
      </c>
      <c r="D104">
        <v>1583372721</v>
      </c>
      <c r="E104">
        <f>(playtime_results2__68[[#This Row],[endtime]]-playtime_results2__68[[#This Row],[starttime]]) / 60</f>
        <v>70.333333333333329</v>
      </c>
      <c r="T104" s="1" t="s">
        <v>174</v>
      </c>
      <c r="U104">
        <v>10</v>
      </c>
      <c r="V104">
        <v>1583974755</v>
      </c>
      <c r="W104">
        <v>1583974998</v>
      </c>
      <c r="X104">
        <f>(playtime_results47[[#This Row],[endtime]]-playtime_results47[[#This Row],[starttime]]) / 60</f>
        <v>4.05</v>
      </c>
    </row>
    <row r="105" spans="1:24" x14ac:dyDescent="0.3">
      <c r="A105" s="1" t="s">
        <v>36</v>
      </c>
      <c r="B105">
        <v>4</v>
      </c>
      <c r="C105">
        <v>1583370414</v>
      </c>
      <c r="D105">
        <v>1583370479</v>
      </c>
      <c r="E105">
        <f>(playtime_results2__68[[#This Row],[endtime]]-playtime_results2__68[[#This Row],[starttime]]) / 60</f>
        <v>1.0833333333333333</v>
      </c>
      <c r="T105" s="1" t="s">
        <v>175</v>
      </c>
      <c r="U105">
        <v>11</v>
      </c>
      <c r="V105">
        <v>1583979988</v>
      </c>
      <c r="W105">
        <v>1583980575</v>
      </c>
      <c r="X105">
        <f>(playtime_results47[[#This Row],[endtime]]-playtime_results47[[#This Row],[starttime]]) / 60</f>
        <v>9.7833333333333332</v>
      </c>
    </row>
    <row r="106" spans="1:24" x14ac:dyDescent="0.3">
      <c r="A106" s="1" t="s">
        <v>37</v>
      </c>
      <c r="B106">
        <v>5</v>
      </c>
      <c r="C106">
        <v>1583394908</v>
      </c>
      <c r="D106">
        <v>1583394953</v>
      </c>
      <c r="E106">
        <f>(playtime_results2__68[[#This Row],[endtime]]-playtime_results2__68[[#This Row],[starttime]]) / 60</f>
        <v>0.75</v>
      </c>
      <c r="T106" s="1" t="s">
        <v>176</v>
      </c>
      <c r="U106">
        <v>10</v>
      </c>
      <c r="V106">
        <v>1583976265</v>
      </c>
      <c r="W106">
        <v>1583976799</v>
      </c>
      <c r="X106">
        <f>(playtime_results47[[#This Row],[endtime]]-playtime_results47[[#This Row],[starttime]]) / 60</f>
        <v>8.9</v>
      </c>
    </row>
    <row r="107" spans="1:24" x14ac:dyDescent="0.3">
      <c r="A107" s="1" t="s">
        <v>38</v>
      </c>
      <c r="B107">
        <v>4</v>
      </c>
      <c r="C107">
        <v>1583389825</v>
      </c>
      <c r="D107">
        <v>1583390246</v>
      </c>
      <c r="E107">
        <f>(playtime_results2__68[[#This Row],[endtime]]-playtime_results2__68[[#This Row],[starttime]]) / 60</f>
        <v>7.0166666666666666</v>
      </c>
      <c r="T107" s="1" t="s">
        <v>177</v>
      </c>
      <c r="U107">
        <v>11</v>
      </c>
      <c r="V107">
        <v>1584006936</v>
      </c>
      <c r="W107">
        <v>1584007132</v>
      </c>
      <c r="X107">
        <f>(playtime_results47[[#This Row],[endtime]]-playtime_results47[[#This Row],[starttime]]) / 60</f>
        <v>3.2666666666666666</v>
      </c>
    </row>
    <row r="108" spans="1:24" x14ac:dyDescent="0.3">
      <c r="A108" s="1" t="s">
        <v>39</v>
      </c>
      <c r="B108">
        <v>4</v>
      </c>
      <c r="C108">
        <v>1583368460</v>
      </c>
      <c r="D108">
        <v>1583368686</v>
      </c>
      <c r="E108">
        <f>(playtime_results2__68[[#This Row],[endtime]]-playtime_results2__68[[#This Row],[starttime]]) / 60</f>
        <v>3.7666666666666666</v>
      </c>
      <c r="T108" s="1" t="s">
        <v>178</v>
      </c>
      <c r="U108">
        <v>11</v>
      </c>
      <c r="V108">
        <v>1583978317</v>
      </c>
      <c r="W108">
        <v>1583978848</v>
      </c>
      <c r="X108">
        <f>(playtime_results47[[#This Row],[endtime]]-playtime_results47[[#This Row],[starttime]]) / 60</f>
        <v>8.85</v>
      </c>
    </row>
    <row r="109" spans="1:24" x14ac:dyDescent="0.3">
      <c r="A109" s="1" t="s">
        <v>42</v>
      </c>
      <c r="B109">
        <v>4</v>
      </c>
      <c r="C109">
        <v>1583374382</v>
      </c>
      <c r="D109">
        <v>1583374445</v>
      </c>
      <c r="E109">
        <f>(playtime_results2__68[[#This Row],[endtime]]-playtime_results2__68[[#This Row],[starttime]]) / 60</f>
        <v>1.05</v>
      </c>
      <c r="T109" s="1" t="s">
        <v>179</v>
      </c>
      <c r="U109">
        <v>11</v>
      </c>
      <c r="V109">
        <v>1583991699</v>
      </c>
      <c r="W109">
        <v>1583991799</v>
      </c>
      <c r="X109">
        <f>(playtime_results47[[#This Row],[endtime]]-playtime_results47[[#This Row],[starttime]]) / 60</f>
        <v>1.6666666666666667</v>
      </c>
    </row>
    <row r="110" spans="1:24" x14ac:dyDescent="0.3">
      <c r="T110" s="1" t="s">
        <v>180</v>
      </c>
      <c r="U110">
        <v>11</v>
      </c>
      <c r="V110">
        <v>1583921873</v>
      </c>
      <c r="W110">
        <v>1583927678</v>
      </c>
      <c r="X110">
        <f>(playtime_results47[[#This Row],[endtime]]-playtime_results47[[#This Row],[starttime]]) / 60</f>
        <v>96.75</v>
      </c>
    </row>
    <row r="111" spans="1:24" x14ac:dyDescent="0.3">
      <c r="A111" t="s">
        <v>47</v>
      </c>
      <c r="T111" s="1" t="s">
        <v>181</v>
      </c>
      <c r="U111">
        <v>11</v>
      </c>
      <c r="V111">
        <v>1583990888</v>
      </c>
      <c r="W111">
        <v>1583991429</v>
      </c>
      <c r="X111">
        <f>(playtime_results47[[#This Row],[endtime]]-playtime_results47[[#This Row],[starttime]]) / 60</f>
        <v>9.0166666666666675</v>
      </c>
    </row>
    <row r="112" spans="1:24" x14ac:dyDescent="0.3">
      <c r="A112" t="s">
        <v>1</v>
      </c>
      <c r="B112" t="s">
        <v>2</v>
      </c>
      <c r="C112" t="s">
        <v>3</v>
      </c>
      <c r="D112" t="s">
        <v>4</v>
      </c>
      <c r="E112" t="s">
        <v>49</v>
      </c>
      <c r="H112" t="s">
        <v>48</v>
      </c>
      <c r="I112" t="s">
        <v>0</v>
      </c>
      <c r="T112" s="1" t="s">
        <v>182</v>
      </c>
      <c r="U112">
        <v>10</v>
      </c>
      <c r="V112">
        <v>1583969153</v>
      </c>
      <c r="W112">
        <v>1583970444</v>
      </c>
      <c r="X112">
        <f>(playtime_results47[[#This Row],[endtime]]-playtime_results47[[#This Row],[starttime]]) / 60</f>
        <v>21.516666666666666</v>
      </c>
    </row>
    <row r="113" spans="1:24" x14ac:dyDescent="0.3">
      <c r="A113" s="1" t="s">
        <v>5</v>
      </c>
      <c r="B113">
        <v>6</v>
      </c>
      <c r="C113">
        <v>1583387700</v>
      </c>
      <c r="D113">
        <v>1583389040</v>
      </c>
      <c r="E113">
        <f>(playtime_results2__810[[#This Row],[endtime]]-playtime_results2__810[[#This Row],[starttime]]) / 60</f>
        <v>22.333333333333332</v>
      </c>
      <c r="H113">
        <v>0</v>
      </c>
      <c r="I113">
        <f>COUNTIFS(playtime_results2__810[Time], "&gt;="&amp;H113) / COUNT(playtime_results2__810[Time]) * 100</f>
        <v>100</v>
      </c>
      <c r="T113" s="1" t="s">
        <v>183</v>
      </c>
      <c r="U113">
        <v>10</v>
      </c>
      <c r="V113">
        <v>1584003599</v>
      </c>
      <c r="W113">
        <v>1584004006</v>
      </c>
      <c r="X113">
        <f>(playtime_results47[[#This Row],[endtime]]-playtime_results47[[#This Row],[starttime]]) / 60</f>
        <v>6.7833333333333332</v>
      </c>
    </row>
    <row r="114" spans="1:24" x14ac:dyDescent="0.3">
      <c r="A114" s="1" t="s">
        <v>6</v>
      </c>
      <c r="B114">
        <v>6</v>
      </c>
      <c r="C114">
        <v>1583384218</v>
      </c>
      <c r="D114">
        <v>1583384316</v>
      </c>
      <c r="E114">
        <f>(playtime_results2__810[[#This Row],[endtime]]-playtime_results2__810[[#This Row],[starttime]]) / 60</f>
        <v>1.6333333333333333</v>
      </c>
      <c r="H114">
        <v>2</v>
      </c>
      <c r="I114">
        <f>COUNTIFS(playtime_results2__810[Time], "&gt;="&amp;H114) / COUNT(playtime_results2__810[Time]) * 100</f>
        <v>68.75</v>
      </c>
      <c r="T114" s="1" t="s">
        <v>184</v>
      </c>
      <c r="U114">
        <v>11</v>
      </c>
      <c r="V114">
        <v>1583982962</v>
      </c>
      <c r="W114">
        <v>1583983000</v>
      </c>
      <c r="X114">
        <f>(playtime_results47[[#This Row],[endtime]]-playtime_results47[[#This Row],[starttime]]) / 60</f>
        <v>0.6333333333333333</v>
      </c>
    </row>
    <row r="115" spans="1:24" x14ac:dyDescent="0.3">
      <c r="A115" s="1" t="s">
        <v>7</v>
      </c>
      <c r="B115">
        <v>7</v>
      </c>
      <c r="C115">
        <v>1583376184</v>
      </c>
      <c r="D115">
        <v>1583376712</v>
      </c>
      <c r="E115">
        <f>(playtime_results2__810[[#This Row],[endtime]]-playtime_results2__810[[#This Row],[starttime]]) / 60</f>
        <v>8.8000000000000007</v>
      </c>
      <c r="H115">
        <v>4</v>
      </c>
      <c r="I115">
        <f>COUNTIFS(playtime_results2__810[Time], "&gt;="&amp;H115) / COUNT(playtime_results2__810[Time]) * 100</f>
        <v>62.5</v>
      </c>
      <c r="T115" s="1" t="s">
        <v>185</v>
      </c>
      <c r="U115">
        <v>10</v>
      </c>
      <c r="V115">
        <v>1583981346</v>
      </c>
      <c r="W115">
        <v>1583981381</v>
      </c>
      <c r="X115">
        <f>(playtime_results47[[#This Row],[endtime]]-playtime_results47[[#This Row],[starttime]]) / 60</f>
        <v>0.58333333333333337</v>
      </c>
    </row>
    <row r="116" spans="1:24" x14ac:dyDescent="0.3">
      <c r="A116" s="1" t="s">
        <v>11</v>
      </c>
      <c r="B116">
        <v>7</v>
      </c>
      <c r="C116">
        <v>1583376044</v>
      </c>
      <c r="D116">
        <v>1583376155</v>
      </c>
      <c r="E116">
        <f>(playtime_results2__810[[#This Row],[endtime]]-playtime_results2__810[[#This Row],[starttime]]) / 60</f>
        <v>1.85</v>
      </c>
      <c r="H116">
        <v>6</v>
      </c>
      <c r="I116">
        <f>COUNTIFS(playtime_results2__810[Time], "&gt;="&amp;H116) / COUNT(playtime_results2__810[Time]) * 100</f>
        <v>43.75</v>
      </c>
      <c r="T116" s="1" t="s">
        <v>186</v>
      </c>
      <c r="U116">
        <v>10</v>
      </c>
      <c r="V116">
        <v>1583966314</v>
      </c>
      <c r="W116">
        <v>1583966749</v>
      </c>
      <c r="X116">
        <f>(playtime_results47[[#This Row],[endtime]]-playtime_results47[[#This Row],[starttime]]) / 60</f>
        <v>7.25</v>
      </c>
    </row>
    <row r="117" spans="1:24" x14ac:dyDescent="0.3">
      <c r="A117" s="1" t="s">
        <v>12</v>
      </c>
      <c r="B117">
        <v>7</v>
      </c>
      <c r="C117">
        <v>1583368691</v>
      </c>
      <c r="D117">
        <v>1583368965</v>
      </c>
      <c r="E117">
        <f>(playtime_results2__810[[#This Row],[endtime]]-playtime_results2__810[[#This Row],[starttime]]) / 60</f>
        <v>4.5666666666666664</v>
      </c>
      <c r="H117">
        <v>8</v>
      </c>
      <c r="I117">
        <f>COUNTIFS(playtime_results2__810[Time], "&gt;="&amp;H117) / COUNT(playtime_results2__810[Time]) * 100</f>
        <v>31.25</v>
      </c>
      <c r="T117" s="1" t="s">
        <v>187</v>
      </c>
      <c r="U117">
        <v>11</v>
      </c>
      <c r="V117">
        <v>1583977880</v>
      </c>
      <c r="W117">
        <v>1583981892</v>
      </c>
      <c r="X117">
        <f>(playtime_results47[[#This Row],[endtime]]-playtime_results47[[#This Row],[starttime]]) / 60</f>
        <v>66.86666666666666</v>
      </c>
    </row>
    <row r="118" spans="1:24" x14ac:dyDescent="0.3">
      <c r="A118" s="1" t="s">
        <v>16</v>
      </c>
      <c r="B118">
        <v>6</v>
      </c>
      <c r="C118">
        <v>1583360125</v>
      </c>
      <c r="D118">
        <v>1583360186</v>
      </c>
      <c r="E118">
        <f>(playtime_results2__810[[#This Row],[endtime]]-playtime_results2__810[[#This Row],[starttime]]) / 60</f>
        <v>1.0166666666666666</v>
      </c>
      <c r="H118">
        <v>10</v>
      </c>
      <c r="I118">
        <f>COUNTIFS(playtime_results2__810[Time], "&gt;="&amp;H118) / COUNT(playtime_results2__810[Time]) * 100</f>
        <v>25</v>
      </c>
      <c r="T118" s="1" t="s">
        <v>188</v>
      </c>
      <c r="U118">
        <v>10</v>
      </c>
      <c r="V118">
        <v>1583967337</v>
      </c>
      <c r="W118">
        <v>1583967405</v>
      </c>
      <c r="X118">
        <f>(playtime_results47[[#This Row],[endtime]]-playtime_results47[[#This Row],[starttime]]) / 60</f>
        <v>1.1333333333333333</v>
      </c>
    </row>
    <row r="119" spans="1:24" x14ac:dyDescent="0.3">
      <c r="A119" s="1" t="s">
        <v>18</v>
      </c>
      <c r="B119">
        <v>7</v>
      </c>
      <c r="C119">
        <v>1583383845</v>
      </c>
      <c r="D119">
        <v>1583384905</v>
      </c>
      <c r="E119">
        <f>(playtime_results2__810[[#This Row],[endtime]]-playtime_results2__810[[#This Row],[starttime]]) / 60</f>
        <v>17.666666666666668</v>
      </c>
      <c r="H119">
        <v>12</v>
      </c>
      <c r="I119">
        <f>COUNTIFS(playtime_results2__810[Time], "&gt;="&amp;H119) / COUNT(playtime_results2__810[Time]) * 100</f>
        <v>18.75</v>
      </c>
      <c r="T119" s="1" t="s">
        <v>189</v>
      </c>
      <c r="U119">
        <v>11</v>
      </c>
      <c r="V119">
        <v>1583935985</v>
      </c>
      <c r="W119">
        <v>1583936047</v>
      </c>
      <c r="X119">
        <f>(playtime_results47[[#This Row],[endtime]]-playtime_results47[[#This Row],[starttime]]) / 60</f>
        <v>1.0333333333333334</v>
      </c>
    </row>
    <row r="120" spans="1:24" x14ac:dyDescent="0.3">
      <c r="A120" s="1" t="s">
        <v>19</v>
      </c>
      <c r="B120">
        <v>7</v>
      </c>
      <c r="C120">
        <v>1583366232</v>
      </c>
      <c r="D120">
        <v>1583366669</v>
      </c>
      <c r="E120">
        <f>(playtime_results2__810[[#This Row],[endtime]]-playtime_results2__810[[#This Row],[starttime]]) / 60</f>
        <v>7.2833333333333332</v>
      </c>
      <c r="H120">
        <v>14</v>
      </c>
      <c r="I120">
        <f>COUNTIFS(playtime_results2__810[Time], "&gt;="&amp;H120) / COUNT(playtime_results2__810[Time]) * 100</f>
        <v>12.5</v>
      </c>
      <c r="T120" s="1" t="s">
        <v>190</v>
      </c>
      <c r="U120">
        <v>10</v>
      </c>
      <c r="V120">
        <v>1583987029</v>
      </c>
      <c r="W120">
        <v>1583987097</v>
      </c>
      <c r="X120">
        <f>(playtime_results47[[#This Row],[endtime]]-playtime_results47[[#This Row],[starttime]]) / 60</f>
        <v>1.1333333333333333</v>
      </c>
    </row>
    <row r="121" spans="1:24" x14ac:dyDescent="0.3">
      <c r="A121" s="1" t="s">
        <v>22</v>
      </c>
      <c r="B121">
        <v>7</v>
      </c>
      <c r="C121">
        <v>1583383392</v>
      </c>
      <c r="D121">
        <v>1583384203</v>
      </c>
      <c r="E121">
        <f>(playtime_results2__810[[#This Row],[endtime]]-playtime_results2__810[[#This Row],[starttime]]) / 60</f>
        <v>13.516666666666667</v>
      </c>
      <c r="H121">
        <v>16</v>
      </c>
      <c r="I121">
        <f>COUNTIFS(playtime_results2__810[Time], "&gt;="&amp;H121) / COUNT(playtime_results2__810[Time]) * 100</f>
        <v>12.5</v>
      </c>
      <c r="T121" s="1" t="s">
        <v>191</v>
      </c>
      <c r="U121">
        <v>10</v>
      </c>
      <c r="V121">
        <v>1583914923</v>
      </c>
      <c r="W121">
        <v>1583917072</v>
      </c>
      <c r="X121">
        <f>(playtime_results47[[#This Row],[endtime]]-playtime_results47[[#This Row],[starttime]]) / 60</f>
        <v>35.81666666666667</v>
      </c>
    </row>
    <row r="122" spans="1:24" x14ac:dyDescent="0.3">
      <c r="A122" s="1" t="s">
        <v>23</v>
      </c>
      <c r="B122">
        <v>6</v>
      </c>
      <c r="C122">
        <v>1583376235</v>
      </c>
      <c r="D122">
        <v>1583376704</v>
      </c>
      <c r="E122">
        <f>(playtime_results2__810[[#This Row],[endtime]]-playtime_results2__810[[#This Row],[starttime]]) / 60</f>
        <v>7.8166666666666664</v>
      </c>
      <c r="H122">
        <v>18</v>
      </c>
      <c r="I122">
        <f>COUNTIFS(playtime_results2__810[Time], "&gt;="&amp;H122) / COUNT(playtime_results2__810[Time]) * 100</f>
        <v>6.25</v>
      </c>
      <c r="T122" s="1" t="s">
        <v>192</v>
      </c>
      <c r="U122">
        <v>10</v>
      </c>
      <c r="V122">
        <v>1583967666</v>
      </c>
      <c r="W122">
        <v>1583968557</v>
      </c>
      <c r="X122">
        <f>(playtime_results47[[#This Row],[endtime]]-playtime_results47[[#This Row],[starttime]]) / 60</f>
        <v>14.85</v>
      </c>
    </row>
    <row r="123" spans="1:24" x14ac:dyDescent="0.3">
      <c r="A123" s="1" t="s">
        <v>24</v>
      </c>
      <c r="B123">
        <v>7</v>
      </c>
      <c r="C123">
        <v>1583381229</v>
      </c>
      <c r="D123">
        <v>1583381283</v>
      </c>
      <c r="E123">
        <f>(playtime_results2__810[[#This Row],[endtime]]-playtime_results2__810[[#This Row],[starttime]]) / 60</f>
        <v>0.9</v>
      </c>
      <c r="H123">
        <v>20</v>
      </c>
      <c r="I123">
        <f>COUNTIFS(playtime_results2__810[Time], "&gt;="&amp;H123) / COUNT(playtime_results2__810[Time]) * 100</f>
        <v>6.25</v>
      </c>
      <c r="T123" s="1" t="s">
        <v>193</v>
      </c>
      <c r="U123">
        <v>11</v>
      </c>
      <c r="V123">
        <v>1584006924</v>
      </c>
      <c r="W123">
        <v>1584007534</v>
      </c>
      <c r="X123">
        <f>(playtime_results47[[#This Row],[endtime]]-playtime_results47[[#This Row],[starttime]]) / 60</f>
        <v>10.166666666666666</v>
      </c>
    </row>
    <row r="124" spans="1:24" x14ac:dyDescent="0.3">
      <c r="A124" s="1" t="s">
        <v>27</v>
      </c>
      <c r="B124">
        <v>6</v>
      </c>
      <c r="C124">
        <v>1583376957</v>
      </c>
      <c r="D124">
        <v>1583377196</v>
      </c>
      <c r="E124">
        <f>(playtime_results2__810[[#This Row],[endtime]]-playtime_results2__810[[#This Row],[starttime]]) / 60</f>
        <v>3.9833333333333334</v>
      </c>
      <c r="H124">
        <v>22</v>
      </c>
      <c r="I124">
        <f>COUNTIFS(playtime_results2__810[Time], "&gt;="&amp;H124) / COUNT(playtime_results2__810[Time]) * 100</f>
        <v>6.25</v>
      </c>
      <c r="T124" s="1" t="s">
        <v>194</v>
      </c>
      <c r="U124">
        <v>11</v>
      </c>
      <c r="V124">
        <v>1583977589</v>
      </c>
      <c r="W124">
        <v>1583977643</v>
      </c>
      <c r="X124">
        <f>(playtime_results47[[#This Row],[endtime]]-playtime_results47[[#This Row],[starttime]]) / 60</f>
        <v>0.9</v>
      </c>
    </row>
    <row r="125" spans="1:24" x14ac:dyDescent="0.3">
      <c r="A125" s="1" t="s">
        <v>29</v>
      </c>
      <c r="B125">
        <v>7</v>
      </c>
      <c r="C125">
        <v>1583357180</v>
      </c>
      <c r="D125">
        <v>1583357291</v>
      </c>
      <c r="E125">
        <f>(playtime_results2__810[[#This Row],[endtime]]-playtime_results2__810[[#This Row],[starttime]]) / 60</f>
        <v>1.85</v>
      </c>
      <c r="H125">
        <v>24</v>
      </c>
      <c r="I125">
        <f>COUNTIFS(playtime_results2__810[Time], "&gt;="&amp;H125) / COUNT(playtime_results2__810[Time]) * 100</f>
        <v>0</v>
      </c>
      <c r="T125" s="1" t="s">
        <v>195</v>
      </c>
      <c r="U125">
        <v>11</v>
      </c>
      <c r="V125">
        <v>1583978821</v>
      </c>
      <c r="W125">
        <v>1583979277</v>
      </c>
      <c r="X125">
        <f>(playtime_results47[[#This Row],[endtime]]-playtime_results47[[#This Row],[starttime]]) / 60</f>
        <v>7.6</v>
      </c>
    </row>
    <row r="126" spans="1:24" x14ac:dyDescent="0.3">
      <c r="A126" s="1" t="s">
        <v>32</v>
      </c>
      <c r="B126">
        <v>7</v>
      </c>
      <c r="C126">
        <v>1583379885</v>
      </c>
      <c r="D126">
        <v>1583380155</v>
      </c>
      <c r="E126">
        <f>(playtime_results2__810[[#This Row],[endtime]]-playtime_results2__810[[#This Row],[starttime]]) / 60</f>
        <v>4.5</v>
      </c>
      <c r="T126" s="1" t="s">
        <v>196</v>
      </c>
      <c r="U126">
        <v>11</v>
      </c>
      <c r="V126">
        <v>1583977450</v>
      </c>
      <c r="W126">
        <v>1583978126</v>
      </c>
      <c r="X126">
        <f>(playtime_results47[[#This Row],[endtime]]-playtime_results47[[#This Row],[starttime]]) / 60</f>
        <v>11.266666666666667</v>
      </c>
    </row>
    <row r="127" spans="1:24" x14ac:dyDescent="0.3">
      <c r="A127" s="1" t="s">
        <v>40</v>
      </c>
      <c r="B127">
        <v>7</v>
      </c>
      <c r="C127">
        <v>1583385972</v>
      </c>
      <c r="D127">
        <v>1583386228</v>
      </c>
      <c r="E127">
        <f>(playtime_results2__810[[#This Row],[endtime]]-playtime_results2__810[[#This Row],[starttime]]) / 60</f>
        <v>4.2666666666666666</v>
      </c>
      <c r="T127" s="1" t="s">
        <v>197</v>
      </c>
      <c r="U127">
        <v>11</v>
      </c>
      <c r="V127">
        <v>1583976098</v>
      </c>
      <c r="W127">
        <v>1583976179</v>
      </c>
      <c r="X127">
        <f>(playtime_results47[[#This Row],[endtime]]-playtime_results47[[#This Row],[starttime]]) / 60</f>
        <v>1.35</v>
      </c>
    </row>
    <row r="128" spans="1:24" x14ac:dyDescent="0.3">
      <c r="A128" s="1" t="s">
        <v>41</v>
      </c>
      <c r="B128">
        <v>6</v>
      </c>
      <c r="C128">
        <v>1583407147</v>
      </c>
      <c r="D128">
        <v>1583407760</v>
      </c>
      <c r="E128">
        <f>(playtime_results2__810[[#This Row],[endtime]]-playtime_results2__810[[#This Row],[starttime]]) / 60</f>
        <v>10.216666666666667</v>
      </c>
      <c r="T128" s="1" t="s">
        <v>198</v>
      </c>
      <c r="U128">
        <v>10</v>
      </c>
      <c r="V128">
        <v>1584002761</v>
      </c>
      <c r="W128">
        <v>1584003063</v>
      </c>
      <c r="X128">
        <f>(playtime_results47[[#This Row],[endtime]]-playtime_results47[[#This Row],[starttime]]) / 60</f>
        <v>5.0333333333333332</v>
      </c>
    </row>
    <row r="129" spans="20:24" x14ac:dyDescent="0.3">
      <c r="T129" s="1" t="s">
        <v>199</v>
      </c>
      <c r="U129">
        <v>10</v>
      </c>
      <c r="V129">
        <v>1583999711</v>
      </c>
      <c r="W129">
        <v>1583999739</v>
      </c>
      <c r="X129">
        <f>(playtime_results47[[#This Row],[endtime]]-playtime_results47[[#This Row],[starttime]]) / 60</f>
        <v>0.46666666666666667</v>
      </c>
    </row>
    <row r="130" spans="20:24" x14ac:dyDescent="0.3">
      <c r="T130" s="1" t="s">
        <v>200</v>
      </c>
      <c r="U130">
        <v>11</v>
      </c>
      <c r="V130">
        <v>1584006440</v>
      </c>
      <c r="W130">
        <v>1584006462</v>
      </c>
      <c r="X130">
        <f>(playtime_results47[[#This Row],[endtime]]-playtime_results47[[#This Row],[starttime]]) / 60</f>
        <v>0.36666666666666664</v>
      </c>
    </row>
    <row r="131" spans="20:24" x14ac:dyDescent="0.3">
      <c r="T131" s="1" t="s">
        <v>201</v>
      </c>
      <c r="U131">
        <v>11</v>
      </c>
      <c r="V131">
        <v>1583985993</v>
      </c>
      <c r="W131">
        <v>1583986835</v>
      </c>
      <c r="X131">
        <f>(playtime_results47[[#This Row],[endtime]]-playtime_results47[[#This Row],[starttime]]) / 60</f>
        <v>14.033333333333333</v>
      </c>
    </row>
    <row r="132" spans="20:24" x14ac:dyDescent="0.3">
      <c r="T132" s="1" t="s">
        <v>202</v>
      </c>
      <c r="U132">
        <v>10</v>
      </c>
      <c r="V132">
        <v>1583978196</v>
      </c>
      <c r="W132">
        <v>1583978264</v>
      </c>
      <c r="X132">
        <f>(playtime_results47[[#This Row],[endtime]]-playtime_results47[[#This Row],[starttime]]) / 60</f>
        <v>1.1333333333333333</v>
      </c>
    </row>
    <row r="133" spans="20:24" x14ac:dyDescent="0.3">
      <c r="T133" s="1" t="s">
        <v>203</v>
      </c>
      <c r="U133">
        <v>10</v>
      </c>
      <c r="V133">
        <v>1583914028</v>
      </c>
      <c r="W133">
        <v>1583915494</v>
      </c>
      <c r="X133">
        <f>(playtime_results47[[#This Row],[endtime]]-playtime_results47[[#This Row],[starttime]]) / 60</f>
        <v>24.433333333333334</v>
      </c>
    </row>
    <row r="134" spans="20:24" x14ac:dyDescent="0.3">
      <c r="T134" s="1" t="s">
        <v>204</v>
      </c>
      <c r="U134">
        <v>11</v>
      </c>
      <c r="V134">
        <v>1583970269</v>
      </c>
      <c r="W134">
        <v>1583970334</v>
      </c>
      <c r="X134">
        <f>(playtime_results47[[#This Row],[endtime]]-playtime_results47[[#This Row],[starttime]]) / 60</f>
        <v>1.0833333333333333</v>
      </c>
    </row>
    <row r="135" spans="20:24" x14ac:dyDescent="0.3">
      <c r="T135" s="1" t="s">
        <v>205</v>
      </c>
      <c r="U135">
        <v>11</v>
      </c>
      <c r="V135">
        <v>1583979106</v>
      </c>
      <c r="W135">
        <v>1583979159</v>
      </c>
      <c r="X135">
        <f>(playtime_results47[[#This Row],[endtime]]-playtime_results47[[#This Row],[starttime]]) / 60</f>
        <v>0.8833333333333333</v>
      </c>
    </row>
    <row r="136" spans="20:24" x14ac:dyDescent="0.3">
      <c r="T136" s="1" t="s">
        <v>206</v>
      </c>
      <c r="U136">
        <v>11</v>
      </c>
      <c r="V136">
        <v>1583981533</v>
      </c>
      <c r="W136">
        <v>1583981984</v>
      </c>
      <c r="X136">
        <f>(playtime_results47[[#This Row],[endtime]]-playtime_results47[[#This Row],[starttime]]) / 60</f>
        <v>7.5166666666666666</v>
      </c>
    </row>
    <row r="137" spans="20:24" x14ac:dyDescent="0.3">
      <c r="T137" s="1" t="s">
        <v>207</v>
      </c>
      <c r="U137">
        <v>11</v>
      </c>
      <c r="V137">
        <v>1583975742</v>
      </c>
      <c r="W137">
        <v>1583977015</v>
      </c>
      <c r="X137">
        <f>(playtime_results47[[#This Row],[endtime]]-playtime_results47[[#This Row],[starttime]]) / 60</f>
        <v>21.216666666666665</v>
      </c>
    </row>
    <row r="138" spans="20:24" x14ac:dyDescent="0.3">
      <c r="T138" s="1" t="s">
        <v>208</v>
      </c>
      <c r="U138">
        <v>10</v>
      </c>
      <c r="V138">
        <v>1583973848</v>
      </c>
      <c r="W138">
        <v>1583974455</v>
      </c>
      <c r="X138">
        <f>(playtime_results47[[#This Row],[endtime]]-playtime_results47[[#This Row],[starttime]]) / 60</f>
        <v>10.116666666666667</v>
      </c>
    </row>
    <row r="139" spans="20:24" x14ac:dyDescent="0.3">
      <c r="T139" s="1" t="s">
        <v>209</v>
      </c>
      <c r="U139">
        <v>11</v>
      </c>
      <c r="V139">
        <v>1583985117</v>
      </c>
      <c r="W139">
        <v>1583986658</v>
      </c>
      <c r="X139">
        <f>(playtime_results47[[#This Row],[endtime]]-playtime_results47[[#This Row],[starttime]]) / 60</f>
        <v>25.683333333333334</v>
      </c>
    </row>
    <row r="140" spans="20:24" x14ac:dyDescent="0.3">
      <c r="T140" s="1" t="s">
        <v>210</v>
      </c>
      <c r="U140">
        <v>10</v>
      </c>
      <c r="V140">
        <v>1584000976</v>
      </c>
      <c r="W140">
        <v>1584002451</v>
      </c>
      <c r="X140">
        <f>(playtime_results47[[#This Row],[endtime]]-playtime_results47[[#This Row],[starttime]]) / 60</f>
        <v>24.583333333333332</v>
      </c>
    </row>
    <row r="141" spans="20:24" x14ac:dyDescent="0.3">
      <c r="T141" s="1" t="s">
        <v>211</v>
      </c>
      <c r="U141">
        <v>10</v>
      </c>
      <c r="V141">
        <v>1583996503</v>
      </c>
      <c r="W141">
        <v>1583996855</v>
      </c>
      <c r="X141">
        <f>(playtime_results47[[#This Row],[endtime]]-playtime_results47[[#This Row],[starttime]]) / 60</f>
        <v>5.8666666666666663</v>
      </c>
    </row>
    <row r="142" spans="20:24" x14ac:dyDescent="0.3">
      <c r="T142" s="1" t="s">
        <v>212</v>
      </c>
      <c r="U142">
        <v>10</v>
      </c>
      <c r="V142">
        <v>1583987642</v>
      </c>
      <c r="W142">
        <v>1583988015</v>
      </c>
      <c r="X142">
        <f>(playtime_results47[[#This Row],[endtime]]-playtime_results47[[#This Row],[starttime]]) / 60</f>
        <v>6.2166666666666668</v>
      </c>
    </row>
    <row r="143" spans="20:24" x14ac:dyDescent="0.3">
      <c r="T143" s="1" t="s">
        <v>213</v>
      </c>
      <c r="U143">
        <v>11</v>
      </c>
      <c r="V143">
        <v>1583967419</v>
      </c>
      <c r="W143">
        <v>1583967901</v>
      </c>
      <c r="X143">
        <f>(playtime_results47[[#This Row],[endtime]]-playtime_results47[[#This Row],[starttime]]) / 60</f>
        <v>8.0333333333333332</v>
      </c>
    </row>
    <row r="144" spans="20:24" x14ac:dyDescent="0.3">
      <c r="T144" s="1" t="s">
        <v>214</v>
      </c>
      <c r="U144">
        <v>10</v>
      </c>
      <c r="V144">
        <v>1583953096</v>
      </c>
      <c r="W144">
        <v>1583953276</v>
      </c>
      <c r="X144">
        <f>(playtime_results47[[#This Row],[endtime]]-playtime_results47[[#This Row],[starttime]]) / 60</f>
        <v>3</v>
      </c>
    </row>
    <row r="145" spans="20:24" x14ac:dyDescent="0.3">
      <c r="T145" s="1" t="s">
        <v>215</v>
      </c>
      <c r="U145">
        <v>11</v>
      </c>
      <c r="V145">
        <v>1583991138</v>
      </c>
      <c r="W145">
        <v>1583991373</v>
      </c>
      <c r="X145">
        <f>(playtime_results47[[#This Row],[endtime]]-playtime_results47[[#This Row],[starttime]]) / 60</f>
        <v>3.9166666666666665</v>
      </c>
    </row>
    <row r="146" spans="20:24" x14ac:dyDescent="0.3">
      <c r="T146" s="1" t="s">
        <v>216</v>
      </c>
      <c r="U146">
        <v>10</v>
      </c>
      <c r="V146">
        <v>1583997543</v>
      </c>
      <c r="W146">
        <v>1583997629</v>
      </c>
      <c r="X146">
        <f>(playtime_results47[[#This Row],[endtime]]-playtime_results47[[#This Row],[starttime]]) / 60</f>
        <v>1.4333333333333333</v>
      </c>
    </row>
    <row r="147" spans="20:24" x14ac:dyDescent="0.3">
      <c r="T147" s="1" t="s">
        <v>217</v>
      </c>
      <c r="U147">
        <v>10</v>
      </c>
      <c r="V147">
        <v>1584000782</v>
      </c>
      <c r="W147">
        <v>1584000811</v>
      </c>
      <c r="X147">
        <f>(playtime_results47[[#This Row],[endtime]]-playtime_results47[[#This Row],[starttime]]) / 60</f>
        <v>0.48333333333333334</v>
      </c>
    </row>
    <row r="148" spans="20:24" x14ac:dyDescent="0.3">
      <c r="T148" s="1" t="s">
        <v>218</v>
      </c>
      <c r="U148">
        <v>11</v>
      </c>
      <c r="V148">
        <v>1583976684</v>
      </c>
      <c r="W148">
        <v>1583977866</v>
      </c>
      <c r="X148">
        <f>(playtime_results47[[#This Row],[endtime]]-playtime_results47[[#This Row],[starttime]]) / 60</f>
        <v>19.7</v>
      </c>
    </row>
    <row r="149" spans="20:24" x14ac:dyDescent="0.3">
      <c r="T149" s="1" t="s">
        <v>219</v>
      </c>
      <c r="U149">
        <v>11</v>
      </c>
      <c r="V149">
        <v>1583982637</v>
      </c>
      <c r="W149">
        <v>1583982675</v>
      </c>
      <c r="X149">
        <f>(playtime_results47[[#This Row],[endtime]]-playtime_results47[[#This Row],[starttime]]) / 60</f>
        <v>0.6333333333333333</v>
      </c>
    </row>
    <row r="150" spans="20:24" x14ac:dyDescent="0.3">
      <c r="T150" s="1" t="s">
        <v>220</v>
      </c>
      <c r="U150">
        <v>10</v>
      </c>
      <c r="V150">
        <v>1583970743</v>
      </c>
      <c r="W150">
        <v>1583970775</v>
      </c>
      <c r="X150">
        <f>(playtime_results47[[#This Row],[endtime]]-playtime_results47[[#This Row],[starttime]]) / 60</f>
        <v>0.53333333333333333</v>
      </c>
    </row>
    <row r="151" spans="20:24" x14ac:dyDescent="0.3">
      <c r="T151" s="1" t="s">
        <v>221</v>
      </c>
      <c r="U151">
        <v>10</v>
      </c>
      <c r="V151">
        <v>1583990261</v>
      </c>
      <c r="W151">
        <v>1583990633</v>
      </c>
      <c r="X151">
        <f>(playtime_results47[[#This Row],[endtime]]-playtime_results47[[#This Row],[starttime]]) / 60</f>
        <v>6.2</v>
      </c>
    </row>
    <row r="152" spans="20:24" x14ac:dyDescent="0.3">
      <c r="T152" s="1" t="s">
        <v>222</v>
      </c>
      <c r="U152">
        <v>11</v>
      </c>
      <c r="V152">
        <v>1583981213</v>
      </c>
      <c r="W152">
        <v>1583982020</v>
      </c>
      <c r="X152">
        <f>(playtime_results47[[#This Row],[endtime]]-playtime_results47[[#This Row],[starttime]]) / 60</f>
        <v>13.45</v>
      </c>
    </row>
    <row r="153" spans="20:24" x14ac:dyDescent="0.3">
      <c r="T153" s="1" t="s">
        <v>223</v>
      </c>
      <c r="U153">
        <v>10</v>
      </c>
      <c r="V153">
        <v>1583981059</v>
      </c>
      <c r="W153">
        <v>1583981314</v>
      </c>
      <c r="X153">
        <f>(playtime_results47[[#This Row],[endtime]]-playtime_results47[[#This Row],[starttime]]) / 60</f>
        <v>4.25</v>
      </c>
    </row>
    <row r="154" spans="20:24" x14ac:dyDescent="0.3">
      <c r="T154" s="1" t="s">
        <v>224</v>
      </c>
      <c r="U154">
        <v>10</v>
      </c>
      <c r="V154">
        <v>1583976140</v>
      </c>
      <c r="W154">
        <v>1583976221</v>
      </c>
      <c r="X154">
        <f>(playtime_results47[[#This Row],[endtime]]-playtime_results47[[#This Row],[starttime]]) / 60</f>
        <v>1.35</v>
      </c>
    </row>
    <row r="155" spans="20:24" x14ac:dyDescent="0.3">
      <c r="T155" s="1" t="s">
        <v>225</v>
      </c>
      <c r="U155">
        <v>11</v>
      </c>
      <c r="V155">
        <v>1583991190</v>
      </c>
      <c r="W155">
        <v>1583991379</v>
      </c>
      <c r="X155">
        <f>(playtime_results47[[#This Row],[endtime]]-playtime_results47[[#This Row],[starttime]]) / 60</f>
        <v>3.15</v>
      </c>
    </row>
    <row r="156" spans="20:24" x14ac:dyDescent="0.3">
      <c r="T156" s="1" t="s">
        <v>226</v>
      </c>
      <c r="U156">
        <v>10</v>
      </c>
      <c r="V156">
        <v>1583986573</v>
      </c>
      <c r="W156">
        <v>1583986879</v>
      </c>
      <c r="X156">
        <f>(playtime_results47[[#This Row],[endtime]]-playtime_results47[[#This Row],[starttime]]) / 60</f>
        <v>5.0999999999999996</v>
      </c>
    </row>
    <row r="157" spans="20:24" x14ac:dyDescent="0.3">
      <c r="T157" s="1" t="s">
        <v>227</v>
      </c>
      <c r="U157">
        <v>10</v>
      </c>
      <c r="V157">
        <v>1583995945</v>
      </c>
      <c r="W157">
        <v>1583995987</v>
      </c>
      <c r="X157">
        <f>(playtime_results47[[#This Row],[endtime]]-playtime_results47[[#This Row],[starttime]]) / 60</f>
        <v>0.7</v>
      </c>
    </row>
    <row r="158" spans="20:24" x14ac:dyDescent="0.3">
      <c r="T158" s="1" t="s">
        <v>228</v>
      </c>
      <c r="U158">
        <v>10</v>
      </c>
      <c r="V158">
        <v>1583992458</v>
      </c>
      <c r="W158">
        <v>1583993446</v>
      </c>
      <c r="X158">
        <f>(playtime_results47[[#This Row],[endtime]]-playtime_results47[[#This Row],[starttime]]) / 60</f>
        <v>16.466666666666665</v>
      </c>
    </row>
    <row r="159" spans="20:24" x14ac:dyDescent="0.3">
      <c r="T159" s="1" t="s">
        <v>229</v>
      </c>
      <c r="U159">
        <v>10</v>
      </c>
      <c r="V159">
        <v>1583994876</v>
      </c>
      <c r="W159">
        <v>1583994939</v>
      </c>
      <c r="X159">
        <f>(playtime_results47[[#This Row],[endtime]]-playtime_results47[[#This Row],[starttime]]) / 60</f>
        <v>1.05</v>
      </c>
    </row>
    <row r="160" spans="20:24" x14ac:dyDescent="0.3">
      <c r="T160" s="1" t="s">
        <v>230</v>
      </c>
      <c r="U160">
        <v>11</v>
      </c>
      <c r="V160">
        <v>1583980774</v>
      </c>
      <c r="W160">
        <v>1583980984</v>
      </c>
      <c r="X160">
        <f>(playtime_results47[[#This Row],[endtime]]-playtime_results47[[#This Row],[starttime]]) / 60</f>
        <v>3.5</v>
      </c>
    </row>
    <row r="161" spans="20:24" x14ac:dyDescent="0.3">
      <c r="T161" s="1" t="s">
        <v>231</v>
      </c>
      <c r="U161">
        <v>10</v>
      </c>
      <c r="V161">
        <v>1584007813</v>
      </c>
      <c r="W161">
        <v>1584008344</v>
      </c>
      <c r="X161">
        <f>(playtime_results47[[#This Row],[endtime]]-playtime_results47[[#This Row],[starttime]]) / 60</f>
        <v>8.85</v>
      </c>
    </row>
    <row r="162" spans="20:24" x14ac:dyDescent="0.3">
      <c r="T162" s="1" t="s">
        <v>232</v>
      </c>
      <c r="U162">
        <v>10</v>
      </c>
      <c r="V162">
        <v>1583920766</v>
      </c>
      <c r="W162">
        <v>1583920825</v>
      </c>
      <c r="X162">
        <f>(playtime_results47[[#This Row],[endtime]]-playtime_results47[[#This Row],[starttime]]) / 60</f>
        <v>0.98333333333333328</v>
      </c>
    </row>
  </sheetData>
  <phoneticPr fontId="1" type="noConversion"/>
  <pageMargins left="0.7" right="0.7" top="0.75" bottom="0.75" header="0.3" footer="0.3"/>
  <drawing r:id="rId1"/>
  <tableParts count="8"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9F9BE-CA41-4EA4-A8B5-7BFCA3F1FEDF}">
  <dimension ref="A2:N746"/>
  <sheetViews>
    <sheetView topLeftCell="A6" workbookViewId="0">
      <selection activeCell="AA26" sqref="AA26"/>
    </sheetView>
  </sheetViews>
  <sheetFormatPr defaultRowHeight="14.4" x14ac:dyDescent="0.3"/>
  <sheetData>
    <row r="2" spans="1:13" x14ac:dyDescent="0.3">
      <c r="B2" t="s">
        <v>61</v>
      </c>
      <c r="C2" t="s">
        <v>62</v>
      </c>
      <c r="D2" t="s">
        <v>63</v>
      </c>
      <c r="E2" t="s">
        <v>64</v>
      </c>
      <c r="F2" t="s">
        <v>65</v>
      </c>
    </row>
    <row r="3" spans="1:13" x14ac:dyDescent="0.3">
      <c r="A3">
        <v>1</v>
      </c>
      <c r="B3">
        <v>18</v>
      </c>
      <c r="C3">
        <v>19</v>
      </c>
      <c r="D3">
        <v>9</v>
      </c>
      <c r="E3">
        <v>9</v>
      </c>
      <c r="F3">
        <v>13</v>
      </c>
      <c r="H3">
        <v>1</v>
      </c>
      <c r="I3">
        <v>2</v>
      </c>
      <c r="J3">
        <v>3</v>
      </c>
      <c r="K3">
        <v>4</v>
      </c>
      <c r="L3">
        <v>5</v>
      </c>
      <c r="M3">
        <v>6</v>
      </c>
    </row>
    <row r="4" spans="1:13" x14ac:dyDescent="0.3">
      <c r="A4">
        <v>2</v>
      </c>
      <c r="B4">
        <v>10</v>
      </c>
      <c r="C4">
        <v>5</v>
      </c>
      <c r="D4">
        <v>6</v>
      </c>
      <c r="E4">
        <v>0</v>
      </c>
      <c r="F4">
        <v>6</v>
      </c>
      <c r="H4">
        <v>18</v>
      </c>
      <c r="I4">
        <v>10</v>
      </c>
      <c r="J4">
        <v>6</v>
      </c>
      <c r="K4">
        <v>4</v>
      </c>
      <c r="L4">
        <v>0</v>
      </c>
      <c r="M4">
        <v>0</v>
      </c>
    </row>
    <row r="5" spans="1:13" x14ac:dyDescent="0.3">
      <c r="A5">
        <v>3</v>
      </c>
      <c r="B5">
        <v>6</v>
      </c>
      <c r="C5">
        <v>3</v>
      </c>
      <c r="D5">
        <v>5</v>
      </c>
      <c r="E5">
        <v>0</v>
      </c>
      <c r="F5">
        <v>4</v>
      </c>
      <c r="H5">
        <v>19</v>
      </c>
      <c r="I5">
        <v>5</v>
      </c>
      <c r="J5">
        <v>3</v>
      </c>
      <c r="K5">
        <v>1</v>
      </c>
      <c r="L5">
        <v>0</v>
      </c>
      <c r="M5">
        <v>0</v>
      </c>
    </row>
    <row r="6" spans="1:13" x14ac:dyDescent="0.3">
      <c r="A6">
        <v>4</v>
      </c>
      <c r="B6">
        <v>4</v>
      </c>
      <c r="C6">
        <v>1</v>
      </c>
      <c r="D6">
        <v>2</v>
      </c>
      <c r="E6">
        <v>0</v>
      </c>
      <c r="F6">
        <v>2</v>
      </c>
      <c r="H6">
        <v>9</v>
      </c>
      <c r="I6">
        <v>6</v>
      </c>
      <c r="J6">
        <v>5</v>
      </c>
      <c r="K6">
        <v>2</v>
      </c>
      <c r="L6">
        <v>1</v>
      </c>
      <c r="M6">
        <v>0</v>
      </c>
    </row>
    <row r="7" spans="1:13" x14ac:dyDescent="0.3">
      <c r="A7">
        <v>5</v>
      </c>
      <c r="B7">
        <v>0</v>
      </c>
      <c r="C7">
        <v>0</v>
      </c>
      <c r="D7">
        <v>1</v>
      </c>
      <c r="E7">
        <v>0</v>
      </c>
      <c r="F7">
        <v>2</v>
      </c>
      <c r="H7">
        <v>9</v>
      </c>
      <c r="I7">
        <v>0</v>
      </c>
      <c r="J7">
        <v>0</v>
      </c>
      <c r="K7">
        <v>0</v>
      </c>
      <c r="L7">
        <v>0</v>
      </c>
      <c r="M7">
        <v>0</v>
      </c>
    </row>
    <row r="8" spans="1:13" x14ac:dyDescent="0.3">
      <c r="A8">
        <v>6</v>
      </c>
      <c r="B8">
        <v>0</v>
      </c>
      <c r="C8">
        <v>0</v>
      </c>
      <c r="D8">
        <v>0</v>
      </c>
      <c r="E8">
        <v>0</v>
      </c>
      <c r="F8">
        <v>1</v>
      </c>
      <c r="H8">
        <v>13</v>
      </c>
      <c r="I8">
        <v>6</v>
      </c>
      <c r="J8">
        <v>4</v>
      </c>
      <c r="K8">
        <v>2</v>
      </c>
      <c r="L8">
        <v>2</v>
      </c>
      <c r="M8">
        <v>1</v>
      </c>
    </row>
    <row r="11" spans="1:13" x14ac:dyDescent="0.3">
      <c r="A11" t="s">
        <v>51</v>
      </c>
      <c r="D11" t="s">
        <v>234</v>
      </c>
    </row>
    <row r="12" spans="1:13" x14ac:dyDescent="0.3">
      <c r="A12" t="s">
        <v>53</v>
      </c>
      <c r="B12" t="s">
        <v>54</v>
      </c>
    </row>
    <row r="13" spans="1:13" hidden="1" x14ac:dyDescent="0.3">
      <c r="A13">
        <v>4</v>
      </c>
      <c r="B13" s="1" t="s">
        <v>55</v>
      </c>
    </row>
    <row r="14" spans="1:13" x14ac:dyDescent="0.3">
      <c r="A14">
        <v>3</v>
      </c>
      <c r="B14" s="1" t="s">
        <v>55</v>
      </c>
    </row>
    <row r="15" spans="1:13" x14ac:dyDescent="0.3">
      <c r="A15">
        <v>6</v>
      </c>
      <c r="B15" s="1" t="s">
        <v>55</v>
      </c>
    </row>
    <row r="16" spans="1:13" hidden="1" x14ac:dyDescent="0.3">
      <c r="A16">
        <v>4</v>
      </c>
      <c r="B16" s="1" t="s">
        <v>55</v>
      </c>
    </row>
    <row r="17" spans="1:2" x14ac:dyDescent="0.3">
      <c r="A17">
        <v>3</v>
      </c>
      <c r="B17" s="1" t="s">
        <v>55</v>
      </c>
    </row>
    <row r="18" spans="1:2" x14ac:dyDescent="0.3">
      <c r="A18">
        <v>2</v>
      </c>
      <c r="B18" s="1" t="s">
        <v>55</v>
      </c>
    </row>
    <row r="19" spans="1:2" x14ac:dyDescent="0.3">
      <c r="A19">
        <v>2</v>
      </c>
      <c r="B19" s="1" t="s">
        <v>56</v>
      </c>
    </row>
    <row r="20" spans="1:2" x14ac:dyDescent="0.3">
      <c r="A20">
        <v>2</v>
      </c>
      <c r="B20" s="1" t="s">
        <v>55</v>
      </c>
    </row>
    <row r="21" spans="1:2" x14ac:dyDescent="0.3">
      <c r="A21">
        <v>2</v>
      </c>
      <c r="B21" s="1" t="s">
        <v>55</v>
      </c>
    </row>
    <row r="22" spans="1:2" x14ac:dyDescent="0.3">
      <c r="A22">
        <v>6</v>
      </c>
      <c r="B22" s="1" t="s">
        <v>55</v>
      </c>
    </row>
    <row r="23" spans="1:2" hidden="1" x14ac:dyDescent="0.3">
      <c r="A23">
        <v>4</v>
      </c>
      <c r="B23" s="1" t="s">
        <v>55</v>
      </c>
    </row>
    <row r="24" spans="1:2" x14ac:dyDescent="0.3">
      <c r="A24">
        <v>3</v>
      </c>
      <c r="B24" s="1" t="s">
        <v>55</v>
      </c>
    </row>
    <row r="25" spans="1:2" hidden="1" x14ac:dyDescent="0.3">
      <c r="A25">
        <v>4</v>
      </c>
      <c r="B25" s="1" t="s">
        <v>56</v>
      </c>
    </row>
    <row r="26" spans="1:2" x14ac:dyDescent="0.3">
      <c r="A26">
        <v>6</v>
      </c>
      <c r="B26" s="1" t="s">
        <v>56</v>
      </c>
    </row>
    <row r="27" spans="1:2" hidden="1" x14ac:dyDescent="0.3">
      <c r="A27">
        <v>4</v>
      </c>
      <c r="B27" s="1" t="s">
        <v>57</v>
      </c>
    </row>
    <row r="28" spans="1:2" x14ac:dyDescent="0.3">
      <c r="A28">
        <v>2</v>
      </c>
      <c r="B28" s="1" t="s">
        <v>56</v>
      </c>
    </row>
    <row r="29" spans="1:2" x14ac:dyDescent="0.3">
      <c r="A29">
        <v>6</v>
      </c>
      <c r="B29" s="1" t="s">
        <v>57</v>
      </c>
    </row>
    <row r="30" spans="1:2" x14ac:dyDescent="0.3">
      <c r="A30">
        <v>2</v>
      </c>
      <c r="B30" s="1" t="s">
        <v>57</v>
      </c>
    </row>
    <row r="31" spans="1:2" x14ac:dyDescent="0.3">
      <c r="A31">
        <v>3</v>
      </c>
      <c r="B31" s="1" t="s">
        <v>55</v>
      </c>
    </row>
    <row r="32" spans="1:2" x14ac:dyDescent="0.3">
      <c r="A32">
        <v>2</v>
      </c>
      <c r="B32" s="1" t="s">
        <v>55</v>
      </c>
    </row>
    <row r="33" spans="1:14" hidden="1" x14ac:dyDescent="0.3">
      <c r="A33">
        <v>4</v>
      </c>
      <c r="B33" s="1" t="s">
        <v>55</v>
      </c>
    </row>
    <row r="34" spans="1:14" x14ac:dyDescent="0.3">
      <c r="A34">
        <v>5</v>
      </c>
      <c r="B34" s="1" t="s">
        <v>55</v>
      </c>
      <c r="G34">
        <v>1</v>
      </c>
      <c r="H34">
        <v>2</v>
      </c>
      <c r="I34">
        <v>3</v>
      </c>
      <c r="J34">
        <v>4</v>
      </c>
      <c r="K34">
        <v>5</v>
      </c>
      <c r="L34">
        <v>6</v>
      </c>
      <c r="M34">
        <v>7</v>
      </c>
      <c r="N34">
        <v>8</v>
      </c>
    </row>
    <row r="35" spans="1:14" x14ac:dyDescent="0.3">
      <c r="A35">
        <v>2</v>
      </c>
      <c r="B35" s="1" t="s">
        <v>55</v>
      </c>
      <c r="F35" t="s">
        <v>61</v>
      </c>
      <c r="G35">
        <v>75</v>
      </c>
      <c r="H35">
        <v>42</v>
      </c>
      <c r="I35">
        <v>23</v>
      </c>
      <c r="J35">
        <v>15</v>
      </c>
      <c r="K35">
        <v>0</v>
      </c>
      <c r="L35">
        <v>0</v>
      </c>
      <c r="M35">
        <v>0</v>
      </c>
      <c r="N35">
        <v>0</v>
      </c>
    </row>
    <row r="36" spans="1:14" x14ac:dyDescent="0.3">
      <c r="A36">
        <v>2</v>
      </c>
      <c r="B36" s="1" t="s">
        <v>56</v>
      </c>
      <c r="F36" t="s">
        <v>62</v>
      </c>
      <c r="G36">
        <v>64</v>
      </c>
      <c r="H36">
        <v>26</v>
      </c>
      <c r="I36">
        <v>16</v>
      </c>
      <c r="J36">
        <v>14</v>
      </c>
      <c r="K36">
        <v>0</v>
      </c>
      <c r="L36">
        <v>0</v>
      </c>
      <c r="M36">
        <v>0</v>
      </c>
      <c r="N36">
        <v>0</v>
      </c>
    </row>
    <row r="37" spans="1:14" x14ac:dyDescent="0.3">
      <c r="A37">
        <v>6</v>
      </c>
      <c r="B37" s="1" t="s">
        <v>55</v>
      </c>
      <c r="F37" t="s">
        <v>63</v>
      </c>
      <c r="G37">
        <v>45</v>
      </c>
      <c r="H37">
        <v>17</v>
      </c>
      <c r="I37">
        <v>16</v>
      </c>
      <c r="J37">
        <v>13</v>
      </c>
      <c r="K37">
        <v>12</v>
      </c>
      <c r="L37">
        <v>12</v>
      </c>
      <c r="M37">
        <v>0</v>
      </c>
      <c r="N37">
        <v>0</v>
      </c>
    </row>
    <row r="38" spans="1:14" x14ac:dyDescent="0.3">
      <c r="A38">
        <v>6</v>
      </c>
      <c r="B38" s="1" t="s">
        <v>56</v>
      </c>
      <c r="F38" t="s">
        <v>64</v>
      </c>
      <c r="G38">
        <v>73</v>
      </c>
      <c r="H38">
        <v>34</v>
      </c>
      <c r="I38">
        <v>24</v>
      </c>
      <c r="J38">
        <v>0</v>
      </c>
      <c r="K38">
        <v>0</v>
      </c>
      <c r="L38">
        <v>0</v>
      </c>
      <c r="M38">
        <v>0</v>
      </c>
      <c r="N38">
        <v>0</v>
      </c>
    </row>
    <row r="39" spans="1:14" x14ac:dyDescent="0.3">
      <c r="A39">
        <v>3</v>
      </c>
      <c r="B39" s="1" t="s">
        <v>55</v>
      </c>
      <c r="F39" t="s">
        <v>65</v>
      </c>
      <c r="G39">
        <v>54</v>
      </c>
      <c r="H39">
        <v>30</v>
      </c>
      <c r="I39">
        <v>23</v>
      </c>
      <c r="J39">
        <v>20</v>
      </c>
      <c r="K39">
        <v>17</v>
      </c>
      <c r="L39">
        <v>15</v>
      </c>
      <c r="M39">
        <v>13</v>
      </c>
      <c r="N39">
        <v>13</v>
      </c>
    </row>
    <row r="40" spans="1:14" hidden="1" x14ac:dyDescent="0.3">
      <c r="A40">
        <v>4</v>
      </c>
      <c r="B40" s="1" t="s">
        <v>55</v>
      </c>
    </row>
    <row r="41" spans="1:14" x14ac:dyDescent="0.3">
      <c r="A41">
        <v>3</v>
      </c>
      <c r="B41" s="1" t="s">
        <v>55</v>
      </c>
      <c r="D41" t="s">
        <v>53</v>
      </c>
      <c r="E41" t="s">
        <v>54</v>
      </c>
    </row>
    <row r="42" spans="1:14" hidden="1" x14ac:dyDescent="0.3">
      <c r="A42">
        <v>2</v>
      </c>
      <c r="B42" s="1" t="s">
        <v>55</v>
      </c>
      <c r="D42">
        <v>5</v>
      </c>
      <c r="E42" s="1" t="s">
        <v>55</v>
      </c>
    </row>
    <row r="43" spans="1:14" hidden="1" x14ac:dyDescent="0.3">
      <c r="A43">
        <v>2</v>
      </c>
      <c r="B43" s="1" t="s">
        <v>55</v>
      </c>
      <c r="D43">
        <v>5</v>
      </c>
      <c r="E43" s="1" t="s">
        <v>56</v>
      </c>
    </row>
    <row r="44" spans="1:14" hidden="1" x14ac:dyDescent="0.3">
      <c r="A44">
        <v>3</v>
      </c>
      <c r="B44" s="1" t="s">
        <v>56</v>
      </c>
      <c r="D44">
        <v>3</v>
      </c>
      <c r="E44" s="1" t="s">
        <v>55</v>
      </c>
    </row>
    <row r="45" spans="1:14" hidden="1" x14ac:dyDescent="0.3">
      <c r="A45">
        <v>4</v>
      </c>
      <c r="B45" s="1" t="s">
        <v>55</v>
      </c>
      <c r="D45">
        <v>2</v>
      </c>
      <c r="E45" s="1" t="s">
        <v>55</v>
      </c>
    </row>
    <row r="46" spans="1:14" hidden="1" x14ac:dyDescent="0.3">
      <c r="A46">
        <v>2</v>
      </c>
      <c r="B46" s="1" t="s">
        <v>55</v>
      </c>
      <c r="D46">
        <v>5</v>
      </c>
      <c r="E46" s="1" t="s">
        <v>57</v>
      </c>
    </row>
    <row r="47" spans="1:14" hidden="1" x14ac:dyDescent="0.3">
      <c r="A47">
        <v>5</v>
      </c>
      <c r="B47" s="1" t="s">
        <v>55</v>
      </c>
      <c r="D47">
        <v>3</v>
      </c>
      <c r="E47" s="1" t="s">
        <v>58</v>
      </c>
    </row>
    <row r="48" spans="1:14" hidden="1" x14ac:dyDescent="0.3">
      <c r="A48">
        <v>4</v>
      </c>
      <c r="B48" s="1" t="s">
        <v>55</v>
      </c>
      <c r="D48">
        <v>3</v>
      </c>
      <c r="E48" s="1" t="s">
        <v>56</v>
      </c>
    </row>
    <row r="49" spans="1:5" hidden="1" x14ac:dyDescent="0.3">
      <c r="A49">
        <v>2</v>
      </c>
      <c r="B49" s="1" t="s">
        <v>56</v>
      </c>
      <c r="D49">
        <v>3</v>
      </c>
      <c r="E49" s="1" t="s">
        <v>57</v>
      </c>
    </row>
    <row r="50" spans="1:5" hidden="1" x14ac:dyDescent="0.3">
      <c r="A50">
        <v>5</v>
      </c>
      <c r="B50" s="1" t="s">
        <v>55</v>
      </c>
      <c r="D50">
        <v>4</v>
      </c>
      <c r="E50" s="1" t="s">
        <v>55</v>
      </c>
    </row>
    <row r="51" spans="1:5" hidden="1" x14ac:dyDescent="0.3">
      <c r="A51">
        <v>2</v>
      </c>
      <c r="B51" s="1" t="s">
        <v>57</v>
      </c>
      <c r="D51">
        <v>6</v>
      </c>
      <c r="E51" s="1" t="s">
        <v>55</v>
      </c>
    </row>
    <row r="52" spans="1:5" hidden="1" x14ac:dyDescent="0.3">
      <c r="A52">
        <v>6</v>
      </c>
      <c r="B52" s="1" t="s">
        <v>55</v>
      </c>
      <c r="D52">
        <v>2</v>
      </c>
      <c r="E52" s="1" t="s">
        <v>55</v>
      </c>
    </row>
    <row r="53" spans="1:5" hidden="1" x14ac:dyDescent="0.3">
      <c r="A53">
        <v>2</v>
      </c>
      <c r="B53" s="1" t="s">
        <v>58</v>
      </c>
      <c r="D53">
        <v>2</v>
      </c>
      <c r="E53" s="1" t="s">
        <v>56</v>
      </c>
    </row>
    <row r="54" spans="1:5" hidden="1" x14ac:dyDescent="0.3">
      <c r="A54">
        <v>4</v>
      </c>
      <c r="B54" s="1" t="s">
        <v>56</v>
      </c>
      <c r="D54">
        <v>2</v>
      </c>
      <c r="E54" s="1" t="s">
        <v>57</v>
      </c>
    </row>
    <row r="55" spans="1:5" hidden="1" x14ac:dyDescent="0.3">
      <c r="A55">
        <v>6</v>
      </c>
      <c r="B55" s="1" t="s">
        <v>56</v>
      </c>
      <c r="D55">
        <v>2</v>
      </c>
      <c r="E55" s="1" t="s">
        <v>58</v>
      </c>
    </row>
    <row r="56" spans="1:5" hidden="1" x14ac:dyDescent="0.3">
      <c r="A56">
        <v>6</v>
      </c>
      <c r="B56" s="1" t="s">
        <v>57</v>
      </c>
      <c r="D56">
        <v>5</v>
      </c>
      <c r="E56" s="1" t="s">
        <v>55</v>
      </c>
    </row>
    <row r="57" spans="1:5" hidden="1" x14ac:dyDescent="0.3">
      <c r="A57">
        <v>2</v>
      </c>
      <c r="B57" s="1" t="s">
        <v>55</v>
      </c>
      <c r="D57">
        <v>3</v>
      </c>
      <c r="E57" s="1" t="s">
        <v>55</v>
      </c>
    </row>
    <row r="58" spans="1:5" hidden="1" x14ac:dyDescent="0.3">
      <c r="A58">
        <v>6</v>
      </c>
      <c r="B58" s="1" t="s">
        <v>55</v>
      </c>
      <c r="D58">
        <v>3</v>
      </c>
      <c r="E58" s="1" t="s">
        <v>56</v>
      </c>
    </row>
    <row r="59" spans="1:5" hidden="1" x14ac:dyDescent="0.3">
      <c r="A59">
        <v>2</v>
      </c>
      <c r="B59" s="1" t="s">
        <v>56</v>
      </c>
      <c r="D59">
        <v>6</v>
      </c>
      <c r="E59" s="1" t="s">
        <v>55</v>
      </c>
    </row>
    <row r="60" spans="1:5" hidden="1" x14ac:dyDescent="0.3">
      <c r="A60">
        <v>3</v>
      </c>
      <c r="B60" s="1" t="s">
        <v>55</v>
      </c>
      <c r="D60">
        <v>6</v>
      </c>
      <c r="E60" s="1" t="s">
        <v>56</v>
      </c>
    </row>
    <row r="61" spans="1:5" hidden="1" x14ac:dyDescent="0.3">
      <c r="A61">
        <v>2</v>
      </c>
      <c r="B61" s="1" t="s">
        <v>57</v>
      </c>
      <c r="D61">
        <v>6</v>
      </c>
      <c r="E61" s="1" t="s">
        <v>57</v>
      </c>
    </row>
    <row r="62" spans="1:5" hidden="1" x14ac:dyDescent="0.3">
      <c r="A62">
        <v>4</v>
      </c>
      <c r="B62" s="1" t="s">
        <v>55</v>
      </c>
      <c r="D62">
        <v>6</v>
      </c>
      <c r="E62" s="1" t="s">
        <v>58</v>
      </c>
    </row>
    <row r="63" spans="1:5" hidden="1" x14ac:dyDescent="0.3">
      <c r="A63">
        <v>3</v>
      </c>
      <c r="B63" s="1" t="s">
        <v>55</v>
      </c>
      <c r="D63">
        <v>6</v>
      </c>
      <c r="E63" s="1" t="s">
        <v>59</v>
      </c>
    </row>
    <row r="64" spans="1:5" hidden="1" x14ac:dyDescent="0.3">
      <c r="A64">
        <v>3</v>
      </c>
      <c r="B64" s="1" t="s">
        <v>55</v>
      </c>
      <c r="D64">
        <v>5</v>
      </c>
      <c r="E64" s="1" t="s">
        <v>55</v>
      </c>
    </row>
    <row r="65" spans="1:5" hidden="1" x14ac:dyDescent="0.3">
      <c r="A65">
        <v>4</v>
      </c>
      <c r="B65" s="1" t="s">
        <v>55</v>
      </c>
      <c r="D65">
        <v>6</v>
      </c>
      <c r="E65" s="1" t="s">
        <v>60</v>
      </c>
    </row>
    <row r="66" spans="1:5" hidden="1" x14ac:dyDescent="0.3">
      <c r="A66">
        <v>5</v>
      </c>
      <c r="B66" s="1" t="s">
        <v>55</v>
      </c>
      <c r="D66">
        <v>6</v>
      </c>
      <c r="E66" s="1" t="s">
        <v>240</v>
      </c>
    </row>
    <row r="67" spans="1:5" x14ac:dyDescent="0.3">
      <c r="A67">
        <v>2</v>
      </c>
      <c r="B67" s="1" t="s">
        <v>55</v>
      </c>
      <c r="D67">
        <v>6</v>
      </c>
      <c r="E67" s="1" t="s">
        <v>241</v>
      </c>
    </row>
    <row r="68" spans="1:5" hidden="1" x14ac:dyDescent="0.3">
      <c r="A68">
        <v>3</v>
      </c>
      <c r="B68" s="1" t="s">
        <v>55</v>
      </c>
      <c r="D68">
        <v>3</v>
      </c>
      <c r="E68" s="1" t="s">
        <v>57</v>
      </c>
    </row>
    <row r="69" spans="1:5" hidden="1" x14ac:dyDescent="0.3">
      <c r="A69">
        <v>4</v>
      </c>
      <c r="B69" s="1" t="s">
        <v>55</v>
      </c>
      <c r="D69">
        <v>5</v>
      </c>
      <c r="E69" s="1" t="s">
        <v>56</v>
      </c>
    </row>
    <row r="70" spans="1:5" hidden="1" x14ac:dyDescent="0.3">
      <c r="A70">
        <v>6</v>
      </c>
      <c r="B70" s="1" t="s">
        <v>55</v>
      </c>
      <c r="D70">
        <v>5</v>
      </c>
      <c r="E70" s="1" t="s">
        <v>57</v>
      </c>
    </row>
    <row r="71" spans="1:5" hidden="1" x14ac:dyDescent="0.3">
      <c r="A71">
        <v>2</v>
      </c>
      <c r="B71" s="1" t="s">
        <v>55</v>
      </c>
      <c r="D71">
        <v>3</v>
      </c>
      <c r="E71" s="1" t="s">
        <v>58</v>
      </c>
    </row>
    <row r="72" spans="1:5" hidden="1" x14ac:dyDescent="0.3">
      <c r="A72">
        <v>4</v>
      </c>
      <c r="B72" s="1" t="s">
        <v>55</v>
      </c>
      <c r="D72">
        <v>4</v>
      </c>
      <c r="E72" s="1" t="s">
        <v>55</v>
      </c>
    </row>
    <row r="73" spans="1:5" hidden="1" x14ac:dyDescent="0.3">
      <c r="A73">
        <v>6</v>
      </c>
      <c r="B73" s="1" t="s">
        <v>55</v>
      </c>
      <c r="D73">
        <v>4</v>
      </c>
      <c r="E73" s="1" t="s">
        <v>56</v>
      </c>
    </row>
    <row r="74" spans="1:5" hidden="1" x14ac:dyDescent="0.3">
      <c r="A74">
        <v>6</v>
      </c>
      <c r="B74" s="1" t="s">
        <v>56</v>
      </c>
      <c r="D74">
        <v>4</v>
      </c>
      <c r="E74" s="1" t="s">
        <v>57</v>
      </c>
    </row>
    <row r="75" spans="1:5" hidden="1" x14ac:dyDescent="0.3">
      <c r="A75">
        <v>4</v>
      </c>
      <c r="B75" s="1" t="s">
        <v>56</v>
      </c>
      <c r="D75">
        <v>4</v>
      </c>
      <c r="E75" s="1" t="s">
        <v>58</v>
      </c>
    </row>
    <row r="76" spans="1:5" hidden="1" x14ac:dyDescent="0.3">
      <c r="A76">
        <v>4</v>
      </c>
      <c r="B76" s="1" t="s">
        <v>55</v>
      </c>
      <c r="D76">
        <v>4</v>
      </c>
      <c r="E76" s="1" t="s">
        <v>59</v>
      </c>
    </row>
    <row r="77" spans="1:5" hidden="1" x14ac:dyDescent="0.3">
      <c r="A77">
        <v>6</v>
      </c>
      <c r="B77" s="1" t="s">
        <v>57</v>
      </c>
      <c r="D77">
        <v>4</v>
      </c>
      <c r="E77" s="1" t="s">
        <v>60</v>
      </c>
    </row>
    <row r="78" spans="1:5" hidden="1" x14ac:dyDescent="0.3">
      <c r="A78">
        <v>2</v>
      </c>
      <c r="B78" s="1" t="s">
        <v>55</v>
      </c>
      <c r="D78">
        <v>3</v>
      </c>
      <c r="E78" s="1" t="s">
        <v>55</v>
      </c>
    </row>
    <row r="79" spans="1:5" hidden="1" x14ac:dyDescent="0.3">
      <c r="A79">
        <v>3</v>
      </c>
      <c r="B79" s="1" t="s">
        <v>55</v>
      </c>
      <c r="D79">
        <v>2</v>
      </c>
      <c r="E79" s="1" t="s">
        <v>55</v>
      </c>
    </row>
    <row r="80" spans="1:5" hidden="1" x14ac:dyDescent="0.3">
      <c r="A80">
        <v>2</v>
      </c>
      <c r="B80" s="1" t="s">
        <v>55</v>
      </c>
      <c r="D80">
        <v>4</v>
      </c>
      <c r="E80" s="1" t="s">
        <v>55</v>
      </c>
    </row>
    <row r="81" spans="1:5" hidden="1" x14ac:dyDescent="0.3">
      <c r="A81">
        <v>4</v>
      </c>
      <c r="B81" s="1" t="s">
        <v>55</v>
      </c>
      <c r="D81">
        <v>5</v>
      </c>
      <c r="E81" s="1" t="s">
        <v>55</v>
      </c>
    </row>
    <row r="82" spans="1:5" hidden="1" x14ac:dyDescent="0.3">
      <c r="A82">
        <v>3</v>
      </c>
      <c r="B82" s="1" t="s">
        <v>55</v>
      </c>
      <c r="D82">
        <v>2</v>
      </c>
      <c r="E82" s="1" t="s">
        <v>55</v>
      </c>
    </row>
    <row r="83" spans="1:5" hidden="1" x14ac:dyDescent="0.3">
      <c r="A83">
        <v>3</v>
      </c>
      <c r="B83" s="1" t="s">
        <v>55</v>
      </c>
      <c r="D83">
        <v>3</v>
      </c>
      <c r="E83" s="1" t="s">
        <v>55</v>
      </c>
    </row>
    <row r="84" spans="1:5" hidden="1" x14ac:dyDescent="0.3">
      <c r="A84">
        <v>2</v>
      </c>
      <c r="B84" s="1" t="s">
        <v>56</v>
      </c>
      <c r="D84">
        <v>4</v>
      </c>
      <c r="E84" s="1" t="s">
        <v>55</v>
      </c>
    </row>
    <row r="85" spans="1:5" hidden="1" x14ac:dyDescent="0.3">
      <c r="A85">
        <v>2</v>
      </c>
      <c r="B85" s="1" t="s">
        <v>55</v>
      </c>
      <c r="D85">
        <v>5</v>
      </c>
      <c r="E85" s="1" t="s">
        <v>55</v>
      </c>
    </row>
    <row r="86" spans="1:5" hidden="1" x14ac:dyDescent="0.3">
      <c r="A86">
        <v>6</v>
      </c>
      <c r="B86" s="1" t="s">
        <v>58</v>
      </c>
      <c r="D86">
        <v>6</v>
      </c>
      <c r="E86" s="1" t="s">
        <v>55</v>
      </c>
    </row>
    <row r="87" spans="1:5" hidden="1" x14ac:dyDescent="0.3">
      <c r="A87">
        <v>2</v>
      </c>
      <c r="B87" s="1" t="s">
        <v>57</v>
      </c>
      <c r="D87">
        <v>2</v>
      </c>
      <c r="E87" s="1" t="s">
        <v>56</v>
      </c>
    </row>
    <row r="88" spans="1:5" hidden="1" x14ac:dyDescent="0.3">
      <c r="A88">
        <v>2</v>
      </c>
      <c r="B88" s="1" t="s">
        <v>56</v>
      </c>
      <c r="D88">
        <v>3</v>
      </c>
      <c r="E88" s="1" t="s">
        <v>56</v>
      </c>
    </row>
    <row r="89" spans="1:5" hidden="1" x14ac:dyDescent="0.3">
      <c r="A89">
        <v>3</v>
      </c>
      <c r="B89" s="1" t="s">
        <v>56</v>
      </c>
      <c r="D89">
        <v>4</v>
      </c>
      <c r="E89" s="1" t="s">
        <v>56</v>
      </c>
    </row>
    <row r="90" spans="1:5" hidden="1" x14ac:dyDescent="0.3">
      <c r="A90">
        <v>6</v>
      </c>
      <c r="B90" s="1" t="s">
        <v>55</v>
      </c>
      <c r="D90">
        <v>2</v>
      </c>
      <c r="E90" s="1" t="s">
        <v>57</v>
      </c>
    </row>
    <row r="91" spans="1:5" hidden="1" x14ac:dyDescent="0.3">
      <c r="A91">
        <v>4</v>
      </c>
      <c r="B91" s="1" t="s">
        <v>56</v>
      </c>
      <c r="D91">
        <v>3</v>
      </c>
      <c r="E91" s="1" t="s">
        <v>57</v>
      </c>
    </row>
    <row r="92" spans="1:5" hidden="1" x14ac:dyDescent="0.3">
      <c r="A92">
        <v>2</v>
      </c>
      <c r="B92" s="1" t="s">
        <v>56</v>
      </c>
      <c r="D92">
        <v>4</v>
      </c>
      <c r="E92" s="1" t="s">
        <v>57</v>
      </c>
    </row>
    <row r="93" spans="1:5" hidden="1" x14ac:dyDescent="0.3">
      <c r="A93">
        <v>5</v>
      </c>
      <c r="B93" s="1" t="s">
        <v>55</v>
      </c>
      <c r="D93">
        <v>6</v>
      </c>
      <c r="E93" s="1" t="s">
        <v>56</v>
      </c>
    </row>
    <row r="94" spans="1:5" hidden="1" x14ac:dyDescent="0.3">
      <c r="A94">
        <v>4</v>
      </c>
      <c r="B94" s="1" t="s">
        <v>57</v>
      </c>
      <c r="D94">
        <v>5</v>
      </c>
      <c r="E94" s="1" t="s">
        <v>56</v>
      </c>
    </row>
    <row r="95" spans="1:5" hidden="1" x14ac:dyDescent="0.3">
      <c r="A95">
        <v>6</v>
      </c>
      <c r="B95" s="1" t="s">
        <v>59</v>
      </c>
      <c r="D95">
        <v>2</v>
      </c>
      <c r="E95" s="1" t="s">
        <v>58</v>
      </c>
    </row>
    <row r="96" spans="1:5" hidden="1" x14ac:dyDescent="0.3">
      <c r="A96">
        <v>5</v>
      </c>
      <c r="B96" s="1" t="s">
        <v>55</v>
      </c>
      <c r="D96">
        <v>3</v>
      </c>
      <c r="E96" s="1" t="s">
        <v>58</v>
      </c>
    </row>
    <row r="97" spans="1:5" hidden="1" x14ac:dyDescent="0.3">
      <c r="A97">
        <v>5</v>
      </c>
      <c r="B97" s="1" t="s">
        <v>55</v>
      </c>
      <c r="D97">
        <v>4</v>
      </c>
      <c r="E97" s="1" t="s">
        <v>58</v>
      </c>
    </row>
    <row r="98" spans="1:5" hidden="1" x14ac:dyDescent="0.3">
      <c r="A98">
        <v>2</v>
      </c>
      <c r="B98" s="1" t="s">
        <v>58</v>
      </c>
      <c r="D98">
        <v>4</v>
      </c>
      <c r="E98" s="1" t="s">
        <v>59</v>
      </c>
    </row>
    <row r="99" spans="1:5" hidden="1" x14ac:dyDescent="0.3">
      <c r="A99">
        <v>4</v>
      </c>
      <c r="B99" s="1" t="s">
        <v>55</v>
      </c>
      <c r="D99">
        <v>6</v>
      </c>
      <c r="E99" s="1" t="s">
        <v>57</v>
      </c>
    </row>
    <row r="100" spans="1:5" hidden="1" x14ac:dyDescent="0.3">
      <c r="A100">
        <v>2</v>
      </c>
      <c r="B100" s="1" t="s">
        <v>55</v>
      </c>
      <c r="D100">
        <v>4</v>
      </c>
      <c r="E100" s="1" t="s">
        <v>60</v>
      </c>
    </row>
    <row r="101" spans="1:5" hidden="1" x14ac:dyDescent="0.3">
      <c r="A101">
        <v>4</v>
      </c>
      <c r="B101" s="1" t="s">
        <v>57</v>
      </c>
      <c r="D101">
        <v>5</v>
      </c>
      <c r="E101" s="1" t="s">
        <v>57</v>
      </c>
    </row>
    <row r="102" spans="1:5" hidden="1" x14ac:dyDescent="0.3">
      <c r="A102">
        <v>6</v>
      </c>
      <c r="B102" s="1" t="s">
        <v>55</v>
      </c>
      <c r="D102">
        <v>6</v>
      </c>
      <c r="E102" s="1" t="s">
        <v>58</v>
      </c>
    </row>
    <row r="103" spans="1:5" hidden="1" x14ac:dyDescent="0.3">
      <c r="A103">
        <v>4</v>
      </c>
      <c r="B103" s="1" t="s">
        <v>56</v>
      </c>
      <c r="D103">
        <v>6</v>
      </c>
      <c r="E103" s="1" t="s">
        <v>59</v>
      </c>
    </row>
    <row r="104" spans="1:5" hidden="1" x14ac:dyDescent="0.3">
      <c r="A104">
        <v>2</v>
      </c>
      <c r="B104" s="1" t="s">
        <v>56</v>
      </c>
      <c r="D104">
        <v>6</v>
      </c>
      <c r="E104" s="1" t="s">
        <v>60</v>
      </c>
    </row>
    <row r="105" spans="1:5" hidden="1" x14ac:dyDescent="0.3">
      <c r="A105">
        <v>2</v>
      </c>
      <c r="B105" s="1" t="s">
        <v>57</v>
      </c>
      <c r="D105">
        <v>6</v>
      </c>
      <c r="E105" s="1" t="s">
        <v>240</v>
      </c>
    </row>
    <row r="106" spans="1:5" x14ac:dyDescent="0.3">
      <c r="A106">
        <v>4</v>
      </c>
      <c r="B106" s="1" t="s">
        <v>57</v>
      </c>
      <c r="D106">
        <v>6</v>
      </c>
      <c r="E106" s="1" t="s">
        <v>241</v>
      </c>
    </row>
    <row r="107" spans="1:5" hidden="1" x14ac:dyDescent="0.3">
      <c r="A107">
        <v>3</v>
      </c>
      <c r="B107" s="1" t="s">
        <v>55</v>
      </c>
      <c r="D107">
        <v>2</v>
      </c>
      <c r="E107" s="1" t="s">
        <v>55</v>
      </c>
    </row>
    <row r="108" spans="1:5" hidden="1" x14ac:dyDescent="0.3">
      <c r="A108">
        <v>3</v>
      </c>
      <c r="B108" s="1" t="s">
        <v>56</v>
      </c>
      <c r="D108">
        <v>5</v>
      </c>
      <c r="E108" s="1" t="s">
        <v>55</v>
      </c>
    </row>
    <row r="109" spans="1:5" hidden="1" x14ac:dyDescent="0.3">
      <c r="A109">
        <v>5</v>
      </c>
      <c r="B109" s="1" t="s">
        <v>55</v>
      </c>
      <c r="D109">
        <v>3</v>
      </c>
      <c r="E109" s="1" t="s">
        <v>55</v>
      </c>
    </row>
    <row r="110" spans="1:5" hidden="1" x14ac:dyDescent="0.3">
      <c r="A110">
        <v>2</v>
      </c>
      <c r="B110" s="1" t="s">
        <v>58</v>
      </c>
      <c r="D110">
        <v>2</v>
      </c>
      <c r="E110" s="1" t="s">
        <v>55</v>
      </c>
    </row>
    <row r="111" spans="1:5" hidden="1" x14ac:dyDescent="0.3">
      <c r="A111">
        <v>4</v>
      </c>
      <c r="B111" s="1" t="s">
        <v>58</v>
      </c>
      <c r="D111">
        <v>5</v>
      </c>
      <c r="E111" s="1" t="s">
        <v>55</v>
      </c>
    </row>
    <row r="112" spans="1:5" hidden="1" x14ac:dyDescent="0.3">
      <c r="A112">
        <v>6</v>
      </c>
      <c r="B112" s="1" t="s">
        <v>55</v>
      </c>
      <c r="D112">
        <v>6</v>
      </c>
      <c r="E112" s="1" t="s">
        <v>55</v>
      </c>
    </row>
    <row r="113" spans="1:5" hidden="1" x14ac:dyDescent="0.3">
      <c r="A113">
        <v>6</v>
      </c>
      <c r="B113" s="1" t="s">
        <v>56</v>
      </c>
      <c r="D113">
        <v>2</v>
      </c>
      <c r="E113" s="1" t="s">
        <v>55</v>
      </c>
    </row>
    <row r="114" spans="1:5" hidden="1" x14ac:dyDescent="0.3">
      <c r="A114">
        <v>3</v>
      </c>
      <c r="B114" s="1" t="s">
        <v>57</v>
      </c>
      <c r="D114">
        <v>3</v>
      </c>
      <c r="E114" s="1" t="s">
        <v>55</v>
      </c>
    </row>
    <row r="115" spans="1:5" hidden="1" x14ac:dyDescent="0.3">
      <c r="A115">
        <v>3</v>
      </c>
      <c r="B115" s="1" t="s">
        <v>55</v>
      </c>
      <c r="D115">
        <v>2</v>
      </c>
      <c r="E115" s="1" t="s">
        <v>55</v>
      </c>
    </row>
    <row r="116" spans="1:5" hidden="1" x14ac:dyDescent="0.3">
      <c r="A116">
        <v>6</v>
      </c>
      <c r="B116" s="1" t="s">
        <v>55</v>
      </c>
      <c r="D116">
        <v>6</v>
      </c>
      <c r="E116" s="1" t="s">
        <v>55</v>
      </c>
    </row>
    <row r="117" spans="1:5" hidden="1" x14ac:dyDescent="0.3">
      <c r="A117">
        <v>3</v>
      </c>
      <c r="B117" s="1" t="s">
        <v>55</v>
      </c>
      <c r="D117">
        <v>5</v>
      </c>
      <c r="E117" s="1" t="s">
        <v>55</v>
      </c>
    </row>
    <row r="118" spans="1:5" hidden="1" x14ac:dyDescent="0.3">
      <c r="A118">
        <v>2</v>
      </c>
      <c r="B118" s="1" t="s">
        <v>55</v>
      </c>
      <c r="D118">
        <v>6</v>
      </c>
      <c r="E118" s="1" t="s">
        <v>56</v>
      </c>
    </row>
    <row r="119" spans="1:5" hidden="1" x14ac:dyDescent="0.3">
      <c r="A119">
        <v>3</v>
      </c>
      <c r="B119" s="1" t="s">
        <v>55</v>
      </c>
      <c r="D119">
        <v>6</v>
      </c>
      <c r="E119" s="1" t="s">
        <v>57</v>
      </c>
    </row>
    <row r="120" spans="1:5" hidden="1" x14ac:dyDescent="0.3">
      <c r="A120">
        <v>4</v>
      </c>
      <c r="B120" s="1" t="s">
        <v>55</v>
      </c>
      <c r="D120">
        <v>4</v>
      </c>
      <c r="E120" s="1" t="s">
        <v>55</v>
      </c>
    </row>
    <row r="121" spans="1:5" hidden="1" x14ac:dyDescent="0.3">
      <c r="A121">
        <v>3</v>
      </c>
      <c r="B121" s="1" t="s">
        <v>55</v>
      </c>
      <c r="D121">
        <v>5</v>
      </c>
      <c r="E121" s="1" t="s">
        <v>56</v>
      </c>
    </row>
    <row r="122" spans="1:5" hidden="1" x14ac:dyDescent="0.3">
      <c r="A122">
        <v>5</v>
      </c>
      <c r="B122" s="1" t="s">
        <v>55</v>
      </c>
      <c r="D122">
        <v>6</v>
      </c>
      <c r="E122" s="1" t="s">
        <v>58</v>
      </c>
    </row>
    <row r="123" spans="1:5" hidden="1" x14ac:dyDescent="0.3">
      <c r="A123">
        <v>2</v>
      </c>
      <c r="B123" s="1" t="s">
        <v>55</v>
      </c>
      <c r="D123">
        <v>5</v>
      </c>
      <c r="E123" s="1" t="s">
        <v>55</v>
      </c>
    </row>
    <row r="124" spans="1:5" hidden="1" x14ac:dyDescent="0.3">
      <c r="A124">
        <v>4</v>
      </c>
      <c r="B124" s="1" t="s">
        <v>56</v>
      </c>
      <c r="D124">
        <v>2</v>
      </c>
      <c r="E124" s="1" t="s">
        <v>55</v>
      </c>
    </row>
    <row r="125" spans="1:5" hidden="1" x14ac:dyDescent="0.3">
      <c r="A125">
        <v>2</v>
      </c>
      <c r="B125" s="1" t="s">
        <v>56</v>
      </c>
      <c r="D125">
        <v>2</v>
      </c>
      <c r="E125" s="1" t="s">
        <v>55</v>
      </c>
    </row>
    <row r="126" spans="1:5" hidden="1" x14ac:dyDescent="0.3">
      <c r="A126">
        <v>2</v>
      </c>
      <c r="B126" s="1" t="s">
        <v>57</v>
      </c>
      <c r="D126">
        <v>3</v>
      </c>
      <c r="E126" s="1" t="s">
        <v>55</v>
      </c>
    </row>
    <row r="127" spans="1:5" hidden="1" x14ac:dyDescent="0.3">
      <c r="A127">
        <v>4</v>
      </c>
      <c r="B127" s="1" t="s">
        <v>57</v>
      </c>
      <c r="D127">
        <v>2</v>
      </c>
      <c r="E127" s="1" t="s">
        <v>55</v>
      </c>
    </row>
    <row r="128" spans="1:5" hidden="1" x14ac:dyDescent="0.3">
      <c r="A128">
        <v>2</v>
      </c>
      <c r="B128" s="1" t="s">
        <v>58</v>
      </c>
      <c r="D128">
        <v>3</v>
      </c>
      <c r="E128" s="1" t="s">
        <v>55</v>
      </c>
    </row>
    <row r="129" spans="1:5" hidden="1" x14ac:dyDescent="0.3">
      <c r="A129">
        <v>6</v>
      </c>
      <c r="B129" s="1" t="s">
        <v>55</v>
      </c>
      <c r="D129">
        <v>4</v>
      </c>
      <c r="E129" s="1" t="s">
        <v>55</v>
      </c>
    </row>
    <row r="130" spans="1:5" hidden="1" x14ac:dyDescent="0.3">
      <c r="A130">
        <v>4</v>
      </c>
      <c r="B130" s="1" t="s">
        <v>58</v>
      </c>
      <c r="D130">
        <v>5</v>
      </c>
      <c r="E130" s="1" t="s">
        <v>55</v>
      </c>
    </row>
    <row r="131" spans="1:5" hidden="1" x14ac:dyDescent="0.3">
      <c r="A131">
        <v>4</v>
      </c>
      <c r="B131" s="1" t="s">
        <v>59</v>
      </c>
      <c r="D131">
        <v>6</v>
      </c>
      <c r="E131" s="1" t="s">
        <v>55</v>
      </c>
    </row>
    <row r="132" spans="1:5" hidden="1" x14ac:dyDescent="0.3">
      <c r="A132">
        <v>3</v>
      </c>
      <c r="B132" s="1" t="s">
        <v>56</v>
      </c>
      <c r="D132">
        <v>5</v>
      </c>
      <c r="E132" s="1" t="s">
        <v>55</v>
      </c>
    </row>
    <row r="133" spans="1:5" hidden="1" x14ac:dyDescent="0.3">
      <c r="A133">
        <v>3</v>
      </c>
      <c r="B133" s="1" t="s">
        <v>57</v>
      </c>
      <c r="D133">
        <v>5</v>
      </c>
      <c r="E133" s="1" t="s">
        <v>56</v>
      </c>
    </row>
    <row r="134" spans="1:5" hidden="1" x14ac:dyDescent="0.3">
      <c r="A134">
        <v>3</v>
      </c>
      <c r="B134" s="1" t="s">
        <v>58</v>
      </c>
      <c r="D134">
        <v>6</v>
      </c>
      <c r="E134" s="1" t="s">
        <v>55</v>
      </c>
    </row>
    <row r="135" spans="1:5" hidden="1" x14ac:dyDescent="0.3">
      <c r="A135">
        <v>6</v>
      </c>
      <c r="B135" s="1" t="s">
        <v>56</v>
      </c>
      <c r="D135">
        <v>3</v>
      </c>
      <c r="E135" s="1" t="s">
        <v>56</v>
      </c>
    </row>
    <row r="136" spans="1:5" hidden="1" x14ac:dyDescent="0.3">
      <c r="A136">
        <v>6</v>
      </c>
      <c r="B136" s="1" t="s">
        <v>57</v>
      </c>
      <c r="D136">
        <v>5</v>
      </c>
      <c r="E136" s="1" t="s">
        <v>55</v>
      </c>
    </row>
    <row r="137" spans="1:5" hidden="1" x14ac:dyDescent="0.3">
      <c r="A137">
        <v>6</v>
      </c>
      <c r="B137" s="1" t="s">
        <v>58</v>
      </c>
      <c r="D137">
        <v>2</v>
      </c>
      <c r="E137" s="1" t="s">
        <v>55</v>
      </c>
    </row>
    <row r="138" spans="1:5" hidden="1" x14ac:dyDescent="0.3">
      <c r="A138">
        <v>6</v>
      </c>
      <c r="B138" s="1" t="s">
        <v>59</v>
      </c>
      <c r="D138">
        <v>6</v>
      </c>
      <c r="E138" s="1" t="s">
        <v>56</v>
      </c>
    </row>
    <row r="139" spans="1:5" hidden="1" x14ac:dyDescent="0.3">
      <c r="A139">
        <v>6</v>
      </c>
      <c r="B139" s="1" t="s">
        <v>60</v>
      </c>
      <c r="D139">
        <v>6</v>
      </c>
      <c r="E139" s="1" t="s">
        <v>57</v>
      </c>
    </row>
    <row r="140" spans="1:5" hidden="1" x14ac:dyDescent="0.3">
      <c r="A140">
        <v>3</v>
      </c>
      <c r="B140" s="1" t="s">
        <v>55</v>
      </c>
      <c r="D140">
        <v>3</v>
      </c>
      <c r="E140" s="1" t="s">
        <v>55</v>
      </c>
    </row>
    <row r="141" spans="1:5" hidden="1" x14ac:dyDescent="0.3">
      <c r="A141">
        <v>4</v>
      </c>
      <c r="B141" s="1" t="s">
        <v>55</v>
      </c>
      <c r="D141">
        <v>5</v>
      </c>
      <c r="E141" s="1" t="s">
        <v>56</v>
      </c>
    </row>
    <row r="142" spans="1:5" hidden="1" x14ac:dyDescent="0.3">
      <c r="A142">
        <v>2</v>
      </c>
      <c r="B142" s="1" t="s">
        <v>55</v>
      </c>
      <c r="D142">
        <v>5</v>
      </c>
      <c r="E142" s="1" t="s">
        <v>56</v>
      </c>
    </row>
    <row r="143" spans="1:5" hidden="1" x14ac:dyDescent="0.3">
      <c r="A143">
        <v>3</v>
      </c>
      <c r="B143" s="1" t="s">
        <v>56</v>
      </c>
      <c r="D143">
        <v>2</v>
      </c>
      <c r="E143" s="1" t="s">
        <v>55</v>
      </c>
    </row>
    <row r="144" spans="1:5" hidden="1" x14ac:dyDescent="0.3">
      <c r="A144">
        <v>6</v>
      </c>
      <c r="B144" s="1" t="s">
        <v>55</v>
      </c>
      <c r="D144">
        <v>2</v>
      </c>
      <c r="E144" s="1" t="s">
        <v>56</v>
      </c>
    </row>
    <row r="145" spans="1:5" hidden="1" x14ac:dyDescent="0.3">
      <c r="A145">
        <v>3</v>
      </c>
      <c r="B145" s="1" t="s">
        <v>57</v>
      </c>
      <c r="D145">
        <v>6</v>
      </c>
      <c r="E145" s="1" t="s">
        <v>58</v>
      </c>
    </row>
    <row r="146" spans="1:5" hidden="1" x14ac:dyDescent="0.3">
      <c r="D146">
        <v>5</v>
      </c>
      <c r="E146" s="1" t="s">
        <v>57</v>
      </c>
    </row>
    <row r="147" spans="1:5" hidden="1" x14ac:dyDescent="0.3">
      <c r="D147">
        <v>4</v>
      </c>
      <c r="E147" s="1" t="s">
        <v>55</v>
      </c>
    </row>
    <row r="148" spans="1:5" hidden="1" x14ac:dyDescent="0.3">
      <c r="D148">
        <v>6</v>
      </c>
      <c r="E148" s="1" t="s">
        <v>59</v>
      </c>
    </row>
    <row r="149" spans="1:5" hidden="1" x14ac:dyDescent="0.3">
      <c r="D149">
        <v>6</v>
      </c>
      <c r="E149" s="1" t="s">
        <v>60</v>
      </c>
    </row>
    <row r="150" spans="1:5" hidden="1" x14ac:dyDescent="0.3">
      <c r="D150">
        <v>6</v>
      </c>
      <c r="E150" s="1" t="s">
        <v>240</v>
      </c>
    </row>
    <row r="151" spans="1:5" hidden="1" x14ac:dyDescent="0.3">
      <c r="D151">
        <v>4</v>
      </c>
      <c r="E151" s="1" t="s">
        <v>55</v>
      </c>
    </row>
    <row r="152" spans="1:5" hidden="1" x14ac:dyDescent="0.3">
      <c r="D152">
        <v>2</v>
      </c>
      <c r="E152" s="1" t="s">
        <v>57</v>
      </c>
    </row>
    <row r="153" spans="1:5" x14ac:dyDescent="0.3">
      <c r="D153">
        <v>6</v>
      </c>
      <c r="E153" s="1" t="s">
        <v>241</v>
      </c>
    </row>
    <row r="154" spans="1:5" hidden="1" x14ac:dyDescent="0.3">
      <c r="D154">
        <v>4</v>
      </c>
      <c r="E154" s="1" t="s">
        <v>55</v>
      </c>
    </row>
    <row r="155" spans="1:5" hidden="1" x14ac:dyDescent="0.3">
      <c r="D155">
        <v>5</v>
      </c>
      <c r="E155" s="1" t="s">
        <v>55</v>
      </c>
    </row>
    <row r="156" spans="1:5" hidden="1" x14ac:dyDescent="0.3">
      <c r="D156">
        <v>5</v>
      </c>
      <c r="E156" s="1" t="s">
        <v>57</v>
      </c>
    </row>
    <row r="157" spans="1:5" hidden="1" x14ac:dyDescent="0.3">
      <c r="D157">
        <v>2</v>
      </c>
      <c r="E157" s="1" t="s">
        <v>56</v>
      </c>
    </row>
    <row r="158" spans="1:5" hidden="1" x14ac:dyDescent="0.3">
      <c r="D158">
        <v>3</v>
      </c>
      <c r="E158" s="1" t="s">
        <v>55</v>
      </c>
    </row>
    <row r="159" spans="1:5" hidden="1" x14ac:dyDescent="0.3">
      <c r="D159">
        <v>3</v>
      </c>
      <c r="E159" s="1" t="s">
        <v>56</v>
      </c>
    </row>
    <row r="160" spans="1:5" hidden="1" x14ac:dyDescent="0.3">
      <c r="D160">
        <v>2</v>
      </c>
      <c r="E160" s="1" t="s">
        <v>55</v>
      </c>
    </row>
    <row r="161" spans="4:5" hidden="1" x14ac:dyDescent="0.3">
      <c r="D161">
        <v>2</v>
      </c>
      <c r="E161" s="1" t="s">
        <v>56</v>
      </c>
    </row>
    <row r="162" spans="4:5" hidden="1" x14ac:dyDescent="0.3">
      <c r="D162">
        <v>3</v>
      </c>
      <c r="E162" s="1" t="s">
        <v>55</v>
      </c>
    </row>
    <row r="163" spans="4:5" hidden="1" x14ac:dyDescent="0.3">
      <c r="D163">
        <v>6</v>
      </c>
      <c r="E163" s="1" t="s">
        <v>55</v>
      </c>
    </row>
    <row r="164" spans="4:5" hidden="1" x14ac:dyDescent="0.3">
      <c r="D164">
        <v>2</v>
      </c>
      <c r="E164" s="1" t="s">
        <v>57</v>
      </c>
    </row>
    <row r="165" spans="4:5" hidden="1" x14ac:dyDescent="0.3">
      <c r="D165">
        <v>3</v>
      </c>
      <c r="E165" s="1" t="s">
        <v>56</v>
      </c>
    </row>
    <row r="166" spans="4:5" hidden="1" x14ac:dyDescent="0.3">
      <c r="D166">
        <v>6</v>
      </c>
      <c r="E166" s="1" t="s">
        <v>55</v>
      </c>
    </row>
    <row r="167" spans="4:5" hidden="1" x14ac:dyDescent="0.3">
      <c r="D167">
        <v>2</v>
      </c>
      <c r="E167" s="1" t="s">
        <v>57</v>
      </c>
    </row>
    <row r="168" spans="4:5" hidden="1" x14ac:dyDescent="0.3">
      <c r="D168">
        <v>2</v>
      </c>
      <c r="E168" s="1" t="s">
        <v>55</v>
      </c>
    </row>
    <row r="169" spans="4:5" hidden="1" x14ac:dyDescent="0.3">
      <c r="D169">
        <v>5</v>
      </c>
      <c r="E169" s="1" t="s">
        <v>55</v>
      </c>
    </row>
    <row r="170" spans="4:5" hidden="1" x14ac:dyDescent="0.3">
      <c r="D170">
        <v>2</v>
      </c>
      <c r="E170" s="1" t="s">
        <v>56</v>
      </c>
    </row>
    <row r="171" spans="4:5" hidden="1" x14ac:dyDescent="0.3">
      <c r="D171">
        <v>6</v>
      </c>
      <c r="E171" s="1" t="s">
        <v>55</v>
      </c>
    </row>
    <row r="172" spans="4:5" hidden="1" x14ac:dyDescent="0.3">
      <c r="D172">
        <v>2</v>
      </c>
      <c r="E172" s="1" t="s">
        <v>57</v>
      </c>
    </row>
    <row r="173" spans="4:5" hidden="1" x14ac:dyDescent="0.3">
      <c r="D173">
        <v>5</v>
      </c>
      <c r="E173" s="1" t="s">
        <v>56</v>
      </c>
    </row>
    <row r="174" spans="4:5" hidden="1" x14ac:dyDescent="0.3">
      <c r="D174">
        <v>2</v>
      </c>
      <c r="E174" s="1" t="s">
        <v>58</v>
      </c>
    </row>
    <row r="175" spans="4:5" hidden="1" x14ac:dyDescent="0.3">
      <c r="D175">
        <v>3</v>
      </c>
      <c r="E175" s="1" t="s">
        <v>55</v>
      </c>
    </row>
    <row r="176" spans="4:5" hidden="1" x14ac:dyDescent="0.3">
      <c r="D176">
        <v>6</v>
      </c>
      <c r="E176" s="1" t="s">
        <v>56</v>
      </c>
    </row>
    <row r="177" spans="4:5" hidden="1" x14ac:dyDescent="0.3">
      <c r="D177">
        <v>6</v>
      </c>
      <c r="E177" s="1" t="s">
        <v>57</v>
      </c>
    </row>
    <row r="178" spans="4:5" hidden="1" x14ac:dyDescent="0.3">
      <c r="D178">
        <v>6</v>
      </c>
      <c r="E178" s="1" t="s">
        <v>58</v>
      </c>
    </row>
    <row r="179" spans="4:5" hidden="1" x14ac:dyDescent="0.3">
      <c r="D179">
        <v>3</v>
      </c>
      <c r="E179" s="1" t="s">
        <v>56</v>
      </c>
    </row>
    <row r="180" spans="4:5" hidden="1" x14ac:dyDescent="0.3">
      <c r="D180">
        <v>3</v>
      </c>
      <c r="E180" s="1" t="s">
        <v>57</v>
      </c>
    </row>
    <row r="181" spans="4:5" hidden="1" x14ac:dyDescent="0.3">
      <c r="D181">
        <v>6</v>
      </c>
      <c r="E181" s="1" t="s">
        <v>59</v>
      </c>
    </row>
    <row r="182" spans="4:5" hidden="1" x14ac:dyDescent="0.3">
      <c r="D182">
        <v>6</v>
      </c>
      <c r="E182" s="1" t="s">
        <v>60</v>
      </c>
    </row>
    <row r="183" spans="4:5" hidden="1" x14ac:dyDescent="0.3">
      <c r="D183">
        <v>5</v>
      </c>
      <c r="E183" s="1" t="s">
        <v>57</v>
      </c>
    </row>
    <row r="184" spans="4:5" hidden="1" x14ac:dyDescent="0.3">
      <c r="D184">
        <v>6</v>
      </c>
      <c r="E184" s="1" t="s">
        <v>240</v>
      </c>
    </row>
    <row r="185" spans="4:5" hidden="1" x14ac:dyDescent="0.3">
      <c r="D185">
        <v>3</v>
      </c>
      <c r="E185" s="1" t="s">
        <v>58</v>
      </c>
    </row>
    <row r="186" spans="4:5" hidden="1" x14ac:dyDescent="0.3">
      <c r="D186">
        <v>4</v>
      </c>
      <c r="E186" s="1" t="s">
        <v>55</v>
      </c>
    </row>
    <row r="187" spans="4:5" x14ac:dyDescent="0.3">
      <c r="D187">
        <v>6</v>
      </c>
      <c r="E187" s="1" t="s">
        <v>241</v>
      </c>
    </row>
    <row r="188" spans="4:5" hidden="1" x14ac:dyDescent="0.3">
      <c r="D188">
        <v>4</v>
      </c>
      <c r="E188" s="1" t="s">
        <v>56</v>
      </c>
    </row>
    <row r="189" spans="4:5" hidden="1" x14ac:dyDescent="0.3">
      <c r="D189">
        <v>4</v>
      </c>
      <c r="E189" s="1" t="s">
        <v>57</v>
      </c>
    </row>
    <row r="190" spans="4:5" hidden="1" x14ac:dyDescent="0.3">
      <c r="D190">
        <v>4</v>
      </c>
      <c r="E190" s="1" t="s">
        <v>58</v>
      </c>
    </row>
    <row r="191" spans="4:5" hidden="1" x14ac:dyDescent="0.3">
      <c r="D191">
        <v>4</v>
      </c>
      <c r="E191" s="1" t="s">
        <v>59</v>
      </c>
    </row>
    <row r="192" spans="4:5" hidden="1" x14ac:dyDescent="0.3">
      <c r="D192">
        <v>4</v>
      </c>
      <c r="E192" s="1" t="s">
        <v>60</v>
      </c>
    </row>
    <row r="193" spans="4:5" hidden="1" x14ac:dyDescent="0.3">
      <c r="D193">
        <v>4</v>
      </c>
      <c r="E193" s="1" t="s">
        <v>55</v>
      </c>
    </row>
    <row r="194" spans="4:5" hidden="1" x14ac:dyDescent="0.3">
      <c r="D194">
        <v>2</v>
      </c>
      <c r="E194" s="1" t="s">
        <v>55</v>
      </c>
    </row>
    <row r="195" spans="4:5" hidden="1" x14ac:dyDescent="0.3">
      <c r="D195">
        <v>2</v>
      </c>
      <c r="E195" s="1" t="s">
        <v>56</v>
      </c>
    </row>
    <row r="196" spans="4:5" hidden="1" x14ac:dyDescent="0.3">
      <c r="D196">
        <v>4</v>
      </c>
      <c r="E196" s="1" t="s">
        <v>56</v>
      </c>
    </row>
    <row r="197" spans="4:5" hidden="1" x14ac:dyDescent="0.3">
      <c r="D197">
        <v>5</v>
      </c>
      <c r="E197" s="1" t="s">
        <v>55</v>
      </c>
    </row>
    <row r="198" spans="4:5" hidden="1" x14ac:dyDescent="0.3">
      <c r="D198">
        <v>2</v>
      </c>
      <c r="E198" s="1" t="s">
        <v>55</v>
      </c>
    </row>
    <row r="199" spans="4:5" hidden="1" x14ac:dyDescent="0.3">
      <c r="D199">
        <v>6</v>
      </c>
      <c r="E199" s="1" t="s">
        <v>55</v>
      </c>
    </row>
    <row r="200" spans="4:5" hidden="1" x14ac:dyDescent="0.3">
      <c r="D200">
        <v>6</v>
      </c>
      <c r="E200" s="1" t="s">
        <v>55</v>
      </c>
    </row>
    <row r="201" spans="4:5" hidden="1" x14ac:dyDescent="0.3">
      <c r="D201">
        <v>6</v>
      </c>
      <c r="E201" s="1" t="s">
        <v>56</v>
      </c>
    </row>
    <row r="202" spans="4:5" hidden="1" x14ac:dyDescent="0.3">
      <c r="D202">
        <v>3</v>
      </c>
      <c r="E202" s="1" t="s">
        <v>55</v>
      </c>
    </row>
    <row r="203" spans="4:5" hidden="1" x14ac:dyDescent="0.3">
      <c r="D203">
        <v>2</v>
      </c>
      <c r="E203" s="1" t="s">
        <v>56</v>
      </c>
    </row>
    <row r="204" spans="4:5" hidden="1" x14ac:dyDescent="0.3">
      <c r="D204">
        <v>5</v>
      </c>
      <c r="E204" s="1" t="s">
        <v>55</v>
      </c>
    </row>
    <row r="205" spans="4:5" hidden="1" x14ac:dyDescent="0.3">
      <c r="D205">
        <v>3</v>
      </c>
      <c r="E205" s="1" t="s">
        <v>55</v>
      </c>
    </row>
    <row r="206" spans="4:5" hidden="1" x14ac:dyDescent="0.3">
      <c r="D206">
        <v>5</v>
      </c>
      <c r="E206" s="1" t="s">
        <v>56</v>
      </c>
    </row>
    <row r="207" spans="4:5" hidden="1" x14ac:dyDescent="0.3">
      <c r="D207">
        <v>4</v>
      </c>
      <c r="E207" s="1" t="s">
        <v>57</v>
      </c>
    </row>
    <row r="208" spans="4:5" hidden="1" x14ac:dyDescent="0.3">
      <c r="D208">
        <v>2</v>
      </c>
      <c r="E208" s="1" t="s">
        <v>55</v>
      </c>
    </row>
    <row r="209" spans="4:5" hidden="1" x14ac:dyDescent="0.3">
      <c r="D209">
        <v>6</v>
      </c>
      <c r="E209" s="1" t="s">
        <v>57</v>
      </c>
    </row>
    <row r="210" spans="4:5" hidden="1" x14ac:dyDescent="0.3">
      <c r="D210">
        <v>2</v>
      </c>
      <c r="E210" s="1" t="s">
        <v>57</v>
      </c>
    </row>
    <row r="211" spans="4:5" hidden="1" x14ac:dyDescent="0.3">
      <c r="D211">
        <v>3</v>
      </c>
      <c r="E211" s="1" t="s">
        <v>55</v>
      </c>
    </row>
    <row r="212" spans="4:5" hidden="1" x14ac:dyDescent="0.3">
      <c r="D212">
        <v>5</v>
      </c>
      <c r="E212" s="1" t="s">
        <v>55</v>
      </c>
    </row>
    <row r="213" spans="4:5" hidden="1" x14ac:dyDescent="0.3">
      <c r="D213">
        <v>4</v>
      </c>
      <c r="E213" s="1" t="s">
        <v>55</v>
      </c>
    </row>
    <row r="214" spans="4:5" hidden="1" x14ac:dyDescent="0.3">
      <c r="D214">
        <v>5</v>
      </c>
      <c r="E214" s="1" t="s">
        <v>57</v>
      </c>
    </row>
    <row r="215" spans="4:5" hidden="1" x14ac:dyDescent="0.3">
      <c r="D215">
        <v>2</v>
      </c>
      <c r="E215" s="1" t="s">
        <v>58</v>
      </c>
    </row>
    <row r="216" spans="4:5" hidden="1" x14ac:dyDescent="0.3">
      <c r="D216">
        <v>6</v>
      </c>
      <c r="E216" s="1" t="s">
        <v>58</v>
      </c>
    </row>
    <row r="217" spans="4:5" hidden="1" x14ac:dyDescent="0.3">
      <c r="D217">
        <v>3</v>
      </c>
      <c r="E217" s="1" t="s">
        <v>56</v>
      </c>
    </row>
    <row r="218" spans="4:5" hidden="1" x14ac:dyDescent="0.3">
      <c r="D218">
        <v>6</v>
      </c>
      <c r="E218" s="1" t="s">
        <v>55</v>
      </c>
    </row>
    <row r="219" spans="4:5" hidden="1" x14ac:dyDescent="0.3">
      <c r="D219">
        <v>2</v>
      </c>
      <c r="E219" s="1" t="s">
        <v>56</v>
      </c>
    </row>
    <row r="220" spans="4:5" hidden="1" x14ac:dyDescent="0.3">
      <c r="D220">
        <v>6</v>
      </c>
      <c r="E220" s="1" t="s">
        <v>59</v>
      </c>
    </row>
    <row r="221" spans="4:5" hidden="1" x14ac:dyDescent="0.3">
      <c r="D221">
        <v>6</v>
      </c>
      <c r="E221" s="1" t="s">
        <v>60</v>
      </c>
    </row>
    <row r="222" spans="4:5" hidden="1" x14ac:dyDescent="0.3">
      <c r="D222">
        <v>5</v>
      </c>
      <c r="E222" s="1" t="s">
        <v>55</v>
      </c>
    </row>
    <row r="223" spans="4:5" hidden="1" x14ac:dyDescent="0.3">
      <c r="D223">
        <v>6</v>
      </c>
      <c r="E223" s="1" t="s">
        <v>55</v>
      </c>
    </row>
    <row r="224" spans="4:5" hidden="1" x14ac:dyDescent="0.3">
      <c r="D224">
        <v>5</v>
      </c>
      <c r="E224" s="1" t="s">
        <v>55</v>
      </c>
    </row>
    <row r="225" spans="4:5" hidden="1" x14ac:dyDescent="0.3">
      <c r="D225">
        <v>2</v>
      </c>
      <c r="E225" s="1" t="s">
        <v>55</v>
      </c>
    </row>
    <row r="226" spans="4:5" hidden="1" x14ac:dyDescent="0.3">
      <c r="D226">
        <v>2</v>
      </c>
      <c r="E226" s="1" t="s">
        <v>56</v>
      </c>
    </row>
    <row r="227" spans="4:5" hidden="1" x14ac:dyDescent="0.3">
      <c r="D227">
        <v>2</v>
      </c>
      <c r="E227" s="1" t="s">
        <v>55</v>
      </c>
    </row>
    <row r="228" spans="4:5" hidden="1" x14ac:dyDescent="0.3">
      <c r="D228">
        <v>2</v>
      </c>
      <c r="E228" s="1" t="s">
        <v>56</v>
      </c>
    </row>
    <row r="229" spans="4:5" hidden="1" x14ac:dyDescent="0.3">
      <c r="D229">
        <v>5</v>
      </c>
      <c r="E229" s="1" t="s">
        <v>55</v>
      </c>
    </row>
    <row r="230" spans="4:5" hidden="1" x14ac:dyDescent="0.3">
      <c r="D230">
        <v>4</v>
      </c>
      <c r="E230" s="1" t="s">
        <v>55</v>
      </c>
    </row>
    <row r="231" spans="4:5" hidden="1" x14ac:dyDescent="0.3">
      <c r="D231">
        <v>2</v>
      </c>
      <c r="E231" s="1" t="s">
        <v>57</v>
      </c>
    </row>
    <row r="232" spans="4:5" hidden="1" x14ac:dyDescent="0.3">
      <c r="D232">
        <v>6</v>
      </c>
      <c r="E232" s="1" t="s">
        <v>55</v>
      </c>
    </row>
    <row r="233" spans="4:5" hidden="1" x14ac:dyDescent="0.3">
      <c r="D233">
        <v>6</v>
      </c>
      <c r="E233" s="1" t="s">
        <v>56</v>
      </c>
    </row>
    <row r="234" spans="4:5" hidden="1" x14ac:dyDescent="0.3">
      <c r="D234">
        <v>6</v>
      </c>
      <c r="E234" s="1" t="s">
        <v>57</v>
      </c>
    </row>
    <row r="235" spans="4:5" hidden="1" x14ac:dyDescent="0.3">
      <c r="D235">
        <v>6</v>
      </c>
      <c r="E235" s="1" t="s">
        <v>55</v>
      </c>
    </row>
    <row r="236" spans="4:5" hidden="1" x14ac:dyDescent="0.3">
      <c r="D236">
        <v>3</v>
      </c>
      <c r="E236" s="1" t="s">
        <v>55</v>
      </c>
    </row>
    <row r="237" spans="4:5" hidden="1" x14ac:dyDescent="0.3">
      <c r="D237">
        <v>4</v>
      </c>
      <c r="E237" s="1" t="s">
        <v>56</v>
      </c>
    </row>
    <row r="238" spans="4:5" hidden="1" x14ac:dyDescent="0.3">
      <c r="D238">
        <v>5</v>
      </c>
      <c r="E238" s="1" t="s">
        <v>55</v>
      </c>
    </row>
    <row r="239" spans="4:5" hidden="1" x14ac:dyDescent="0.3">
      <c r="D239">
        <v>6</v>
      </c>
      <c r="E239" s="1" t="s">
        <v>56</v>
      </c>
    </row>
    <row r="240" spans="4:5" hidden="1" x14ac:dyDescent="0.3">
      <c r="D240">
        <v>5</v>
      </c>
      <c r="E240" s="1" t="s">
        <v>56</v>
      </c>
    </row>
    <row r="241" spans="4:5" hidden="1" x14ac:dyDescent="0.3">
      <c r="D241">
        <v>6</v>
      </c>
      <c r="E241" s="1" t="s">
        <v>58</v>
      </c>
    </row>
    <row r="242" spans="4:5" hidden="1" x14ac:dyDescent="0.3">
      <c r="D242">
        <v>6</v>
      </c>
      <c r="E242" s="1" t="s">
        <v>57</v>
      </c>
    </row>
    <row r="243" spans="4:5" hidden="1" x14ac:dyDescent="0.3">
      <c r="D243">
        <v>2</v>
      </c>
      <c r="E243" s="1" t="s">
        <v>58</v>
      </c>
    </row>
    <row r="244" spans="4:5" hidden="1" x14ac:dyDescent="0.3">
      <c r="D244">
        <v>6</v>
      </c>
      <c r="E244" s="1" t="s">
        <v>59</v>
      </c>
    </row>
    <row r="245" spans="4:5" hidden="1" x14ac:dyDescent="0.3">
      <c r="D245">
        <v>3</v>
      </c>
      <c r="E245" s="1" t="s">
        <v>55</v>
      </c>
    </row>
    <row r="246" spans="4:5" hidden="1" x14ac:dyDescent="0.3">
      <c r="D246">
        <v>3</v>
      </c>
      <c r="E246" s="1" t="s">
        <v>56</v>
      </c>
    </row>
    <row r="247" spans="4:5" hidden="1" x14ac:dyDescent="0.3">
      <c r="D247">
        <v>2</v>
      </c>
      <c r="E247" s="1" t="s">
        <v>55</v>
      </c>
    </row>
    <row r="248" spans="4:5" hidden="1" x14ac:dyDescent="0.3">
      <c r="D248">
        <v>2</v>
      </c>
      <c r="E248" s="1" t="s">
        <v>56</v>
      </c>
    </row>
    <row r="249" spans="4:5" hidden="1" x14ac:dyDescent="0.3">
      <c r="D249">
        <v>5</v>
      </c>
      <c r="E249" s="1" t="s">
        <v>55</v>
      </c>
    </row>
    <row r="250" spans="4:5" hidden="1" x14ac:dyDescent="0.3">
      <c r="D250">
        <v>2</v>
      </c>
      <c r="E250" s="1" t="s">
        <v>55</v>
      </c>
    </row>
    <row r="251" spans="4:5" hidden="1" x14ac:dyDescent="0.3">
      <c r="D251">
        <v>6</v>
      </c>
      <c r="E251" s="1" t="s">
        <v>60</v>
      </c>
    </row>
    <row r="252" spans="4:5" hidden="1" x14ac:dyDescent="0.3">
      <c r="D252">
        <v>5</v>
      </c>
      <c r="E252" s="1" t="s">
        <v>55</v>
      </c>
    </row>
    <row r="253" spans="4:5" hidden="1" x14ac:dyDescent="0.3">
      <c r="D253">
        <v>5</v>
      </c>
      <c r="E253" s="1" t="s">
        <v>57</v>
      </c>
    </row>
    <row r="254" spans="4:5" hidden="1" x14ac:dyDescent="0.3">
      <c r="D254">
        <v>2</v>
      </c>
      <c r="E254" s="1" t="s">
        <v>55</v>
      </c>
    </row>
    <row r="255" spans="4:5" hidden="1" x14ac:dyDescent="0.3">
      <c r="D255">
        <v>6</v>
      </c>
      <c r="E255" s="1" t="s">
        <v>58</v>
      </c>
    </row>
    <row r="256" spans="4:5" hidden="1" x14ac:dyDescent="0.3">
      <c r="D256">
        <v>5</v>
      </c>
      <c r="E256" s="1" t="s">
        <v>56</v>
      </c>
    </row>
    <row r="257" spans="4:5" hidden="1" x14ac:dyDescent="0.3">
      <c r="D257">
        <v>2</v>
      </c>
      <c r="E257" s="1" t="s">
        <v>55</v>
      </c>
    </row>
    <row r="258" spans="4:5" hidden="1" x14ac:dyDescent="0.3">
      <c r="D258">
        <v>2</v>
      </c>
      <c r="E258" s="1" t="s">
        <v>56</v>
      </c>
    </row>
    <row r="259" spans="4:5" hidden="1" x14ac:dyDescent="0.3">
      <c r="D259">
        <v>4</v>
      </c>
      <c r="E259" s="1" t="s">
        <v>55</v>
      </c>
    </row>
    <row r="260" spans="4:5" hidden="1" x14ac:dyDescent="0.3">
      <c r="D260">
        <v>6</v>
      </c>
      <c r="E260" s="1" t="s">
        <v>240</v>
      </c>
    </row>
    <row r="261" spans="4:5" hidden="1" x14ac:dyDescent="0.3">
      <c r="D261">
        <v>6</v>
      </c>
      <c r="E261" s="1" t="s">
        <v>55</v>
      </c>
    </row>
    <row r="262" spans="4:5" hidden="1" x14ac:dyDescent="0.3">
      <c r="D262">
        <v>3</v>
      </c>
      <c r="E262" s="1" t="s">
        <v>57</v>
      </c>
    </row>
    <row r="263" spans="4:5" hidden="1" x14ac:dyDescent="0.3">
      <c r="D263">
        <v>3</v>
      </c>
      <c r="E263" s="1" t="s">
        <v>58</v>
      </c>
    </row>
    <row r="264" spans="4:5" hidden="1" x14ac:dyDescent="0.3">
      <c r="D264">
        <v>2</v>
      </c>
      <c r="E264" s="1" t="s">
        <v>57</v>
      </c>
    </row>
    <row r="265" spans="4:5" hidden="1" x14ac:dyDescent="0.3">
      <c r="D265">
        <v>2</v>
      </c>
      <c r="E265" s="1" t="s">
        <v>58</v>
      </c>
    </row>
    <row r="266" spans="4:5" hidden="1" x14ac:dyDescent="0.3">
      <c r="D266">
        <v>5</v>
      </c>
      <c r="E266" s="1" t="s">
        <v>56</v>
      </c>
    </row>
    <row r="267" spans="4:5" hidden="1" x14ac:dyDescent="0.3">
      <c r="D267">
        <v>5</v>
      </c>
      <c r="E267" s="1" t="s">
        <v>57</v>
      </c>
    </row>
    <row r="268" spans="4:5" x14ac:dyDescent="0.3">
      <c r="D268">
        <v>6</v>
      </c>
      <c r="E268" s="1" t="s">
        <v>241</v>
      </c>
    </row>
    <row r="269" spans="4:5" hidden="1" x14ac:dyDescent="0.3">
      <c r="D269">
        <v>4</v>
      </c>
      <c r="E269" s="1" t="s">
        <v>56</v>
      </c>
    </row>
    <row r="270" spans="4:5" hidden="1" x14ac:dyDescent="0.3">
      <c r="D270">
        <v>4</v>
      </c>
      <c r="E270" s="1" t="s">
        <v>57</v>
      </c>
    </row>
    <row r="271" spans="4:5" hidden="1" x14ac:dyDescent="0.3">
      <c r="D271">
        <v>4</v>
      </c>
      <c r="E271" s="1" t="s">
        <v>58</v>
      </c>
    </row>
    <row r="272" spans="4:5" hidden="1" x14ac:dyDescent="0.3">
      <c r="D272">
        <v>5</v>
      </c>
      <c r="E272" s="1" t="s">
        <v>55</v>
      </c>
    </row>
    <row r="273" spans="4:5" hidden="1" x14ac:dyDescent="0.3">
      <c r="D273">
        <v>4</v>
      </c>
      <c r="E273" s="1" t="s">
        <v>59</v>
      </c>
    </row>
    <row r="274" spans="4:5" hidden="1" x14ac:dyDescent="0.3">
      <c r="D274">
        <v>4</v>
      </c>
      <c r="E274" s="1" t="s">
        <v>60</v>
      </c>
    </row>
    <row r="275" spans="4:5" hidden="1" x14ac:dyDescent="0.3">
      <c r="D275">
        <v>4</v>
      </c>
      <c r="E275" s="1" t="s">
        <v>55</v>
      </c>
    </row>
    <row r="276" spans="4:5" hidden="1" x14ac:dyDescent="0.3">
      <c r="D276">
        <v>4</v>
      </c>
      <c r="E276" s="1" t="s">
        <v>56</v>
      </c>
    </row>
    <row r="277" spans="4:5" hidden="1" x14ac:dyDescent="0.3">
      <c r="D277">
        <v>6</v>
      </c>
      <c r="E277" s="1" t="s">
        <v>59</v>
      </c>
    </row>
    <row r="278" spans="4:5" hidden="1" x14ac:dyDescent="0.3">
      <c r="D278">
        <v>4</v>
      </c>
      <c r="E278" s="1" t="s">
        <v>55</v>
      </c>
    </row>
    <row r="279" spans="4:5" hidden="1" x14ac:dyDescent="0.3">
      <c r="D279">
        <v>4</v>
      </c>
      <c r="E279" s="1" t="s">
        <v>56</v>
      </c>
    </row>
    <row r="280" spans="4:5" hidden="1" x14ac:dyDescent="0.3">
      <c r="D280">
        <v>6</v>
      </c>
      <c r="E280" s="1" t="s">
        <v>55</v>
      </c>
    </row>
    <row r="281" spans="4:5" hidden="1" x14ac:dyDescent="0.3">
      <c r="D281">
        <v>6</v>
      </c>
      <c r="E281" s="1" t="s">
        <v>56</v>
      </c>
    </row>
    <row r="282" spans="4:5" hidden="1" x14ac:dyDescent="0.3">
      <c r="D282">
        <v>3</v>
      </c>
      <c r="E282" s="1" t="s">
        <v>55</v>
      </c>
    </row>
    <row r="283" spans="4:5" hidden="1" x14ac:dyDescent="0.3">
      <c r="D283">
        <v>6</v>
      </c>
      <c r="E283" s="1" t="s">
        <v>60</v>
      </c>
    </row>
    <row r="284" spans="4:5" hidden="1" x14ac:dyDescent="0.3">
      <c r="D284">
        <v>4</v>
      </c>
      <c r="E284" s="1" t="s">
        <v>57</v>
      </c>
    </row>
    <row r="285" spans="4:5" hidden="1" x14ac:dyDescent="0.3">
      <c r="D285">
        <v>6</v>
      </c>
      <c r="E285" s="1" t="s">
        <v>57</v>
      </c>
    </row>
    <row r="286" spans="4:5" hidden="1" x14ac:dyDescent="0.3">
      <c r="D286">
        <v>6</v>
      </c>
      <c r="E286" s="1" t="s">
        <v>58</v>
      </c>
    </row>
    <row r="287" spans="4:5" hidden="1" x14ac:dyDescent="0.3">
      <c r="D287">
        <v>6</v>
      </c>
      <c r="E287" s="1" t="s">
        <v>240</v>
      </c>
    </row>
    <row r="288" spans="4:5" hidden="1" x14ac:dyDescent="0.3">
      <c r="D288">
        <v>6</v>
      </c>
      <c r="E288" s="1" t="s">
        <v>59</v>
      </c>
    </row>
    <row r="289" spans="4:5" hidden="1" x14ac:dyDescent="0.3">
      <c r="D289">
        <v>6</v>
      </c>
      <c r="E289" s="1" t="s">
        <v>60</v>
      </c>
    </row>
    <row r="290" spans="4:5" hidden="1" x14ac:dyDescent="0.3">
      <c r="D290">
        <v>4</v>
      </c>
      <c r="E290" s="1" t="s">
        <v>58</v>
      </c>
    </row>
    <row r="291" spans="4:5" hidden="1" x14ac:dyDescent="0.3">
      <c r="D291">
        <v>2</v>
      </c>
      <c r="E291" s="1" t="s">
        <v>55</v>
      </c>
    </row>
    <row r="292" spans="4:5" hidden="1" x14ac:dyDescent="0.3">
      <c r="D292">
        <v>3</v>
      </c>
      <c r="E292" s="1" t="s">
        <v>55</v>
      </c>
    </row>
    <row r="293" spans="4:5" hidden="1" x14ac:dyDescent="0.3">
      <c r="D293">
        <v>2</v>
      </c>
      <c r="E293" s="1" t="s">
        <v>55</v>
      </c>
    </row>
    <row r="294" spans="4:5" hidden="1" x14ac:dyDescent="0.3">
      <c r="D294">
        <v>3</v>
      </c>
      <c r="E294" s="1" t="s">
        <v>55</v>
      </c>
    </row>
    <row r="295" spans="4:5" hidden="1" x14ac:dyDescent="0.3">
      <c r="D295">
        <v>6</v>
      </c>
      <c r="E295" s="1" t="s">
        <v>240</v>
      </c>
    </row>
    <row r="296" spans="4:5" hidden="1" x14ac:dyDescent="0.3">
      <c r="D296">
        <v>2</v>
      </c>
      <c r="E296" s="1" t="s">
        <v>56</v>
      </c>
    </row>
    <row r="297" spans="4:5" hidden="1" x14ac:dyDescent="0.3">
      <c r="D297">
        <v>2</v>
      </c>
      <c r="E297" s="1" t="s">
        <v>57</v>
      </c>
    </row>
    <row r="298" spans="4:5" hidden="1" x14ac:dyDescent="0.3">
      <c r="D298">
        <v>2</v>
      </c>
      <c r="E298" s="1" t="s">
        <v>58</v>
      </c>
    </row>
    <row r="299" spans="4:5" hidden="1" x14ac:dyDescent="0.3">
      <c r="D299">
        <v>4</v>
      </c>
      <c r="E299" s="1" t="s">
        <v>59</v>
      </c>
    </row>
    <row r="300" spans="4:5" hidden="1" x14ac:dyDescent="0.3">
      <c r="D300">
        <v>4</v>
      </c>
      <c r="E300" s="1" t="s">
        <v>60</v>
      </c>
    </row>
    <row r="301" spans="4:5" hidden="1" x14ac:dyDescent="0.3">
      <c r="D301">
        <v>3</v>
      </c>
      <c r="E301" s="1" t="s">
        <v>55</v>
      </c>
    </row>
    <row r="302" spans="4:5" hidden="1" x14ac:dyDescent="0.3">
      <c r="D302">
        <v>3</v>
      </c>
      <c r="E302" s="1" t="s">
        <v>56</v>
      </c>
    </row>
    <row r="303" spans="4:5" hidden="1" x14ac:dyDescent="0.3">
      <c r="D303">
        <v>5</v>
      </c>
      <c r="E303" s="1" t="s">
        <v>55</v>
      </c>
    </row>
    <row r="304" spans="4:5" hidden="1" x14ac:dyDescent="0.3">
      <c r="D304">
        <v>6</v>
      </c>
      <c r="E304" s="1" t="s">
        <v>55</v>
      </c>
    </row>
    <row r="305" spans="4:5" hidden="1" x14ac:dyDescent="0.3">
      <c r="D305">
        <v>4</v>
      </c>
      <c r="E305" s="1" t="s">
        <v>55</v>
      </c>
    </row>
    <row r="306" spans="4:5" hidden="1" x14ac:dyDescent="0.3">
      <c r="D306">
        <v>5</v>
      </c>
      <c r="E306" s="1" t="s">
        <v>55</v>
      </c>
    </row>
    <row r="307" spans="4:5" x14ac:dyDescent="0.3">
      <c r="D307">
        <v>6</v>
      </c>
      <c r="E307" s="1" t="s">
        <v>241</v>
      </c>
    </row>
    <row r="308" spans="4:5" hidden="1" x14ac:dyDescent="0.3">
      <c r="D308">
        <v>3</v>
      </c>
      <c r="E308" s="1" t="s">
        <v>56</v>
      </c>
    </row>
    <row r="309" spans="4:5" hidden="1" x14ac:dyDescent="0.3">
      <c r="D309">
        <v>5</v>
      </c>
      <c r="E309" s="1" t="s">
        <v>56</v>
      </c>
    </row>
    <row r="310" spans="4:5" hidden="1" x14ac:dyDescent="0.3">
      <c r="D310">
        <v>3</v>
      </c>
      <c r="E310" s="1" t="s">
        <v>56</v>
      </c>
    </row>
    <row r="311" spans="4:5" hidden="1" x14ac:dyDescent="0.3">
      <c r="D311">
        <v>3</v>
      </c>
      <c r="E311" s="1" t="s">
        <v>57</v>
      </c>
    </row>
    <row r="312" spans="4:5" hidden="1" x14ac:dyDescent="0.3">
      <c r="D312">
        <v>3</v>
      </c>
      <c r="E312" s="1" t="s">
        <v>58</v>
      </c>
    </row>
    <row r="313" spans="4:5" hidden="1" x14ac:dyDescent="0.3">
      <c r="D313">
        <v>4</v>
      </c>
      <c r="E313" s="1" t="s">
        <v>57</v>
      </c>
    </row>
    <row r="314" spans="4:5" hidden="1" x14ac:dyDescent="0.3">
      <c r="D314">
        <v>4</v>
      </c>
      <c r="E314" s="1" t="s">
        <v>58</v>
      </c>
    </row>
    <row r="315" spans="4:5" hidden="1" x14ac:dyDescent="0.3">
      <c r="D315">
        <v>4</v>
      </c>
      <c r="E315" s="1" t="s">
        <v>59</v>
      </c>
    </row>
    <row r="316" spans="4:5" hidden="1" x14ac:dyDescent="0.3">
      <c r="D316">
        <v>4</v>
      </c>
      <c r="E316" s="1" t="s">
        <v>60</v>
      </c>
    </row>
    <row r="317" spans="4:5" hidden="1" x14ac:dyDescent="0.3">
      <c r="D317">
        <v>6</v>
      </c>
      <c r="E317" s="1" t="s">
        <v>55</v>
      </c>
    </row>
    <row r="318" spans="4:5" hidden="1" x14ac:dyDescent="0.3">
      <c r="D318">
        <v>2</v>
      </c>
      <c r="E318" s="1" t="s">
        <v>56</v>
      </c>
    </row>
    <row r="319" spans="4:5" x14ac:dyDescent="0.3">
      <c r="D319">
        <v>6</v>
      </c>
      <c r="E319" s="1" t="s">
        <v>241</v>
      </c>
    </row>
    <row r="320" spans="4:5" hidden="1" x14ac:dyDescent="0.3">
      <c r="D320">
        <v>3</v>
      </c>
      <c r="E320" s="1" t="s">
        <v>57</v>
      </c>
    </row>
    <row r="321" spans="4:5" hidden="1" x14ac:dyDescent="0.3">
      <c r="D321">
        <v>3</v>
      </c>
      <c r="E321" s="1" t="s">
        <v>58</v>
      </c>
    </row>
    <row r="322" spans="4:5" hidden="1" x14ac:dyDescent="0.3">
      <c r="D322">
        <v>3</v>
      </c>
      <c r="E322" s="1" t="s">
        <v>56</v>
      </c>
    </row>
    <row r="323" spans="4:5" hidden="1" x14ac:dyDescent="0.3">
      <c r="D323">
        <v>4</v>
      </c>
      <c r="E323" s="1" t="s">
        <v>56</v>
      </c>
    </row>
    <row r="324" spans="4:5" hidden="1" x14ac:dyDescent="0.3">
      <c r="D324">
        <v>5</v>
      </c>
      <c r="E324" s="1" t="s">
        <v>56</v>
      </c>
    </row>
    <row r="325" spans="4:5" hidden="1" x14ac:dyDescent="0.3">
      <c r="D325">
        <v>5</v>
      </c>
      <c r="E325" s="1" t="s">
        <v>57</v>
      </c>
    </row>
    <row r="326" spans="4:5" hidden="1" x14ac:dyDescent="0.3">
      <c r="D326">
        <v>4</v>
      </c>
      <c r="E326" s="1" t="s">
        <v>57</v>
      </c>
    </row>
    <row r="327" spans="4:5" hidden="1" x14ac:dyDescent="0.3">
      <c r="D327">
        <v>2</v>
      </c>
      <c r="E327" s="1" t="s">
        <v>55</v>
      </c>
    </row>
    <row r="328" spans="4:5" hidden="1" x14ac:dyDescent="0.3">
      <c r="D328">
        <v>5</v>
      </c>
      <c r="E328" s="1" t="s">
        <v>55</v>
      </c>
    </row>
    <row r="329" spans="4:5" hidden="1" x14ac:dyDescent="0.3">
      <c r="D329">
        <v>3</v>
      </c>
      <c r="E329" s="1" t="s">
        <v>55</v>
      </c>
    </row>
    <row r="330" spans="4:5" hidden="1" x14ac:dyDescent="0.3">
      <c r="D330">
        <v>2</v>
      </c>
      <c r="E330" s="1" t="s">
        <v>55</v>
      </c>
    </row>
    <row r="331" spans="4:5" hidden="1" x14ac:dyDescent="0.3">
      <c r="D331">
        <v>5</v>
      </c>
      <c r="E331" s="1" t="s">
        <v>55</v>
      </c>
    </row>
    <row r="332" spans="4:5" hidden="1" x14ac:dyDescent="0.3">
      <c r="D332">
        <v>3</v>
      </c>
      <c r="E332" s="1" t="s">
        <v>55</v>
      </c>
    </row>
    <row r="333" spans="4:5" hidden="1" x14ac:dyDescent="0.3">
      <c r="D333">
        <v>2</v>
      </c>
      <c r="E333" s="1" t="s">
        <v>55</v>
      </c>
    </row>
    <row r="334" spans="4:5" hidden="1" x14ac:dyDescent="0.3">
      <c r="D334">
        <v>4</v>
      </c>
      <c r="E334" s="1" t="s">
        <v>55</v>
      </c>
    </row>
    <row r="335" spans="4:5" hidden="1" x14ac:dyDescent="0.3">
      <c r="D335">
        <v>6</v>
      </c>
      <c r="E335" s="1" t="s">
        <v>55</v>
      </c>
    </row>
    <row r="336" spans="4:5" hidden="1" x14ac:dyDescent="0.3">
      <c r="D336">
        <v>3</v>
      </c>
      <c r="E336" s="1" t="s">
        <v>55</v>
      </c>
    </row>
    <row r="337" spans="4:5" hidden="1" x14ac:dyDescent="0.3">
      <c r="D337">
        <v>2</v>
      </c>
      <c r="E337" s="1" t="s">
        <v>55</v>
      </c>
    </row>
    <row r="338" spans="4:5" hidden="1" x14ac:dyDescent="0.3">
      <c r="D338">
        <v>3</v>
      </c>
      <c r="E338" s="1" t="s">
        <v>55</v>
      </c>
    </row>
    <row r="339" spans="4:5" hidden="1" x14ac:dyDescent="0.3">
      <c r="D339">
        <v>5</v>
      </c>
      <c r="E339" s="1" t="s">
        <v>55</v>
      </c>
    </row>
    <row r="340" spans="4:5" hidden="1" x14ac:dyDescent="0.3">
      <c r="D340">
        <v>4</v>
      </c>
      <c r="E340" s="1" t="s">
        <v>56</v>
      </c>
    </row>
    <row r="341" spans="4:5" hidden="1" x14ac:dyDescent="0.3">
      <c r="D341">
        <v>5</v>
      </c>
      <c r="E341" s="1" t="s">
        <v>55</v>
      </c>
    </row>
    <row r="342" spans="4:5" hidden="1" x14ac:dyDescent="0.3">
      <c r="D342">
        <v>3</v>
      </c>
      <c r="E342" s="1" t="s">
        <v>56</v>
      </c>
    </row>
    <row r="343" spans="4:5" hidden="1" x14ac:dyDescent="0.3">
      <c r="D343">
        <v>6</v>
      </c>
      <c r="E343" s="1" t="s">
        <v>55</v>
      </c>
    </row>
    <row r="344" spans="4:5" hidden="1" x14ac:dyDescent="0.3">
      <c r="D344">
        <v>4</v>
      </c>
      <c r="E344" s="1" t="s">
        <v>57</v>
      </c>
    </row>
    <row r="345" spans="4:5" hidden="1" x14ac:dyDescent="0.3">
      <c r="D345">
        <v>6</v>
      </c>
      <c r="E345" s="1" t="s">
        <v>55</v>
      </c>
    </row>
    <row r="346" spans="4:5" hidden="1" x14ac:dyDescent="0.3">
      <c r="D346">
        <v>3</v>
      </c>
      <c r="E346" s="1" t="s">
        <v>55</v>
      </c>
    </row>
    <row r="347" spans="4:5" hidden="1" x14ac:dyDescent="0.3">
      <c r="D347">
        <v>2</v>
      </c>
      <c r="E347" s="1" t="s">
        <v>56</v>
      </c>
    </row>
    <row r="348" spans="4:5" hidden="1" x14ac:dyDescent="0.3">
      <c r="D348">
        <v>6</v>
      </c>
      <c r="E348" s="1" t="s">
        <v>56</v>
      </c>
    </row>
    <row r="349" spans="4:5" hidden="1" x14ac:dyDescent="0.3">
      <c r="D349">
        <v>5</v>
      </c>
      <c r="E349" s="1" t="s">
        <v>56</v>
      </c>
    </row>
    <row r="350" spans="4:5" hidden="1" x14ac:dyDescent="0.3">
      <c r="D350">
        <v>2</v>
      </c>
      <c r="E350" s="1" t="s">
        <v>55</v>
      </c>
    </row>
    <row r="351" spans="4:5" hidden="1" x14ac:dyDescent="0.3">
      <c r="D351">
        <v>2</v>
      </c>
      <c r="E351" s="1" t="s">
        <v>56</v>
      </c>
    </row>
    <row r="352" spans="4:5" hidden="1" x14ac:dyDescent="0.3">
      <c r="D352">
        <v>2</v>
      </c>
      <c r="E352" s="1" t="s">
        <v>57</v>
      </c>
    </row>
    <row r="353" spans="4:5" hidden="1" x14ac:dyDescent="0.3">
      <c r="D353">
        <v>5</v>
      </c>
      <c r="E353" s="1" t="s">
        <v>56</v>
      </c>
    </row>
    <row r="354" spans="4:5" hidden="1" x14ac:dyDescent="0.3">
      <c r="D354">
        <v>6</v>
      </c>
      <c r="E354" s="1" t="s">
        <v>56</v>
      </c>
    </row>
    <row r="355" spans="4:5" hidden="1" x14ac:dyDescent="0.3">
      <c r="D355">
        <v>3</v>
      </c>
      <c r="E355" s="1" t="s">
        <v>55</v>
      </c>
    </row>
    <row r="356" spans="4:5" hidden="1" x14ac:dyDescent="0.3">
      <c r="D356">
        <v>3</v>
      </c>
      <c r="E356" s="1" t="s">
        <v>56</v>
      </c>
    </row>
    <row r="357" spans="4:5" hidden="1" x14ac:dyDescent="0.3">
      <c r="D357">
        <v>6</v>
      </c>
      <c r="E357" s="1" t="s">
        <v>56</v>
      </c>
    </row>
    <row r="358" spans="4:5" hidden="1" x14ac:dyDescent="0.3">
      <c r="D358">
        <v>5</v>
      </c>
      <c r="E358" s="1" t="s">
        <v>57</v>
      </c>
    </row>
    <row r="359" spans="4:5" hidden="1" x14ac:dyDescent="0.3">
      <c r="D359">
        <v>5</v>
      </c>
      <c r="E359" s="1" t="s">
        <v>57</v>
      </c>
    </row>
    <row r="360" spans="4:5" hidden="1" x14ac:dyDescent="0.3">
      <c r="D360">
        <v>6</v>
      </c>
      <c r="E360" s="1" t="s">
        <v>57</v>
      </c>
    </row>
    <row r="361" spans="4:5" hidden="1" x14ac:dyDescent="0.3">
      <c r="D361">
        <v>6</v>
      </c>
      <c r="E361" s="1" t="s">
        <v>58</v>
      </c>
    </row>
    <row r="362" spans="4:5" hidden="1" x14ac:dyDescent="0.3">
      <c r="D362">
        <v>3</v>
      </c>
      <c r="E362" s="1" t="s">
        <v>55</v>
      </c>
    </row>
    <row r="363" spans="4:5" hidden="1" x14ac:dyDescent="0.3">
      <c r="D363">
        <v>2</v>
      </c>
      <c r="E363" s="1" t="s">
        <v>55</v>
      </c>
    </row>
    <row r="364" spans="4:5" hidden="1" x14ac:dyDescent="0.3">
      <c r="D364">
        <v>5</v>
      </c>
      <c r="E364" s="1" t="s">
        <v>55</v>
      </c>
    </row>
    <row r="365" spans="4:5" hidden="1" x14ac:dyDescent="0.3">
      <c r="D365">
        <v>6</v>
      </c>
      <c r="E365" s="1" t="s">
        <v>55</v>
      </c>
    </row>
    <row r="366" spans="4:5" hidden="1" x14ac:dyDescent="0.3">
      <c r="D366">
        <v>5</v>
      </c>
      <c r="E366" s="1" t="s">
        <v>56</v>
      </c>
    </row>
    <row r="367" spans="4:5" hidden="1" x14ac:dyDescent="0.3">
      <c r="D367">
        <v>2</v>
      </c>
      <c r="E367" s="1" t="s">
        <v>56</v>
      </c>
    </row>
    <row r="368" spans="4:5" hidden="1" x14ac:dyDescent="0.3">
      <c r="D368">
        <v>4</v>
      </c>
      <c r="E368" s="1" t="s">
        <v>55</v>
      </c>
    </row>
    <row r="369" spans="4:5" hidden="1" x14ac:dyDescent="0.3">
      <c r="D369">
        <v>4</v>
      </c>
      <c r="E369" s="1" t="s">
        <v>55</v>
      </c>
    </row>
    <row r="370" spans="4:5" hidden="1" x14ac:dyDescent="0.3">
      <c r="D370">
        <v>3</v>
      </c>
      <c r="E370" s="1" t="s">
        <v>55</v>
      </c>
    </row>
    <row r="371" spans="4:5" hidden="1" x14ac:dyDescent="0.3">
      <c r="D371">
        <v>4</v>
      </c>
      <c r="E371" s="1" t="s">
        <v>56</v>
      </c>
    </row>
    <row r="372" spans="4:5" hidden="1" x14ac:dyDescent="0.3">
      <c r="D372">
        <v>2</v>
      </c>
      <c r="E372" s="1" t="s">
        <v>55</v>
      </c>
    </row>
    <row r="373" spans="4:5" hidden="1" x14ac:dyDescent="0.3">
      <c r="D373">
        <v>5</v>
      </c>
      <c r="E373" s="1" t="s">
        <v>55</v>
      </c>
    </row>
    <row r="374" spans="4:5" hidden="1" x14ac:dyDescent="0.3">
      <c r="D374">
        <v>4</v>
      </c>
      <c r="E374" s="1" t="s">
        <v>57</v>
      </c>
    </row>
    <row r="375" spans="4:5" hidden="1" x14ac:dyDescent="0.3">
      <c r="D375">
        <v>4</v>
      </c>
      <c r="E375" s="1" t="s">
        <v>58</v>
      </c>
    </row>
    <row r="376" spans="4:5" hidden="1" x14ac:dyDescent="0.3">
      <c r="D376">
        <v>4</v>
      </c>
      <c r="E376" s="1" t="s">
        <v>55</v>
      </c>
    </row>
    <row r="377" spans="4:5" hidden="1" x14ac:dyDescent="0.3">
      <c r="D377">
        <v>4</v>
      </c>
      <c r="E377" s="1" t="s">
        <v>59</v>
      </c>
    </row>
    <row r="378" spans="4:5" hidden="1" x14ac:dyDescent="0.3">
      <c r="D378">
        <v>2</v>
      </c>
      <c r="E378" s="1" t="s">
        <v>57</v>
      </c>
    </row>
    <row r="379" spans="4:5" hidden="1" x14ac:dyDescent="0.3">
      <c r="D379">
        <v>2</v>
      </c>
      <c r="E379" s="1" t="s">
        <v>55</v>
      </c>
    </row>
    <row r="380" spans="4:5" hidden="1" x14ac:dyDescent="0.3">
      <c r="D380">
        <v>2</v>
      </c>
      <c r="E380" s="1" t="s">
        <v>56</v>
      </c>
    </row>
    <row r="381" spans="4:5" hidden="1" x14ac:dyDescent="0.3">
      <c r="D381">
        <v>6</v>
      </c>
      <c r="E381" s="1" t="s">
        <v>55</v>
      </c>
    </row>
    <row r="382" spans="4:5" hidden="1" x14ac:dyDescent="0.3">
      <c r="D382">
        <v>6</v>
      </c>
      <c r="E382" s="1" t="s">
        <v>55</v>
      </c>
    </row>
    <row r="383" spans="4:5" hidden="1" x14ac:dyDescent="0.3">
      <c r="D383">
        <v>6</v>
      </c>
      <c r="E383" s="1" t="s">
        <v>56</v>
      </c>
    </row>
    <row r="384" spans="4:5" hidden="1" x14ac:dyDescent="0.3">
      <c r="D384">
        <v>2</v>
      </c>
      <c r="E384" s="1" t="s">
        <v>55</v>
      </c>
    </row>
    <row r="385" spans="4:5" hidden="1" x14ac:dyDescent="0.3">
      <c r="D385">
        <v>4</v>
      </c>
      <c r="E385" s="1" t="s">
        <v>60</v>
      </c>
    </row>
    <row r="386" spans="4:5" hidden="1" x14ac:dyDescent="0.3">
      <c r="D386">
        <v>3</v>
      </c>
      <c r="E386" s="1" t="s">
        <v>57</v>
      </c>
    </row>
    <row r="387" spans="4:5" hidden="1" x14ac:dyDescent="0.3">
      <c r="D387">
        <v>2</v>
      </c>
      <c r="E387" s="1" t="s">
        <v>55</v>
      </c>
    </row>
    <row r="388" spans="4:5" hidden="1" x14ac:dyDescent="0.3">
      <c r="D388">
        <v>5</v>
      </c>
      <c r="E388" s="1" t="s">
        <v>55</v>
      </c>
    </row>
    <row r="389" spans="4:5" hidden="1" x14ac:dyDescent="0.3">
      <c r="D389">
        <v>3</v>
      </c>
      <c r="E389" s="1" t="s">
        <v>55</v>
      </c>
    </row>
    <row r="390" spans="4:5" hidden="1" x14ac:dyDescent="0.3">
      <c r="D390">
        <v>4</v>
      </c>
      <c r="E390" s="1" t="s">
        <v>55</v>
      </c>
    </row>
    <row r="391" spans="4:5" hidden="1" x14ac:dyDescent="0.3">
      <c r="D391">
        <v>5</v>
      </c>
      <c r="E391" s="1" t="s">
        <v>55</v>
      </c>
    </row>
    <row r="392" spans="4:5" hidden="1" x14ac:dyDescent="0.3">
      <c r="D392">
        <v>3</v>
      </c>
      <c r="E392" s="1" t="s">
        <v>56</v>
      </c>
    </row>
    <row r="393" spans="4:5" hidden="1" x14ac:dyDescent="0.3">
      <c r="D393">
        <v>5</v>
      </c>
      <c r="E393" s="1" t="s">
        <v>55</v>
      </c>
    </row>
    <row r="394" spans="4:5" hidden="1" x14ac:dyDescent="0.3">
      <c r="D394">
        <v>2</v>
      </c>
      <c r="E394" s="1" t="s">
        <v>55</v>
      </c>
    </row>
    <row r="395" spans="4:5" hidden="1" x14ac:dyDescent="0.3">
      <c r="D395">
        <v>2</v>
      </c>
      <c r="E395" s="1" t="s">
        <v>58</v>
      </c>
    </row>
    <row r="396" spans="4:5" hidden="1" x14ac:dyDescent="0.3">
      <c r="D396">
        <v>2</v>
      </c>
      <c r="E396" s="1" t="s">
        <v>56</v>
      </c>
    </row>
    <row r="397" spans="4:5" hidden="1" x14ac:dyDescent="0.3">
      <c r="D397">
        <v>4</v>
      </c>
      <c r="E397" s="1" t="s">
        <v>55</v>
      </c>
    </row>
    <row r="398" spans="4:5" hidden="1" x14ac:dyDescent="0.3">
      <c r="D398">
        <v>3</v>
      </c>
      <c r="E398" s="1" t="s">
        <v>57</v>
      </c>
    </row>
    <row r="399" spans="4:5" hidden="1" x14ac:dyDescent="0.3">
      <c r="D399">
        <v>2</v>
      </c>
      <c r="E399" s="1" t="s">
        <v>56</v>
      </c>
    </row>
    <row r="400" spans="4:5" hidden="1" x14ac:dyDescent="0.3">
      <c r="D400">
        <v>3</v>
      </c>
      <c r="E400" s="1" t="s">
        <v>58</v>
      </c>
    </row>
    <row r="401" spans="4:5" hidden="1" x14ac:dyDescent="0.3">
      <c r="D401">
        <v>2</v>
      </c>
      <c r="E401" s="1" t="s">
        <v>57</v>
      </c>
    </row>
    <row r="402" spans="4:5" hidden="1" x14ac:dyDescent="0.3">
      <c r="D402">
        <v>5</v>
      </c>
      <c r="E402" s="1" t="s">
        <v>55</v>
      </c>
    </row>
    <row r="403" spans="4:5" hidden="1" x14ac:dyDescent="0.3">
      <c r="D403">
        <v>4</v>
      </c>
      <c r="E403" s="1" t="s">
        <v>55</v>
      </c>
    </row>
    <row r="404" spans="4:5" hidden="1" x14ac:dyDescent="0.3">
      <c r="D404">
        <v>6</v>
      </c>
      <c r="E404" s="1" t="s">
        <v>55</v>
      </c>
    </row>
    <row r="405" spans="4:5" hidden="1" x14ac:dyDescent="0.3">
      <c r="D405">
        <v>6</v>
      </c>
      <c r="E405" s="1" t="s">
        <v>56</v>
      </c>
    </row>
    <row r="406" spans="4:5" hidden="1" x14ac:dyDescent="0.3">
      <c r="D406">
        <v>6</v>
      </c>
      <c r="E406" s="1" t="s">
        <v>57</v>
      </c>
    </row>
    <row r="407" spans="4:5" hidden="1" x14ac:dyDescent="0.3">
      <c r="D407">
        <v>6</v>
      </c>
      <c r="E407" s="1" t="s">
        <v>57</v>
      </c>
    </row>
    <row r="408" spans="4:5" hidden="1" x14ac:dyDescent="0.3">
      <c r="D408">
        <v>5</v>
      </c>
      <c r="E408" s="1" t="s">
        <v>56</v>
      </c>
    </row>
    <row r="409" spans="4:5" hidden="1" x14ac:dyDescent="0.3">
      <c r="D409">
        <v>6</v>
      </c>
      <c r="E409" s="1" t="s">
        <v>58</v>
      </c>
    </row>
    <row r="410" spans="4:5" hidden="1" x14ac:dyDescent="0.3">
      <c r="D410">
        <v>4</v>
      </c>
      <c r="E410" s="1" t="s">
        <v>56</v>
      </c>
    </row>
    <row r="411" spans="4:5" hidden="1" x14ac:dyDescent="0.3">
      <c r="D411">
        <v>5</v>
      </c>
      <c r="E411" s="1" t="s">
        <v>56</v>
      </c>
    </row>
    <row r="412" spans="4:5" hidden="1" x14ac:dyDescent="0.3">
      <c r="D412">
        <v>6</v>
      </c>
      <c r="E412" s="1" t="s">
        <v>57</v>
      </c>
    </row>
    <row r="413" spans="4:5" hidden="1" x14ac:dyDescent="0.3">
      <c r="D413">
        <v>6</v>
      </c>
      <c r="E413" s="1" t="s">
        <v>59</v>
      </c>
    </row>
    <row r="414" spans="4:5" hidden="1" x14ac:dyDescent="0.3">
      <c r="D414">
        <v>2</v>
      </c>
      <c r="E414" s="1" t="s">
        <v>56</v>
      </c>
    </row>
    <row r="415" spans="4:5" hidden="1" x14ac:dyDescent="0.3">
      <c r="D415">
        <v>6</v>
      </c>
      <c r="E415" s="1" t="s">
        <v>58</v>
      </c>
    </row>
    <row r="416" spans="4:5" hidden="1" x14ac:dyDescent="0.3">
      <c r="D416">
        <v>2</v>
      </c>
      <c r="E416" s="1" t="s">
        <v>57</v>
      </c>
    </row>
    <row r="417" spans="4:5" hidden="1" x14ac:dyDescent="0.3">
      <c r="D417">
        <v>3</v>
      </c>
      <c r="E417" s="1" t="s">
        <v>55</v>
      </c>
    </row>
    <row r="418" spans="4:5" hidden="1" x14ac:dyDescent="0.3">
      <c r="D418">
        <v>4</v>
      </c>
      <c r="E418" s="1" t="s">
        <v>57</v>
      </c>
    </row>
    <row r="419" spans="4:5" hidden="1" x14ac:dyDescent="0.3">
      <c r="D419">
        <v>2</v>
      </c>
      <c r="E419" s="1" t="s">
        <v>55</v>
      </c>
    </row>
    <row r="420" spans="4:5" hidden="1" x14ac:dyDescent="0.3">
      <c r="D420">
        <v>5</v>
      </c>
      <c r="E420" s="1" t="s">
        <v>55</v>
      </c>
    </row>
    <row r="421" spans="4:5" hidden="1" x14ac:dyDescent="0.3">
      <c r="D421">
        <v>6</v>
      </c>
      <c r="E421" s="1" t="s">
        <v>55</v>
      </c>
    </row>
    <row r="422" spans="4:5" hidden="1" x14ac:dyDescent="0.3">
      <c r="D422">
        <v>6</v>
      </c>
      <c r="E422" s="1" t="s">
        <v>60</v>
      </c>
    </row>
    <row r="423" spans="4:5" hidden="1" x14ac:dyDescent="0.3">
      <c r="D423">
        <v>3</v>
      </c>
      <c r="E423" s="1" t="s">
        <v>55</v>
      </c>
    </row>
    <row r="424" spans="4:5" hidden="1" x14ac:dyDescent="0.3">
      <c r="D424">
        <v>6</v>
      </c>
      <c r="E424" s="1" t="s">
        <v>55</v>
      </c>
    </row>
    <row r="425" spans="4:5" hidden="1" x14ac:dyDescent="0.3">
      <c r="D425">
        <v>5</v>
      </c>
      <c r="E425" s="1" t="s">
        <v>56</v>
      </c>
    </row>
    <row r="426" spans="4:5" hidden="1" x14ac:dyDescent="0.3">
      <c r="D426">
        <v>4</v>
      </c>
      <c r="E426" s="1" t="s">
        <v>55</v>
      </c>
    </row>
    <row r="427" spans="4:5" hidden="1" x14ac:dyDescent="0.3">
      <c r="D427">
        <v>2</v>
      </c>
      <c r="E427" s="1" t="s">
        <v>58</v>
      </c>
    </row>
    <row r="428" spans="4:5" hidden="1" x14ac:dyDescent="0.3">
      <c r="D428">
        <v>3</v>
      </c>
      <c r="E428" s="1" t="s">
        <v>56</v>
      </c>
    </row>
    <row r="429" spans="4:5" hidden="1" x14ac:dyDescent="0.3">
      <c r="D429">
        <v>6</v>
      </c>
      <c r="E429" s="1" t="s">
        <v>59</v>
      </c>
    </row>
    <row r="430" spans="4:5" hidden="1" x14ac:dyDescent="0.3">
      <c r="D430">
        <v>6</v>
      </c>
      <c r="E430" s="1" t="s">
        <v>60</v>
      </c>
    </row>
    <row r="431" spans="4:5" hidden="1" x14ac:dyDescent="0.3">
      <c r="D431">
        <v>3</v>
      </c>
      <c r="E431" s="1" t="s">
        <v>57</v>
      </c>
    </row>
    <row r="432" spans="4:5" hidden="1" x14ac:dyDescent="0.3">
      <c r="D432">
        <v>2</v>
      </c>
      <c r="E432" s="1" t="s">
        <v>55</v>
      </c>
    </row>
    <row r="433" spans="4:5" hidden="1" x14ac:dyDescent="0.3">
      <c r="D433">
        <v>3</v>
      </c>
      <c r="E433" s="1" t="s">
        <v>55</v>
      </c>
    </row>
    <row r="434" spans="4:5" hidden="1" x14ac:dyDescent="0.3">
      <c r="D434">
        <v>6</v>
      </c>
      <c r="E434" s="1" t="s">
        <v>240</v>
      </c>
    </row>
    <row r="435" spans="4:5" hidden="1" x14ac:dyDescent="0.3">
      <c r="D435">
        <v>6</v>
      </c>
      <c r="E435" s="1" t="s">
        <v>55</v>
      </c>
    </row>
    <row r="436" spans="4:5" hidden="1" x14ac:dyDescent="0.3">
      <c r="D436">
        <v>3</v>
      </c>
      <c r="E436" s="1" t="s">
        <v>56</v>
      </c>
    </row>
    <row r="437" spans="4:5" hidden="1" x14ac:dyDescent="0.3">
      <c r="D437">
        <v>2</v>
      </c>
      <c r="E437" s="1" t="s">
        <v>56</v>
      </c>
    </row>
    <row r="438" spans="4:5" hidden="1" x14ac:dyDescent="0.3">
      <c r="D438">
        <v>4</v>
      </c>
      <c r="E438" s="1" t="s">
        <v>55</v>
      </c>
    </row>
    <row r="439" spans="4:5" hidden="1" x14ac:dyDescent="0.3">
      <c r="D439">
        <v>5</v>
      </c>
      <c r="E439" s="1" t="s">
        <v>55</v>
      </c>
    </row>
    <row r="440" spans="4:5" hidden="1" x14ac:dyDescent="0.3">
      <c r="D440">
        <v>3</v>
      </c>
      <c r="E440" s="1" t="s">
        <v>58</v>
      </c>
    </row>
    <row r="441" spans="4:5" hidden="1" x14ac:dyDescent="0.3">
      <c r="D441">
        <v>4</v>
      </c>
      <c r="E441" s="1" t="s">
        <v>58</v>
      </c>
    </row>
    <row r="442" spans="4:5" hidden="1" x14ac:dyDescent="0.3">
      <c r="D442">
        <v>2</v>
      </c>
      <c r="E442" s="1" t="s">
        <v>55</v>
      </c>
    </row>
    <row r="443" spans="4:5" hidden="1" x14ac:dyDescent="0.3">
      <c r="D443">
        <v>4</v>
      </c>
      <c r="E443" s="1" t="s">
        <v>59</v>
      </c>
    </row>
    <row r="444" spans="4:5" hidden="1" x14ac:dyDescent="0.3">
      <c r="D444">
        <v>4</v>
      </c>
      <c r="E444" s="1" t="s">
        <v>60</v>
      </c>
    </row>
    <row r="445" spans="4:5" hidden="1" x14ac:dyDescent="0.3">
      <c r="D445">
        <v>5</v>
      </c>
      <c r="E445" s="1" t="s">
        <v>57</v>
      </c>
    </row>
    <row r="446" spans="4:5" hidden="1" x14ac:dyDescent="0.3">
      <c r="D446">
        <v>3</v>
      </c>
      <c r="E446" s="1" t="s">
        <v>55</v>
      </c>
    </row>
    <row r="447" spans="4:5" hidden="1" x14ac:dyDescent="0.3">
      <c r="D447">
        <v>3</v>
      </c>
      <c r="E447" s="1" t="s">
        <v>55</v>
      </c>
    </row>
    <row r="448" spans="4:5" hidden="1" x14ac:dyDescent="0.3">
      <c r="D448">
        <v>2</v>
      </c>
      <c r="E448" s="1" t="s">
        <v>55</v>
      </c>
    </row>
    <row r="449" spans="4:5" hidden="1" x14ac:dyDescent="0.3">
      <c r="D449">
        <v>5</v>
      </c>
      <c r="E449" s="1" t="s">
        <v>55</v>
      </c>
    </row>
    <row r="450" spans="4:5" hidden="1" x14ac:dyDescent="0.3">
      <c r="D450">
        <v>5</v>
      </c>
      <c r="E450" s="1" t="s">
        <v>57</v>
      </c>
    </row>
    <row r="451" spans="4:5" x14ac:dyDescent="0.3">
      <c r="D451">
        <v>6</v>
      </c>
      <c r="E451" s="1" t="s">
        <v>241</v>
      </c>
    </row>
    <row r="452" spans="4:5" hidden="1" x14ac:dyDescent="0.3">
      <c r="D452">
        <v>2</v>
      </c>
      <c r="E452" s="1" t="s">
        <v>56</v>
      </c>
    </row>
    <row r="453" spans="4:5" hidden="1" x14ac:dyDescent="0.3">
      <c r="D453">
        <v>6</v>
      </c>
      <c r="E453" s="1" t="s">
        <v>56</v>
      </c>
    </row>
    <row r="454" spans="4:5" hidden="1" x14ac:dyDescent="0.3">
      <c r="D454">
        <v>6</v>
      </c>
      <c r="E454" s="1" t="s">
        <v>57</v>
      </c>
    </row>
    <row r="455" spans="4:5" hidden="1" x14ac:dyDescent="0.3">
      <c r="D455">
        <v>4</v>
      </c>
      <c r="E455" s="1" t="s">
        <v>55</v>
      </c>
    </row>
    <row r="456" spans="4:5" hidden="1" x14ac:dyDescent="0.3">
      <c r="D456">
        <v>6</v>
      </c>
      <c r="E456" s="1" t="s">
        <v>56</v>
      </c>
    </row>
    <row r="457" spans="4:5" hidden="1" x14ac:dyDescent="0.3">
      <c r="D457">
        <v>6</v>
      </c>
      <c r="E457" s="1" t="s">
        <v>56</v>
      </c>
    </row>
    <row r="458" spans="4:5" hidden="1" x14ac:dyDescent="0.3">
      <c r="D458">
        <v>6</v>
      </c>
      <c r="E458" s="1" t="s">
        <v>240</v>
      </c>
    </row>
    <row r="459" spans="4:5" x14ac:dyDescent="0.3">
      <c r="D459">
        <v>6</v>
      </c>
      <c r="E459" s="1" t="s">
        <v>241</v>
      </c>
    </row>
    <row r="460" spans="4:5" hidden="1" x14ac:dyDescent="0.3">
      <c r="D460">
        <v>5</v>
      </c>
      <c r="E460" s="1" t="s">
        <v>56</v>
      </c>
    </row>
    <row r="461" spans="4:5" hidden="1" x14ac:dyDescent="0.3">
      <c r="D461">
        <v>5</v>
      </c>
      <c r="E461" s="1" t="s">
        <v>57</v>
      </c>
    </row>
    <row r="462" spans="4:5" hidden="1" x14ac:dyDescent="0.3">
      <c r="D462">
        <v>5</v>
      </c>
      <c r="E462" s="1" t="s">
        <v>55</v>
      </c>
    </row>
    <row r="463" spans="4:5" hidden="1" x14ac:dyDescent="0.3">
      <c r="D463">
        <v>4</v>
      </c>
      <c r="E463" s="1" t="s">
        <v>55</v>
      </c>
    </row>
    <row r="464" spans="4:5" hidden="1" x14ac:dyDescent="0.3">
      <c r="D464">
        <v>2</v>
      </c>
      <c r="E464" s="1" t="s">
        <v>57</v>
      </c>
    </row>
    <row r="465" spans="4:5" hidden="1" x14ac:dyDescent="0.3">
      <c r="D465">
        <v>2</v>
      </c>
      <c r="E465" s="1" t="s">
        <v>58</v>
      </c>
    </row>
    <row r="466" spans="4:5" hidden="1" x14ac:dyDescent="0.3">
      <c r="D466">
        <v>6</v>
      </c>
      <c r="E466" s="1" t="s">
        <v>57</v>
      </c>
    </row>
    <row r="467" spans="4:5" hidden="1" x14ac:dyDescent="0.3">
      <c r="D467">
        <v>3</v>
      </c>
      <c r="E467" s="1" t="s">
        <v>57</v>
      </c>
    </row>
    <row r="468" spans="4:5" hidden="1" x14ac:dyDescent="0.3">
      <c r="D468">
        <v>6</v>
      </c>
      <c r="E468" s="1" t="s">
        <v>55</v>
      </c>
    </row>
    <row r="469" spans="4:5" hidden="1" x14ac:dyDescent="0.3">
      <c r="D469">
        <v>3</v>
      </c>
      <c r="E469" s="1" t="s">
        <v>56</v>
      </c>
    </row>
    <row r="470" spans="4:5" hidden="1" x14ac:dyDescent="0.3">
      <c r="D470">
        <v>6</v>
      </c>
      <c r="E470" s="1" t="s">
        <v>58</v>
      </c>
    </row>
    <row r="471" spans="4:5" hidden="1" x14ac:dyDescent="0.3">
      <c r="D471">
        <v>6</v>
      </c>
      <c r="E471" s="1" t="s">
        <v>59</v>
      </c>
    </row>
    <row r="472" spans="4:5" hidden="1" x14ac:dyDescent="0.3">
      <c r="D472">
        <v>3</v>
      </c>
      <c r="E472" s="1" t="s">
        <v>58</v>
      </c>
    </row>
    <row r="473" spans="4:5" hidden="1" x14ac:dyDescent="0.3">
      <c r="D473">
        <v>6</v>
      </c>
      <c r="E473" s="1" t="s">
        <v>60</v>
      </c>
    </row>
    <row r="474" spans="4:5" hidden="1" x14ac:dyDescent="0.3">
      <c r="D474">
        <v>4</v>
      </c>
      <c r="E474" s="1" t="s">
        <v>56</v>
      </c>
    </row>
    <row r="475" spans="4:5" hidden="1" x14ac:dyDescent="0.3">
      <c r="D475">
        <v>6</v>
      </c>
      <c r="E475" s="1" t="s">
        <v>240</v>
      </c>
    </row>
    <row r="476" spans="4:5" x14ac:dyDescent="0.3">
      <c r="D476">
        <v>6</v>
      </c>
      <c r="E476" s="1" t="s">
        <v>241</v>
      </c>
    </row>
    <row r="477" spans="4:5" hidden="1" x14ac:dyDescent="0.3">
      <c r="D477">
        <v>4</v>
      </c>
      <c r="E477" s="1" t="s">
        <v>57</v>
      </c>
    </row>
    <row r="478" spans="4:5" hidden="1" x14ac:dyDescent="0.3">
      <c r="D478">
        <v>4</v>
      </c>
      <c r="E478" s="1" t="s">
        <v>58</v>
      </c>
    </row>
    <row r="479" spans="4:5" hidden="1" x14ac:dyDescent="0.3">
      <c r="D479">
        <v>4</v>
      </c>
      <c r="E479" s="1" t="s">
        <v>59</v>
      </c>
    </row>
    <row r="480" spans="4:5" hidden="1" x14ac:dyDescent="0.3">
      <c r="D480">
        <v>4</v>
      </c>
      <c r="E480" s="1" t="s">
        <v>60</v>
      </c>
    </row>
    <row r="481" spans="4:5" hidden="1" x14ac:dyDescent="0.3">
      <c r="D481">
        <v>6</v>
      </c>
      <c r="E481" s="1" t="s">
        <v>55</v>
      </c>
    </row>
    <row r="482" spans="4:5" hidden="1" x14ac:dyDescent="0.3">
      <c r="D482">
        <v>5</v>
      </c>
      <c r="E482" s="1" t="s">
        <v>55</v>
      </c>
    </row>
    <row r="483" spans="4:5" hidden="1" x14ac:dyDescent="0.3">
      <c r="D483">
        <v>2</v>
      </c>
      <c r="E483" s="1" t="s">
        <v>55</v>
      </c>
    </row>
    <row r="484" spans="4:5" hidden="1" x14ac:dyDescent="0.3">
      <c r="D484">
        <v>4</v>
      </c>
      <c r="E484" s="1" t="s">
        <v>55</v>
      </c>
    </row>
    <row r="485" spans="4:5" hidden="1" x14ac:dyDescent="0.3">
      <c r="D485">
        <v>3</v>
      </c>
      <c r="E485" s="1" t="s">
        <v>55</v>
      </c>
    </row>
    <row r="486" spans="4:5" hidden="1" x14ac:dyDescent="0.3">
      <c r="D486">
        <v>6</v>
      </c>
      <c r="E486" s="1" t="s">
        <v>56</v>
      </c>
    </row>
    <row r="487" spans="4:5" hidden="1" x14ac:dyDescent="0.3">
      <c r="D487">
        <v>6</v>
      </c>
      <c r="E487" s="1" t="s">
        <v>57</v>
      </c>
    </row>
    <row r="488" spans="4:5" hidden="1" x14ac:dyDescent="0.3">
      <c r="D488">
        <v>6</v>
      </c>
      <c r="E488" s="1" t="s">
        <v>58</v>
      </c>
    </row>
    <row r="489" spans="4:5" hidden="1" x14ac:dyDescent="0.3">
      <c r="D489">
        <v>5</v>
      </c>
      <c r="E489" s="1" t="s">
        <v>56</v>
      </c>
    </row>
    <row r="490" spans="4:5" hidden="1" x14ac:dyDescent="0.3">
      <c r="D490">
        <v>2</v>
      </c>
      <c r="E490" s="1" t="s">
        <v>56</v>
      </c>
    </row>
    <row r="491" spans="4:5" hidden="1" x14ac:dyDescent="0.3">
      <c r="D491">
        <v>2</v>
      </c>
      <c r="E491" s="1" t="s">
        <v>57</v>
      </c>
    </row>
    <row r="492" spans="4:5" hidden="1" x14ac:dyDescent="0.3">
      <c r="D492">
        <v>2</v>
      </c>
      <c r="E492" s="1" t="s">
        <v>58</v>
      </c>
    </row>
    <row r="493" spans="4:5" hidden="1" x14ac:dyDescent="0.3">
      <c r="D493">
        <v>5</v>
      </c>
      <c r="E493" s="1" t="s">
        <v>55</v>
      </c>
    </row>
    <row r="494" spans="4:5" hidden="1" x14ac:dyDescent="0.3">
      <c r="D494">
        <v>5</v>
      </c>
      <c r="E494" s="1" t="s">
        <v>55</v>
      </c>
    </row>
    <row r="495" spans="4:5" hidden="1" x14ac:dyDescent="0.3">
      <c r="D495">
        <v>2</v>
      </c>
      <c r="E495" s="1" t="s">
        <v>55</v>
      </c>
    </row>
    <row r="496" spans="4:5" hidden="1" x14ac:dyDescent="0.3">
      <c r="D496">
        <v>2</v>
      </c>
      <c r="E496" s="1" t="s">
        <v>55</v>
      </c>
    </row>
    <row r="497" spans="4:5" hidden="1" x14ac:dyDescent="0.3">
      <c r="D497">
        <v>3</v>
      </c>
      <c r="E497" s="1" t="s">
        <v>55</v>
      </c>
    </row>
    <row r="498" spans="4:5" hidden="1" x14ac:dyDescent="0.3">
      <c r="D498">
        <v>6</v>
      </c>
      <c r="E498" s="1" t="s">
        <v>55</v>
      </c>
    </row>
    <row r="499" spans="4:5" hidden="1" x14ac:dyDescent="0.3">
      <c r="D499">
        <v>5</v>
      </c>
      <c r="E499" s="1" t="s">
        <v>55</v>
      </c>
    </row>
    <row r="500" spans="4:5" hidden="1" x14ac:dyDescent="0.3">
      <c r="D500">
        <v>2</v>
      </c>
      <c r="E500" s="1" t="s">
        <v>56</v>
      </c>
    </row>
    <row r="501" spans="4:5" hidden="1" x14ac:dyDescent="0.3">
      <c r="D501">
        <v>3</v>
      </c>
      <c r="E501" s="1" t="s">
        <v>56</v>
      </c>
    </row>
    <row r="502" spans="4:5" hidden="1" x14ac:dyDescent="0.3">
      <c r="D502">
        <v>4</v>
      </c>
      <c r="E502" s="1" t="s">
        <v>55</v>
      </c>
    </row>
    <row r="503" spans="4:5" hidden="1" x14ac:dyDescent="0.3">
      <c r="D503">
        <v>3</v>
      </c>
      <c r="E503" s="1" t="s">
        <v>55</v>
      </c>
    </row>
    <row r="504" spans="4:5" hidden="1" x14ac:dyDescent="0.3">
      <c r="D504">
        <v>5</v>
      </c>
      <c r="E504" s="1" t="s">
        <v>55</v>
      </c>
    </row>
    <row r="505" spans="4:5" hidden="1" x14ac:dyDescent="0.3">
      <c r="D505">
        <v>6</v>
      </c>
      <c r="E505" s="1" t="s">
        <v>55</v>
      </c>
    </row>
    <row r="506" spans="4:5" hidden="1" x14ac:dyDescent="0.3">
      <c r="D506">
        <v>2</v>
      </c>
      <c r="E506" s="1" t="s">
        <v>55</v>
      </c>
    </row>
    <row r="507" spans="4:5" hidden="1" x14ac:dyDescent="0.3">
      <c r="D507">
        <v>5</v>
      </c>
      <c r="E507" s="1" t="s">
        <v>56</v>
      </c>
    </row>
    <row r="508" spans="4:5" hidden="1" x14ac:dyDescent="0.3">
      <c r="D508">
        <v>4</v>
      </c>
      <c r="E508" s="1" t="s">
        <v>55</v>
      </c>
    </row>
    <row r="509" spans="4:5" hidden="1" x14ac:dyDescent="0.3">
      <c r="D509">
        <v>2</v>
      </c>
      <c r="E509" s="1" t="s">
        <v>55</v>
      </c>
    </row>
    <row r="510" spans="4:5" hidden="1" x14ac:dyDescent="0.3">
      <c r="D510">
        <v>6</v>
      </c>
      <c r="E510" s="1" t="s">
        <v>55</v>
      </c>
    </row>
    <row r="511" spans="4:5" hidden="1" x14ac:dyDescent="0.3">
      <c r="D511">
        <v>5</v>
      </c>
      <c r="E511" s="1" t="s">
        <v>55</v>
      </c>
    </row>
    <row r="512" spans="4:5" hidden="1" x14ac:dyDescent="0.3">
      <c r="D512">
        <v>2</v>
      </c>
      <c r="E512" s="1" t="s">
        <v>56</v>
      </c>
    </row>
    <row r="513" spans="4:5" hidden="1" x14ac:dyDescent="0.3">
      <c r="D513">
        <v>3</v>
      </c>
      <c r="E513" s="1" t="s">
        <v>55</v>
      </c>
    </row>
    <row r="514" spans="4:5" hidden="1" x14ac:dyDescent="0.3">
      <c r="D514">
        <v>6</v>
      </c>
      <c r="E514" s="1" t="s">
        <v>56</v>
      </c>
    </row>
    <row r="515" spans="4:5" hidden="1" x14ac:dyDescent="0.3">
      <c r="D515">
        <v>3</v>
      </c>
      <c r="E515" s="1" t="s">
        <v>56</v>
      </c>
    </row>
    <row r="516" spans="4:5" hidden="1" x14ac:dyDescent="0.3">
      <c r="D516">
        <v>5</v>
      </c>
      <c r="E516" s="1" t="s">
        <v>55</v>
      </c>
    </row>
    <row r="517" spans="4:5" hidden="1" x14ac:dyDescent="0.3">
      <c r="D517">
        <v>2</v>
      </c>
      <c r="E517" s="1" t="s">
        <v>55</v>
      </c>
    </row>
    <row r="518" spans="4:5" hidden="1" x14ac:dyDescent="0.3">
      <c r="D518">
        <v>2</v>
      </c>
      <c r="E518" s="1" t="s">
        <v>56</v>
      </c>
    </row>
    <row r="519" spans="4:5" hidden="1" x14ac:dyDescent="0.3">
      <c r="D519">
        <v>6</v>
      </c>
      <c r="E519" s="1" t="s">
        <v>57</v>
      </c>
    </row>
    <row r="520" spans="4:5" hidden="1" x14ac:dyDescent="0.3">
      <c r="D520">
        <v>2</v>
      </c>
      <c r="E520" s="1" t="s">
        <v>57</v>
      </c>
    </row>
    <row r="521" spans="4:5" hidden="1" x14ac:dyDescent="0.3">
      <c r="D521">
        <v>5</v>
      </c>
      <c r="E521" s="1" t="s">
        <v>56</v>
      </c>
    </row>
    <row r="522" spans="4:5" hidden="1" x14ac:dyDescent="0.3">
      <c r="D522">
        <v>6</v>
      </c>
      <c r="E522" s="1" t="s">
        <v>58</v>
      </c>
    </row>
    <row r="523" spans="4:5" hidden="1" x14ac:dyDescent="0.3">
      <c r="D523">
        <v>6</v>
      </c>
      <c r="E523" s="1" t="s">
        <v>59</v>
      </c>
    </row>
    <row r="524" spans="4:5" hidden="1" x14ac:dyDescent="0.3">
      <c r="D524">
        <v>2</v>
      </c>
      <c r="E524" s="1" t="s">
        <v>56</v>
      </c>
    </row>
    <row r="525" spans="4:5" hidden="1" x14ac:dyDescent="0.3">
      <c r="D525">
        <v>6</v>
      </c>
      <c r="E525" s="1" t="s">
        <v>55</v>
      </c>
    </row>
    <row r="526" spans="4:5" hidden="1" x14ac:dyDescent="0.3">
      <c r="D526">
        <v>3</v>
      </c>
      <c r="E526" s="1" t="s">
        <v>57</v>
      </c>
    </row>
    <row r="527" spans="4:5" hidden="1" x14ac:dyDescent="0.3">
      <c r="D527">
        <v>5</v>
      </c>
      <c r="E527" s="1" t="s">
        <v>57</v>
      </c>
    </row>
    <row r="528" spans="4:5" hidden="1" x14ac:dyDescent="0.3">
      <c r="D528">
        <v>2</v>
      </c>
      <c r="E528" s="1" t="s">
        <v>58</v>
      </c>
    </row>
    <row r="529" spans="4:5" hidden="1" x14ac:dyDescent="0.3">
      <c r="D529">
        <v>5</v>
      </c>
      <c r="E529" s="1" t="s">
        <v>57</v>
      </c>
    </row>
    <row r="530" spans="4:5" hidden="1" x14ac:dyDescent="0.3">
      <c r="D530">
        <v>3</v>
      </c>
      <c r="E530" s="1" t="s">
        <v>55</v>
      </c>
    </row>
    <row r="531" spans="4:5" hidden="1" x14ac:dyDescent="0.3">
      <c r="D531">
        <v>3</v>
      </c>
      <c r="E531" s="1" t="s">
        <v>56</v>
      </c>
    </row>
    <row r="532" spans="4:5" hidden="1" x14ac:dyDescent="0.3">
      <c r="D532">
        <v>3</v>
      </c>
      <c r="E532" s="1" t="s">
        <v>57</v>
      </c>
    </row>
    <row r="533" spans="4:5" hidden="1" x14ac:dyDescent="0.3">
      <c r="D533">
        <v>3</v>
      </c>
      <c r="E533" s="1" t="s">
        <v>58</v>
      </c>
    </row>
    <row r="534" spans="4:5" hidden="1" x14ac:dyDescent="0.3">
      <c r="D534">
        <v>6</v>
      </c>
      <c r="E534" s="1" t="s">
        <v>60</v>
      </c>
    </row>
    <row r="535" spans="4:5" hidden="1" x14ac:dyDescent="0.3">
      <c r="D535">
        <v>6</v>
      </c>
      <c r="E535" s="1" t="s">
        <v>55</v>
      </c>
    </row>
    <row r="536" spans="4:5" hidden="1" x14ac:dyDescent="0.3">
      <c r="D536">
        <v>2</v>
      </c>
      <c r="E536" s="1" t="s">
        <v>55</v>
      </c>
    </row>
    <row r="537" spans="4:5" hidden="1" x14ac:dyDescent="0.3">
      <c r="D537">
        <v>5</v>
      </c>
      <c r="E537" s="1" t="s">
        <v>55</v>
      </c>
    </row>
    <row r="538" spans="4:5" hidden="1" x14ac:dyDescent="0.3">
      <c r="D538">
        <v>2</v>
      </c>
      <c r="E538" s="1" t="s">
        <v>55</v>
      </c>
    </row>
    <row r="539" spans="4:5" hidden="1" x14ac:dyDescent="0.3">
      <c r="D539">
        <v>2</v>
      </c>
      <c r="E539" s="1" t="s">
        <v>56</v>
      </c>
    </row>
    <row r="540" spans="4:5" hidden="1" x14ac:dyDescent="0.3">
      <c r="D540">
        <v>6</v>
      </c>
      <c r="E540" s="1" t="s">
        <v>55</v>
      </c>
    </row>
    <row r="541" spans="4:5" hidden="1" x14ac:dyDescent="0.3">
      <c r="D541">
        <v>2</v>
      </c>
      <c r="E541" s="1" t="s">
        <v>56</v>
      </c>
    </row>
    <row r="542" spans="4:5" hidden="1" x14ac:dyDescent="0.3">
      <c r="D542">
        <v>4</v>
      </c>
      <c r="E542" s="1" t="s">
        <v>55</v>
      </c>
    </row>
    <row r="543" spans="4:5" hidden="1" x14ac:dyDescent="0.3">
      <c r="D543">
        <v>3</v>
      </c>
      <c r="E543" s="1" t="s">
        <v>55</v>
      </c>
    </row>
    <row r="544" spans="4:5" hidden="1" x14ac:dyDescent="0.3">
      <c r="D544">
        <v>5</v>
      </c>
      <c r="E544" s="1" t="s">
        <v>55</v>
      </c>
    </row>
    <row r="545" spans="4:5" hidden="1" x14ac:dyDescent="0.3">
      <c r="D545">
        <v>6</v>
      </c>
      <c r="E545" s="1" t="s">
        <v>56</v>
      </c>
    </row>
    <row r="546" spans="4:5" hidden="1" x14ac:dyDescent="0.3">
      <c r="D546">
        <v>3</v>
      </c>
      <c r="E546" s="1" t="s">
        <v>55</v>
      </c>
    </row>
    <row r="547" spans="4:5" hidden="1" x14ac:dyDescent="0.3">
      <c r="D547">
        <v>2</v>
      </c>
      <c r="E547" s="1" t="s">
        <v>55</v>
      </c>
    </row>
    <row r="548" spans="4:5" hidden="1" x14ac:dyDescent="0.3">
      <c r="D548">
        <v>5</v>
      </c>
      <c r="E548" s="1" t="s">
        <v>56</v>
      </c>
    </row>
    <row r="549" spans="4:5" hidden="1" x14ac:dyDescent="0.3">
      <c r="D549">
        <v>2</v>
      </c>
      <c r="E549" s="1" t="s">
        <v>57</v>
      </c>
    </row>
    <row r="550" spans="4:5" hidden="1" x14ac:dyDescent="0.3">
      <c r="D550">
        <v>5</v>
      </c>
      <c r="E550" s="1" t="s">
        <v>55</v>
      </c>
    </row>
    <row r="551" spans="4:5" hidden="1" x14ac:dyDescent="0.3">
      <c r="D551">
        <v>6</v>
      </c>
      <c r="E551" s="1" t="s">
        <v>55</v>
      </c>
    </row>
    <row r="552" spans="4:5" hidden="1" x14ac:dyDescent="0.3">
      <c r="D552">
        <v>2</v>
      </c>
      <c r="E552" s="1" t="s">
        <v>56</v>
      </c>
    </row>
    <row r="553" spans="4:5" hidden="1" x14ac:dyDescent="0.3">
      <c r="D553">
        <v>3</v>
      </c>
      <c r="E553" s="1" t="s">
        <v>55</v>
      </c>
    </row>
    <row r="554" spans="4:5" hidden="1" x14ac:dyDescent="0.3">
      <c r="D554">
        <v>2</v>
      </c>
      <c r="E554" s="1" t="s">
        <v>55</v>
      </c>
    </row>
    <row r="555" spans="4:5" hidden="1" x14ac:dyDescent="0.3">
      <c r="D555">
        <v>4</v>
      </c>
      <c r="E555" s="1" t="s">
        <v>55</v>
      </c>
    </row>
    <row r="556" spans="4:5" hidden="1" x14ac:dyDescent="0.3">
      <c r="D556">
        <v>5</v>
      </c>
      <c r="E556" s="1" t="s">
        <v>55</v>
      </c>
    </row>
    <row r="557" spans="4:5" hidden="1" x14ac:dyDescent="0.3">
      <c r="D557">
        <v>6</v>
      </c>
      <c r="E557" s="1" t="s">
        <v>55</v>
      </c>
    </row>
    <row r="558" spans="4:5" hidden="1" x14ac:dyDescent="0.3">
      <c r="D558">
        <v>2</v>
      </c>
      <c r="E558" s="1" t="s">
        <v>55</v>
      </c>
    </row>
    <row r="559" spans="4:5" hidden="1" x14ac:dyDescent="0.3">
      <c r="D559">
        <v>5</v>
      </c>
      <c r="E559" s="1" t="s">
        <v>55</v>
      </c>
    </row>
    <row r="560" spans="4:5" hidden="1" x14ac:dyDescent="0.3">
      <c r="D560">
        <v>2</v>
      </c>
      <c r="E560" s="1" t="s">
        <v>55</v>
      </c>
    </row>
    <row r="561" spans="4:5" hidden="1" x14ac:dyDescent="0.3">
      <c r="D561">
        <v>2</v>
      </c>
      <c r="E561" s="1" t="s">
        <v>55</v>
      </c>
    </row>
    <row r="562" spans="4:5" hidden="1" x14ac:dyDescent="0.3">
      <c r="D562">
        <v>3</v>
      </c>
      <c r="E562" s="1" t="s">
        <v>55</v>
      </c>
    </row>
    <row r="563" spans="4:5" hidden="1" x14ac:dyDescent="0.3">
      <c r="D563">
        <v>3</v>
      </c>
      <c r="E563" s="1" t="s">
        <v>56</v>
      </c>
    </row>
    <row r="564" spans="4:5" hidden="1" x14ac:dyDescent="0.3">
      <c r="D564">
        <v>4</v>
      </c>
      <c r="E564" s="1" t="s">
        <v>55</v>
      </c>
    </row>
    <row r="565" spans="4:5" hidden="1" x14ac:dyDescent="0.3">
      <c r="D565">
        <v>2</v>
      </c>
      <c r="E565" s="1" t="s">
        <v>55</v>
      </c>
    </row>
    <row r="566" spans="4:5" hidden="1" x14ac:dyDescent="0.3">
      <c r="D566">
        <v>2</v>
      </c>
      <c r="E566" s="1" t="s">
        <v>56</v>
      </c>
    </row>
    <row r="567" spans="4:5" hidden="1" x14ac:dyDescent="0.3">
      <c r="D567">
        <v>5</v>
      </c>
      <c r="E567" s="1" t="s">
        <v>55</v>
      </c>
    </row>
    <row r="568" spans="4:5" hidden="1" x14ac:dyDescent="0.3">
      <c r="D568">
        <v>3</v>
      </c>
      <c r="E568" s="1" t="s">
        <v>55</v>
      </c>
    </row>
    <row r="569" spans="4:5" hidden="1" x14ac:dyDescent="0.3">
      <c r="D569">
        <v>5</v>
      </c>
      <c r="E569" s="1" t="s">
        <v>55</v>
      </c>
    </row>
    <row r="570" spans="4:5" hidden="1" x14ac:dyDescent="0.3">
      <c r="D570">
        <v>3</v>
      </c>
      <c r="E570" s="1" t="s">
        <v>55</v>
      </c>
    </row>
    <row r="571" spans="4:5" hidden="1" x14ac:dyDescent="0.3">
      <c r="D571">
        <v>2</v>
      </c>
      <c r="E571" s="1" t="s">
        <v>55</v>
      </c>
    </row>
    <row r="572" spans="4:5" hidden="1" x14ac:dyDescent="0.3">
      <c r="D572">
        <v>2</v>
      </c>
      <c r="E572" s="1" t="s">
        <v>56</v>
      </c>
    </row>
    <row r="573" spans="4:5" hidden="1" x14ac:dyDescent="0.3">
      <c r="D573">
        <v>5</v>
      </c>
      <c r="E573" s="1" t="s">
        <v>55</v>
      </c>
    </row>
    <row r="574" spans="4:5" hidden="1" x14ac:dyDescent="0.3">
      <c r="D574">
        <v>6</v>
      </c>
      <c r="E574" s="1" t="s">
        <v>55</v>
      </c>
    </row>
    <row r="575" spans="4:5" hidden="1" x14ac:dyDescent="0.3">
      <c r="D575">
        <v>6</v>
      </c>
      <c r="E575" s="1" t="s">
        <v>56</v>
      </c>
    </row>
    <row r="576" spans="4:5" hidden="1" x14ac:dyDescent="0.3">
      <c r="D576">
        <v>3</v>
      </c>
      <c r="E576" s="1" t="s">
        <v>55</v>
      </c>
    </row>
    <row r="577" spans="4:5" hidden="1" x14ac:dyDescent="0.3">
      <c r="D577">
        <v>5</v>
      </c>
      <c r="E577" s="1" t="s">
        <v>55</v>
      </c>
    </row>
    <row r="578" spans="4:5" hidden="1" x14ac:dyDescent="0.3">
      <c r="D578">
        <v>2</v>
      </c>
      <c r="E578" s="1" t="s">
        <v>55</v>
      </c>
    </row>
    <row r="579" spans="4:5" hidden="1" x14ac:dyDescent="0.3">
      <c r="D579">
        <v>5</v>
      </c>
      <c r="E579" s="1" t="s">
        <v>55</v>
      </c>
    </row>
    <row r="580" spans="4:5" hidden="1" x14ac:dyDescent="0.3">
      <c r="D580">
        <v>6</v>
      </c>
      <c r="E580" s="1" t="s">
        <v>55</v>
      </c>
    </row>
    <row r="581" spans="4:5" hidden="1" x14ac:dyDescent="0.3">
      <c r="D581">
        <v>2</v>
      </c>
      <c r="E581" s="1" t="s">
        <v>55</v>
      </c>
    </row>
    <row r="582" spans="4:5" hidden="1" x14ac:dyDescent="0.3">
      <c r="D582">
        <v>4</v>
      </c>
      <c r="E582" s="1" t="s">
        <v>55</v>
      </c>
    </row>
    <row r="583" spans="4:5" hidden="1" x14ac:dyDescent="0.3">
      <c r="D583">
        <v>6</v>
      </c>
      <c r="E583" s="1" t="s">
        <v>56</v>
      </c>
    </row>
    <row r="584" spans="4:5" hidden="1" x14ac:dyDescent="0.3">
      <c r="D584">
        <v>3</v>
      </c>
      <c r="E584" s="1" t="s">
        <v>55</v>
      </c>
    </row>
    <row r="585" spans="4:5" hidden="1" x14ac:dyDescent="0.3">
      <c r="D585">
        <v>5</v>
      </c>
      <c r="E585" s="1" t="s">
        <v>56</v>
      </c>
    </row>
    <row r="586" spans="4:5" hidden="1" x14ac:dyDescent="0.3">
      <c r="D586">
        <v>3</v>
      </c>
      <c r="E586" s="1" t="s">
        <v>55</v>
      </c>
    </row>
    <row r="587" spans="4:5" hidden="1" x14ac:dyDescent="0.3">
      <c r="D587">
        <v>4</v>
      </c>
      <c r="E587" s="1" t="s">
        <v>55</v>
      </c>
    </row>
    <row r="588" spans="4:5" hidden="1" x14ac:dyDescent="0.3">
      <c r="D588">
        <v>6</v>
      </c>
      <c r="E588" s="1" t="s">
        <v>55</v>
      </c>
    </row>
    <row r="589" spans="4:5" hidden="1" x14ac:dyDescent="0.3">
      <c r="D589">
        <v>5</v>
      </c>
      <c r="E589" s="1" t="s">
        <v>57</v>
      </c>
    </row>
    <row r="590" spans="4:5" hidden="1" x14ac:dyDescent="0.3">
      <c r="D590">
        <v>5</v>
      </c>
      <c r="E590" s="1" t="s">
        <v>55</v>
      </c>
    </row>
    <row r="591" spans="4:5" hidden="1" x14ac:dyDescent="0.3">
      <c r="D591">
        <v>2</v>
      </c>
      <c r="E591" s="1" t="s">
        <v>55</v>
      </c>
    </row>
    <row r="592" spans="4:5" hidden="1" x14ac:dyDescent="0.3">
      <c r="D592">
        <v>2</v>
      </c>
      <c r="E592" s="1" t="s">
        <v>56</v>
      </c>
    </row>
    <row r="593" spans="4:5" hidden="1" x14ac:dyDescent="0.3">
      <c r="D593">
        <v>3</v>
      </c>
      <c r="E593" s="1" t="s">
        <v>55</v>
      </c>
    </row>
    <row r="594" spans="4:5" hidden="1" x14ac:dyDescent="0.3">
      <c r="D594">
        <v>4</v>
      </c>
      <c r="E594" s="1" t="s">
        <v>55</v>
      </c>
    </row>
    <row r="595" spans="4:5" hidden="1" x14ac:dyDescent="0.3">
      <c r="D595">
        <v>5</v>
      </c>
      <c r="E595" s="1" t="s">
        <v>56</v>
      </c>
    </row>
    <row r="596" spans="4:5" hidden="1" x14ac:dyDescent="0.3">
      <c r="D596">
        <v>5</v>
      </c>
      <c r="E596" s="1" t="s">
        <v>57</v>
      </c>
    </row>
    <row r="597" spans="4:5" hidden="1" x14ac:dyDescent="0.3">
      <c r="D597">
        <v>6</v>
      </c>
      <c r="E597" s="1" t="s">
        <v>55</v>
      </c>
    </row>
    <row r="598" spans="4:5" hidden="1" x14ac:dyDescent="0.3">
      <c r="D598">
        <v>3</v>
      </c>
      <c r="E598" s="1" t="s">
        <v>55</v>
      </c>
    </row>
    <row r="599" spans="4:5" hidden="1" x14ac:dyDescent="0.3">
      <c r="D599">
        <v>6</v>
      </c>
      <c r="E599" s="1" t="s">
        <v>56</v>
      </c>
    </row>
    <row r="600" spans="4:5" hidden="1" x14ac:dyDescent="0.3">
      <c r="D600">
        <v>4</v>
      </c>
      <c r="E600" s="1" t="s">
        <v>55</v>
      </c>
    </row>
    <row r="601" spans="4:5" hidden="1" x14ac:dyDescent="0.3">
      <c r="D601">
        <v>3</v>
      </c>
      <c r="E601" s="1" t="s">
        <v>55</v>
      </c>
    </row>
    <row r="602" spans="4:5" hidden="1" x14ac:dyDescent="0.3">
      <c r="D602">
        <v>2</v>
      </c>
      <c r="E602" s="1" t="s">
        <v>55</v>
      </c>
    </row>
    <row r="603" spans="4:5" hidden="1" x14ac:dyDescent="0.3">
      <c r="D603">
        <v>2</v>
      </c>
      <c r="E603" s="1" t="s">
        <v>56</v>
      </c>
    </row>
    <row r="604" spans="4:5" hidden="1" x14ac:dyDescent="0.3">
      <c r="D604">
        <v>6</v>
      </c>
      <c r="E604" s="1" t="s">
        <v>55</v>
      </c>
    </row>
    <row r="605" spans="4:5" hidden="1" x14ac:dyDescent="0.3">
      <c r="D605">
        <v>6</v>
      </c>
      <c r="E605" s="1" t="s">
        <v>56</v>
      </c>
    </row>
    <row r="606" spans="4:5" hidden="1" x14ac:dyDescent="0.3">
      <c r="D606">
        <v>6</v>
      </c>
      <c r="E606" s="1" t="s">
        <v>55</v>
      </c>
    </row>
    <row r="607" spans="4:5" hidden="1" x14ac:dyDescent="0.3">
      <c r="D607">
        <v>3</v>
      </c>
      <c r="E607" s="1" t="s">
        <v>55</v>
      </c>
    </row>
    <row r="608" spans="4:5" hidden="1" x14ac:dyDescent="0.3">
      <c r="D608">
        <v>2</v>
      </c>
      <c r="E608" s="1" t="s">
        <v>55</v>
      </c>
    </row>
    <row r="609" spans="4:5" hidden="1" x14ac:dyDescent="0.3">
      <c r="D609">
        <v>2</v>
      </c>
      <c r="E609" s="1" t="s">
        <v>56</v>
      </c>
    </row>
    <row r="610" spans="4:5" hidden="1" x14ac:dyDescent="0.3">
      <c r="D610">
        <v>2</v>
      </c>
      <c r="E610" s="1" t="s">
        <v>55</v>
      </c>
    </row>
    <row r="611" spans="4:5" hidden="1" x14ac:dyDescent="0.3">
      <c r="D611">
        <v>4</v>
      </c>
      <c r="E611" s="1" t="s">
        <v>55</v>
      </c>
    </row>
    <row r="612" spans="4:5" hidden="1" x14ac:dyDescent="0.3">
      <c r="D612">
        <v>6</v>
      </c>
      <c r="E612" s="1" t="s">
        <v>56</v>
      </c>
    </row>
    <row r="613" spans="4:5" hidden="1" x14ac:dyDescent="0.3">
      <c r="D613">
        <v>5</v>
      </c>
      <c r="E613" s="1" t="s">
        <v>55</v>
      </c>
    </row>
    <row r="614" spans="4:5" hidden="1" x14ac:dyDescent="0.3">
      <c r="D614">
        <v>6</v>
      </c>
      <c r="E614" s="1" t="s">
        <v>55</v>
      </c>
    </row>
    <row r="615" spans="4:5" hidden="1" x14ac:dyDescent="0.3">
      <c r="D615">
        <v>5</v>
      </c>
      <c r="E615" s="1" t="s">
        <v>55</v>
      </c>
    </row>
    <row r="616" spans="4:5" hidden="1" x14ac:dyDescent="0.3">
      <c r="D616">
        <v>6</v>
      </c>
      <c r="E616" s="1" t="s">
        <v>57</v>
      </c>
    </row>
    <row r="617" spans="4:5" hidden="1" x14ac:dyDescent="0.3">
      <c r="D617">
        <v>2</v>
      </c>
      <c r="E617" s="1" t="s">
        <v>57</v>
      </c>
    </row>
    <row r="618" spans="4:5" hidden="1" x14ac:dyDescent="0.3">
      <c r="D618">
        <v>5</v>
      </c>
      <c r="E618" s="1" t="s">
        <v>56</v>
      </c>
    </row>
    <row r="619" spans="4:5" hidden="1" x14ac:dyDescent="0.3">
      <c r="D619">
        <v>3</v>
      </c>
      <c r="E619" s="1" t="s">
        <v>55</v>
      </c>
    </row>
    <row r="620" spans="4:5" hidden="1" x14ac:dyDescent="0.3">
      <c r="D620">
        <v>4</v>
      </c>
      <c r="E620" s="1" t="s">
        <v>55</v>
      </c>
    </row>
    <row r="621" spans="4:5" hidden="1" x14ac:dyDescent="0.3">
      <c r="D621">
        <v>5</v>
      </c>
      <c r="E621" s="1" t="s">
        <v>55</v>
      </c>
    </row>
    <row r="622" spans="4:5" hidden="1" x14ac:dyDescent="0.3">
      <c r="D622">
        <v>2</v>
      </c>
      <c r="E622" s="1" t="s">
        <v>55</v>
      </c>
    </row>
    <row r="623" spans="4:5" hidden="1" x14ac:dyDescent="0.3">
      <c r="D623">
        <v>3</v>
      </c>
      <c r="E623" s="1" t="s">
        <v>55</v>
      </c>
    </row>
    <row r="624" spans="4:5" hidden="1" x14ac:dyDescent="0.3">
      <c r="D624">
        <v>6</v>
      </c>
      <c r="E624" s="1" t="s">
        <v>55</v>
      </c>
    </row>
    <row r="625" spans="4:5" hidden="1" x14ac:dyDescent="0.3">
      <c r="D625">
        <v>6</v>
      </c>
      <c r="E625" s="1" t="s">
        <v>56</v>
      </c>
    </row>
    <row r="626" spans="4:5" hidden="1" x14ac:dyDescent="0.3">
      <c r="D626">
        <v>6</v>
      </c>
      <c r="E626" s="1" t="s">
        <v>57</v>
      </c>
    </row>
    <row r="627" spans="4:5" hidden="1" x14ac:dyDescent="0.3">
      <c r="D627">
        <v>6</v>
      </c>
      <c r="E627" s="1" t="s">
        <v>58</v>
      </c>
    </row>
    <row r="628" spans="4:5" hidden="1" x14ac:dyDescent="0.3">
      <c r="D628">
        <v>6</v>
      </c>
      <c r="E628" s="1" t="s">
        <v>59</v>
      </c>
    </row>
    <row r="629" spans="4:5" hidden="1" x14ac:dyDescent="0.3">
      <c r="D629">
        <v>2</v>
      </c>
      <c r="E629" s="1" t="s">
        <v>55</v>
      </c>
    </row>
    <row r="630" spans="4:5" hidden="1" x14ac:dyDescent="0.3">
      <c r="D630">
        <v>5</v>
      </c>
      <c r="E630" s="1" t="s">
        <v>55</v>
      </c>
    </row>
    <row r="631" spans="4:5" hidden="1" x14ac:dyDescent="0.3">
      <c r="D631">
        <v>4</v>
      </c>
      <c r="E631" s="1" t="s">
        <v>55</v>
      </c>
    </row>
    <row r="632" spans="4:5" hidden="1" x14ac:dyDescent="0.3">
      <c r="D632">
        <v>2</v>
      </c>
      <c r="E632" s="1" t="s">
        <v>55</v>
      </c>
    </row>
    <row r="633" spans="4:5" hidden="1" x14ac:dyDescent="0.3">
      <c r="D633">
        <v>6</v>
      </c>
      <c r="E633" s="1" t="s">
        <v>55</v>
      </c>
    </row>
    <row r="634" spans="4:5" hidden="1" x14ac:dyDescent="0.3">
      <c r="D634">
        <v>5</v>
      </c>
      <c r="E634" s="1" t="s">
        <v>56</v>
      </c>
    </row>
    <row r="635" spans="4:5" hidden="1" x14ac:dyDescent="0.3">
      <c r="D635">
        <v>3</v>
      </c>
      <c r="E635" s="1" t="s">
        <v>55</v>
      </c>
    </row>
    <row r="636" spans="4:5" hidden="1" x14ac:dyDescent="0.3">
      <c r="D636">
        <v>2</v>
      </c>
      <c r="E636" s="1" t="s">
        <v>56</v>
      </c>
    </row>
    <row r="637" spans="4:5" hidden="1" x14ac:dyDescent="0.3">
      <c r="D637">
        <v>6</v>
      </c>
      <c r="E637" s="1" t="s">
        <v>56</v>
      </c>
    </row>
    <row r="638" spans="4:5" hidden="1" x14ac:dyDescent="0.3">
      <c r="D638">
        <v>3</v>
      </c>
      <c r="E638" s="1" t="s">
        <v>56</v>
      </c>
    </row>
    <row r="639" spans="4:5" hidden="1" x14ac:dyDescent="0.3">
      <c r="D639">
        <v>5</v>
      </c>
      <c r="E639" s="1" t="s">
        <v>57</v>
      </c>
    </row>
    <row r="640" spans="4:5" hidden="1" x14ac:dyDescent="0.3">
      <c r="D640">
        <v>2</v>
      </c>
      <c r="E640" s="1" t="s">
        <v>57</v>
      </c>
    </row>
    <row r="641" spans="4:5" hidden="1" x14ac:dyDescent="0.3">
      <c r="D641">
        <v>6</v>
      </c>
      <c r="E641" s="1" t="s">
        <v>57</v>
      </c>
    </row>
    <row r="642" spans="4:5" hidden="1" x14ac:dyDescent="0.3">
      <c r="D642">
        <v>6</v>
      </c>
      <c r="E642" s="1" t="s">
        <v>58</v>
      </c>
    </row>
    <row r="643" spans="4:5" hidden="1" x14ac:dyDescent="0.3">
      <c r="D643">
        <v>2</v>
      </c>
      <c r="E643" s="1" t="s">
        <v>58</v>
      </c>
    </row>
    <row r="644" spans="4:5" hidden="1" x14ac:dyDescent="0.3">
      <c r="D644">
        <v>6</v>
      </c>
      <c r="E644" s="1" t="s">
        <v>59</v>
      </c>
    </row>
    <row r="645" spans="4:5" hidden="1" x14ac:dyDescent="0.3">
      <c r="D645">
        <v>6</v>
      </c>
      <c r="E645" s="1" t="s">
        <v>60</v>
      </c>
    </row>
    <row r="646" spans="4:5" hidden="1" x14ac:dyDescent="0.3">
      <c r="D646">
        <v>6</v>
      </c>
      <c r="E646" s="1" t="s">
        <v>240</v>
      </c>
    </row>
    <row r="647" spans="4:5" x14ac:dyDescent="0.3">
      <c r="D647">
        <v>6</v>
      </c>
      <c r="E647" s="1" t="s">
        <v>241</v>
      </c>
    </row>
    <row r="648" spans="4:5" hidden="1" x14ac:dyDescent="0.3">
      <c r="D648">
        <v>4</v>
      </c>
      <c r="E648" s="1" t="s">
        <v>56</v>
      </c>
    </row>
    <row r="649" spans="4:5" hidden="1" x14ac:dyDescent="0.3">
      <c r="D649">
        <v>3</v>
      </c>
      <c r="E649" s="1" t="s">
        <v>57</v>
      </c>
    </row>
    <row r="650" spans="4:5" hidden="1" x14ac:dyDescent="0.3">
      <c r="D650">
        <v>3</v>
      </c>
      <c r="E650" s="1" t="s">
        <v>58</v>
      </c>
    </row>
    <row r="651" spans="4:5" hidden="1" x14ac:dyDescent="0.3">
      <c r="D651">
        <v>4</v>
      </c>
      <c r="E651" s="1" t="s">
        <v>57</v>
      </c>
    </row>
    <row r="652" spans="4:5" hidden="1" x14ac:dyDescent="0.3">
      <c r="D652">
        <v>4</v>
      </c>
      <c r="E652" s="1" t="s">
        <v>58</v>
      </c>
    </row>
    <row r="653" spans="4:5" hidden="1" x14ac:dyDescent="0.3">
      <c r="D653">
        <v>4</v>
      </c>
      <c r="E653" s="1" t="s">
        <v>59</v>
      </c>
    </row>
    <row r="654" spans="4:5" hidden="1" x14ac:dyDescent="0.3">
      <c r="D654">
        <v>4</v>
      </c>
      <c r="E654" s="1" t="s">
        <v>60</v>
      </c>
    </row>
    <row r="655" spans="4:5" hidden="1" x14ac:dyDescent="0.3">
      <c r="D655">
        <v>3</v>
      </c>
      <c r="E655" s="1" t="s">
        <v>55</v>
      </c>
    </row>
    <row r="656" spans="4:5" hidden="1" x14ac:dyDescent="0.3">
      <c r="D656">
        <v>2</v>
      </c>
      <c r="E656" s="1" t="s">
        <v>55</v>
      </c>
    </row>
    <row r="657" spans="4:5" hidden="1" x14ac:dyDescent="0.3">
      <c r="D657">
        <v>6</v>
      </c>
      <c r="E657" s="1" t="s">
        <v>55</v>
      </c>
    </row>
    <row r="658" spans="4:5" hidden="1" x14ac:dyDescent="0.3">
      <c r="D658">
        <v>5</v>
      </c>
      <c r="E658" s="1" t="s">
        <v>55</v>
      </c>
    </row>
    <row r="659" spans="4:5" hidden="1" x14ac:dyDescent="0.3">
      <c r="D659">
        <v>2</v>
      </c>
      <c r="E659" s="1" t="s">
        <v>55</v>
      </c>
    </row>
    <row r="660" spans="4:5" hidden="1" x14ac:dyDescent="0.3">
      <c r="D660">
        <v>5</v>
      </c>
      <c r="E660" s="1" t="s">
        <v>55</v>
      </c>
    </row>
    <row r="661" spans="4:5" hidden="1" x14ac:dyDescent="0.3">
      <c r="D661">
        <v>5</v>
      </c>
      <c r="E661" s="1" t="s">
        <v>56</v>
      </c>
    </row>
    <row r="662" spans="4:5" hidden="1" x14ac:dyDescent="0.3">
      <c r="D662">
        <v>4</v>
      </c>
      <c r="E662" s="1" t="s">
        <v>55</v>
      </c>
    </row>
    <row r="663" spans="4:5" hidden="1" x14ac:dyDescent="0.3">
      <c r="D663">
        <v>2</v>
      </c>
      <c r="E663" s="1" t="s">
        <v>56</v>
      </c>
    </row>
    <row r="664" spans="4:5" hidden="1" x14ac:dyDescent="0.3">
      <c r="D664">
        <v>3</v>
      </c>
      <c r="E664" s="1" t="s">
        <v>56</v>
      </c>
    </row>
    <row r="665" spans="4:5" hidden="1" x14ac:dyDescent="0.3">
      <c r="D665">
        <v>4</v>
      </c>
      <c r="E665" s="1" t="s">
        <v>56</v>
      </c>
    </row>
    <row r="666" spans="4:5" hidden="1" x14ac:dyDescent="0.3">
      <c r="D666">
        <v>2</v>
      </c>
      <c r="E666" s="1" t="s">
        <v>57</v>
      </c>
    </row>
    <row r="667" spans="4:5" hidden="1" x14ac:dyDescent="0.3">
      <c r="D667">
        <v>5</v>
      </c>
      <c r="E667" s="1" t="s">
        <v>57</v>
      </c>
    </row>
    <row r="668" spans="4:5" hidden="1" x14ac:dyDescent="0.3">
      <c r="D668">
        <v>3</v>
      </c>
      <c r="E668" s="1" t="s">
        <v>55</v>
      </c>
    </row>
    <row r="669" spans="4:5" hidden="1" x14ac:dyDescent="0.3">
      <c r="D669">
        <v>2</v>
      </c>
      <c r="E669" s="1" t="s">
        <v>55</v>
      </c>
    </row>
    <row r="670" spans="4:5" hidden="1" x14ac:dyDescent="0.3">
      <c r="D670">
        <v>4</v>
      </c>
      <c r="E670" s="1" t="s">
        <v>55</v>
      </c>
    </row>
    <row r="671" spans="4:5" hidden="1" x14ac:dyDescent="0.3">
      <c r="D671">
        <v>6</v>
      </c>
      <c r="E671" s="1" t="s">
        <v>56</v>
      </c>
    </row>
    <row r="672" spans="4:5" hidden="1" x14ac:dyDescent="0.3">
      <c r="D672">
        <v>6</v>
      </c>
      <c r="E672" s="1" t="s">
        <v>57</v>
      </c>
    </row>
    <row r="673" spans="4:5" hidden="1" x14ac:dyDescent="0.3">
      <c r="D673">
        <v>3</v>
      </c>
      <c r="E673" s="1" t="s">
        <v>57</v>
      </c>
    </row>
    <row r="674" spans="4:5" hidden="1" x14ac:dyDescent="0.3">
      <c r="D674">
        <v>6</v>
      </c>
      <c r="E674" s="1" t="s">
        <v>55</v>
      </c>
    </row>
    <row r="675" spans="4:5" hidden="1" x14ac:dyDescent="0.3">
      <c r="D675">
        <v>6</v>
      </c>
      <c r="E675" s="1" t="s">
        <v>56</v>
      </c>
    </row>
    <row r="676" spans="4:5" hidden="1" x14ac:dyDescent="0.3">
      <c r="D676">
        <v>2</v>
      </c>
      <c r="E676" s="1" t="s">
        <v>58</v>
      </c>
    </row>
    <row r="677" spans="4:5" hidden="1" x14ac:dyDescent="0.3">
      <c r="D677">
        <v>6</v>
      </c>
      <c r="E677" s="1" t="s">
        <v>58</v>
      </c>
    </row>
    <row r="678" spans="4:5" hidden="1" x14ac:dyDescent="0.3">
      <c r="D678">
        <v>5</v>
      </c>
      <c r="E678" s="1" t="s">
        <v>55</v>
      </c>
    </row>
    <row r="679" spans="4:5" hidden="1" x14ac:dyDescent="0.3">
      <c r="D679">
        <v>6</v>
      </c>
      <c r="E679" s="1" t="s">
        <v>57</v>
      </c>
    </row>
    <row r="680" spans="4:5" hidden="1" x14ac:dyDescent="0.3">
      <c r="D680">
        <v>2</v>
      </c>
      <c r="E680" s="1" t="s">
        <v>55</v>
      </c>
    </row>
    <row r="681" spans="4:5" hidden="1" x14ac:dyDescent="0.3">
      <c r="D681">
        <v>3</v>
      </c>
      <c r="E681" s="1" t="s">
        <v>55</v>
      </c>
    </row>
    <row r="682" spans="4:5" hidden="1" x14ac:dyDescent="0.3">
      <c r="D682">
        <v>3</v>
      </c>
      <c r="E682" s="1" t="s">
        <v>58</v>
      </c>
    </row>
    <row r="683" spans="4:5" hidden="1" x14ac:dyDescent="0.3">
      <c r="D683">
        <v>4</v>
      </c>
      <c r="E683" s="1" t="s">
        <v>57</v>
      </c>
    </row>
    <row r="684" spans="4:5" hidden="1" x14ac:dyDescent="0.3">
      <c r="D684">
        <v>4</v>
      </c>
      <c r="E684" s="1" t="s">
        <v>58</v>
      </c>
    </row>
    <row r="685" spans="4:5" hidden="1" x14ac:dyDescent="0.3">
      <c r="D685">
        <v>6</v>
      </c>
      <c r="E685" s="1" t="s">
        <v>59</v>
      </c>
    </row>
    <row r="686" spans="4:5" hidden="1" x14ac:dyDescent="0.3">
      <c r="D686">
        <v>6</v>
      </c>
      <c r="E686" s="1" t="s">
        <v>60</v>
      </c>
    </row>
    <row r="687" spans="4:5" hidden="1" x14ac:dyDescent="0.3">
      <c r="D687">
        <v>6</v>
      </c>
      <c r="E687" s="1" t="s">
        <v>58</v>
      </c>
    </row>
    <row r="688" spans="4:5" hidden="1" x14ac:dyDescent="0.3">
      <c r="D688">
        <v>2</v>
      </c>
      <c r="E688" s="1" t="s">
        <v>56</v>
      </c>
    </row>
    <row r="689" spans="4:5" hidden="1" x14ac:dyDescent="0.3">
      <c r="D689">
        <v>2</v>
      </c>
      <c r="E689" s="1" t="s">
        <v>57</v>
      </c>
    </row>
    <row r="690" spans="4:5" hidden="1" x14ac:dyDescent="0.3">
      <c r="D690">
        <v>5</v>
      </c>
      <c r="E690" s="1" t="s">
        <v>56</v>
      </c>
    </row>
    <row r="691" spans="4:5" hidden="1" x14ac:dyDescent="0.3">
      <c r="D691">
        <v>6</v>
      </c>
      <c r="E691" s="1" t="s">
        <v>59</v>
      </c>
    </row>
    <row r="692" spans="4:5" hidden="1" x14ac:dyDescent="0.3">
      <c r="D692">
        <v>6</v>
      </c>
      <c r="E692" s="1" t="s">
        <v>240</v>
      </c>
    </row>
    <row r="693" spans="4:5" hidden="1" x14ac:dyDescent="0.3">
      <c r="D693">
        <v>4</v>
      </c>
      <c r="E693" s="1" t="s">
        <v>59</v>
      </c>
    </row>
    <row r="694" spans="4:5" x14ac:dyDescent="0.3">
      <c r="D694">
        <v>6</v>
      </c>
      <c r="E694" s="1" t="s">
        <v>241</v>
      </c>
    </row>
    <row r="695" spans="4:5" hidden="1" x14ac:dyDescent="0.3">
      <c r="D695">
        <v>4</v>
      </c>
      <c r="E695" s="1" t="s">
        <v>60</v>
      </c>
    </row>
    <row r="696" spans="4:5" hidden="1" x14ac:dyDescent="0.3">
      <c r="D696">
        <v>5</v>
      </c>
      <c r="E696" s="1" t="s">
        <v>55</v>
      </c>
    </row>
    <row r="697" spans="4:5" hidden="1" x14ac:dyDescent="0.3">
      <c r="D697">
        <v>2</v>
      </c>
      <c r="E697" s="1" t="s">
        <v>55</v>
      </c>
    </row>
    <row r="698" spans="4:5" hidden="1" x14ac:dyDescent="0.3">
      <c r="D698">
        <v>5</v>
      </c>
      <c r="E698" s="1" t="s">
        <v>55</v>
      </c>
    </row>
    <row r="699" spans="4:5" hidden="1" x14ac:dyDescent="0.3">
      <c r="D699">
        <v>5</v>
      </c>
      <c r="E699" s="1" t="s">
        <v>55</v>
      </c>
    </row>
    <row r="700" spans="4:5" hidden="1" x14ac:dyDescent="0.3">
      <c r="D700">
        <v>3</v>
      </c>
      <c r="E700" s="1" t="s">
        <v>55</v>
      </c>
    </row>
    <row r="701" spans="4:5" hidden="1" x14ac:dyDescent="0.3">
      <c r="D701">
        <v>5</v>
      </c>
      <c r="E701" s="1" t="s">
        <v>56</v>
      </c>
    </row>
    <row r="702" spans="4:5" hidden="1" x14ac:dyDescent="0.3">
      <c r="D702">
        <v>2</v>
      </c>
      <c r="E702" s="1" t="s">
        <v>55</v>
      </c>
    </row>
    <row r="703" spans="4:5" hidden="1" x14ac:dyDescent="0.3">
      <c r="D703">
        <v>4</v>
      </c>
      <c r="E703" s="1" t="s">
        <v>55</v>
      </c>
    </row>
    <row r="704" spans="4:5" hidden="1" x14ac:dyDescent="0.3">
      <c r="D704">
        <v>4</v>
      </c>
      <c r="E704" s="1" t="s">
        <v>56</v>
      </c>
    </row>
    <row r="705" spans="4:5" hidden="1" x14ac:dyDescent="0.3">
      <c r="D705">
        <v>5</v>
      </c>
      <c r="E705" s="1" t="s">
        <v>57</v>
      </c>
    </row>
    <row r="706" spans="4:5" hidden="1" x14ac:dyDescent="0.3">
      <c r="D706">
        <v>6</v>
      </c>
      <c r="E706" s="1" t="s">
        <v>55</v>
      </c>
    </row>
    <row r="707" spans="4:5" hidden="1" x14ac:dyDescent="0.3">
      <c r="D707">
        <v>2</v>
      </c>
      <c r="E707" s="1" t="s">
        <v>56</v>
      </c>
    </row>
    <row r="708" spans="4:5" hidden="1" x14ac:dyDescent="0.3">
      <c r="D708">
        <v>4</v>
      </c>
      <c r="E708" s="1" t="s">
        <v>57</v>
      </c>
    </row>
    <row r="709" spans="4:5" hidden="1" x14ac:dyDescent="0.3">
      <c r="D709">
        <v>4</v>
      </c>
      <c r="E709" s="1" t="s">
        <v>58</v>
      </c>
    </row>
    <row r="710" spans="4:5" hidden="1" x14ac:dyDescent="0.3">
      <c r="D710">
        <v>2</v>
      </c>
      <c r="E710" s="1" t="s">
        <v>55</v>
      </c>
    </row>
    <row r="711" spans="4:5" hidden="1" x14ac:dyDescent="0.3">
      <c r="D711">
        <v>6</v>
      </c>
      <c r="E711" s="1" t="s">
        <v>55</v>
      </c>
    </row>
    <row r="712" spans="4:5" hidden="1" x14ac:dyDescent="0.3">
      <c r="D712">
        <v>3</v>
      </c>
      <c r="E712" s="1" t="s">
        <v>55</v>
      </c>
    </row>
    <row r="713" spans="4:5" hidden="1" x14ac:dyDescent="0.3">
      <c r="D713">
        <v>5</v>
      </c>
      <c r="E713" s="1" t="s">
        <v>55</v>
      </c>
    </row>
    <row r="714" spans="4:5" hidden="1" x14ac:dyDescent="0.3">
      <c r="D714">
        <v>2</v>
      </c>
      <c r="E714" s="1" t="s">
        <v>55</v>
      </c>
    </row>
    <row r="715" spans="4:5" hidden="1" x14ac:dyDescent="0.3">
      <c r="D715">
        <v>3</v>
      </c>
      <c r="E715" s="1" t="s">
        <v>55</v>
      </c>
    </row>
    <row r="716" spans="4:5" hidden="1" x14ac:dyDescent="0.3">
      <c r="D716">
        <v>4</v>
      </c>
      <c r="E716" s="1" t="s">
        <v>55</v>
      </c>
    </row>
    <row r="717" spans="4:5" hidden="1" x14ac:dyDescent="0.3">
      <c r="D717">
        <v>5</v>
      </c>
      <c r="E717" s="1" t="s">
        <v>55</v>
      </c>
    </row>
    <row r="718" spans="4:5" hidden="1" x14ac:dyDescent="0.3">
      <c r="D718">
        <v>6</v>
      </c>
      <c r="E718" s="1" t="s">
        <v>55</v>
      </c>
    </row>
    <row r="719" spans="4:5" hidden="1" x14ac:dyDescent="0.3">
      <c r="D719">
        <v>2</v>
      </c>
      <c r="E719" s="1" t="s">
        <v>56</v>
      </c>
    </row>
    <row r="720" spans="4:5" hidden="1" x14ac:dyDescent="0.3">
      <c r="D720">
        <v>3</v>
      </c>
      <c r="E720" s="1" t="s">
        <v>56</v>
      </c>
    </row>
    <row r="721" spans="4:5" hidden="1" x14ac:dyDescent="0.3">
      <c r="D721">
        <v>4</v>
      </c>
      <c r="E721" s="1" t="s">
        <v>56</v>
      </c>
    </row>
    <row r="722" spans="4:5" hidden="1" x14ac:dyDescent="0.3">
      <c r="D722">
        <v>5</v>
      </c>
      <c r="E722" s="1" t="s">
        <v>56</v>
      </c>
    </row>
    <row r="723" spans="4:5" hidden="1" x14ac:dyDescent="0.3">
      <c r="D723">
        <v>5</v>
      </c>
      <c r="E723" s="1" t="s">
        <v>55</v>
      </c>
    </row>
    <row r="724" spans="4:5" hidden="1" x14ac:dyDescent="0.3">
      <c r="D724">
        <v>3</v>
      </c>
      <c r="E724" s="1" t="s">
        <v>55</v>
      </c>
    </row>
    <row r="725" spans="4:5" hidden="1" x14ac:dyDescent="0.3">
      <c r="D725">
        <v>6</v>
      </c>
      <c r="E725" s="1" t="s">
        <v>56</v>
      </c>
    </row>
    <row r="726" spans="4:5" hidden="1" x14ac:dyDescent="0.3">
      <c r="D726">
        <v>2</v>
      </c>
      <c r="E726" s="1" t="s">
        <v>57</v>
      </c>
    </row>
    <row r="727" spans="4:5" hidden="1" x14ac:dyDescent="0.3">
      <c r="D727">
        <v>5</v>
      </c>
      <c r="E727" s="1" t="s">
        <v>55</v>
      </c>
    </row>
    <row r="728" spans="4:5" hidden="1" x14ac:dyDescent="0.3">
      <c r="D728">
        <v>2</v>
      </c>
      <c r="E728" s="1" t="s">
        <v>55</v>
      </c>
    </row>
    <row r="729" spans="4:5" hidden="1" x14ac:dyDescent="0.3">
      <c r="D729">
        <v>3</v>
      </c>
      <c r="E729" s="1" t="s">
        <v>57</v>
      </c>
    </row>
    <row r="730" spans="4:5" hidden="1" x14ac:dyDescent="0.3">
      <c r="D730">
        <v>3</v>
      </c>
      <c r="E730" s="1" t="s">
        <v>58</v>
      </c>
    </row>
    <row r="731" spans="4:5" hidden="1" x14ac:dyDescent="0.3">
      <c r="D731">
        <v>4</v>
      </c>
      <c r="E731" s="1" t="s">
        <v>57</v>
      </c>
    </row>
    <row r="732" spans="4:5" hidden="1" x14ac:dyDescent="0.3">
      <c r="D732">
        <v>5</v>
      </c>
      <c r="E732" s="1" t="s">
        <v>56</v>
      </c>
    </row>
    <row r="733" spans="4:5" hidden="1" x14ac:dyDescent="0.3">
      <c r="D733">
        <v>6</v>
      </c>
      <c r="E733" s="1" t="s">
        <v>57</v>
      </c>
    </row>
    <row r="734" spans="4:5" hidden="1" x14ac:dyDescent="0.3">
      <c r="D734">
        <v>6</v>
      </c>
      <c r="E734" s="1" t="s">
        <v>58</v>
      </c>
    </row>
    <row r="735" spans="4:5" hidden="1" x14ac:dyDescent="0.3">
      <c r="D735">
        <v>2</v>
      </c>
      <c r="E735" s="1" t="s">
        <v>58</v>
      </c>
    </row>
    <row r="736" spans="4:5" hidden="1" x14ac:dyDescent="0.3">
      <c r="D736">
        <v>4</v>
      </c>
      <c r="E736" s="1" t="s">
        <v>58</v>
      </c>
    </row>
    <row r="737" spans="4:5" hidden="1" x14ac:dyDescent="0.3">
      <c r="D737">
        <v>5</v>
      </c>
      <c r="E737" s="1" t="s">
        <v>57</v>
      </c>
    </row>
    <row r="738" spans="4:5" hidden="1" x14ac:dyDescent="0.3">
      <c r="D738">
        <v>3</v>
      </c>
      <c r="E738" s="1" t="s">
        <v>55</v>
      </c>
    </row>
    <row r="739" spans="4:5" hidden="1" x14ac:dyDescent="0.3">
      <c r="D739">
        <v>4</v>
      </c>
      <c r="E739" s="1" t="s">
        <v>59</v>
      </c>
    </row>
    <row r="740" spans="4:5" hidden="1" x14ac:dyDescent="0.3">
      <c r="D740">
        <v>4</v>
      </c>
      <c r="E740" s="1" t="s">
        <v>60</v>
      </c>
    </row>
    <row r="741" spans="4:5" hidden="1" x14ac:dyDescent="0.3">
      <c r="D741">
        <v>5</v>
      </c>
      <c r="E741" s="1" t="s">
        <v>55</v>
      </c>
    </row>
    <row r="742" spans="4:5" hidden="1" x14ac:dyDescent="0.3">
      <c r="D742">
        <v>5</v>
      </c>
      <c r="E742" s="1" t="s">
        <v>57</v>
      </c>
    </row>
    <row r="743" spans="4:5" hidden="1" x14ac:dyDescent="0.3">
      <c r="D743">
        <v>6</v>
      </c>
      <c r="E743" s="1" t="s">
        <v>59</v>
      </c>
    </row>
    <row r="744" spans="4:5" hidden="1" x14ac:dyDescent="0.3">
      <c r="D744">
        <v>6</v>
      </c>
      <c r="E744" s="1" t="s">
        <v>60</v>
      </c>
    </row>
    <row r="745" spans="4:5" hidden="1" x14ac:dyDescent="0.3">
      <c r="D745">
        <v>6</v>
      </c>
      <c r="E745" s="1" t="s">
        <v>240</v>
      </c>
    </row>
    <row r="746" spans="4:5" x14ac:dyDescent="0.3">
      <c r="D746">
        <v>6</v>
      </c>
      <c r="E746" s="1" t="s">
        <v>241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DBE7F-79AF-4BFB-9EEC-F825F6F6B789}">
  <dimension ref="A2:K21"/>
  <sheetViews>
    <sheetView workbookViewId="0">
      <selection activeCell="E7" sqref="E7"/>
    </sheetView>
  </sheetViews>
  <sheetFormatPr defaultRowHeight="14.4" x14ac:dyDescent="0.3"/>
  <sheetData>
    <row r="2" spans="1:11" x14ac:dyDescent="0.3">
      <c r="B2" t="s">
        <v>66</v>
      </c>
      <c r="D2" t="s">
        <v>71</v>
      </c>
      <c r="F2" t="s">
        <v>72</v>
      </c>
    </row>
    <row r="3" spans="1:11" x14ac:dyDescent="0.3">
      <c r="B3">
        <v>48</v>
      </c>
      <c r="D3">
        <v>22</v>
      </c>
      <c r="F3">
        <v>26</v>
      </c>
    </row>
    <row r="4" spans="1:11" x14ac:dyDescent="0.3">
      <c r="A4" t="s">
        <v>68</v>
      </c>
      <c r="E4" t="s">
        <v>69</v>
      </c>
      <c r="I4" t="s">
        <v>70</v>
      </c>
    </row>
    <row r="5" spans="1:11" x14ac:dyDescent="0.3">
      <c r="B5" t="s">
        <v>0</v>
      </c>
      <c r="C5" t="s">
        <v>67</v>
      </c>
      <c r="F5" t="s">
        <v>0</v>
      </c>
      <c r="G5" t="s">
        <v>67</v>
      </c>
      <c r="J5" t="s">
        <v>0</v>
      </c>
      <c r="K5" t="s">
        <v>67</v>
      </c>
    </row>
    <row r="6" spans="1:11" x14ac:dyDescent="0.3">
      <c r="A6">
        <v>0</v>
      </c>
      <c r="B6">
        <v>26</v>
      </c>
      <c r="C6">
        <f>B6/26*100</f>
        <v>100</v>
      </c>
      <c r="E6">
        <v>0</v>
      </c>
      <c r="F6">
        <v>22</v>
      </c>
      <c r="G6">
        <f>F6/22*100</f>
        <v>100</v>
      </c>
      <c r="I6">
        <v>0</v>
      </c>
      <c r="J6">
        <f>F6 + B6</f>
        <v>48</v>
      </c>
      <c r="K6">
        <f>J6/48*100</f>
        <v>100</v>
      </c>
    </row>
    <row r="7" spans="1:11" x14ac:dyDescent="0.3">
      <c r="A7">
        <v>1</v>
      </c>
      <c r="B7">
        <v>17</v>
      </c>
      <c r="C7">
        <f t="shared" ref="C7:C21" si="0">B7/26*100</f>
        <v>65.384615384615387</v>
      </c>
      <c r="E7">
        <v>1</v>
      </c>
      <c r="F7">
        <v>12</v>
      </c>
      <c r="G7">
        <f t="shared" ref="G7:G21" si="1">F7/22*100</f>
        <v>54.54545454545454</v>
      </c>
      <c r="I7">
        <v>1</v>
      </c>
      <c r="J7">
        <f t="shared" ref="J7:J21" si="2">F7 + B7</f>
        <v>29</v>
      </c>
      <c r="K7">
        <f t="shared" ref="K7:K21" si="3">J7/48*100</f>
        <v>60.416666666666664</v>
      </c>
    </row>
    <row r="8" spans="1:11" x14ac:dyDescent="0.3">
      <c r="A8">
        <v>2</v>
      </c>
      <c r="B8">
        <v>12</v>
      </c>
      <c r="C8">
        <f t="shared" si="0"/>
        <v>46.153846153846153</v>
      </c>
      <c r="E8">
        <v>2</v>
      </c>
      <c r="F8">
        <v>10</v>
      </c>
      <c r="G8">
        <f t="shared" si="1"/>
        <v>45.454545454545453</v>
      </c>
      <c r="I8">
        <v>2</v>
      </c>
      <c r="J8">
        <f t="shared" si="2"/>
        <v>22</v>
      </c>
      <c r="K8">
        <f t="shared" si="3"/>
        <v>45.833333333333329</v>
      </c>
    </row>
    <row r="9" spans="1:11" x14ac:dyDescent="0.3">
      <c r="A9">
        <v>3</v>
      </c>
      <c r="B9">
        <v>10</v>
      </c>
      <c r="C9">
        <f t="shared" si="0"/>
        <v>38.461538461538467</v>
      </c>
      <c r="E9">
        <v>3</v>
      </c>
      <c r="F9">
        <v>6</v>
      </c>
      <c r="G9">
        <f t="shared" si="1"/>
        <v>27.27272727272727</v>
      </c>
      <c r="I9">
        <v>3</v>
      </c>
      <c r="J9">
        <f t="shared" si="2"/>
        <v>16</v>
      </c>
      <c r="K9">
        <f t="shared" si="3"/>
        <v>33.333333333333329</v>
      </c>
    </row>
    <row r="10" spans="1:11" x14ac:dyDescent="0.3">
      <c r="A10">
        <v>4</v>
      </c>
      <c r="B10">
        <v>8</v>
      </c>
      <c r="C10">
        <f t="shared" si="0"/>
        <v>30.76923076923077</v>
      </c>
      <c r="E10">
        <v>4</v>
      </c>
      <c r="F10">
        <v>5</v>
      </c>
      <c r="G10">
        <f t="shared" si="1"/>
        <v>22.727272727272727</v>
      </c>
      <c r="I10">
        <v>4</v>
      </c>
      <c r="J10">
        <f t="shared" si="2"/>
        <v>13</v>
      </c>
      <c r="K10">
        <f t="shared" si="3"/>
        <v>27.083333333333332</v>
      </c>
    </row>
    <row r="11" spans="1:11" x14ac:dyDescent="0.3">
      <c r="A11">
        <v>5</v>
      </c>
      <c r="B11">
        <v>7</v>
      </c>
      <c r="C11">
        <f t="shared" si="0"/>
        <v>26.923076923076923</v>
      </c>
      <c r="E11">
        <v>5</v>
      </c>
      <c r="F11">
        <v>3</v>
      </c>
      <c r="G11">
        <f t="shared" si="1"/>
        <v>13.636363636363635</v>
      </c>
      <c r="I11">
        <v>5</v>
      </c>
      <c r="J11">
        <f t="shared" si="2"/>
        <v>10</v>
      </c>
      <c r="K11">
        <f t="shared" si="3"/>
        <v>20.833333333333336</v>
      </c>
    </row>
    <row r="12" spans="1:11" x14ac:dyDescent="0.3">
      <c r="A12">
        <v>6</v>
      </c>
      <c r="B12">
        <v>6</v>
      </c>
      <c r="C12">
        <f t="shared" si="0"/>
        <v>23.076923076923077</v>
      </c>
      <c r="E12">
        <v>6</v>
      </c>
      <c r="F12">
        <v>2</v>
      </c>
      <c r="G12">
        <f t="shared" si="1"/>
        <v>9.0909090909090917</v>
      </c>
      <c r="I12">
        <v>6</v>
      </c>
      <c r="J12">
        <f t="shared" si="2"/>
        <v>8</v>
      </c>
      <c r="K12">
        <f t="shared" si="3"/>
        <v>16.666666666666664</v>
      </c>
    </row>
    <row r="13" spans="1:11" x14ac:dyDescent="0.3">
      <c r="A13">
        <v>7</v>
      </c>
      <c r="B13">
        <v>4</v>
      </c>
      <c r="C13">
        <f t="shared" si="0"/>
        <v>15.384615384615385</v>
      </c>
      <c r="E13">
        <v>7</v>
      </c>
      <c r="F13">
        <v>2</v>
      </c>
      <c r="G13">
        <f t="shared" si="1"/>
        <v>9.0909090909090917</v>
      </c>
      <c r="I13">
        <v>7</v>
      </c>
      <c r="J13">
        <f t="shared" si="2"/>
        <v>6</v>
      </c>
      <c r="K13">
        <f t="shared" si="3"/>
        <v>12.5</v>
      </c>
    </row>
    <row r="14" spans="1:11" x14ac:dyDescent="0.3">
      <c r="A14">
        <v>8</v>
      </c>
      <c r="B14">
        <v>4</v>
      </c>
      <c r="C14">
        <f t="shared" si="0"/>
        <v>15.384615384615385</v>
      </c>
      <c r="E14">
        <v>8</v>
      </c>
      <c r="F14">
        <v>2</v>
      </c>
      <c r="G14">
        <f t="shared" si="1"/>
        <v>9.0909090909090917</v>
      </c>
      <c r="I14">
        <v>8</v>
      </c>
      <c r="J14">
        <f t="shared" si="2"/>
        <v>6</v>
      </c>
      <c r="K14">
        <f t="shared" si="3"/>
        <v>12.5</v>
      </c>
    </row>
    <row r="15" spans="1:11" x14ac:dyDescent="0.3">
      <c r="A15">
        <v>9</v>
      </c>
      <c r="B15">
        <v>3</v>
      </c>
      <c r="C15">
        <f t="shared" si="0"/>
        <v>11.538461538461538</v>
      </c>
      <c r="E15">
        <v>9</v>
      </c>
      <c r="F15">
        <v>1</v>
      </c>
      <c r="G15">
        <f t="shared" si="1"/>
        <v>4.5454545454545459</v>
      </c>
      <c r="I15">
        <v>9</v>
      </c>
      <c r="J15">
        <f t="shared" si="2"/>
        <v>4</v>
      </c>
      <c r="K15">
        <f t="shared" si="3"/>
        <v>8.3333333333333321</v>
      </c>
    </row>
    <row r="16" spans="1:11" x14ac:dyDescent="0.3">
      <c r="A16">
        <v>10</v>
      </c>
      <c r="B16">
        <v>3</v>
      </c>
      <c r="C16">
        <f t="shared" si="0"/>
        <v>11.538461538461538</v>
      </c>
      <c r="E16">
        <v>10</v>
      </c>
      <c r="F16">
        <v>1</v>
      </c>
      <c r="G16">
        <f t="shared" si="1"/>
        <v>4.5454545454545459</v>
      </c>
      <c r="I16">
        <v>10</v>
      </c>
      <c r="J16">
        <f t="shared" si="2"/>
        <v>4</v>
      </c>
      <c r="K16">
        <f t="shared" si="3"/>
        <v>8.3333333333333321</v>
      </c>
    </row>
    <row r="17" spans="1:11" x14ac:dyDescent="0.3">
      <c r="A17">
        <v>11</v>
      </c>
      <c r="B17">
        <v>3</v>
      </c>
      <c r="C17">
        <f t="shared" si="0"/>
        <v>11.538461538461538</v>
      </c>
      <c r="E17">
        <v>11</v>
      </c>
      <c r="F17">
        <v>1</v>
      </c>
      <c r="G17">
        <f t="shared" si="1"/>
        <v>4.5454545454545459</v>
      </c>
      <c r="I17">
        <v>11</v>
      </c>
      <c r="J17">
        <f t="shared" si="2"/>
        <v>4</v>
      </c>
      <c r="K17">
        <f t="shared" si="3"/>
        <v>8.3333333333333321</v>
      </c>
    </row>
    <row r="18" spans="1:11" x14ac:dyDescent="0.3">
      <c r="A18">
        <v>12</v>
      </c>
      <c r="B18">
        <v>2</v>
      </c>
      <c r="C18">
        <f t="shared" si="0"/>
        <v>7.6923076923076925</v>
      </c>
      <c r="E18">
        <v>12</v>
      </c>
      <c r="F18">
        <v>1</v>
      </c>
      <c r="G18">
        <f t="shared" si="1"/>
        <v>4.5454545454545459</v>
      </c>
      <c r="I18">
        <v>12</v>
      </c>
      <c r="J18">
        <f t="shared" si="2"/>
        <v>3</v>
      </c>
      <c r="K18">
        <f t="shared" si="3"/>
        <v>6.25</v>
      </c>
    </row>
    <row r="19" spans="1:11" x14ac:dyDescent="0.3">
      <c r="A19">
        <v>13</v>
      </c>
      <c r="B19">
        <v>1</v>
      </c>
      <c r="C19">
        <f t="shared" si="0"/>
        <v>3.8461538461538463</v>
      </c>
      <c r="E19">
        <v>13</v>
      </c>
      <c r="F19">
        <v>1</v>
      </c>
      <c r="G19">
        <f t="shared" si="1"/>
        <v>4.5454545454545459</v>
      </c>
      <c r="I19">
        <v>13</v>
      </c>
      <c r="J19">
        <f t="shared" si="2"/>
        <v>2</v>
      </c>
      <c r="K19">
        <f t="shared" si="3"/>
        <v>4.1666666666666661</v>
      </c>
    </row>
    <row r="20" spans="1:11" x14ac:dyDescent="0.3">
      <c r="A20">
        <v>14</v>
      </c>
      <c r="B20">
        <v>1</v>
      </c>
      <c r="C20">
        <f t="shared" si="0"/>
        <v>3.8461538461538463</v>
      </c>
      <c r="E20">
        <v>14</v>
      </c>
      <c r="F20">
        <v>0</v>
      </c>
      <c r="G20">
        <f t="shared" si="1"/>
        <v>0</v>
      </c>
      <c r="I20">
        <v>14</v>
      </c>
      <c r="J20">
        <f t="shared" si="2"/>
        <v>1</v>
      </c>
      <c r="K20">
        <f t="shared" si="3"/>
        <v>2.083333333333333</v>
      </c>
    </row>
    <row r="21" spans="1:11" x14ac:dyDescent="0.3">
      <c r="A21">
        <v>15</v>
      </c>
      <c r="B21">
        <v>0</v>
      </c>
      <c r="C21">
        <f t="shared" si="0"/>
        <v>0</v>
      </c>
      <c r="E21">
        <v>15</v>
      </c>
      <c r="F21">
        <v>0</v>
      </c>
      <c r="G21">
        <f t="shared" si="1"/>
        <v>0</v>
      </c>
      <c r="I21">
        <v>15</v>
      </c>
      <c r="J21">
        <f t="shared" si="2"/>
        <v>0</v>
      </c>
      <c r="K21">
        <f t="shared" si="3"/>
        <v>0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s F A A B Q S w M E F A A C A A g A 5 B 5 s U P 6 M o K K n A A A A + A A A A B I A H A B D b 2 5 m a W c v U G F j a 2 F n Z S 5 4 b W w g o h g A K K A U A A A A A A A A A A A A A A A A A A A A A A A A A A A A h Y 9 B D o I w F E S v Q r q n L Y i B k E 9 Z u J X E h G j c N q V C I x R D i + V u L j y S V 5 B E U X c u Z / I m e f O 4 3 S G f u t a 7 y s G o X m c o w B R 5 U o u + U r r O 0 G h P f o J y B j s u z r y W 3 g x r k 0 5 G Z a i x 9 p I S 4 p z D b o X 7 o S Y h p Q E 5 F t t S N L L j v t L G c i 0 k + q y q / y v E 4 P C S Y S G O E 7 y O I 4 q j J A C y 1 F A o / U X C 2 R h T I D 8 l b M b W j o N k U v v 7 E s g S g b x f s C d Q S w M E F A A C A A g A 5 B 5 s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Q e b F C F H 3 9 U M g I A A H w l A A A T A B w A R m 9 y b X V s Y X M v U 2 V j d G l v b j E u b S C i G A A o o B Q A A A A A A A A A A A A A A A A A A A A A A A A A A A D t m V 9 v 2 j A Q w J + H x H e w 3 J d E i q L B A t 0 f 5 W E K m 7 a X a V v Y E 1 S V l 9 w g m m M j 2 2 F D q N 9 9 R 6 E r J E i t G q L B M C 8 h Z + t y 5 / u d 7 n L R k J h M C h K v r 5 0 3 7 V a 7 p a d M Q U p m n C 1 M l s O 1 A l 1 w o 7 s k J B x M u 0 X w F 8 t C J Y C S S M / 9 g U y K H I R x 3 m c c / E g K g z f a o d H r 8 T c N S o / 1 H M S U C T 0 e g P 5 p 5 G x c 0 e 0 n e k 5 d b z Q A n u W Z A R X S Z 9 Q j k e R F L n Q Y e O S d S G S a i U n Y 6 f a 6 H v l S S A O x W X A I 7 / / 6 n 6 S A K 9 d b 2 3 h B P y u Z 4 1 p K P g B L 0 R C K B g / Z d 9 y 4 W d n I n b U 7 H h l t 5 G 8 5 j x P G m d K h U c W 2 y g j 9 m K D G 4 W I G 9 + q G C r 3 7 I V W + N n i 1 q J 0 9 z / e W S 6 p B a z z r L E X / D G 4 k B n 6 b G 4 8 s a X I r + y h M P / B X K m 6 F 2 j B l V m d V X Q K R V h d u 3 H Y r E 3 v N 3 Y 7 u B a 3 G 1 + m 6 1 A b 5 N I L 8 1 1 Y M B 5 4 k P v 6 r / L X l e w w c c 3 o l c 0 r + e A R Y M i X O C C 2 5 w v 0 9 I h W 5 u 7 l 0 d / D Z V f 4 g P y 8 s P 5 a f G v w E l p / z 4 y f Y 5 q d f i 5 + e 5 c f y U 4 O f v u X n z P n p 1 e L n 0 v J j + a n B z 0 v L z / n x 0 z 9 c / / z K 8 m P 5 e R w / x W y i 0 N 2 7 2 B 4 Q m 5 L m B 6 D p / k f Q s H 1 o s O s U D M v 4 D k i P H N K V M z B o M L s D m 9 3 / f A Q b N D 2 C t U E + i i A 3 O y e 1 Q T 7 K O t 3 p P L 2 3 C 5 q e j V p m T p y Z U t d 1 y I + 1 Z d W 2 o 3 t 6 R 7 c 3 t Z s d W 9 v U P s 7 U f l 6 r H D Q 7 q r b M n D w z l Y J w 4 F c L W x V q V o U / U E s B A i 0 A F A A C A A g A 5 B 5 s U P 6 M o K K n A A A A + A A A A B I A A A A A A A A A A A A A A A A A A A A A A E N v b m Z p Z y 9 Q Y W N r Y W d l L n h t b F B L A Q I t A B Q A A g A I A O Q e b F A P y u m r p A A A A O k A A A A T A A A A A A A A A A A A A A A A A P M A A A B b Q 2 9 u d G V u d F 9 U e X B l c 1 0 u e G 1 s U E s B A i 0 A F A A C A A g A 5 B 5 s U I U f f 1 Q y A g A A f C U A A B M A A A A A A A A A A A A A A A A A 5 A E A A E Z v c m 1 1 b G F z L 1 N l Y 3 R p b 2 4 x L m 1 Q S w U G A A A A A A M A A w D C A A A A Y w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g q k A A A A A A A B g q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c G x h e X R p b W V f c m V z d W x 0 c z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c G x h e X R p b W V f c m V z d W x 0 c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M t M D V U M T I 6 M j I 6 M D E u N D E x N z k y N 1 o i I C 8 + P E V u d H J 5 I F R 5 c G U 9 I k Z p b G x D b 2 x 1 b W 5 U e X B l c y I g V m F s d W U 9 I n N C Z 0 1 E Q X c 9 P S I g L z 4 8 R W 5 0 c n k g V H l w Z T 0 i R m l s b E N v b H V t b k 5 h b W V z I i B W Y W x 1 Z T 0 i c 1 s m c X V v d D t z Z X N z a W 9 u a W Q m c X V v d D s s J n F 1 b 3 Q 7 Y 2 l k J n F 1 b 3 Q 7 L C Z x d W 9 0 O 3 N 0 Y X J 0 d G l t Z S Z x d W 9 0 O y w m c X V v d D t l b m R 0 a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x h e X R p b W V f c m V z d W x 0 c z I v Q 2 h h b m d l Z C B U e X B l L n t z Z X N z a W 9 u a W Q s M H 0 m c X V v d D s s J n F 1 b 3 Q 7 U 2 V j d G l v b j E v c G x h e X R p b W V f c m V z d W x 0 c z I v Q 2 h h b m d l Z C B U e X B l L n t j a W Q s M X 0 m c X V v d D s s J n F 1 b 3 Q 7 U 2 V j d G l v b j E v c G x h e X R p b W V f c m V z d W x 0 c z I v Q 2 h h b m d l Z C B U e X B l L n t z d G F y d H R p b W U s M n 0 m c X V v d D s s J n F 1 b 3 Q 7 U 2 V j d G l v b j E v c G x h e X R p b W V f c m V z d W x 0 c z I v Q 2 h h b m d l Z C B U e X B l L n t l b m R 0 a W 1 l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B s Y X l 0 a W 1 l X 3 J l c 3 V s d H M y L 0 N o Y W 5 n Z W Q g V H l w Z S 5 7 c 2 V z c 2 l v b m l k L D B 9 J n F 1 b 3 Q 7 L C Z x d W 9 0 O 1 N l Y 3 R p b 2 4 x L 3 B s Y X l 0 a W 1 l X 3 J l c 3 V s d H M y L 0 N o Y W 5 n Z W Q g V H l w Z S 5 7 Y 2 l k L D F 9 J n F 1 b 3 Q 7 L C Z x d W 9 0 O 1 N l Y 3 R p b 2 4 x L 3 B s Y X l 0 a W 1 l X 3 J l c 3 V s d H M y L 0 N o Y W 5 n Z W Q g V H l w Z S 5 7 c 3 R h c n R 0 a W 1 l L D J 9 J n F 1 b 3 Q 7 L C Z x d W 9 0 O 1 N l Y 3 R p b 2 4 x L 3 B s Y X l 0 a W 1 l X 3 J l c 3 V s d H M y L 0 N o Y W 5 n Z W Q g V H l w Z S 5 7 Z W 5 k d G l t Z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G x h e X R p b W V f c m V z d W x 0 c z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x h e X R p b W V f c m V z d W x 0 c z I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x h e X R p b W V f c m V z d W x 0 c z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G F 5 d G l t Z V 9 y Z X N 1 b H R z M i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M t M D V U M T I 6 M j Y 6 M j M u N z k w N z M 1 M V o i I C 8 + P E V u d H J 5 I F R 5 c G U 9 I k Z p b G x D b 2 x 1 b W 5 U e X B l c y I g V m F s d W U 9 I n N C Z 0 1 E Q X c 9 P S I g L z 4 8 R W 5 0 c n k g V H l w Z T 0 i R m l s b E N v b H V t b k 5 h b W V z I i B W Y W x 1 Z T 0 i c 1 s m c X V v d D t z Z X N z a W 9 u a W Q m c X V v d D s s J n F 1 b 3 Q 7 Y 2 l k J n F 1 b 3 Q 7 L C Z x d W 9 0 O 3 N 0 Y X J 0 d G l t Z S Z x d W 9 0 O y w m c X V v d D t l b m R 0 a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x h e X R p b W V f c m V z d W x 0 c z I g K D I p L 0 N o Y W 5 n Z W Q g V H l w Z S 5 7 c 2 V z c 2 l v b m l k L D B 9 J n F 1 b 3 Q 7 L C Z x d W 9 0 O 1 N l Y 3 R p b 2 4 x L 3 B s Y X l 0 a W 1 l X 3 J l c 3 V s d H M y I C g y K S 9 D a G F u Z 2 V k I F R 5 c G U u e 2 N p Z C w x f S Z x d W 9 0 O y w m c X V v d D t T Z W N 0 a W 9 u M S 9 w b G F 5 d G l t Z V 9 y Z X N 1 b H R z M i A o M i k v Q 2 h h b m d l Z C B U e X B l L n t z d G F y d H R p b W U s M n 0 m c X V v d D s s J n F 1 b 3 Q 7 U 2 V j d G l v b j E v c G x h e X R p b W V f c m V z d W x 0 c z I g K D I p L 0 N o Y W 5 n Z W Q g V H l w Z S 5 7 Z W 5 k d G l t Z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w b G F 5 d G l t Z V 9 y Z X N 1 b H R z M i A o M i k v Q 2 h h b m d l Z C B U e X B l L n t z Z X N z a W 9 u a W Q s M H 0 m c X V v d D s s J n F 1 b 3 Q 7 U 2 V j d G l v b j E v c G x h e X R p b W V f c m V z d W x 0 c z I g K D I p L 0 N o Y W 5 n Z W Q g V H l w Z S 5 7 Y 2 l k L D F 9 J n F 1 b 3 Q 7 L C Z x d W 9 0 O 1 N l Y 3 R p b 2 4 x L 3 B s Y X l 0 a W 1 l X 3 J l c 3 V s d H M y I C g y K S 9 D a G F u Z 2 V k I F R 5 c G U u e 3 N 0 Y X J 0 d G l t Z S w y f S Z x d W 9 0 O y w m c X V v d D t T Z W N 0 a W 9 u M S 9 w b G F 5 d G l t Z V 9 y Z X N 1 b H R z M i A o M i k v Q 2 h h b m d l Z C B U e X B l L n t l b m R 0 a W 1 l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b G F 5 d G l t Z V 9 y Z X N 1 b H R z M i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G F 5 d G l t Z V 9 y Z X N 1 b H R z M i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G F 5 d G l t Z V 9 y Z X N 1 b H R z M i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s Y X l 0 a W 1 l X 3 J l c 3 V s d H M y J T I w K D I p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s Y X l 0 a W 1 l X 3 J l c 3 V s d H M y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G a W x s V G F y Z 2 V 0 I i B W Y W x 1 Z T 0 i c 3 B s Y X l 0 a W 1 l X 3 J l c 3 V s d H M y X 1 8 y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M t M D V U M T I 6 M j Y 6 M j M u N z k w N z M 1 M V o i I C 8 + P E V u d H J 5 I F R 5 c G U 9 I k Z p b G x D b 2 x 1 b W 5 U e X B l c y I g V m F s d W U 9 I n N C Z 0 1 E Q X c 9 P S I g L z 4 8 R W 5 0 c n k g V H l w Z T 0 i R m l s b E N v b H V t b k 5 h b W V z I i B W Y W x 1 Z T 0 i c 1 s m c X V v d D t z Z X N z a W 9 u a W Q m c X V v d D s s J n F 1 b 3 Q 7 Y 2 l k J n F 1 b 3 Q 7 L C Z x d W 9 0 O 3 N 0 Y X J 0 d G l t Z S Z x d W 9 0 O y w m c X V v d D t l b m R 0 a W 1 l J n F 1 b 3 Q 7 X S I g L z 4 8 R W 5 0 c n k g V H l w Z T 0 i R m l s b F N 0 Y X R 1 c y I g V m F s d W U 9 I n N D b 2 1 w b G V 0 Z S I g L z 4 8 R W 5 0 c n k g V H l w Z T 0 i R m l s b E N v d W 5 0 I i B W Y W x 1 Z T 0 i b D E 5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b G F 5 d G l t Z V 9 y Z X N 1 b H R z M i A o M i k v Q 2 h h b m d l Z C B U e X B l L n t z Z X N z a W 9 u a W Q s M H 0 m c X V v d D s s J n F 1 b 3 Q 7 U 2 V j d G l v b j E v c G x h e X R p b W V f c m V z d W x 0 c z I g K D I p L 0 N o Y W 5 n Z W Q g V H l w Z S 5 7 Y 2 l k L D F 9 J n F 1 b 3 Q 7 L C Z x d W 9 0 O 1 N l Y 3 R p b 2 4 x L 3 B s Y X l 0 a W 1 l X 3 J l c 3 V s d H M y I C g y K S 9 D a G F u Z 2 V k I F R 5 c G U u e 3 N 0 Y X J 0 d G l t Z S w y f S Z x d W 9 0 O y w m c X V v d D t T Z W N 0 a W 9 u M S 9 w b G F 5 d G l t Z V 9 y Z X N 1 b H R z M i A o M i k v Q 2 h h b m d l Z C B U e X B l L n t l b m R 0 a W 1 l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B s Y X l 0 a W 1 l X 3 J l c 3 V s d H M y I C g y K S 9 D a G F u Z 2 V k I F R 5 c G U u e 3 N l c 3 N p b 2 5 p Z C w w f S Z x d W 9 0 O y w m c X V v d D t T Z W N 0 a W 9 u M S 9 w b G F 5 d G l t Z V 9 y Z X N 1 b H R z M i A o M i k v Q 2 h h b m d l Z C B U e X B l L n t j a W Q s M X 0 m c X V v d D s s J n F 1 b 3 Q 7 U 2 V j d G l v b j E v c G x h e X R p b W V f c m V z d W x 0 c z I g K D I p L 0 N o Y W 5 n Z W Q g V H l w Z S 5 7 c 3 R h c n R 0 a W 1 l L D J 9 J n F 1 b 3 Q 7 L C Z x d W 9 0 O 1 N l Y 3 R p b 2 4 x L 3 B s Y X l 0 a W 1 l X 3 J l c 3 V s d H M y I C g y K S 9 D a G F u Z 2 V k I F R 5 c G U u e 2 V u Z H R p b W U s M 3 0 m c X V v d D t d L C Z x d W 9 0 O 1 J l b G F 0 a W 9 u c 2 h p c E l u Z m 8 m c X V v d D s 6 W 1 1 9 I i A v P j x F b n R y e S B U e X B l P S J M b 2 F k Z W R U b 0 F u Y W x 5 c 2 l z U 2 V y d m l j Z X M i I F Z h b H V l P S J s M C I g L z 4 8 R W 5 0 c n k g V H l w Z T 0 i T m F 2 a W d h d G l v b l N 0 Z X B O Y W 1 l I i B W Y W x 1 Z T 0 i c 0 5 h d m l n Y X R p b 2 4 i I C 8 + P C 9 T d G F i b G V F b n R y a W V z P j w v S X R l b T 4 8 S X R l b T 4 8 S X R l b U x v Y 2 F 0 a W 9 u P j x J d G V t V H l w Z T 5 G b 3 J t d W x h P C 9 J d G V t V H l w Z T 4 8 S X R l b V B h d G g + U 2 V j d G l v b j E v c G x h e X R p b W V f c m V z d W x 0 c z I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x h e X R p b W V f c m V z d W x 0 c z I l M j A o M y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x h e X R p b W V f c m V z d W x 0 c z I l M j A o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G F 5 d G l t Z V 9 y Z X N 1 b H R z M i U y M C g z K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G F 5 d G l t Z V 9 y Z X N 1 b H R z M i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M t M D V U M T I 6 M j c 6 M z c u O T A w O T I x N 1 o i I C 8 + P E V u d H J 5 I F R 5 c G U 9 I k Z p b G x D b 2 x 1 b W 5 U e X B l c y I g V m F s d W U 9 I n N C Z 0 1 E Q X c 9 P S I g L z 4 8 R W 5 0 c n k g V H l w Z T 0 i R m l s b E N v b H V t b k 5 h b W V z I i B W Y W x 1 Z T 0 i c 1 s m c X V v d D t z Z X N z a W 9 u a W Q m c X V v d D s s J n F 1 b 3 Q 7 Y 2 l k J n F 1 b 3 Q 7 L C Z x d W 9 0 O 3 N 0 Y X J 0 d G l t Z S Z x d W 9 0 O y w m c X V v d D t l b m R 0 a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x h e X R p b W V f c m V z d W x 0 c z I g K D Q p L 0 N o Y W 5 n Z W Q g V H l w Z S 5 7 c 2 V z c 2 l v b m l k L D B 9 J n F 1 b 3 Q 7 L C Z x d W 9 0 O 1 N l Y 3 R p b 2 4 x L 3 B s Y X l 0 a W 1 l X 3 J l c 3 V s d H M y I C g 0 K S 9 D a G F u Z 2 V k I F R 5 c G U u e 2 N p Z C w x f S Z x d W 9 0 O y w m c X V v d D t T Z W N 0 a W 9 u M S 9 w b G F 5 d G l t Z V 9 y Z X N 1 b H R z M i A o N C k v Q 2 h h b m d l Z C B U e X B l L n t z d G F y d H R p b W U s M n 0 m c X V v d D s s J n F 1 b 3 Q 7 U 2 V j d G l v b j E v c G x h e X R p b W V f c m V z d W x 0 c z I g K D Q p L 0 N o Y W 5 n Z W Q g V H l w Z S 5 7 Z W 5 k d G l t Z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w b G F 5 d G l t Z V 9 y Z X N 1 b H R z M i A o N C k v Q 2 h h b m d l Z C B U e X B l L n t z Z X N z a W 9 u a W Q s M H 0 m c X V v d D s s J n F 1 b 3 Q 7 U 2 V j d G l v b j E v c G x h e X R p b W V f c m V z d W x 0 c z I g K D Q p L 0 N o Y W 5 n Z W Q g V H l w Z S 5 7 Y 2 l k L D F 9 J n F 1 b 3 Q 7 L C Z x d W 9 0 O 1 N l Y 3 R p b 2 4 x L 3 B s Y X l 0 a W 1 l X 3 J l c 3 V s d H M y I C g 0 K S 9 D a G F u Z 2 V k I F R 5 c G U u e 3 N 0 Y X J 0 d G l t Z S w y f S Z x d W 9 0 O y w m c X V v d D t T Z W N 0 a W 9 u M S 9 w b G F 5 d G l t Z V 9 y Z X N 1 b H R z M i A o N C k v Q 2 h h b m d l Z C B U e X B l L n t l b m R 0 a W 1 l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b G F 5 d G l t Z V 9 y Z X N 1 b H R z M i U y M C g 0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G F 5 d G l t Z V 9 y Z X N 1 b H R z M i U y M C g 0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G F 5 d G l t Z V 9 y Z X N 1 b H R z M i U y M C g 0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s Y X l 0 a W 1 l X 3 J l c 3 V s d H M y J T I w K D Q p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s Y X l 0 a W 1 l X 3 J l c 3 V s d H M y J T I w K D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G a W x s V G F y Z 2 V 0 I i B W Y W x 1 Z T 0 i c 3 B s Y X l 0 a W 1 l X 3 J l c 3 V s d H M y X 1 8 0 N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M t M D V U M T I 6 M j c 6 M z c u O T A w O T I x N 1 o i I C 8 + P E V u d H J 5 I F R 5 c G U 9 I k Z p b G x D b 2 x 1 b W 5 U e X B l c y I g V m F s d W U 9 I n N C Z 0 1 E Q X c 9 P S I g L z 4 8 R W 5 0 c n k g V H l w Z T 0 i R m l s b E N v b H V t b k 5 h b W V z I i B W Y W x 1 Z T 0 i c 1 s m c X V v d D t z Z X N z a W 9 u a W Q m c X V v d D s s J n F 1 b 3 Q 7 Y 2 l k J n F 1 b 3 Q 7 L C Z x d W 9 0 O 3 N 0 Y X J 0 d G l t Z S Z x d W 9 0 O y w m c X V v d D t l b m R 0 a W 1 l J n F 1 b 3 Q 7 X S I g L z 4 8 R W 5 0 c n k g V H l w Z T 0 i R m l s b F N 0 Y X R 1 c y I g V m F s d W U 9 I n N D b 2 1 w b G V 0 Z S I g L z 4 8 R W 5 0 c n k g V H l w Z T 0 i R m l s b E N v d W 5 0 I i B W Y W x 1 Z T 0 i b D E 5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b G F 5 d G l t Z V 9 y Z X N 1 b H R z M i A o N C k v Q 2 h h b m d l Z C B U e X B l L n t z Z X N z a W 9 u a W Q s M H 0 m c X V v d D s s J n F 1 b 3 Q 7 U 2 V j d G l v b j E v c G x h e X R p b W V f c m V z d W x 0 c z I g K D Q p L 0 N o Y W 5 n Z W Q g V H l w Z S 5 7 Y 2 l k L D F 9 J n F 1 b 3 Q 7 L C Z x d W 9 0 O 1 N l Y 3 R p b 2 4 x L 3 B s Y X l 0 a W 1 l X 3 J l c 3 V s d H M y I C g 0 K S 9 D a G F u Z 2 V k I F R 5 c G U u e 3 N 0 Y X J 0 d G l t Z S w y f S Z x d W 9 0 O y w m c X V v d D t T Z W N 0 a W 9 u M S 9 w b G F 5 d G l t Z V 9 y Z X N 1 b H R z M i A o N C k v Q 2 h h b m d l Z C B U e X B l L n t l b m R 0 a W 1 l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B s Y X l 0 a W 1 l X 3 J l c 3 V s d H M y I C g 0 K S 9 D a G F u Z 2 V k I F R 5 c G U u e 3 N l c 3 N p b 2 5 p Z C w w f S Z x d W 9 0 O y w m c X V v d D t T Z W N 0 a W 9 u M S 9 w b G F 5 d G l t Z V 9 y Z X N 1 b H R z M i A o N C k v Q 2 h h b m d l Z C B U e X B l L n t j a W Q s M X 0 m c X V v d D s s J n F 1 b 3 Q 7 U 2 V j d G l v b j E v c G x h e X R p b W V f c m V z d W x 0 c z I g K D Q p L 0 N o Y W 5 n Z W Q g V H l w Z S 5 7 c 3 R h c n R 0 a W 1 l L D J 9 J n F 1 b 3 Q 7 L C Z x d W 9 0 O 1 N l Y 3 R p b 2 4 x L 3 B s Y X l 0 a W 1 l X 3 J l c 3 V s d H M y I C g 0 K S 9 D a G F u Z 2 V k I F R 5 c G U u e 2 V u Z H R p b W U s M 3 0 m c X V v d D t d L C Z x d W 9 0 O 1 J l b G F 0 a W 9 u c 2 h p c E l u Z m 8 m c X V v d D s 6 W 1 1 9 I i A v P j x F b n R y e S B U e X B l P S J M b 2 F k Z W R U b 0 F u Y W x 5 c 2 l z U 2 V y d m l j Z X M i I F Z h b H V l P S J s M C I g L z 4 8 R W 5 0 c n k g V H l w Z T 0 i T m F 2 a W d h d G l v b l N 0 Z X B O Y W 1 l I i B W Y W x 1 Z T 0 i c 0 5 h d m l n Y X R p b 2 4 i I C 8 + P C 9 T d G F i b G V F b n R y a W V z P j w v S X R l b T 4 8 S X R l b T 4 8 S X R l b U x v Y 2 F 0 a W 9 u P j x J d G V t V H l w Z T 5 G b 3 J t d W x h P C 9 J d G V t V H l w Z T 4 8 S X R l b V B h d G g + U 2 V j d G l v b j E v c G x h e X R p b W V f c m V z d W x 0 c z I l M j A o N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x h e X R p b W V f c m V z d W x 0 c z I l M j A o N S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x h e X R p b W V f c m V z d W x 0 c z I l M j A o N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G F 5 d G l t Z V 9 y Z X N 1 b H R z M i U y M C g 1 K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G F 5 d G l t Z V 9 y Z X N 1 b H R z M i U y M C g 2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M t M D V U M T I 6 M j g 6 N T A u M z A 2 M T E 2 M F o i I C 8 + P E V u d H J 5 I F R 5 c G U 9 I k Z p b G x D b 2 x 1 b W 5 U e X B l c y I g V m F s d W U 9 I n N C Z 0 1 E Q X c 9 P S I g L z 4 8 R W 5 0 c n k g V H l w Z T 0 i R m l s b E N v b H V t b k 5 h b W V z I i B W Y W x 1 Z T 0 i c 1 s m c X V v d D t z Z X N z a W 9 u a W Q m c X V v d D s s J n F 1 b 3 Q 7 Y 2 l k J n F 1 b 3 Q 7 L C Z x d W 9 0 O 3 N 0 Y X J 0 d G l t Z S Z x d W 9 0 O y w m c X V v d D t l b m R 0 a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x h e X R p b W V f c m V z d W x 0 c z I g K D Y p L 0 N o Y W 5 n Z W Q g V H l w Z S 5 7 c 2 V z c 2 l v b m l k L D B 9 J n F 1 b 3 Q 7 L C Z x d W 9 0 O 1 N l Y 3 R p b 2 4 x L 3 B s Y X l 0 a W 1 l X 3 J l c 3 V s d H M y I C g 2 K S 9 D a G F u Z 2 V k I F R 5 c G U u e 2 N p Z C w x f S Z x d W 9 0 O y w m c X V v d D t T Z W N 0 a W 9 u M S 9 w b G F 5 d G l t Z V 9 y Z X N 1 b H R z M i A o N i k v Q 2 h h b m d l Z C B U e X B l L n t z d G F y d H R p b W U s M n 0 m c X V v d D s s J n F 1 b 3 Q 7 U 2 V j d G l v b j E v c G x h e X R p b W V f c m V z d W x 0 c z I g K D Y p L 0 N o Y W 5 n Z W Q g V H l w Z S 5 7 Z W 5 k d G l t Z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w b G F 5 d G l t Z V 9 y Z X N 1 b H R z M i A o N i k v Q 2 h h b m d l Z C B U e X B l L n t z Z X N z a W 9 u a W Q s M H 0 m c X V v d D s s J n F 1 b 3 Q 7 U 2 V j d G l v b j E v c G x h e X R p b W V f c m V z d W x 0 c z I g K D Y p L 0 N o Y W 5 n Z W Q g V H l w Z S 5 7 Y 2 l k L D F 9 J n F 1 b 3 Q 7 L C Z x d W 9 0 O 1 N l Y 3 R p b 2 4 x L 3 B s Y X l 0 a W 1 l X 3 J l c 3 V s d H M y I C g 2 K S 9 D a G F u Z 2 V k I F R 5 c G U u e 3 N 0 Y X J 0 d G l t Z S w y f S Z x d W 9 0 O y w m c X V v d D t T Z W N 0 a W 9 u M S 9 w b G F 5 d G l t Z V 9 y Z X N 1 b H R z M i A o N i k v Q 2 h h b m d l Z C B U e X B l L n t l b m R 0 a W 1 l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b G F 5 d G l t Z V 9 y Z X N 1 b H R z M i U y M C g 2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G F 5 d G l t Z V 9 y Z X N 1 b H R z M i U y M C g 2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G F 5 d G l t Z V 9 y Z X N 1 b H R z M i U y M C g 2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s Y X l 0 a W 1 l X 3 J l c 3 V s d H M y J T I w K D Y p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s Y X l 0 a W 1 l X 3 J l c 3 V s d H M y J T I w K D c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G a W x s V G F y Z 2 V 0 I i B W Y W x 1 Z T 0 i c 3 B s Y X l 0 a W 1 l X 3 J l c 3 V s d H M y X 1 8 2 O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M t M D V U M T I 6 M j g 6 N T A u M z A 2 M T E 2 M F o i I C 8 + P E V u d H J 5 I F R 5 c G U 9 I k Z p b G x D b 2 x 1 b W 5 U e X B l c y I g V m F s d W U 9 I n N C Z 0 1 E Q X c 9 P S I g L z 4 8 R W 5 0 c n k g V H l w Z T 0 i R m l s b E N v b H V t b k 5 h b W V z I i B W Y W x 1 Z T 0 i c 1 s m c X V v d D t z Z X N z a W 9 u a W Q m c X V v d D s s J n F 1 b 3 Q 7 Y 2 l k J n F 1 b 3 Q 7 L C Z x d W 9 0 O 3 N 0 Y X J 0 d G l t Z S Z x d W 9 0 O y w m c X V v d D t l b m R 0 a W 1 l J n F 1 b 3 Q 7 X S I g L z 4 8 R W 5 0 c n k g V H l w Z T 0 i R m l s b F N 0 Y X R 1 c y I g V m F s d W U 9 I n N D b 2 1 w b G V 0 Z S I g L z 4 8 R W 5 0 c n k g V H l w Z T 0 i R m l s b E N v d W 5 0 I i B W Y W x 1 Z T 0 i b D I y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b G F 5 d G l t Z V 9 y Z X N 1 b H R z M i A o N i k v Q 2 h h b m d l Z C B U e X B l L n t z Z X N z a W 9 u a W Q s M H 0 m c X V v d D s s J n F 1 b 3 Q 7 U 2 V j d G l v b j E v c G x h e X R p b W V f c m V z d W x 0 c z I g K D Y p L 0 N o Y W 5 n Z W Q g V H l w Z S 5 7 Y 2 l k L D F 9 J n F 1 b 3 Q 7 L C Z x d W 9 0 O 1 N l Y 3 R p b 2 4 x L 3 B s Y X l 0 a W 1 l X 3 J l c 3 V s d H M y I C g 2 K S 9 D a G F u Z 2 V k I F R 5 c G U u e 3 N 0 Y X J 0 d G l t Z S w y f S Z x d W 9 0 O y w m c X V v d D t T Z W N 0 a W 9 u M S 9 w b G F 5 d G l t Z V 9 y Z X N 1 b H R z M i A o N i k v Q 2 h h b m d l Z C B U e X B l L n t l b m R 0 a W 1 l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B s Y X l 0 a W 1 l X 3 J l c 3 V s d H M y I C g 2 K S 9 D a G F u Z 2 V k I F R 5 c G U u e 3 N l c 3 N p b 2 5 p Z C w w f S Z x d W 9 0 O y w m c X V v d D t T Z W N 0 a W 9 u M S 9 w b G F 5 d G l t Z V 9 y Z X N 1 b H R z M i A o N i k v Q 2 h h b m d l Z C B U e X B l L n t j a W Q s M X 0 m c X V v d D s s J n F 1 b 3 Q 7 U 2 V j d G l v b j E v c G x h e X R p b W V f c m V z d W x 0 c z I g K D Y p L 0 N o Y W 5 n Z W Q g V H l w Z S 5 7 c 3 R h c n R 0 a W 1 l L D J 9 J n F 1 b 3 Q 7 L C Z x d W 9 0 O 1 N l Y 3 R p b 2 4 x L 3 B s Y X l 0 a W 1 l X 3 J l c 3 V s d H M y I C g 2 K S 9 D a G F u Z 2 V k I F R 5 c G U u e 2 V u Z H R p b W U s M 3 0 m c X V v d D t d L C Z x d W 9 0 O 1 J l b G F 0 a W 9 u c 2 h p c E l u Z m 8 m c X V v d D s 6 W 1 1 9 I i A v P j x F b n R y e S B U e X B l P S J M b 2 F k Z W R U b 0 F u Y W x 5 c 2 l z U 2 V y d m l j Z X M i I F Z h b H V l P S J s M C I g L z 4 8 R W 5 0 c n k g V H l w Z T 0 i T m F 2 a W d h d G l v b l N 0 Z X B O Y W 1 l I i B W Y W x 1 Z T 0 i c 0 5 h d m l n Y X R p b 2 4 i I C 8 + P C 9 T d G F i b G V F b n R y a W V z P j w v S X R l b T 4 8 S X R l b T 4 8 S X R l b U x v Y 2 F 0 a W 9 u P j x J d G V t V H l w Z T 5 G b 3 J t d W x h P C 9 J d G V t V H l w Z T 4 8 S X R l b V B h d G g + U 2 V j d G l v b j E v c G x h e X R p b W V f c m V z d W x 0 c z I l M j A o N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x h e X R p b W V f c m V z d W x 0 c z I l M j A o N y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x h e X R p b W V f c m V z d W x 0 c z I l M j A o N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G F 5 d G l t Z V 9 y Z X N 1 b H R z M i U y M C g 3 K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G F 5 d G l t Z V 9 y Z X N 1 b H R z M i U y M C g 4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M t M D V U M T I 6 M z A 6 M D Y u N D U 1 O D E 5 M 1 o i I C 8 + P E V u d H J 5 I F R 5 c G U 9 I k Z p b G x D b 2 x 1 b W 5 U e X B l c y I g V m F s d W U 9 I n N C Z 0 1 E Q X c 9 P S I g L z 4 8 R W 5 0 c n k g V H l w Z T 0 i R m l s b E N v b H V t b k 5 h b W V z I i B W Y W x 1 Z T 0 i c 1 s m c X V v d D t z Z X N z a W 9 u a W Q m c X V v d D s s J n F 1 b 3 Q 7 Y 2 l k J n F 1 b 3 Q 7 L C Z x d W 9 0 O 3 N 0 Y X J 0 d G l t Z S Z x d W 9 0 O y w m c X V v d D t l b m R 0 a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x h e X R p b W V f c m V z d W x 0 c z I g K D g p L 0 N o Y W 5 n Z W Q g V H l w Z S 5 7 c 2 V z c 2 l v b m l k L D B 9 J n F 1 b 3 Q 7 L C Z x d W 9 0 O 1 N l Y 3 R p b 2 4 x L 3 B s Y X l 0 a W 1 l X 3 J l c 3 V s d H M y I C g 4 K S 9 D a G F u Z 2 V k I F R 5 c G U u e 2 N p Z C w x f S Z x d W 9 0 O y w m c X V v d D t T Z W N 0 a W 9 u M S 9 w b G F 5 d G l t Z V 9 y Z X N 1 b H R z M i A o O C k v Q 2 h h b m d l Z C B U e X B l L n t z d G F y d H R p b W U s M n 0 m c X V v d D s s J n F 1 b 3 Q 7 U 2 V j d G l v b j E v c G x h e X R p b W V f c m V z d W x 0 c z I g K D g p L 0 N o Y W 5 n Z W Q g V H l w Z S 5 7 Z W 5 k d G l t Z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w b G F 5 d G l t Z V 9 y Z X N 1 b H R z M i A o O C k v Q 2 h h b m d l Z C B U e X B l L n t z Z X N z a W 9 u a W Q s M H 0 m c X V v d D s s J n F 1 b 3 Q 7 U 2 V j d G l v b j E v c G x h e X R p b W V f c m V z d W x 0 c z I g K D g p L 0 N o Y W 5 n Z W Q g V H l w Z S 5 7 Y 2 l k L D F 9 J n F 1 b 3 Q 7 L C Z x d W 9 0 O 1 N l Y 3 R p b 2 4 x L 3 B s Y X l 0 a W 1 l X 3 J l c 3 V s d H M y I C g 4 K S 9 D a G F u Z 2 V k I F R 5 c G U u e 3 N 0 Y X J 0 d G l t Z S w y f S Z x d W 9 0 O y w m c X V v d D t T Z W N 0 a W 9 u M S 9 w b G F 5 d G l t Z V 9 y Z X N 1 b H R z M i A o O C k v Q 2 h h b m d l Z C B U e X B l L n t l b m R 0 a W 1 l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b G F 5 d G l t Z V 9 y Z X N 1 b H R z M i U y M C g 4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G F 5 d G l t Z V 9 y Z X N 1 b H R z M i U y M C g 4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G F 5 d G l t Z V 9 y Z X N 1 b H R z M i U y M C g 4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s Y X l 0 a W 1 l X 3 J l c 3 V s d H M y J T I w K D g p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s Y X l 0 a W 1 l X 3 J l c 3 V s d H M y J T I w K D k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G a W x s V G F y Z 2 V 0 I i B W Y W x 1 Z T 0 i c 3 B s Y X l 0 a W 1 l X 3 J l c 3 V s d H M y X 1 8 4 M T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z L T A 1 V D E y O j M w O j A 2 L j Q 1 N T g x O T N a I i A v P j x F b n R y e S B U e X B l P S J G a W x s Q 2 9 s d W 1 u V H l w Z X M i I F Z h b H V l P S J z Q m d N R E F 3 P T 0 i I C 8 + P E V u d H J 5 I F R 5 c G U 9 I k Z p b G x D b 2 x 1 b W 5 O Y W 1 l c y I g V m F s d W U 9 I n N b J n F 1 b 3 Q 7 c 2 V z c 2 l v b m l k J n F 1 b 3 Q 7 L C Z x d W 9 0 O 2 N p Z C Z x d W 9 0 O y w m c X V v d D t z d G F y d H R p b W U m c X V v d D s s J n F 1 b 3 Q 7 Z W 5 k d G l t Z S Z x d W 9 0 O 1 0 i I C 8 + P E V u d H J 5 I F R 5 c G U 9 I k Z p b G x T d G F 0 d X M i I F Z h b H V l P S J z Q 2 9 t c G x l d G U i I C 8 + P E V u d H J 5 I F R 5 c G U 9 I k Z p b G x D b 3 V u d C I g V m F s d W U 9 I m w x N i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x h e X R p b W V f c m V z d W x 0 c z I g K D g p L 0 N o Y W 5 n Z W Q g V H l w Z S 5 7 c 2 V z c 2 l v b m l k L D B 9 J n F 1 b 3 Q 7 L C Z x d W 9 0 O 1 N l Y 3 R p b 2 4 x L 3 B s Y X l 0 a W 1 l X 3 J l c 3 V s d H M y I C g 4 K S 9 D a G F u Z 2 V k I F R 5 c G U u e 2 N p Z C w x f S Z x d W 9 0 O y w m c X V v d D t T Z W N 0 a W 9 u M S 9 w b G F 5 d G l t Z V 9 y Z X N 1 b H R z M i A o O C k v Q 2 h h b m d l Z C B U e X B l L n t z d G F y d H R p b W U s M n 0 m c X V v d D s s J n F 1 b 3 Q 7 U 2 V j d G l v b j E v c G x h e X R p b W V f c m V z d W x 0 c z I g K D g p L 0 N o Y W 5 n Z W Q g V H l w Z S 5 7 Z W 5 k d G l t Z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w b G F 5 d G l t Z V 9 y Z X N 1 b H R z M i A o O C k v Q 2 h h b m d l Z C B U e X B l L n t z Z X N z a W 9 u a W Q s M H 0 m c X V v d D s s J n F 1 b 3 Q 7 U 2 V j d G l v b j E v c G x h e X R p b W V f c m V z d W x 0 c z I g K D g p L 0 N o Y W 5 n Z W Q g V H l w Z S 5 7 Y 2 l k L D F 9 J n F 1 b 3 Q 7 L C Z x d W 9 0 O 1 N l Y 3 R p b 2 4 x L 3 B s Y X l 0 a W 1 l X 3 J l c 3 V s d H M y I C g 4 K S 9 D a G F u Z 2 V k I F R 5 c G U u e 3 N 0 Y X J 0 d G l t Z S w y f S Z x d W 9 0 O y w m c X V v d D t T Z W N 0 a W 9 u M S 9 w b G F 5 d G l t Z V 9 y Z X N 1 b H R z M i A o O C k v Q 2 h h b m d l Z C B U e X B l L n t l b m R 0 a W 1 l L D N 9 J n F 1 b 3 Q 7 X S w m c X V v d D t S Z W x h d G l v b n N o a X B J b m Z v J n F 1 b 3 Q 7 O l t d f S I g L z 4 8 R W 5 0 c n k g V H l w Z T 0 i T G 9 h Z G V k V G 9 B b m F s e X N p c 1 N l c n Z p Y 2 V z I i B W Y W x 1 Z T 0 i b D A i I C 8 + P E V u d H J 5 I F R 5 c G U 9 I k 5 h d m l n Y X R p b 2 5 T d G V w T m F t Z S I g V m F s d W U 9 I n N O Y X Z p Z 2 F 0 a W 9 u I i A v P j w v U 3 R h Y m x l R W 5 0 c m l l c z 4 8 L 0 l 0 Z W 0 + P E l 0 Z W 0 + P E l 0 Z W 1 M b 2 N h d G l v b j 4 8 S X R l b V R 5 c G U + R m 9 y b X V s Y T w v S X R l b V R 5 c G U + P E l 0 Z W 1 Q Y X R o P l N l Y 3 R p b 2 4 x L 3 B s Y X l 0 a W 1 l X 3 J l c 3 V s d H M y J T I w K D k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s Y X l 0 a W 1 l X 3 J l c 3 V s d H M y J T I w K D k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s Y X l 0 a W 1 l X 3 J l c 3 V s d H M y J T I w K D k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x h e X R p b W V f c m V z d W x 0 c z I l M j A o O S k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X B n c m F k Z V 9 y Z X N 1 b H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3 V w Z 3 J h Z G V f c m V z d W x 0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z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M t M D V U M T M 6 M j k 6 M D U u N z Q w N z Y 1 M 1 o i I C 8 + P E V u d H J 5 I F R 5 c G U 9 I k Z p b G x D b 2 x 1 b W 5 U e X B l c y I g V m F s d W U 9 I n N B d 1 k 9 I i A v P j x F b n R y e S B U e X B l P S J G a W x s Q 2 9 s d W 1 u T m F t Z X M i I F Z h b H V l P S J z W y Z x d W 9 0 O 2 F p Z C Z x d W 9 0 O y w m c X V v d D t h X 2 R l d G F p b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V w Z 3 J h Z G V f c m V z d W x 0 c y 9 D a G F u Z 2 V k I F R 5 c G U u e 2 F p Z C w w f S Z x d W 9 0 O y w m c X V v d D t T Z W N 0 a W 9 u M S 9 1 c G d y Y W R l X 3 J l c 3 V s d H M v Q 2 h h b m d l Z C B U e X B l L n t h X 2 R l d G F p b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1 c G d y Y W R l X 3 J l c 3 V s d H M v Q 2 h h b m d l Z C B U e X B l L n t h a W Q s M H 0 m c X V v d D s s J n F 1 b 3 Q 7 U 2 V j d G l v b j E v d X B n c m F k Z V 9 y Z X N 1 b H R z L 0 N o Y W 5 n Z W Q g V H l w Z S 5 7 Y V 9 k Z X R h a W w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V w Z 3 J h Z G V f c m V z d W x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1 c G d y Y W R l X 3 J l c 3 V s d H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X B n c m F k Z V 9 y Z X N 1 b H R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x h e X R p b W V f c m V z d W x 0 c z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M t M T J U M T A 6 M j A 6 N T M u M j Y 4 N D I 0 O V o i I C 8 + P E V u d H J 5 I F R 5 c G U 9 I k Z p b G x D b 2 x 1 b W 5 U e X B l c y I g V m F s d W U 9 I n N C Z 0 1 E Q X c 9 P S I g L z 4 8 R W 5 0 c n k g V H l w Z T 0 i R m l s b E N v b H V t b k 5 h b W V z I i B W Y W x 1 Z T 0 i c 1 s m c X V v d D t z Z X N z a W 9 u a W Q m c X V v d D s s J n F 1 b 3 Q 7 Y 2 l k J n F 1 b 3 Q 7 L C Z x d W 9 0 O 3 N 0 Y X J 0 d G l t Z S Z x d W 9 0 O y w m c X V v d D t l b m R 0 a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x h e X R p b W V f c m V z d W x 0 c z Q v Q 2 h h b m d l Z C B U e X B l L n t z Z X N z a W 9 u a W Q s M H 0 m c X V v d D s s J n F 1 b 3 Q 7 U 2 V j d G l v b j E v c G x h e X R p b W V f c m V z d W x 0 c z Q v Q 2 h h b m d l Z C B U e X B l L n t j a W Q s M X 0 m c X V v d D s s J n F 1 b 3 Q 7 U 2 V j d G l v b j E v c G x h e X R p b W V f c m V z d W x 0 c z Q v Q 2 h h b m d l Z C B U e X B l L n t z d G F y d H R p b W U s M n 0 m c X V v d D s s J n F 1 b 3 Q 7 U 2 V j d G l v b j E v c G x h e X R p b W V f c m V z d W x 0 c z Q v Q 2 h h b m d l Z C B U e X B l L n t l b m R 0 a W 1 l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B s Y X l 0 a W 1 l X 3 J l c 3 V s d H M 0 L 0 N o Y W 5 n Z W Q g V H l w Z S 5 7 c 2 V z c 2 l v b m l k L D B 9 J n F 1 b 3 Q 7 L C Z x d W 9 0 O 1 N l Y 3 R p b 2 4 x L 3 B s Y X l 0 a W 1 l X 3 J l c 3 V s d H M 0 L 0 N o Y W 5 n Z W Q g V H l w Z S 5 7 Y 2 l k L D F 9 J n F 1 b 3 Q 7 L C Z x d W 9 0 O 1 N l Y 3 R p b 2 4 x L 3 B s Y X l 0 a W 1 l X 3 J l c 3 V s d H M 0 L 0 N o Y W 5 n Z W Q g V H l w Z S 5 7 c 3 R h c n R 0 a W 1 l L D J 9 J n F 1 b 3 Q 7 L C Z x d W 9 0 O 1 N l Y 3 R p b 2 4 x L 3 B s Y X l 0 a W 1 l X 3 J l c 3 V s d H M 0 L 0 N o Y W 5 n Z W Q g V H l w Z S 5 7 Z W 5 k d G l t Z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G x h e X R p b W V f c m V z d W x 0 c z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x h e X R p b W V f c m V z d W x 0 c z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x h e X R p b W V f c m V z d W x 0 c z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G F 5 d G l t Z V 9 y Z X N 1 b H R z N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3 B s Y X l 0 a W 1 l X 3 J l c 3 V s d H M 0 N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M t M T J U M T A 6 M j A 6 N T M u M j Y 4 N D I 0 O V o i I C 8 + P E V u d H J 5 I F R 5 c G U 9 I k Z p b G x D b 2 x 1 b W 5 U e X B l c y I g V m F s d W U 9 I n N C Z 0 1 E Q X c 9 P S I g L z 4 8 R W 5 0 c n k g V H l w Z T 0 i R m l s b E N v b H V t b k 5 h b W V z I i B W Y W x 1 Z T 0 i c 1 s m c X V v d D t z Z X N z a W 9 u a W Q m c X V v d D s s J n F 1 b 3 Q 7 Y 2 l k J n F 1 b 3 Q 7 L C Z x d W 9 0 O 3 N 0 Y X J 0 d G l t Z S Z x d W 9 0 O y w m c X V v d D t l b m R 0 a W 1 l J n F 1 b 3 Q 7 X S I g L z 4 8 R W 5 0 c n k g V H l w Z T 0 i R m l s b F N 0 Y X R 1 c y I g V m F s d W U 9 I n N D b 2 1 w b G V 0 Z S I g L z 4 8 R W 5 0 c n k g V H l w Z T 0 i R m l s b E N v d W 5 0 I i B W Y W x 1 Z T 0 i b D E 2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x h e X R p b W V f c m V z d W x 0 c z Q v Q 2 h h b m d l Z C B U e X B l L n t z Z X N z a W 9 u a W Q s M H 0 m c X V v d D s s J n F 1 b 3 Q 7 U 2 V j d G l v b j E v c G x h e X R p b W V f c m V z d W x 0 c z Q v Q 2 h h b m d l Z C B U e X B l L n t j a W Q s M X 0 m c X V v d D s s J n F 1 b 3 Q 7 U 2 V j d G l v b j E v c G x h e X R p b W V f c m V z d W x 0 c z Q v Q 2 h h b m d l Z C B U e X B l L n t z d G F y d H R p b W U s M n 0 m c X V v d D s s J n F 1 b 3 Q 7 U 2 V j d G l v b j E v c G x h e X R p b W V f c m V z d W x 0 c z Q v Q 2 h h b m d l Z C B U e X B l L n t l b m R 0 a W 1 l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B s Y X l 0 a W 1 l X 3 J l c 3 V s d H M 0 L 0 N o Y W 5 n Z W Q g V H l w Z S 5 7 c 2 V z c 2 l v b m l k L D B 9 J n F 1 b 3 Q 7 L C Z x d W 9 0 O 1 N l Y 3 R p b 2 4 x L 3 B s Y X l 0 a W 1 l X 3 J l c 3 V s d H M 0 L 0 N o Y W 5 n Z W Q g V H l w Z S 5 7 Y 2 l k L D F 9 J n F 1 b 3 Q 7 L C Z x d W 9 0 O 1 N l Y 3 R p b 2 4 x L 3 B s Y X l 0 a W 1 l X 3 J l c 3 V s d H M 0 L 0 N o Y W 5 n Z W Q g V H l w Z S 5 7 c 3 R h c n R 0 a W 1 l L D J 9 J n F 1 b 3 Q 7 L C Z x d W 9 0 O 1 N l Y 3 R p b 2 4 x L 3 B s Y X l 0 a W 1 l X 3 J l c 3 V s d H M 0 L 0 N o Y W 5 n Z W Q g V H l w Z S 5 7 Z W 5 k d G l t Z S w z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B s Y X l 0 a W 1 l X 3 J l c 3 V s d H M 0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s Y X l 0 a W 1 l X 3 J l c 3 V s d H M 0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s Y X l 0 a W 1 l X 3 J l c 3 V s d H M 0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x h e X R p b W V f c m V z d W x 0 c z Q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M t M T J U M T A 6 M z I 6 N D Y u M j g w N D E 1 M V o i I C 8 + P E V u d H J 5 I F R 5 c G U 9 I k Z p b G x D b 2 x 1 b W 5 U e X B l c y I g V m F s d W U 9 I n N C Z 0 1 E Q X c 9 P S I g L z 4 8 R W 5 0 c n k g V H l w Z T 0 i R m l s b E N v b H V t b k 5 h b W V z I i B W Y W x 1 Z T 0 i c 1 s m c X V v d D t z Z X N z a W 9 u a W Q m c X V v d D s s J n F 1 b 3 Q 7 Y 2 l k J n F 1 b 3 Q 7 L C Z x d W 9 0 O 3 N 0 Y X J 0 d G l t Z S Z x d W 9 0 O y w m c X V v d D t l b m R 0 a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x h e X R p b W V f c m V z d W x 0 c z Q g K D M p L 0 N o Y W 5 n Z W Q g V H l w Z S 5 7 c 2 V z c 2 l v b m l k L D B 9 J n F 1 b 3 Q 7 L C Z x d W 9 0 O 1 N l Y 3 R p b 2 4 x L 3 B s Y X l 0 a W 1 l X 3 J l c 3 V s d H M 0 I C g z K S 9 D a G F u Z 2 V k I F R 5 c G U u e 2 N p Z C w x f S Z x d W 9 0 O y w m c X V v d D t T Z W N 0 a W 9 u M S 9 w b G F 5 d G l t Z V 9 y Z X N 1 b H R z N C A o M y k v Q 2 h h b m d l Z C B U e X B l L n t z d G F y d H R p b W U s M n 0 m c X V v d D s s J n F 1 b 3 Q 7 U 2 V j d G l v b j E v c G x h e X R p b W V f c m V z d W x 0 c z Q g K D M p L 0 N o Y W 5 n Z W Q g V H l w Z S 5 7 Z W 5 k d G l t Z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w b G F 5 d G l t Z V 9 y Z X N 1 b H R z N C A o M y k v Q 2 h h b m d l Z C B U e X B l L n t z Z X N z a W 9 u a W Q s M H 0 m c X V v d D s s J n F 1 b 3 Q 7 U 2 V j d G l v b j E v c G x h e X R p b W V f c m V z d W x 0 c z Q g K D M p L 0 N o Y W 5 n Z W Q g V H l w Z S 5 7 Y 2 l k L D F 9 J n F 1 b 3 Q 7 L C Z x d W 9 0 O 1 N l Y 3 R p b 2 4 x L 3 B s Y X l 0 a W 1 l X 3 J l c 3 V s d H M 0 I C g z K S 9 D a G F u Z 2 V k I F R 5 c G U u e 3 N 0 Y X J 0 d G l t Z S w y f S Z x d W 9 0 O y w m c X V v d D t T Z W N 0 a W 9 u M S 9 w b G F 5 d G l t Z V 9 y Z X N 1 b H R z N C A o M y k v Q 2 h h b m d l Z C B U e X B l L n t l b m R 0 a W 1 l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b G F 5 d G l t Z V 9 y Z X N 1 b H R z N C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G F 5 d G l t Z V 9 y Z X N 1 b H R z N C U y M C g z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G F 5 d G l t Z V 9 y Z X N 1 b H R z N C U y M C g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s Y X l 0 a W 1 l X 3 J l c 3 V s d H M 0 J T I w K D M p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s Y X l 0 a W 1 l X 3 J l c 3 V s d H M 0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3 B s Y X l 0 a W 1 l X 3 J l c 3 V s d H M 0 X 1 8 z M T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z L T E y V D E w O j M y O j Q 2 L j I 4 M D Q x N T F a I i A v P j x F b n R y e S B U e X B l P S J G a W x s Q 2 9 s d W 1 u V H l w Z X M i I F Z h b H V l P S J z Q m d N R E F 3 P T 0 i I C 8 + P E V u d H J 5 I F R 5 c G U 9 I k Z p b G x D b 2 x 1 b W 5 O Y W 1 l c y I g V m F s d W U 9 I n N b J n F 1 b 3 Q 7 c 2 V z c 2 l v b m l k J n F 1 b 3 Q 7 L C Z x d W 9 0 O 2 N p Z C Z x d W 9 0 O y w m c X V v d D t z d G F y d H R p b W U m c X V v d D s s J n F 1 b 3 Q 7 Z W 5 k d G l t Z S Z x d W 9 0 O 1 0 i I C 8 + P E V u d H J 5 I F R 5 c G U 9 I k Z p b G x T d G F 0 d X M i I F Z h b H V l P S J z Q 2 9 t c G x l d G U i I C 8 + P E V u d H J 5 I F R 5 c G U 9 I k Z p b G x D b 3 V u d C I g V m F s d W U 9 I m w 3 N y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x h e X R p b W V f c m V z d W x 0 c z Q g K D M p L 0 N o Y W 5 n Z W Q g V H l w Z S 5 7 c 2 V z c 2 l v b m l k L D B 9 J n F 1 b 3 Q 7 L C Z x d W 9 0 O 1 N l Y 3 R p b 2 4 x L 3 B s Y X l 0 a W 1 l X 3 J l c 3 V s d H M 0 I C g z K S 9 D a G F u Z 2 V k I F R 5 c G U u e 2 N p Z C w x f S Z x d W 9 0 O y w m c X V v d D t T Z W N 0 a W 9 u M S 9 w b G F 5 d G l t Z V 9 y Z X N 1 b H R z N C A o M y k v Q 2 h h b m d l Z C B U e X B l L n t z d G F y d H R p b W U s M n 0 m c X V v d D s s J n F 1 b 3 Q 7 U 2 V j d G l v b j E v c G x h e X R p b W V f c m V z d W x 0 c z Q g K D M p L 0 N o Y W 5 n Z W Q g V H l w Z S 5 7 Z W 5 k d G l t Z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w b G F 5 d G l t Z V 9 y Z X N 1 b H R z N C A o M y k v Q 2 h h b m d l Z C B U e X B l L n t z Z X N z a W 9 u a W Q s M H 0 m c X V v d D s s J n F 1 b 3 Q 7 U 2 V j d G l v b j E v c G x h e X R p b W V f c m V z d W x 0 c z Q g K D M p L 0 N o Y W 5 n Z W Q g V H l w Z S 5 7 Y 2 l k L D F 9 J n F 1 b 3 Q 7 L C Z x d W 9 0 O 1 N l Y 3 R p b 2 4 x L 3 B s Y X l 0 a W 1 l X 3 J l c 3 V s d H M 0 I C g z K S 9 D a G F u Z 2 V k I F R 5 c G U u e 3 N 0 Y X J 0 d G l t Z S w y f S Z x d W 9 0 O y w m c X V v d D t T Z W N 0 a W 9 u M S 9 w b G F 5 d G l t Z V 9 y Z X N 1 b H R z N C A o M y k v Q 2 h h b m d l Z C B U e X B l L n t l b m R 0 a W 1 l L D N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G x h e X R p b W V f c m V z d W x 0 c z Q l M j A o N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x h e X R p b W V f c m V z d W x 0 c z Q l M j A o N C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x h e X R p b W V f c m V z d W x 0 c z Q l M j A o N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G F 5 d G l t Z V 9 y Z X N 1 b H R z N C U y M C g 0 K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1 c G d y Y W R l X 3 J l c 3 V s d H M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A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z L T E y V D E w O j M 1 O j Q 0 L j I y M j I x M D h a I i A v P j x F b n R y e S B U e X B l P S J G a W x s Q 2 9 s d W 1 u V H l w Z X M i I F Z h b H V l P S J z Q X d Z P S I g L z 4 8 R W 5 0 c n k g V H l w Z T 0 i R m l s b E N v b H V t b k 5 h b W V z I i B W Y W x 1 Z T 0 i c 1 s m c X V v d D t h a W Q m c X V v d D s s J n F 1 b 3 Q 7 Y V 9 k Z X R h a W w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1 c G d y Y W R l X 3 J l c 3 V s d H M y L 0 N o Y W 5 n Z W Q g V H l w Z S 5 7 Y W l k L D B 9 J n F 1 b 3 Q 7 L C Z x d W 9 0 O 1 N l Y 3 R p b 2 4 x L 3 V w Z 3 J h Z G V f c m V z d W x 0 c z I v Q 2 h h b m d l Z C B U e X B l L n t h X 2 R l d G F p b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1 c G d y Y W R l X 3 J l c 3 V s d H M y L 0 N o Y W 5 n Z W Q g V H l w Z S 5 7 Y W l k L D B 9 J n F 1 b 3 Q 7 L C Z x d W 9 0 O 1 N l Y 3 R p b 2 4 x L 3 V w Z 3 J h Z G V f c m V z d W x 0 c z I v Q 2 h h b m d l Z C B U e X B l L n t h X 2 R l d G F p b C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X B n c m F k Z V 9 y Z X N 1 b H R z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1 c G d y Y W R l X 3 J l c 3 V s d H M y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V w Z 3 J h Z G V f c m V z d W x 0 c z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G F 5 d G l t Z V 9 y Z X N 1 b H R z N C U y M C g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y 0 x M l Q x M D o z N j o x N S 4 5 M T A 5 M z Q 2 W i I g L z 4 8 R W 5 0 c n k g V H l w Z T 0 i R m l s b E N v b H V t b l R 5 c G V z I i B W Y W x 1 Z T 0 i c 0 J n T U R B d z 0 9 I i A v P j x F b n R y e S B U e X B l P S J G a W x s Q 2 9 s d W 1 u T m F t Z X M i I F Z h b H V l P S J z W y Z x d W 9 0 O 3 N l c 3 N p b 2 5 p Z C Z x d W 9 0 O y w m c X V v d D t j a W Q m c X V v d D s s J n F 1 b 3 Q 7 c 3 R h c n R 0 a W 1 l J n F 1 b 3 Q 7 L C Z x d W 9 0 O 2 V u Z H R p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b G F 5 d G l t Z V 9 y Z X N 1 b H R z N C A o N S k v Q 2 h h b m d l Z C B U e X B l L n t z Z X N z a W 9 u a W Q s M H 0 m c X V v d D s s J n F 1 b 3 Q 7 U 2 V j d G l v b j E v c G x h e X R p b W V f c m V z d W x 0 c z Q g K D U p L 0 N o Y W 5 n Z W Q g V H l w Z S 5 7 Y 2 l k L D F 9 J n F 1 b 3 Q 7 L C Z x d W 9 0 O 1 N l Y 3 R p b 2 4 x L 3 B s Y X l 0 a W 1 l X 3 J l c 3 V s d H M 0 I C g 1 K S 9 D a G F u Z 2 V k I F R 5 c G U u e 3 N 0 Y X J 0 d G l t Z S w y f S Z x d W 9 0 O y w m c X V v d D t T Z W N 0 a W 9 u M S 9 w b G F 5 d G l t Z V 9 y Z X N 1 b H R z N C A o N S k v Q 2 h h b m d l Z C B U e X B l L n t l b m R 0 a W 1 l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B s Y X l 0 a W 1 l X 3 J l c 3 V s d H M 0 I C g 1 K S 9 D a G F u Z 2 V k I F R 5 c G U u e 3 N l c 3 N p b 2 5 p Z C w w f S Z x d W 9 0 O y w m c X V v d D t T Z W N 0 a W 9 u M S 9 w b G F 5 d G l t Z V 9 y Z X N 1 b H R z N C A o N S k v Q 2 h h b m d l Z C B U e X B l L n t j a W Q s M X 0 m c X V v d D s s J n F 1 b 3 Q 7 U 2 V j d G l v b j E v c G x h e X R p b W V f c m V z d W x 0 c z Q g K D U p L 0 N o Y W 5 n Z W Q g V H l w Z S 5 7 c 3 R h c n R 0 a W 1 l L D J 9 J n F 1 b 3 Q 7 L C Z x d W 9 0 O 1 N l Y 3 R p b 2 4 x L 3 B s Y X l 0 a W 1 l X 3 J l c 3 V s d H M 0 I C g 1 K S 9 D a G F u Z 2 V k I F R 5 c G U u e 2 V u Z H R p b W U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s Y X l 0 a W 1 l X 3 J l c 3 V s d H M 0 J T I w K D U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s Y X l 0 a W 1 l X 3 J l c 3 V s d H M 0 J T I w K D U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s Y X l 0 a W 1 l X 3 J l c 3 V s d H M 0 J T I w K D U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x h e X R p b W V f c m V z d W x 0 c z Q l M j A o N S k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x h e X R p b W V f c m V z d W x 0 c z Q l M j A o N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c G x h e X R p b W V f c m V z d W x 0 c z R f X z U x N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M t M T J U M T A 6 M z Y 6 M T U u O T E w O T M 0 N l o i I C 8 + P E V u d H J 5 I F R 5 c G U 9 I k Z p b G x D b 2 x 1 b W 5 U e X B l c y I g V m F s d W U 9 I n N C Z 0 1 E Q X c 9 P S I g L z 4 8 R W 5 0 c n k g V H l w Z T 0 i R m l s b E N v b H V t b k 5 h b W V z I i B W Y W x 1 Z T 0 i c 1 s m c X V v d D t z Z X N z a W 9 u a W Q m c X V v d D s s J n F 1 b 3 Q 7 Y 2 l k J n F 1 b 3 Q 7 L C Z x d W 9 0 O 3 N 0 Y X J 0 d G l t Z S Z x d W 9 0 O y w m c X V v d D t l b m R 0 a W 1 l J n F 1 b 3 Q 7 X S I g L z 4 8 R W 5 0 c n k g V H l w Z T 0 i R m l s b F N 0 Y X R 1 c y I g V m F s d W U 9 I n N D b 2 1 w b G V 0 Z S I g L z 4 8 R W 5 0 c n k g V H l w Z T 0 i R m l s b E N v d W 5 0 I i B W Y W x 1 Z T 0 i b D g z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b G F 5 d G l t Z V 9 y Z X N 1 b H R z N C A o N S k v Q 2 h h b m d l Z C B U e X B l L n t z Z X N z a W 9 u a W Q s M H 0 m c X V v d D s s J n F 1 b 3 Q 7 U 2 V j d G l v b j E v c G x h e X R p b W V f c m V z d W x 0 c z Q g K D U p L 0 N o Y W 5 n Z W Q g V H l w Z S 5 7 Y 2 l k L D F 9 J n F 1 b 3 Q 7 L C Z x d W 9 0 O 1 N l Y 3 R p b 2 4 x L 3 B s Y X l 0 a W 1 l X 3 J l c 3 V s d H M 0 I C g 1 K S 9 D a G F u Z 2 V k I F R 5 c G U u e 3 N 0 Y X J 0 d G l t Z S w y f S Z x d W 9 0 O y w m c X V v d D t T Z W N 0 a W 9 u M S 9 w b G F 5 d G l t Z V 9 y Z X N 1 b H R z N C A o N S k v Q 2 h h b m d l Z C B U e X B l L n t l b m R 0 a W 1 l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B s Y X l 0 a W 1 l X 3 J l c 3 V s d H M 0 I C g 1 K S 9 D a G F u Z 2 V k I F R 5 c G U u e 3 N l c 3 N p b 2 5 p Z C w w f S Z x d W 9 0 O y w m c X V v d D t T Z W N 0 a W 9 u M S 9 w b G F 5 d G l t Z V 9 y Z X N 1 b H R z N C A o N S k v Q 2 h h b m d l Z C B U e X B l L n t j a W Q s M X 0 m c X V v d D s s J n F 1 b 3 Q 7 U 2 V j d G l v b j E v c G x h e X R p b W V f c m V z d W x 0 c z Q g K D U p L 0 N o Y W 5 n Z W Q g V H l w Z S 5 7 c 3 R h c n R 0 a W 1 l L D J 9 J n F 1 b 3 Q 7 L C Z x d W 9 0 O 1 N l Y 3 R p b 2 4 x L 3 B s Y X l 0 a W 1 l X 3 J l c 3 V s d H M 0 I C g 1 K S 9 D a G F u Z 2 V k I F R 5 c G U u e 2 V u Z H R p b W U s M 3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w b G F 5 d G l t Z V 9 y Z X N 1 b H R z N C U y M C g 2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G F 5 d G l t Z V 9 y Z X N 1 b H R z N C U y M C g 2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G F 5 d G l t Z V 9 y Z X N 1 b H R z N C U y M C g 2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s Y X l 0 a W 1 l X 3 J l c 3 V s d H M 0 J T I w K D Y p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V w Z 3 J h Z G V f c m V z d W x 0 c z I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1 c G d y Y W R l X 3 J l c 3 V s d H M y M T Y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z L T E y V D E w O j M 1 O j Q 0 L j I y M j I x M D h a I i A v P j x F b n R y e S B U e X B l P S J G a W x s Q 2 9 s d W 1 u V H l w Z X M i I F Z h b H V l P S J z Q X d Z P S I g L z 4 8 R W 5 0 c n k g V H l w Z T 0 i R m l s b E N v b H V t b k 5 h b W V z I i B W Y W x 1 Z T 0 i c 1 s m c X V v d D t h a W Q m c X V v d D s s J n F 1 b 3 Q 7 Y V 9 k Z X R h a W w m c X V v d D t d I i A v P j x F b n R y e S B U e X B l P S J G a W x s U 3 R h d H V z I i B W Y W x 1 Z T 0 i c 0 N v b X B s Z X R l I i A v P j x F b n R y e S B U e X B l P S J G a W x s Q 2 9 1 b n Q i I F Z h b H V l P S J s N z A 1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1 c G d y Y W R l X 3 J l c 3 V s d H M y L 0 N o Y W 5 n Z W Q g V H l w Z S 5 7 Y W l k L D B 9 J n F 1 b 3 Q 7 L C Z x d W 9 0 O 1 N l Y 3 R p b 2 4 x L 3 V w Z 3 J h Z G V f c m V z d W x 0 c z I v Q 2 h h b m d l Z C B U e X B l L n t h X 2 R l d G F p b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1 c G d y Y W R l X 3 J l c 3 V s d H M y L 0 N o Y W 5 n Z W Q g V H l w Z S 5 7 Y W l k L D B 9 J n F 1 b 3 Q 7 L C Z x d W 9 0 O 1 N l Y 3 R p b 2 4 x L 3 V w Z 3 J h Z G V f c m V z d W x 0 c z I v Q 2 h h b m d l Z C B U e X B l L n t h X 2 R l d G F p b C w x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V w Z 3 J h Z G V f c m V z d W x 0 c z I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X B n c m F k Z V 9 y Z X N 1 b H R z M i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1 c G d y Y W R l X 3 J l c 3 V s d H M y J T I w K D I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D 1 i z L Y D O x N u + x J 1 R s R l F s A A A A A A g A A A A A A E G Y A A A A B A A A g A A A A / a q 0 p d n y a o d E H l i y + R b S K c J N J 3 k Y r G G S r y g e e s F w z b w A A A A A D o A A A A A C A A A g A A A A 4 Q R q M H L H L V 7 d 9 E Y y X K I o I I m B P W O b D W 3 m g 0 r a M m z N e H 1 Q A A A A Y 0 o I X y A S 1 6 3 p B 9 c O J S d 6 E s W e 0 Z a C p O T X B t y q g G X p K P 4 1 U R F 5 f v Z C o g e 9 x 0 a 4 s 3 O 2 e B L p I A x O e / + X Q w c v L I B V P M E F / Q o r u 4 G w Y Q D z l J Y P k w B A A A A A J s q A I / h n 9 e p E O f 3 c J k M a a S / J T T f q G X r B h i a a 0 X 0 X k i 4 v z 7 P M b V s T R O f j 3 A i b y M S z G j q n p H T O E e T c r o 1 0 P e k + T w = = < / D a t a M a s h u p > 
</file>

<file path=customXml/itemProps1.xml><?xml version="1.0" encoding="utf-8"?>
<ds:datastoreItem xmlns:ds="http://schemas.openxmlformats.org/officeDocument/2006/customXml" ds:itemID="{02C4A1FB-1DF8-42C6-9467-661FE3FD221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Return</vt:lpstr>
      <vt:lpstr>Playtime</vt:lpstr>
      <vt:lpstr>Upgrades</vt:lpstr>
      <vt:lpstr>Days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svenhans</dc:creator>
  <cp:lastModifiedBy>svenhans</cp:lastModifiedBy>
  <dcterms:created xsi:type="dcterms:W3CDTF">2020-03-05T11:58:26Z</dcterms:created>
  <dcterms:modified xsi:type="dcterms:W3CDTF">2020-03-12T18:34:58Z</dcterms:modified>
</cp:coreProperties>
</file>