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updateLinks="never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haiduy\Downloads\"/>
    </mc:Choice>
  </mc:AlternateContent>
  <xr:revisionPtr revIDLastSave="0" documentId="13_ncr:1_{7B537ABA-7D72-48AF-9A8A-77B9FD768311}" xr6:coauthVersionLast="36" xr6:coauthVersionMax="36" xr10:uidLastSave="{00000000-0000-0000-0000-000000000000}"/>
  <bookViews>
    <workbookView xWindow="90" yWindow="-210" windowWidth="13380" windowHeight="7590" tabRatio="838" firstSheet="6" activeTab="6" xr2:uid="{00000000-000D-0000-FFFF-FFFF00000000}"/>
  </bookViews>
  <sheets>
    <sheet name="Index" sheetId="18" r:id="rId1"/>
    <sheet name="History" sheetId="15" r:id="rId2"/>
    <sheet name="Chip Allocation" sheetId="7" state="hidden" r:id="rId3"/>
    <sheet name="TSMC6520_1" sheetId="14" state="hidden" r:id="rId4"/>
    <sheet name="TSMC6520_2" sheetId="28" state="hidden" r:id="rId5"/>
    <sheet name="TSMC6520_2 (4)" sheetId="33" state="hidden" r:id="rId6"/>
    <sheet name="TSMC6520_2_forScript" sheetId="34" r:id="rId7"/>
    <sheet name="Sheet1" sheetId="35" r:id="rId8"/>
    <sheet name="TSMC6520_2_old" sheetId="32" r:id="rId9"/>
    <sheet name="IO (TSMC)" sheetId="30" r:id="rId10"/>
    <sheet name="Pin Assignment R4250 (2)" sheetId="26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10" hidden="1">'Pin Assignment R4250 (2)'!$C$6:$L$106</definedName>
    <definedName name="_xlnm._FilterDatabase" localSheetId="3" hidden="1">TSMC6520_1!$C$6:$L$106</definedName>
    <definedName name="_xlnm._FilterDatabase" localSheetId="4" hidden="1">TSMC6520_2!$C$6:$L$106</definedName>
    <definedName name="_xlnm._FilterDatabase" localSheetId="5" hidden="1">'TSMC6520_2 (4)'!$C$6:$L$106</definedName>
    <definedName name="_xlnm._FilterDatabase" localSheetId="6" hidden="1">TSMC6520_2_forScript!$C$6:$N$106</definedName>
    <definedName name="_xlnm._FilterDatabase" localSheetId="8" hidden="1">TSMC6520_2_old!$C$6:$L$106</definedName>
    <definedName name="_xlnm.Print_Area" localSheetId="10">'Pin Assignment R4250 (2)'!$B$5:$L$106</definedName>
    <definedName name="_xlnm.Print_Area" localSheetId="3">TSMC6520_1!$B$5:$L$106</definedName>
    <definedName name="_xlnm.Print_Area" localSheetId="4">TSMC6520_2!$B$5:$L$106</definedName>
    <definedName name="_xlnm.Print_Area" localSheetId="5">'TSMC6520_2 (4)'!$B$5:$L$106</definedName>
    <definedName name="_xlnm.Print_Area" localSheetId="6">TSMC6520_2_forScript!$B$5:$N$106</definedName>
    <definedName name="_xlnm.Print_Area" localSheetId="8">TSMC6520_2_old!$B$5:$L$106</definedName>
    <definedName name="_xlnm.Print_Titles" localSheetId="10">'Pin Assignment R4250 (2)'!$3:$6</definedName>
    <definedName name="_xlnm.Print_Titles" localSheetId="3">TSMC6520_1!$3:$6</definedName>
    <definedName name="_xlnm.Print_Titles" localSheetId="4">TSMC6520_2!$3:$6</definedName>
    <definedName name="_xlnm.Print_Titles" localSheetId="5">'TSMC6520_2 (4)'!$3:$6</definedName>
    <definedName name="_xlnm.Print_Titles" localSheetId="6">TSMC6520_2_forScript!$3:$6</definedName>
    <definedName name="_xlnm.Print_Titles" localSheetId="8">TSMC6520_2_old!$3:$6</definedName>
  </definedNames>
  <calcPr calcId="191029"/>
</workbook>
</file>

<file path=xl/calcChain.xml><?xml version="1.0" encoding="utf-8"?>
<calcChain xmlns="http://schemas.openxmlformats.org/spreadsheetml/2006/main">
  <c r="L102" i="34" l="1"/>
  <c r="K102" i="34"/>
  <c r="L101" i="34"/>
  <c r="K101" i="34"/>
  <c r="L100" i="34"/>
  <c r="K100" i="34"/>
  <c r="L99" i="34"/>
  <c r="K99" i="34"/>
  <c r="L98" i="34"/>
  <c r="K98" i="34"/>
  <c r="L97" i="34"/>
  <c r="K97" i="34"/>
  <c r="L96" i="34"/>
  <c r="K96" i="34"/>
  <c r="L95" i="34"/>
  <c r="K95" i="34"/>
  <c r="L94" i="34"/>
  <c r="K94" i="34"/>
  <c r="L93" i="34"/>
  <c r="K93" i="34"/>
  <c r="L92" i="34"/>
  <c r="K92" i="34"/>
  <c r="L91" i="34"/>
  <c r="K91" i="34"/>
  <c r="L90" i="34"/>
  <c r="K90" i="34"/>
  <c r="L89" i="34"/>
  <c r="K89" i="34"/>
  <c r="L88" i="34"/>
  <c r="K88" i="34"/>
  <c r="L54" i="34"/>
  <c r="K54" i="34"/>
  <c r="L53" i="34"/>
  <c r="K53" i="34"/>
  <c r="L52" i="34"/>
  <c r="K52" i="34"/>
  <c r="L51" i="34"/>
  <c r="K51" i="34"/>
  <c r="L50" i="34"/>
  <c r="K50" i="34"/>
  <c r="L49" i="34"/>
  <c r="K49" i="34"/>
  <c r="L48" i="34"/>
  <c r="K48" i="34"/>
  <c r="L47" i="34"/>
  <c r="K47" i="34"/>
  <c r="L46" i="34"/>
  <c r="K46" i="34"/>
  <c r="L45" i="34"/>
  <c r="K45" i="34"/>
  <c r="L44" i="34"/>
  <c r="K44" i="34"/>
  <c r="L43" i="34"/>
  <c r="K43" i="34"/>
  <c r="L42" i="34"/>
  <c r="K42" i="34"/>
  <c r="L41" i="34"/>
  <c r="K41" i="34"/>
  <c r="K40" i="34"/>
  <c r="L40" i="34"/>
  <c r="K87" i="34"/>
  <c r="K86" i="34"/>
  <c r="K85" i="34"/>
  <c r="K84" i="34"/>
  <c r="K83" i="34"/>
  <c r="K82" i="34"/>
  <c r="K81" i="34"/>
  <c r="K80" i="34"/>
  <c r="K79" i="34"/>
  <c r="K78" i="34"/>
  <c r="K77" i="34"/>
  <c r="K76" i="34"/>
  <c r="K75" i="34"/>
  <c r="K74" i="34"/>
  <c r="K73" i="34"/>
  <c r="K72" i="34"/>
  <c r="K71" i="34"/>
  <c r="K70" i="34"/>
  <c r="K69" i="34"/>
  <c r="K68" i="34"/>
  <c r="K67" i="34"/>
  <c r="K66" i="34"/>
  <c r="K65" i="34"/>
  <c r="K64" i="34"/>
  <c r="K63" i="34"/>
  <c r="K62" i="34"/>
  <c r="K61" i="34"/>
  <c r="K60" i="34"/>
  <c r="K59" i="34"/>
  <c r="K58" i="34"/>
  <c r="K57" i="34"/>
  <c r="K56" i="34"/>
  <c r="K55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6" i="34"/>
  <c r="K15" i="34"/>
  <c r="K14" i="34"/>
  <c r="K13" i="34"/>
  <c r="K12" i="34"/>
  <c r="K11" i="34"/>
  <c r="K10" i="34"/>
  <c r="K9" i="34"/>
  <c r="K8" i="34"/>
  <c r="K7" i="34"/>
  <c r="K17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7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BE35" i="34" l="1"/>
  <c r="BD35" i="34"/>
  <c r="BC35" i="34"/>
  <c r="BB35" i="34"/>
  <c r="BA35" i="34"/>
  <c r="AZ35" i="34"/>
  <c r="AY35" i="34"/>
  <c r="AX35" i="34"/>
  <c r="AW35" i="34"/>
  <c r="AV35" i="34"/>
  <c r="AU35" i="34"/>
  <c r="AT35" i="34"/>
  <c r="AS35" i="34"/>
  <c r="AR35" i="34"/>
  <c r="AQ35" i="34"/>
  <c r="AP35" i="34"/>
  <c r="AO35" i="34"/>
  <c r="AN35" i="34"/>
  <c r="AM35" i="34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BF34" i="34"/>
  <c r="R34" i="34"/>
  <c r="BF33" i="34"/>
  <c r="R33" i="34"/>
  <c r="BF32" i="34"/>
  <c r="R32" i="34"/>
  <c r="BF31" i="34"/>
  <c r="R31" i="34"/>
  <c r="BF30" i="34"/>
  <c r="R30" i="34"/>
  <c r="BF29" i="34"/>
  <c r="R29" i="34"/>
  <c r="BF28" i="34"/>
  <c r="R28" i="34"/>
  <c r="BF27" i="34"/>
  <c r="R27" i="34"/>
  <c r="BF26" i="34"/>
  <c r="R26" i="34"/>
  <c r="BF25" i="34"/>
  <c r="R25" i="34"/>
  <c r="BF24" i="34"/>
  <c r="R24" i="34"/>
  <c r="BF23" i="34"/>
  <c r="R23" i="34"/>
  <c r="BF22" i="34"/>
  <c r="R22" i="34"/>
  <c r="BF21" i="34"/>
  <c r="R21" i="34"/>
  <c r="BF20" i="34"/>
  <c r="R20" i="34"/>
  <c r="BE13" i="34"/>
  <c r="BD13" i="34"/>
  <c r="BC13" i="34"/>
  <c r="BB13" i="34"/>
  <c r="BA13" i="34"/>
  <c r="AZ13" i="34"/>
  <c r="AY13" i="34"/>
  <c r="AX13" i="34"/>
  <c r="AW13" i="34"/>
  <c r="AV13" i="34"/>
  <c r="AU13" i="34"/>
  <c r="AT13" i="34"/>
  <c r="AS13" i="34"/>
  <c r="AR13" i="34"/>
  <c r="AQ13" i="34"/>
  <c r="AP13" i="34"/>
  <c r="AO13" i="34"/>
  <c r="AN13" i="34"/>
  <c r="AM13" i="34"/>
  <c r="AL13" i="34"/>
  <c r="AK13" i="34"/>
  <c r="AJ13" i="34"/>
  <c r="AI13" i="34"/>
  <c r="AH13" i="34"/>
  <c r="AG13" i="34"/>
  <c r="AF13" i="34"/>
  <c r="AE13" i="34"/>
  <c r="AD13" i="34"/>
  <c r="AC13" i="34"/>
  <c r="AB13" i="34"/>
  <c r="AA13" i="34"/>
  <c r="Z13" i="34"/>
  <c r="Y13" i="34"/>
  <c r="C8" i="34"/>
  <c r="C9" i="34" s="1"/>
  <c r="C10" i="34" s="1"/>
  <c r="C11" i="34" s="1"/>
  <c r="C12" i="34" s="1"/>
  <c r="C13" i="34" s="1"/>
  <c r="C14" i="34" s="1"/>
  <c r="C15" i="34" s="1"/>
  <c r="C16" i="34" s="1"/>
  <c r="C17" i="34" s="1"/>
  <c r="C18" i="34" s="1"/>
  <c r="C19" i="34" s="1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C61" i="34" s="1"/>
  <c r="C62" i="34" s="1"/>
  <c r="C63" i="34" s="1"/>
  <c r="C64" i="34" s="1"/>
  <c r="C65" i="34" s="1"/>
  <c r="C66" i="34" s="1"/>
  <c r="C67" i="34" s="1"/>
  <c r="C68" i="34" s="1"/>
  <c r="C69" i="34" s="1"/>
  <c r="C70" i="34" s="1"/>
  <c r="C71" i="34" s="1"/>
  <c r="C72" i="34" s="1"/>
  <c r="C73" i="34" s="1"/>
  <c r="C74" i="34" s="1"/>
  <c r="C75" i="34" s="1"/>
  <c r="C76" i="34" s="1"/>
  <c r="C77" i="34" s="1"/>
  <c r="C78" i="34" s="1"/>
  <c r="C79" i="34" s="1"/>
  <c r="C80" i="34" s="1"/>
  <c r="C81" i="34" s="1"/>
  <c r="C82" i="34" s="1"/>
  <c r="C83" i="34" s="1"/>
  <c r="C84" i="34" s="1"/>
  <c r="C85" i="34" s="1"/>
  <c r="C86" i="34" s="1"/>
  <c r="C87" i="34" s="1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AL13" i="32"/>
  <c r="AM13" i="32"/>
  <c r="AN13" i="32"/>
  <c r="AO13" i="32"/>
  <c r="AP13" i="32"/>
  <c r="AQ13" i="32"/>
  <c r="AR13" i="32"/>
  <c r="AS13" i="32"/>
  <c r="AT13" i="32"/>
  <c r="AU13" i="32"/>
  <c r="AV13" i="32"/>
  <c r="AW13" i="32"/>
  <c r="AX13" i="32"/>
  <c r="AY13" i="32"/>
  <c r="AZ13" i="32"/>
  <c r="BA13" i="32"/>
  <c r="BB13" i="32"/>
  <c r="BC13" i="32"/>
  <c r="P20" i="32"/>
  <c r="BD20" i="32"/>
  <c r="P21" i="32"/>
  <c r="BD21" i="32"/>
  <c r="P22" i="32"/>
  <c r="BD22" i="32"/>
  <c r="P23" i="32"/>
  <c r="BD23" i="32"/>
  <c r="P24" i="32"/>
  <c r="BD24" i="32"/>
  <c r="P25" i="32"/>
  <c r="BD25" i="32"/>
  <c r="P26" i="32"/>
  <c r="BD26" i="32"/>
  <c r="P27" i="32"/>
  <c r="BD27" i="32"/>
  <c r="P28" i="32"/>
  <c r="BD28" i="32"/>
  <c r="P29" i="32"/>
  <c r="BD29" i="32"/>
  <c r="P30" i="32"/>
  <c r="BD30" i="32"/>
  <c r="P31" i="32"/>
  <c r="BD31" i="32"/>
  <c r="P32" i="32"/>
  <c r="BD32" i="32"/>
  <c r="P33" i="32"/>
  <c r="BD33" i="32"/>
  <c r="P34" i="32"/>
  <c r="BD34" i="32"/>
  <c r="W35" i="32"/>
  <c r="X35" i="32"/>
  <c r="Y35" i="32"/>
  <c r="Z35" i="32"/>
  <c r="AA35" i="32"/>
  <c r="AB35" i="32"/>
  <c r="AC35" i="32"/>
  <c r="AD35" i="32"/>
  <c r="AE35" i="32"/>
  <c r="AF35" i="32"/>
  <c r="AG35" i="32"/>
  <c r="AH35" i="32"/>
  <c r="AI35" i="32"/>
  <c r="AJ35" i="32"/>
  <c r="AK35" i="32"/>
  <c r="AL35" i="32"/>
  <c r="AM35" i="32"/>
  <c r="AN35" i="32"/>
  <c r="AO35" i="32"/>
  <c r="AP35" i="32"/>
  <c r="AQ35" i="32"/>
  <c r="AR35" i="32"/>
  <c r="AS35" i="32"/>
  <c r="AT35" i="32"/>
  <c r="AU35" i="32"/>
  <c r="AV35" i="32"/>
  <c r="AW35" i="32"/>
  <c r="AX35" i="32"/>
  <c r="AY35" i="32"/>
  <c r="AZ35" i="32"/>
  <c r="BA35" i="32"/>
  <c r="BB35" i="32"/>
  <c r="BC35" i="32"/>
  <c r="BC35" i="33" l="1"/>
  <c r="BB35" i="33"/>
  <c r="BA35" i="33"/>
  <c r="AZ35" i="33"/>
  <c r="AY35" i="33"/>
  <c r="AX35" i="33"/>
  <c r="AW35" i="33"/>
  <c r="AV35" i="33"/>
  <c r="AU35" i="33"/>
  <c r="AT35" i="33"/>
  <c r="AS35" i="33"/>
  <c r="AR35" i="33"/>
  <c r="AQ35" i="33"/>
  <c r="AP35" i="33"/>
  <c r="AO35" i="33"/>
  <c r="AN35" i="33"/>
  <c r="AM35" i="33"/>
  <c r="AL35" i="33"/>
  <c r="AK35" i="33"/>
  <c r="AJ35" i="33"/>
  <c r="AI35" i="33"/>
  <c r="AH35" i="33"/>
  <c r="AG35" i="33"/>
  <c r="AF35" i="33"/>
  <c r="AE35" i="33"/>
  <c r="AD35" i="33"/>
  <c r="AC35" i="33"/>
  <c r="AB35" i="33"/>
  <c r="AA35" i="33"/>
  <c r="Z35" i="33"/>
  <c r="Y35" i="33"/>
  <c r="X35" i="33"/>
  <c r="W35" i="33"/>
  <c r="BD34" i="33"/>
  <c r="P34" i="33"/>
  <c r="BD33" i="33"/>
  <c r="P33" i="33"/>
  <c r="BD32" i="33"/>
  <c r="P32" i="33"/>
  <c r="BD31" i="33"/>
  <c r="P31" i="33"/>
  <c r="BD30" i="33"/>
  <c r="P30" i="33"/>
  <c r="BD29" i="33"/>
  <c r="P29" i="33"/>
  <c r="BD28" i="33"/>
  <c r="P28" i="33"/>
  <c r="BD27" i="33"/>
  <c r="P27" i="33"/>
  <c r="BD26" i="33"/>
  <c r="P26" i="33"/>
  <c r="BD25" i="33"/>
  <c r="P25" i="33"/>
  <c r="BD24" i="33"/>
  <c r="P24" i="33"/>
  <c r="BD23" i="33"/>
  <c r="P23" i="33"/>
  <c r="BD22" i="33"/>
  <c r="P22" i="33"/>
  <c r="BD21" i="33"/>
  <c r="P21" i="33"/>
  <c r="BD20" i="33"/>
  <c r="P20" i="33"/>
  <c r="BC13" i="33"/>
  <c r="BB13" i="33"/>
  <c r="BA13" i="33"/>
  <c r="AZ13" i="33"/>
  <c r="AY13" i="33"/>
  <c r="AX13" i="33"/>
  <c r="AW13" i="33"/>
  <c r="AV13" i="33"/>
  <c r="AU13" i="33"/>
  <c r="AT13" i="33"/>
  <c r="AS13" i="33"/>
  <c r="AR13" i="33"/>
  <c r="AQ13" i="33"/>
  <c r="AP13" i="33"/>
  <c r="AO13" i="33"/>
  <c r="AN13" i="33"/>
  <c r="AM13" i="33"/>
  <c r="AL13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C8" i="33"/>
  <c r="C9" i="33" s="1"/>
  <c r="C10" i="33" s="1"/>
  <c r="C11" i="33" s="1"/>
  <c r="C12" i="33" s="1"/>
  <c r="C13" i="33" s="1"/>
  <c r="C14" i="33" s="1"/>
  <c r="C15" i="33" s="1"/>
  <c r="C16" i="33" s="1"/>
  <c r="C17" i="33" s="1"/>
  <c r="C18" i="33" s="1"/>
  <c r="C19" i="33" s="1"/>
  <c r="C20" i="33" s="1"/>
  <c r="C21" i="33" s="1"/>
  <c r="C22" i="33" s="1"/>
  <c r="C23" i="33" s="1"/>
  <c r="C24" i="33" s="1"/>
  <c r="C25" i="33" s="1"/>
  <c r="C26" i="33" s="1"/>
  <c r="C27" i="33" s="1"/>
  <c r="C28" i="33" s="1"/>
  <c r="C29" i="33" s="1"/>
  <c r="C30" i="33" s="1"/>
  <c r="C31" i="33" s="1"/>
  <c r="C32" i="33" s="1"/>
  <c r="C33" i="33" s="1"/>
  <c r="C34" i="33" s="1"/>
  <c r="C35" i="33" s="1"/>
  <c r="C36" i="33" s="1"/>
  <c r="C37" i="33" s="1"/>
  <c r="C38" i="33" s="1"/>
  <c r="C39" i="33" s="1"/>
  <c r="C40" i="33" s="1"/>
  <c r="C41" i="33" s="1"/>
  <c r="C42" i="33" s="1"/>
  <c r="C43" i="33" s="1"/>
  <c r="C44" i="33" s="1"/>
  <c r="C45" i="33" s="1"/>
  <c r="C46" i="33" s="1"/>
  <c r="C47" i="33" s="1"/>
  <c r="C48" i="33" s="1"/>
  <c r="C49" i="33" s="1"/>
  <c r="C50" i="33" s="1"/>
  <c r="C51" i="33" s="1"/>
  <c r="C52" i="33" s="1"/>
  <c r="C53" i="33" s="1"/>
  <c r="C54" i="33" s="1"/>
  <c r="C55" i="33" s="1"/>
  <c r="C56" i="33" s="1"/>
  <c r="C57" i="33" s="1"/>
  <c r="C58" i="33" s="1"/>
  <c r="C59" i="33" s="1"/>
  <c r="C60" i="33" s="1"/>
  <c r="C61" i="33" s="1"/>
  <c r="C62" i="33" s="1"/>
  <c r="C63" i="33" s="1"/>
  <c r="C64" i="33" s="1"/>
  <c r="C65" i="33" s="1"/>
  <c r="C66" i="33" s="1"/>
  <c r="C67" i="33" s="1"/>
  <c r="C68" i="33" s="1"/>
  <c r="C69" i="33" s="1"/>
  <c r="C70" i="33" s="1"/>
  <c r="C71" i="33" s="1"/>
  <c r="C72" i="33" s="1"/>
  <c r="C73" i="33" s="1"/>
  <c r="C74" i="33" s="1"/>
  <c r="C75" i="33" s="1"/>
  <c r="C76" i="33" s="1"/>
  <c r="C77" i="33" s="1"/>
  <c r="C78" i="33" s="1"/>
  <c r="C79" i="33" s="1"/>
  <c r="C80" i="33" s="1"/>
  <c r="C81" i="33" s="1"/>
  <c r="C82" i="33" s="1"/>
  <c r="C83" i="33" s="1"/>
  <c r="C84" i="33" s="1"/>
  <c r="C85" i="33" s="1"/>
  <c r="C86" i="33" s="1"/>
  <c r="C87" i="33" s="1"/>
  <c r="C88" i="33" s="1"/>
  <c r="C89" i="33" s="1"/>
  <c r="C90" i="33" s="1"/>
  <c r="C91" i="33" s="1"/>
  <c r="C92" i="33" s="1"/>
  <c r="C93" i="33" s="1"/>
  <c r="C94" i="33" s="1"/>
  <c r="C95" i="33" s="1"/>
  <c r="C96" i="33" s="1"/>
  <c r="C97" i="33" s="1"/>
  <c r="C98" i="33" s="1"/>
  <c r="C99" i="33" s="1"/>
  <c r="C100" i="33" s="1"/>
  <c r="C101" i="33" s="1"/>
  <c r="C102" i="33" s="1"/>
  <c r="C8" i="32" l="1"/>
  <c r="C9" i="32" s="1"/>
  <c r="C10" i="32" s="1"/>
  <c r="C11" i="32" s="1"/>
  <c r="C12" i="32" s="1"/>
  <c r="C13" i="32" s="1"/>
  <c r="C14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61" i="32" s="1"/>
  <c r="C62" i="32" s="1"/>
  <c r="C63" i="32" s="1"/>
  <c r="C64" i="32" s="1"/>
  <c r="C65" i="32" s="1"/>
  <c r="C66" i="32" s="1"/>
  <c r="C67" i="32" s="1"/>
  <c r="C68" i="32" s="1"/>
  <c r="C69" i="32" s="1"/>
  <c r="C70" i="32" s="1"/>
  <c r="C71" i="32" s="1"/>
  <c r="C72" i="32" s="1"/>
  <c r="C73" i="32" s="1"/>
  <c r="C74" i="32" s="1"/>
  <c r="C75" i="32" s="1"/>
  <c r="C76" i="32" s="1"/>
  <c r="C77" i="32" s="1"/>
  <c r="C78" i="32" s="1"/>
  <c r="C79" i="32" s="1"/>
  <c r="C80" i="32" s="1"/>
  <c r="C81" i="32" s="1"/>
  <c r="C82" i="32" s="1"/>
  <c r="C83" i="32" s="1"/>
  <c r="C84" i="32" s="1"/>
  <c r="C85" i="32" s="1"/>
  <c r="C86" i="32" s="1"/>
  <c r="C87" i="32" s="1"/>
  <c r="C88" i="32" s="1"/>
  <c r="C89" i="32" s="1"/>
  <c r="C90" i="32" s="1"/>
  <c r="C91" i="32" s="1"/>
  <c r="C92" i="32" s="1"/>
  <c r="C93" i="32" s="1"/>
  <c r="C94" i="32" s="1"/>
  <c r="C95" i="32" s="1"/>
  <c r="C96" i="32" s="1"/>
  <c r="C97" i="32" s="1"/>
  <c r="C98" i="32" s="1"/>
  <c r="C99" i="32" s="1"/>
  <c r="C100" i="32" s="1"/>
  <c r="C101" i="32" s="1"/>
  <c r="C102" i="32" s="1"/>
  <c r="BC35" i="28"/>
  <c r="BB35" i="28"/>
  <c r="BA35" i="28"/>
  <c r="AZ35" i="28"/>
  <c r="AY35" i="28"/>
  <c r="AX35" i="28"/>
  <c r="AW35" i="28"/>
  <c r="AV35" i="28"/>
  <c r="AU35" i="28"/>
  <c r="AT35" i="28"/>
  <c r="AS35" i="28"/>
  <c r="AR35" i="28"/>
  <c r="AQ35" i="28"/>
  <c r="AP35" i="28"/>
  <c r="AO35" i="28"/>
  <c r="AN35" i="28"/>
  <c r="AM35" i="28"/>
  <c r="AL35" i="28"/>
  <c r="AK35" i="28"/>
  <c r="AJ35" i="28"/>
  <c r="AI35" i="28"/>
  <c r="AH35" i="28"/>
  <c r="AG35" i="28"/>
  <c r="AF35" i="28"/>
  <c r="AE35" i="28"/>
  <c r="AD35" i="28"/>
  <c r="AC35" i="28"/>
  <c r="AB35" i="28"/>
  <c r="AA35" i="28"/>
  <c r="Z35" i="28"/>
  <c r="Y35" i="28"/>
  <c r="P34" i="28"/>
  <c r="P33" i="28"/>
  <c r="P32" i="28"/>
  <c r="P31" i="28"/>
  <c r="P30" i="28"/>
  <c r="P29" i="28"/>
  <c r="P28" i="28"/>
  <c r="P27" i="28"/>
  <c r="P26" i="28"/>
  <c r="P25" i="28"/>
  <c r="P24" i="28"/>
  <c r="P23" i="28"/>
  <c r="P22" i="28"/>
  <c r="P21" i="28"/>
  <c r="P20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S13" i="28"/>
  <c r="AT13" i="28"/>
  <c r="AV13" i="28"/>
  <c r="BB13" i="28"/>
  <c r="BC13" i="28"/>
  <c r="BD20" i="28"/>
  <c r="BD21" i="28"/>
  <c r="AZ35" i="26" l="1"/>
  <c r="AY35" i="26"/>
  <c r="AX35" i="26"/>
  <c r="AW35" i="26"/>
  <c r="AV35" i="26"/>
  <c r="AU35" i="26"/>
  <c r="AT35" i="26"/>
  <c r="AS35" i="26"/>
  <c r="AR35" i="26"/>
  <c r="AQ35" i="26"/>
  <c r="AP35" i="26"/>
  <c r="AO35" i="26"/>
  <c r="AN35" i="26"/>
  <c r="AM35" i="26"/>
  <c r="AL35" i="26"/>
  <c r="AK35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BA34" i="26"/>
  <c r="P34" i="26"/>
  <c r="BA33" i="26"/>
  <c r="P33" i="26"/>
  <c r="BA32" i="26"/>
  <c r="P32" i="26"/>
  <c r="BA31" i="26"/>
  <c r="P31" i="26"/>
  <c r="BA30" i="26"/>
  <c r="P30" i="26"/>
  <c r="BA29" i="26"/>
  <c r="P29" i="26"/>
  <c r="BA28" i="26"/>
  <c r="P28" i="26"/>
  <c r="BA27" i="26"/>
  <c r="P27" i="26"/>
  <c r="BA26" i="26"/>
  <c r="P26" i="26"/>
  <c r="BA25" i="26"/>
  <c r="P25" i="26"/>
  <c r="BA24" i="26"/>
  <c r="P24" i="26"/>
  <c r="BA23" i="26"/>
  <c r="P23" i="26"/>
  <c r="BA22" i="26"/>
  <c r="P22" i="26"/>
  <c r="BA21" i="26"/>
  <c r="P21" i="26"/>
  <c r="BA20" i="26"/>
  <c r="P20" i="26"/>
  <c r="BA19" i="26"/>
  <c r="P19" i="26"/>
  <c r="BA18" i="26"/>
  <c r="P18" i="26"/>
  <c r="BA17" i="26"/>
  <c r="P17" i="26"/>
  <c r="BA16" i="26"/>
  <c r="P16" i="26"/>
  <c r="BA15" i="26"/>
  <c r="P15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C8" i="26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X35" i="28"/>
  <c r="W35" i="28"/>
  <c r="BD34" i="28"/>
  <c r="BD33" i="28"/>
  <c r="BD32" i="28"/>
  <c r="BD31" i="28"/>
  <c r="BD30" i="28"/>
  <c r="BD29" i="28"/>
  <c r="BD28" i="28"/>
  <c r="BD27" i="28"/>
  <c r="BD26" i="28"/>
  <c r="BD25" i="28"/>
  <c r="BD24" i="28"/>
  <c r="BD23" i="28"/>
  <c r="BD22" i="28"/>
  <c r="BA13" i="28"/>
  <c r="AZ13" i="28"/>
  <c r="AY13" i="28"/>
  <c r="AX13" i="28"/>
  <c r="AW13" i="28"/>
  <c r="AU13" i="28"/>
  <c r="AR13" i="28"/>
  <c r="AQ13" i="28"/>
  <c r="AP13" i="28"/>
  <c r="AO13" i="28"/>
  <c r="AN13" i="28"/>
  <c r="C8" i="28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53" i="28" s="1"/>
  <c r="C54" i="28" s="1"/>
  <c r="C55" i="28" s="1"/>
  <c r="C56" i="28" s="1"/>
  <c r="C57" i="28" s="1"/>
  <c r="C58" i="28" s="1"/>
  <c r="C59" i="28" s="1"/>
  <c r="C60" i="28" s="1"/>
  <c r="C61" i="28" s="1"/>
  <c r="C62" i="28" s="1"/>
  <c r="C63" i="28" s="1"/>
  <c r="C64" i="28" s="1"/>
  <c r="C65" i="28" s="1"/>
  <c r="C66" i="28" s="1"/>
  <c r="C67" i="28" s="1"/>
  <c r="C68" i="28" s="1"/>
  <c r="C69" i="28" s="1"/>
  <c r="C70" i="28" s="1"/>
  <c r="C71" i="28" s="1"/>
  <c r="C72" i="28" s="1"/>
  <c r="C73" i="28" s="1"/>
  <c r="C74" i="28" s="1"/>
  <c r="C75" i="28" s="1"/>
  <c r="C76" i="28" s="1"/>
  <c r="C77" i="28" s="1"/>
  <c r="C78" i="28" s="1"/>
  <c r="C79" i="28" s="1"/>
  <c r="C80" i="28" s="1"/>
  <c r="C81" i="28" s="1"/>
  <c r="C82" i="28" s="1"/>
  <c r="C83" i="28" s="1"/>
  <c r="C84" i="28" s="1"/>
  <c r="C85" i="28" s="1"/>
  <c r="C86" i="28" s="1"/>
  <c r="C87" i="28" s="1"/>
  <c r="C88" i="28" s="1"/>
  <c r="C89" i="28" s="1"/>
  <c r="C90" i="28" s="1"/>
  <c r="C91" i="28" s="1"/>
  <c r="C92" i="28" s="1"/>
  <c r="C93" i="28" s="1"/>
  <c r="C94" i="28" s="1"/>
  <c r="C95" i="28" s="1"/>
  <c r="C96" i="28" s="1"/>
  <c r="C97" i="28" s="1"/>
  <c r="C98" i="28" s="1"/>
  <c r="C99" i="28" s="1"/>
  <c r="C100" i="28" s="1"/>
  <c r="C101" i="28" s="1"/>
  <c r="C102" i="28" s="1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BD34" i="14"/>
  <c r="P34" i="14"/>
  <c r="BD33" i="14"/>
  <c r="P33" i="14"/>
  <c r="BD32" i="14"/>
  <c r="P32" i="14"/>
  <c r="BD31" i="14"/>
  <c r="P31" i="14"/>
  <c r="BD30" i="14"/>
  <c r="P30" i="14"/>
  <c r="BD29" i="14"/>
  <c r="P29" i="14"/>
  <c r="BD28" i="14"/>
  <c r="P28" i="14"/>
  <c r="BD27" i="14"/>
  <c r="P27" i="14"/>
  <c r="BD26" i="14"/>
  <c r="P26" i="14"/>
  <c r="BD25" i="14"/>
  <c r="P25" i="14"/>
  <c r="BD24" i="14"/>
  <c r="P24" i="14"/>
  <c r="BD23" i="14"/>
  <c r="P23" i="14"/>
  <c r="BD22" i="14"/>
  <c r="P22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C8" i="14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I34" i="7"/>
  <c r="I33" i="7"/>
  <c r="I32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31" i="7" s="1"/>
  <c r="E2" i="18"/>
  <c r="C88" i="34" l="1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</calcChain>
</file>

<file path=xl/sharedStrings.xml><?xml version="1.0" encoding="utf-8"?>
<sst xmlns="http://schemas.openxmlformats.org/spreadsheetml/2006/main" count="2042" uniqueCount="707">
  <si>
    <t>Total I/O</t>
  </si>
  <si>
    <t>Chip</t>
    <phoneticPr fontId="1"/>
  </si>
  <si>
    <t>I/O</t>
  </si>
  <si>
    <t>・IOの動作保障は致しかねますので、自己責任でお願いいたします。</t>
    <rPh sb="4" eb="6">
      <t>ドウサ</t>
    </rPh>
    <rPh sb="6" eb="8">
      <t>ホショウ</t>
    </rPh>
    <rPh sb="9" eb="10">
      <t>イタ</t>
    </rPh>
    <rPh sb="18" eb="20">
      <t>ジコ</t>
    </rPh>
    <rPh sb="20" eb="22">
      <t>セキニン</t>
    </rPh>
    <rPh sb="24" eb="25">
      <t>ネガ</t>
    </rPh>
    <phoneticPr fontId="1"/>
  </si>
  <si>
    <t>Pin No.</t>
  </si>
  <si>
    <t>Pham Lab.</t>
    <phoneticPr fontId="1"/>
  </si>
  <si>
    <t>Ishibashi Lab.</t>
    <phoneticPr fontId="1"/>
  </si>
  <si>
    <t>Lab</t>
    <phoneticPr fontId="1"/>
  </si>
  <si>
    <t>Prefix/Layout Content</t>
    <phoneticPr fontId="1"/>
  </si>
  <si>
    <t>Prefix</t>
    <phoneticPr fontId="1"/>
  </si>
  <si>
    <t>Desiner</t>
    <phoneticPr fontId="1"/>
  </si>
  <si>
    <t>Note</t>
    <phoneticPr fontId="1"/>
  </si>
  <si>
    <t xml:space="preserve">
</t>
    <phoneticPr fontId="12"/>
  </si>
  <si>
    <t>No.</t>
    <phoneticPr fontId="12"/>
  </si>
  <si>
    <t>Date</t>
    <phoneticPr fontId="12"/>
  </si>
  <si>
    <t>Updates</t>
    <phoneticPr fontId="12"/>
  </si>
  <si>
    <t>Note</t>
    <phoneticPr fontId="12"/>
  </si>
  <si>
    <t xml:space="preserve">
</t>
    <phoneticPr fontId="12"/>
  </si>
  <si>
    <t xml:space="preserve">
</t>
    <phoneticPr fontId="12"/>
  </si>
  <si>
    <t xml:space="preserve">
</t>
    <phoneticPr fontId="12"/>
  </si>
  <si>
    <t>Sheet</t>
    <phoneticPr fontId="12"/>
  </si>
  <si>
    <t>Modified by</t>
    <phoneticPr fontId="12"/>
  </si>
  <si>
    <t>Hotta</t>
    <phoneticPr fontId="12"/>
  </si>
  <si>
    <t>Modified History</t>
    <phoneticPr fontId="12"/>
  </si>
  <si>
    <t>Index</t>
    <phoneticPr fontId="12"/>
  </si>
  <si>
    <t>Contents</t>
    <phoneticPr fontId="12"/>
  </si>
  <si>
    <t>Note</t>
    <phoneticPr fontId="12"/>
  </si>
  <si>
    <t xml:space="preserve">
</t>
    <phoneticPr fontId="12"/>
  </si>
  <si>
    <t>Index</t>
    <phoneticPr fontId="12"/>
  </si>
  <si>
    <t>This sheet</t>
    <phoneticPr fontId="12"/>
  </si>
  <si>
    <t>History</t>
    <phoneticPr fontId="12"/>
  </si>
  <si>
    <t>Chip Allocation</t>
    <phoneticPr fontId="12"/>
  </si>
  <si>
    <t>IO Description</t>
    <phoneticPr fontId="12"/>
  </si>
  <si>
    <t>Circuit Layout</t>
    <phoneticPr fontId="12"/>
  </si>
  <si>
    <t>Description of I/O Pins</t>
    <phoneticPr fontId="12"/>
  </si>
  <si>
    <t>Back to Index</t>
    <phoneticPr fontId="1"/>
  </si>
  <si>
    <t>Chip Allocation</t>
    <phoneticPr fontId="1"/>
  </si>
  <si>
    <t>Table of contents of this Excel file</t>
    <phoneticPr fontId="12"/>
  </si>
  <si>
    <t>Modified history of this Excel file</t>
    <phoneticPr fontId="12"/>
  </si>
  <si>
    <t>Renesas SOTB 65nm CMOS</t>
    <phoneticPr fontId="1"/>
  </si>
  <si>
    <t>Bottom</t>
    <phoneticPr fontId="1"/>
  </si>
  <si>
    <t>Right</t>
    <phoneticPr fontId="1"/>
  </si>
  <si>
    <t>Top</t>
    <phoneticPr fontId="1"/>
  </si>
  <si>
    <t>Left</t>
    <phoneticPr fontId="1"/>
  </si>
  <si>
    <t>VCCQ</t>
    <phoneticPr fontId="1"/>
  </si>
  <si>
    <t>Pin Assignment (R4250)</t>
    <phoneticPr fontId="1"/>
  </si>
  <si>
    <t>All</t>
    <phoneticPr fontId="12"/>
  </si>
  <si>
    <t>New created</t>
    <phoneticPr fontId="1"/>
  </si>
  <si>
    <t>Symbol/Layout Content</t>
    <phoneticPr fontId="1"/>
  </si>
  <si>
    <t>I/O Name</t>
    <phoneticPr fontId="1"/>
  </si>
  <si>
    <t>Content</t>
    <phoneticPr fontId="1"/>
  </si>
  <si>
    <t>Pin Assignment for R4250</t>
    <phoneticPr fontId="12"/>
  </si>
  <si>
    <t>Pin Assignment for R4251</t>
    <phoneticPr fontId="12"/>
  </si>
  <si>
    <t>Pin Assignment for R4252</t>
    <phoneticPr fontId="12"/>
  </si>
  <si>
    <t>Pin Assignment R4252</t>
    <phoneticPr fontId="12"/>
  </si>
  <si>
    <t>Pin Assignment R4251</t>
    <phoneticPr fontId="12"/>
  </si>
  <si>
    <t>Pin Assignment R4250</t>
    <phoneticPr fontId="12"/>
  </si>
  <si>
    <t>Hotta</t>
    <phoneticPr fontId="12"/>
  </si>
  <si>
    <t>Chip Allocation
Pin Assignment R4252</t>
    <phoneticPr fontId="1"/>
  </si>
  <si>
    <t>Hotta</t>
    <phoneticPr fontId="12"/>
  </si>
  <si>
    <t>Pin Assignment R4252</t>
    <phoneticPr fontId="1"/>
  </si>
  <si>
    <t>No.74 =&gt; Unused</t>
    <phoneticPr fontId="1"/>
  </si>
  <si>
    <t>Hotta</t>
    <phoneticPr fontId="12"/>
  </si>
  <si>
    <t>Original</t>
    <phoneticPr fontId="1"/>
  </si>
  <si>
    <t>Hotta</t>
    <phoneticPr fontId="12"/>
  </si>
  <si>
    <t>Common digital input pins have been assigned.</t>
    <phoneticPr fontId="1"/>
  </si>
  <si>
    <t>Hotta</t>
    <phoneticPr fontId="12"/>
  </si>
  <si>
    <t>All pins have been relocated.</t>
    <phoneticPr fontId="1"/>
  </si>
  <si>
    <t>Relocated due to the cancellation of AESCOM.</t>
    <phoneticPr fontId="1"/>
  </si>
  <si>
    <t>Relocated
HU_RISC16 =&gt; HU_FLOATW &amp; HU_DCT32</t>
    <phoneticPr fontId="1"/>
  </si>
  <si>
    <t>Num. of Pins</t>
    <phoneticPr fontId="1"/>
  </si>
  <si>
    <t>Hotta</t>
    <phoneticPr fontId="12"/>
  </si>
  <si>
    <t>Bug fix (No.12, 62, 82).</t>
    <phoneticPr fontId="1"/>
  </si>
  <si>
    <t>R4250</t>
    <phoneticPr fontId="1"/>
  </si>
  <si>
    <t>POWER</t>
    <phoneticPr fontId="1"/>
  </si>
  <si>
    <t>-</t>
    <phoneticPr fontId="1"/>
  </si>
  <si>
    <t>-</t>
    <phoneticPr fontId="1"/>
  </si>
  <si>
    <t>-</t>
    <phoneticPr fontId="1"/>
  </si>
  <si>
    <t>Pin Name</t>
  </si>
  <si>
    <t>Member1</t>
    <phoneticPr fontId="1"/>
  </si>
  <si>
    <t>Member2</t>
    <phoneticPr fontId="1"/>
  </si>
  <si>
    <t>COMMON</t>
    <phoneticPr fontId="1"/>
  </si>
  <si>
    <t>-</t>
    <phoneticPr fontId="1"/>
  </si>
  <si>
    <t>-</t>
    <phoneticPr fontId="1"/>
  </si>
  <si>
    <t>POWER_R4250</t>
    <phoneticPr fontId="1"/>
  </si>
  <si>
    <t>-</t>
    <phoneticPr fontId="1"/>
  </si>
  <si>
    <t>-</t>
    <phoneticPr fontId="1"/>
  </si>
  <si>
    <t>-</t>
    <phoneticPr fontId="1"/>
  </si>
  <si>
    <r>
      <rPr>
        <sz val="11"/>
        <color rgb="FFFF0000"/>
        <rFont val="ＭＳ ゴシック"/>
        <family val="3"/>
        <charset val="128"/>
      </rPr>
      <t>Analog</t>
    </r>
    <r>
      <rPr>
        <sz val="11"/>
        <rFont val="ＭＳ ゴシック"/>
        <family val="3"/>
        <charset val="128"/>
      </rPr>
      <t>/</t>
    </r>
    <r>
      <rPr>
        <sz val="11"/>
        <color rgb="FF00B0F0"/>
        <rFont val="ＭＳ ゴシック"/>
        <family val="3"/>
        <charset val="128"/>
      </rPr>
      <t>Digital</t>
    </r>
    <r>
      <rPr>
        <sz val="11"/>
        <rFont val="ＭＳ ゴシック"/>
        <family val="3"/>
        <charset val="128"/>
      </rPr>
      <t>/</t>
    </r>
    <r>
      <rPr>
        <sz val="11"/>
        <color rgb="FF7030A0"/>
        <rFont val="ＭＳ ゴシック"/>
        <family val="3"/>
        <charset val="128"/>
      </rPr>
      <t>Mix</t>
    </r>
    <phoneticPr fontId="1"/>
  </si>
  <si>
    <t>Member3</t>
    <phoneticPr fontId="1"/>
  </si>
  <si>
    <t>Member4</t>
    <phoneticPr fontId="1"/>
  </si>
  <si>
    <t>VSSQ</t>
    <phoneticPr fontId="1"/>
  </si>
  <si>
    <t>Member5</t>
    <phoneticPr fontId="1"/>
  </si>
  <si>
    <t>KU_TSTAG</t>
    <phoneticPr fontId="1"/>
  </si>
  <si>
    <t>R4250</t>
    <phoneticPr fontId="1"/>
  </si>
  <si>
    <t>KUA_20</t>
  </si>
  <si>
    <t>IOA0</t>
  </si>
  <si>
    <t>CU_CLK</t>
  </si>
  <si>
    <t>RSA</t>
    <phoneticPr fontId="1"/>
  </si>
  <si>
    <t>POWER_R4250</t>
  </si>
  <si>
    <t>power</t>
    <phoneticPr fontId="1"/>
  </si>
  <si>
    <t>NULL</t>
    <phoneticPr fontId="1"/>
  </si>
  <si>
    <t>N</t>
    <phoneticPr fontId="1"/>
  </si>
  <si>
    <t>N</t>
    <phoneticPr fontId="1"/>
  </si>
  <si>
    <t>Analog</t>
    <phoneticPr fontId="1"/>
  </si>
  <si>
    <t>R4251</t>
    <phoneticPr fontId="1"/>
  </si>
  <si>
    <t>R4250</t>
    <phoneticPr fontId="1"/>
  </si>
  <si>
    <t>NA_CP</t>
    <phoneticPr fontId="1"/>
  </si>
  <si>
    <t>YM_ADPLL_VSSA</t>
    <phoneticPr fontId="12"/>
  </si>
  <si>
    <t>YM_ADPLL_BUFDIV_VDD</t>
    <phoneticPr fontId="12"/>
  </si>
  <si>
    <t>YM_ADPLL_CLKDIVOUT</t>
    <phoneticPr fontId="12"/>
  </si>
  <si>
    <t>YM_ADPLL_VDD</t>
    <phoneticPr fontId="12"/>
  </si>
  <si>
    <t>YM_ADPLL_VBN</t>
    <phoneticPr fontId="12"/>
  </si>
  <si>
    <t>DU_clock</t>
  </si>
  <si>
    <t>DU_Locked</t>
  </si>
  <si>
    <t>DU_reset</t>
  </si>
  <si>
    <t>DU_uSec_Tick</t>
  </si>
  <si>
    <t>DU_Address[0]</t>
  </si>
  <si>
    <t>DU_Address[1]</t>
  </si>
  <si>
    <t>DU_Address[2]</t>
  </si>
  <si>
    <t>DU_Address[3]</t>
  </si>
  <si>
    <t>DU_Address[4]</t>
  </si>
  <si>
    <t>DU_Address[5]</t>
  </si>
  <si>
    <t>DU_Address[6]</t>
  </si>
  <si>
    <t>DU_Address[7]</t>
  </si>
  <si>
    <t>DU_Address[8]</t>
  </si>
  <si>
    <t>DU_Address[9]</t>
  </si>
  <si>
    <t>DU_Address[10]</t>
  </si>
  <si>
    <t>DU_Address[11]</t>
  </si>
  <si>
    <t>DU_Address[12]</t>
  </si>
  <si>
    <t>DU_Address[13]</t>
  </si>
  <si>
    <t>DU_Address[14]</t>
  </si>
  <si>
    <t>DU_Address[15]</t>
  </si>
  <si>
    <t>DU_Wr_En</t>
  </si>
  <si>
    <t>DU_Wr_Data[0]</t>
  </si>
  <si>
    <t>DU_Wr_Data[1]</t>
  </si>
  <si>
    <t>DU_Wr_Data[2]</t>
  </si>
  <si>
    <t>DU_Wr_Data[3]</t>
  </si>
  <si>
    <t>DU_Wr_Data[4]</t>
  </si>
  <si>
    <t>DU_Wr_Data[5]</t>
  </si>
  <si>
    <t>DU_Wr_Data[7]</t>
  </si>
  <si>
    <t>DU_Rd_En</t>
  </si>
  <si>
    <t>DU_GP_Flags[0]</t>
  </si>
  <si>
    <t>DU_GP_Flags[1]</t>
  </si>
  <si>
    <t>DU_GP_Flags[2]</t>
  </si>
  <si>
    <t>DU_GP_Flags[3]</t>
  </si>
  <si>
    <t>DU_Rd_Data[2]</t>
  </si>
  <si>
    <t>DU_Rd_Data[3]</t>
  </si>
  <si>
    <t>DU_Rd_Data[4]</t>
  </si>
  <si>
    <t>DU_Rd_Data[5]</t>
  </si>
  <si>
    <t>DU_Rd_Data[6]</t>
  </si>
  <si>
    <t>DU_Rd_Data[7]</t>
  </si>
  <si>
    <t>DU_Interrupts[0]</t>
  </si>
  <si>
    <t>DU_Interrupts[1]</t>
  </si>
  <si>
    <t>DU_Interrupts[2]</t>
  </si>
  <si>
    <t>DU_Interrupts[3]</t>
  </si>
  <si>
    <t>DU_Interrupts[4]</t>
  </si>
  <si>
    <t>DU_Interrupts[5]</t>
  </si>
  <si>
    <t>DU_Interrupts[6]</t>
  </si>
  <si>
    <t>DU_Interrupts[7]</t>
  </si>
  <si>
    <t>YM_ADPLL_VSSD</t>
    <phoneticPr fontId="12"/>
  </si>
  <si>
    <t>YM_ADPLL_SW</t>
    <phoneticPr fontId="12"/>
  </si>
  <si>
    <t>YM_ADPLL_FCW[0]</t>
    <phoneticPr fontId="12"/>
  </si>
  <si>
    <t>YM_ADPLL_FCW[1]</t>
    <phoneticPr fontId="12"/>
  </si>
  <si>
    <t>YM_ADPLL_FCW[2]</t>
    <phoneticPr fontId="12"/>
  </si>
  <si>
    <t>YM_ADPLL_FCW[3]</t>
    <phoneticPr fontId="12"/>
  </si>
  <si>
    <t>YM_ADPLL_FCW[4]</t>
    <phoneticPr fontId="12"/>
  </si>
  <si>
    <t>Nagaoka</t>
    <phoneticPr fontId="1"/>
  </si>
  <si>
    <t>NA</t>
    <phoneticPr fontId="1"/>
  </si>
  <si>
    <t>Charge pump for very low voltage</t>
    <phoneticPr fontId="1"/>
  </si>
  <si>
    <t>Yamamoro</t>
    <phoneticPr fontId="1"/>
  </si>
  <si>
    <t>YM</t>
    <phoneticPr fontId="1"/>
  </si>
  <si>
    <t>ADPLL</t>
    <phoneticPr fontId="1"/>
  </si>
  <si>
    <t>YM_ADPLL</t>
    <phoneticPr fontId="1"/>
  </si>
  <si>
    <t>Duran</t>
    <phoneticPr fontId="1"/>
  </si>
  <si>
    <t>DU</t>
    <phoneticPr fontId="1"/>
  </si>
  <si>
    <t>Open8_chip</t>
    <phoneticPr fontId="1"/>
  </si>
  <si>
    <t>DU_OPEN8</t>
    <phoneticPr fontId="1"/>
  </si>
  <si>
    <t>Digital</t>
    <phoneticPr fontId="1"/>
  </si>
  <si>
    <t>Mix</t>
    <phoneticPr fontId="1"/>
  </si>
  <si>
    <t>Analog</t>
    <phoneticPr fontId="1"/>
  </si>
  <si>
    <t>DU_VDD</t>
    <phoneticPr fontId="12"/>
  </si>
  <si>
    <t>DU_VSS</t>
    <phoneticPr fontId="12"/>
  </si>
  <si>
    <t>DU_GP_Flags[4]</t>
  </si>
  <si>
    <t>DU_Rd_Data[0]</t>
  </si>
  <si>
    <t>DU_Rd_Data[1]</t>
  </si>
  <si>
    <t>DU_TRNG_SCK</t>
    <phoneticPr fontId="12"/>
  </si>
  <si>
    <t>DU_TRNG_MISO</t>
    <phoneticPr fontId="12"/>
  </si>
  <si>
    <t>Open8_chip</t>
  </si>
  <si>
    <t>Open8_chip</t>
    <phoneticPr fontId="1"/>
  </si>
  <si>
    <t>Right</t>
    <phoneticPr fontId="1"/>
  </si>
  <si>
    <t>YM_ADPLL_VDDA</t>
    <phoneticPr fontId="12"/>
  </si>
  <si>
    <t>YM_ADPLL_VBP</t>
    <phoneticPr fontId="12"/>
  </si>
  <si>
    <t>YM_ADPLL_RST</t>
    <phoneticPr fontId="12"/>
  </si>
  <si>
    <t>ADPLL</t>
    <phoneticPr fontId="1"/>
  </si>
  <si>
    <t>NONE</t>
    <phoneticPr fontId="1"/>
  </si>
  <si>
    <t>NONE</t>
    <phoneticPr fontId="1"/>
  </si>
  <si>
    <t>No space</t>
    <phoneticPr fontId="1"/>
  </si>
  <si>
    <t>DU_Wr_Data[6]</t>
    <phoneticPr fontId="1"/>
  </si>
  <si>
    <t>No space</t>
    <phoneticPr fontId="1"/>
  </si>
  <si>
    <t>DU_TRNG_MOSI</t>
    <phoneticPr fontId="12"/>
  </si>
  <si>
    <t>DU_TRNG_CS</t>
    <phoneticPr fontId="12"/>
  </si>
  <si>
    <t>NONE</t>
    <phoneticPr fontId="1"/>
  </si>
  <si>
    <t>YM_ADPLL_CLKREF</t>
    <phoneticPr fontId="12"/>
  </si>
  <si>
    <t>Left</t>
    <phoneticPr fontId="1"/>
  </si>
  <si>
    <t>VDDCORE</t>
  </si>
  <si>
    <t>VSSCORE</t>
  </si>
  <si>
    <t>IOD0812</t>
  </si>
  <si>
    <t>IODVSS</t>
    <phoneticPr fontId="12"/>
  </si>
  <si>
    <t>IODVDD</t>
    <phoneticPr fontId="12"/>
  </si>
  <si>
    <t>IOACORE</t>
  </si>
  <si>
    <t>pseudo-balun Dickson ED</t>
    <phoneticPr fontId="1"/>
  </si>
  <si>
    <t>SB_VDDIO</t>
    <phoneticPr fontId="12"/>
  </si>
  <si>
    <t>SB_VSSIO</t>
    <phoneticPr fontId="12"/>
  </si>
  <si>
    <t>SB_IN</t>
    <phoneticPr fontId="12"/>
  </si>
  <si>
    <t>SB_OUTPTH</t>
    <phoneticPr fontId="12"/>
  </si>
  <si>
    <t>SB_OUTPSF</t>
    <phoneticPr fontId="12"/>
  </si>
  <si>
    <t>SB_OUTNTH</t>
    <phoneticPr fontId="12"/>
  </si>
  <si>
    <t>SB_OUTNSF</t>
    <phoneticPr fontId="12"/>
  </si>
  <si>
    <t>SB_VDDCORE</t>
    <phoneticPr fontId="12"/>
  </si>
  <si>
    <t>SB_VSSCORE</t>
    <phoneticPr fontId="12"/>
  </si>
  <si>
    <t>SB_VSSRF</t>
    <phoneticPr fontId="12"/>
  </si>
  <si>
    <t>SB_IN_NBB</t>
    <phoneticPr fontId="12"/>
  </si>
  <si>
    <t>SB_OUTPTH_NBB</t>
    <phoneticPr fontId="12"/>
  </si>
  <si>
    <t>SB_OUTPSF_NBB</t>
    <phoneticPr fontId="12"/>
  </si>
  <si>
    <t>SB_OUTNTH_NBB</t>
    <phoneticPr fontId="12"/>
  </si>
  <si>
    <t>SB_OUTNSF_NBB</t>
    <phoneticPr fontId="12"/>
  </si>
  <si>
    <t>SB_VSSCORE_NBB</t>
    <phoneticPr fontId="12"/>
  </si>
  <si>
    <t>VDDIO</t>
  </si>
  <si>
    <t>VSSIO</t>
  </si>
  <si>
    <t>IOAIO</t>
  </si>
  <si>
    <t>VDDD</t>
    <phoneticPr fontId="1"/>
  </si>
  <si>
    <t>VDDD</t>
    <phoneticPr fontId="1"/>
  </si>
  <si>
    <t>VSSD</t>
    <phoneticPr fontId="1"/>
  </si>
  <si>
    <t>VSSD</t>
    <phoneticPr fontId="1"/>
  </si>
  <si>
    <t>power</t>
    <phoneticPr fontId="1"/>
  </si>
  <si>
    <t>Back to Index</t>
    <phoneticPr fontId="12"/>
  </si>
  <si>
    <t>I/O description (TSMC)</t>
    <phoneticPr fontId="12"/>
  </si>
  <si>
    <t>English ver.</t>
    <phoneticPr fontId="1"/>
  </si>
  <si>
    <t>A/D</t>
    <phoneticPr fontId="1"/>
  </si>
  <si>
    <t>Description</t>
    <phoneticPr fontId="1"/>
  </si>
  <si>
    <t>Layout name</t>
    <phoneticPr fontId="1"/>
  </si>
  <si>
    <t>Base cell</t>
    <phoneticPr fontId="1"/>
  </si>
  <si>
    <t>IOについて</t>
    <phoneticPr fontId="1"/>
  </si>
  <si>
    <t>Analog</t>
    <phoneticPr fontId="1"/>
  </si>
  <si>
    <t>VDDIO</t>
    <phoneticPr fontId="1"/>
  </si>
  <si>
    <t>Power provider for both analog macro and analog I/O power rail(I/O voltage)</t>
    <phoneticPr fontId="1"/>
  </si>
  <si>
    <t>PVDD3A</t>
    <phoneticPr fontId="1"/>
  </si>
  <si>
    <t>PBGV30E</t>
    <phoneticPr fontId="1"/>
  </si>
  <si>
    <t>VDDCORE</t>
    <phoneticPr fontId="1"/>
  </si>
  <si>
    <t>Power provider for both analog macro and analog I/O power rail(Core voltage)</t>
    <phoneticPr fontId="1"/>
  </si>
  <si>
    <t>PVDD3AC</t>
    <phoneticPr fontId="1"/>
  </si>
  <si>
    <t>PBGV33E</t>
    <phoneticPr fontId="1"/>
  </si>
  <si>
    <t>VSSIO</t>
    <phoneticPr fontId="1"/>
  </si>
  <si>
    <t>Analog ground provider used with PVDD3A analog power rail</t>
    <phoneticPr fontId="1"/>
  </si>
  <si>
    <t>PVSS3A</t>
    <phoneticPr fontId="1"/>
  </si>
  <si>
    <t>PBGV33MB</t>
    <phoneticPr fontId="1"/>
  </si>
  <si>
    <t>VSSCORE</t>
    <phoneticPr fontId="1"/>
  </si>
  <si>
    <t>Analog ground provider used with PVDD3AC analog power rail</t>
    <phoneticPr fontId="1"/>
  </si>
  <si>
    <t>PVSS3AC</t>
    <phoneticPr fontId="1"/>
  </si>
  <si>
    <t>PBGV33MB</t>
    <phoneticPr fontId="1"/>
  </si>
  <si>
    <t>IOAIO</t>
    <phoneticPr fontId="1"/>
  </si>
  <si>
    <t>Analog I/O cell with I/O voltage</t>
    <phoneticPr fontId="1"/>
  </si>
  <si>
    <t>PDB3A</t>
    <phoneticPr fontId="1"/>
  </si>
  <si>
    <t>IOACORE</t>
    <phoneticPr fontId="1"/>
  </si>
  <si>
    <t>Analog I/O cell with core voltage</t>
    <phoneticPr fontId="1"/>
  </si>
  <si>
    <t>PDB3AC</t>
    <phoneticPr fontId="1"/>
  </si>
  <si>
    <t>PBGT3B02BZ</t>
    <phoneticPr fontId="1"/>
  </si>
  <si>
    <t>Digital</t>
    <phoneticPr fontId="1"/>
  </si>
  <si>
    <t>IODVDD</t>
    <phoneticPr fontId="1"/>
  </si>
  <si>
    <t>VDD Pad for core power supply</t>
    <phoneticPr fontId="1"/>
  </si>
  <si>
    <t>PVDD1CDG</t>
    <phoneticPr fontId="1"/>
  </si>
  <si>
    <t>PBGT3B02BZ</t>
    <phoneticPr fontId="1"/>
  </si>
  <si>
    <t>IODVSS</t>
    <phoneticPr fontId="1"/>
  </si>
  <si>
    <t>VSS Pad for core ground supply</t>
    <phoneticPr fontId="1"/>
  </si>
  <si>
    <t>PVSS1CDG</t>
    <phoneticPr fontId="1"/>
  </si>
  <si>
    <t>PBGV30I</t>
    <phoneticPr fontId="1"/>
  </si>
  <si>
    <t>IOD0204</t>
    <phoneticPr fontId="1"/>
  </si>
  <si>
    <t>Dual-Driving regular I/O cell with Enable-Controlled pull-down resistor(Driving strength 2~4mA)</t>
    <phoneticPr fontId="1"/>
  </si>
  <si>
    <t>PDDW0204CDG</t>
    <phoneticPr fontId="1"/>
  </si>
  <si>
    <t>PBGV32TC</t>
    <phoneticPr fontId="1"/>
  </si>
  <si>
    <t>IOD0204S</t>
    <phoneticPr fontId="1"/>
  </si>
  <si>
    <t>IOD0204 with schmitt trigger input</t>
    <phoneticPr fontId="1"/>
  </si>
  <si>
    <t>PDDW0204SCDG</t>
    <phoneticPr fontId="1"/>
  </si>
  <si>
    <t>PBGV33E</t>
    <phoneticPr fontId="1"/>
  </si>
  <si>
    <t>IOD0408</t>
    <phoneticPr fontId="1"/>
  </si>
  <si>
    <t>Dual-Driving regular I/O cell with Enable-Controlled pull-down resistor(Driving strength 4~8mA)</t>
    <phoneticPr fontId="1"/>
  </si>
  <si>
    <t>PDDW0408CDG</t>
    <phoneticPr fontId="1"/>
  </si>
  <si>
    <t>PBGV32TC</t>
    <phoneticPr fontId="1"/>
  </si>
  <si>
    <t>IOD0408S</t>
    <phoneticPr fontId="1"/>
  </si>
  <si>
    <t>IOD0408 with schmitt trigger input</t>
    <phoneticPr fontId="1"/>
  </si>
  <si>
    <t>PDDW0408SCDG</t>
    <phoneticPr fontId="1"/>
  </si>
  <si>
    <t>IOD0812</t>
    <phoneticPr fontId="1"/>
  </si>
  <si>
    <t>Dual-Driving regular I/O cell with Enable-Controlled pull-down resistor(Driving strength 8~12mA)</t>
    <phoneticPr fontId="1"/>
  </si>
  <si>
    <t>PDDW0812CDG</t>
    <phoneticPr fontId="1"/>
  </si>
  <si>
    <t>IOD0812S</t>
    <phoneticPr fontId="1"/>
  </si>
  <si>
    <t>IOD0812 with schmitt trigger input</t>
    <phoneticPr fontId="1"/>
  </si>
  <si>
    <t>PDDW0812SCDG</t>
    <phoneticPr fontId="1"/>
  </si>
  <si>
    <t>IOD1216</t>
    <phoneticPr fontId="1"/>
  </si>
  <si>
    <t>Dual-Driving regular I/O cell with Enable-Controlled pull-down resistor(Driving strength 12~16mA)</t>
    <phoneticPr fontId="1"/>
  </si>
  <si>
    <t>PDDW1216CDG</t>
    <phoneticPr fontId="1"/>
  </si>
  <si>
    <t>IOD1216S</t>
    <phoneticPr fontId="1"/>
  </si>
  <si>
    <t>IOD1216 with schmitt trigger input</t>
    <phoneticPr fontId="1"/>
  </si>
  <si>
    <t>PDDW1216SCDG</t>
    <phoneticPr fontId="1"/>
  </si>
  <si>
    <t>日本語 ver.</t>
    <rPh sb="0" eb="3">
      <t>ニホンゴ</t>
    </rPh>
    <phoneticPr fontId="1"/>
  </si>
  <si>
    <t>A/D</t>
    <phoneticPr fontId="1"/>
  </si>
  <si>
    <t>Description</t>
    <phoneticPr fontId="1"/>
  </si>
  <si>
    <t>Base cell</t>
    <phoneticPr fontId="1"/>
  </si>
  <si>
    <t>VDDIO</t>
    <phoneticPr fontId="1"/>
  </si>
  <si>
    <t>I/O電圧対応回路・I/OリングVDD</t>
    <rPh sb="3" eb="5">
      <t>デンアツ</t>
    </rPh>
    <rPh sb="5" eb="7">
      <t>タイオウ</t>
    </rPh>
    <rPh sb="7" eb="9">
      <t>カイロ</t>
    </rPh>
    <phoneticPr fontId="1"/>
  </si>
  <si>
    <t>VDDCORE</t>
    <phoneticPr fontId="1"/>
  </si>
  <si>
    <t>コア電圧対応回路・I/OリングVDD</t>
    <rPh sb="2" eb="4">
      <t>デンアツ</t>
    </rPh>
    <rPh sb="4" eb="6">
      <t>タイオウ</t>
    </rPh>
    <rPh sb="6" eb="8">
      <t>カイロ</t>
    </rPh>
    <phoneticPr fontId="1"/>
  </si>
  <si>
    <t>PVDD3AC</t>
    <phoneticPr fontId="1"/>
  </si>
  <si>
    <t>VSSIO</t>
    <phoneticPr fontId="1"/>
  </si>
  <si>
    <t>VDDIO用VSS</t>
    <rPh sb="5" eb="6">
      <t>ヨウ</t>
    </rPh>
    <phoneticPr fontId="1"/>
  </si>
  <si>
    <t>PVSS3A</t>
    <phoneticPr fontId="1"/>
  </si>
  <si>
    <t>PBGV33MB</t>
    <phoneticPr fontId="1"/>
  </si>
  <si>
    <t>VDDCORE用VSS</t>
    <rPh sb="7" eb="8">
      <t>ヨウ</t>
    </rPh>
    <phoneticPr fontId="1"/>
  </si>
  <si>
    <t>PBGV33MB</t>
    <phoneticPr fontId="1"/>
  </si>
  <si>
    <t>I/O電圧対応アナログI/O</t>
    <rPh sb="3" eb="5">
      <t>デンアツ</t>
    </rPh>
    <rPh sb="5" eb="7">
      <t>タイオウ</t>
    </rPh>
    <phoneticPr fontId="1"/>
  </si>
  <si>
    <t>PDB3A</t>
    <phoneticPr fontId="1"/>
  </si>
  <si>
    <t>IOACORE</t>
    <phoneticPr fontId="1"/>
  </si>
  <si>
    <t>コア電圧対応アナログI/O</t>
    <rPh sb="2" eb="4">
      <t>デンアツ</t>
    </rPh>
    <rPh sb="4" eb="6">
      <t>タイオウ</t>
    </rPh>
    <phoneticPr fontId="1"/>
  </si>
  <si>
    <t>PDB3AC</t>
    <phoneticPr fontId="1"/>
  </si>
  <si>
    <t>Digital</t>
    <phoneticPr fontId="1"/>
  </si>
  <si>
    <t>IODVDD</t>
    <phoneticPr fontId="1"/>
  </si>
  <si>
    <t>デジタル回路用VDD</t>
    <rPh sb="4" eb="6">
      <t>カイロ</t>
    </rPh>
    <rPh sb="6" eb="7">
      <t>ヨウ</t>
    </rPh>
    <phoneticPr fontId="1"/>
  </si>
  <si>
    <t>PVDD1CDG</t>
    <phoneticPr fontId="1"/>
  </si>
  <si>
    <t>IODVSS</t>
    <phoneticPr fontId="1"/>
  </si>
  <si>
    <t>デジタル回路用VSS</t>
    <rPh sb="4" eb="7">
      <t>カイロヨウ</t>
    </rPh>
    <phoneticPr fontId="1"/>
  </si>
  <si>
    <t>PVSS1CDG</t>
    <phoneticPr fontId="1"/>
  </si>
  <si>
    <t>IOD0204</t>
    <phoneticPr fontId="1"/>
  </si>
  <si>
    <t xml:space="preserve">Drive strength 2~4mA プルダウン抵抗付きデジタルI/O </t>
    <rPh sb="26" eb="28">
      <t>テイコウ</t>
    </rPh>
    <rPh sb="28" eb="29">
      <t>ツ</t>
    </rPh>
    <phoneticPr fontId="1"/>
  </si>
  <si>
    <t>PDDW0204CDG</t>
    <phoneticPr fontId="1"/>
  </si>
  <si>
    <t>IOD0204S</t>
    <phoneticPr fontId="1"/>
  </si>
  <si>
    <t>IOD0204 with シュミットトリガバッファ</t>
    <phoneticPr fontId="1"/>
  </si>
  <si>
    <t>IOD0408</t>
    <phoneticPr fontId="1"/>
  </si>
  <si>
    <t xml:space="preserve">Drive strength 4~8mA プルダウン抵抗付きデジタルI/O </t>
    <rPh sb="26" eb="28">
      <t>テイコウ</t>
    </rPh>
    <rPh sb="28" eb="29">
      <t>ツ</t>
    </rPh>
    <phoneticPr fontId="1"/>
  </si>
  <si>
    <t>PDDW0408CDG</t>
    <phoneticPr fontId="1"/>
  </si>
  <si>
    <t>PBGV32TC</t>
    <phoneticPr fontId="1"/>
  </si>
  <si>
    <t>IOD0408 with シュミットトリガバッファ</t>
    <phoneticPr fontId="1"/>
  </si>
  <si>
    <t>PDDW0408SCDG</t>
    <phoneticPr fontId="1"/>
  </si>
  <si>
    <t>IOD0812</t>
    <phoneticPr fontId="1"/>
  </si>
  <si>
    <t xml:space="preserve">Drive strength 8~12mA プルダウン抵抗付きデジタルI/O </t>
    <rPh sb="27" eb="29">
      <t>テイコウ</t>
    </rPh>
    <rPh sb="29" eb="30">
      <t>ツ</t>
    </rPh>
    <phoneticPr fontId="1"/>
  </si>
  <si>
    <t>PDDW0812CDG</t>
    <phoneticPr fontId="1"/>
  </si>
  <si>
    <t>PBGV32TC</t>
    <phoneticPr fontId="1"/>
  </si>
  <si>
    <t>IOD0812 with シュミットトリガバッファ</t>
    <phoneticPr fontId="1"/>
  </si>
  <si>
    <t>PDDW0812SCDG</t>
    <phoneticPr fontId="1"/>
  </si>
  <si>
    <t>PBGV33E</t>
    <phoneticPr fontId="1"/>
  </si>
  <si>
    <t>IOD1216</t>
    <phoneticPr fontId="1"/>
  </si>
  <si>
    <t xml:space="preserve">Drive strength 12~16mA プルダウン抵抗付きデジタルI/O </t>
    <rPh sb="28" eb="30">
      <t>テイコウ</t>
    </rPh>
    <rPh sb="30" eb="31">
      <t>ツ</t>
    </rPh>
    <phoneticPr fontId="1"/>
  </si>
  <si>
    <t>PDDW1216CDG</t>
    <phoneticPr fontId="1"/>
  </si>
  <si>
    <t>IOD1216 with シュミットトリガバッファ</t>
    <phoneticPr fontId="1"/>
  </si>
  <si>
    <t>PDDW1216SCDG</t>
    <phoneticPr fontId="1"/>
  </si>
  <si>
    <t>VDD</t>
    <phoneticPr fontId="1"/>
  </si>
  <si>
    <t>VDD</t>
    <phoneticPr fontId="1"/>
  </si>
  <si>
    <t>POC</t>
    <phoneticPr fontId="1"/>
  </si>
  <si>
    <t>POC</t>
    <phoneticPr fontId="1"/>
  </si>
  <si>
    <t>YM_DCO_ENABLE</t>
    <phoneticPr fontId="12"/>
  </si>
  <si>
    <t>YM_DCO_IN[0]</t>
    <phoneticPr fontId="12"/>
  </si>
  <si>
    <t>YM_DCO_IN[1]</t>
    <phoneticPr fontId="12"/>
  </si>
  <si>
    <t>YM_DCO_IN[2]</t>
    <phoneticPr fontId="12"/>
  </si>
  <si>
    <t>YM_DCO_IN[3]</t>
    <phoneticPr fontId="12"/>
  </si>
  <si>
    <t>YM_DCO_IN[4]</t>
    <phoneticPr fontId="12"/>
  </si>
  <si>
    <t>YM_DCO_IN[5]</t>
    <phoneticPr fontId="12"/>
  </si>
  <si>
    <t>YM_DCO_IN[6]</t>
    <phoneticPr fontId="12"/>
  </si>
  <si>
    <t>YM_DCO_IN[7]</t>
    <phoneticPr fontId="12"/>
  </si>
  <si>
    <t>YM_DCO_IN[8]</t>
    <phoneticPr fontId="12"/>
  </si>
  <si>
    <t>YM_DCO_IN[9]</t>
    <phoneticPr fontId="12"/>
  </si>
  <si>
    <t>VSS</t>
    <phoneticPr fontId="1"/>
  </si>
  <si>
    <t>VSS</t>
    <phoneticPr fontId="1"/>
  </si>
  <si>
    <t>VSS</t>
    <phoneticPr fontId="1"/>
  </si>
  <si>
    <t>PRCUT</t>
    <phoneticPr fontId="1"/>
  </si>
  <si>
    <t>PRCUT</t>
    <phoneticPr fontId="1"/>
  </si>
  <si>
    <t>PRCUT</t>
    <phoneticPr fontId="12"/>
  </si>
  <si>
    <t>YM_DCO_VSS</t>
    <phoneticPr fontId="12"/>
  </si>
  <si>
    <t>YM_DCO_VDD</t>
    <phoneticPr fontId="12"/>
  </si>
  <si>
    <t>YM_DCO_BUFDIV_VDD</t>
    <phoneticPr fontId="12"/>
  </si>
  <si>
    <t>YM_ADPLL_VBP</t>
    <phoneticPr fontId="12"/>
  </si>
  <si>
    <t>YM_DCO_DIVOUT</t>
    <phoneticPr fontId="12"/>
  </si>
  <si>
    <t>Top</t>
    <phoneticPr fontId="1"/>
  </si>
  <si>
    <t>Left</t>
    <phoneticPr fontId="1"/>
  </si>
  <si>
    <t>TESTMOS</t>
    <phoneticPr fontId="1"/>
  </si>
  <si>
    <t>TESTMOS_NMOS_D</t>
    <phoneticPr fontId="1"/>
  </si>
  <si>
    <t>TESTMOS_NMOS_B</t>
    <phoneticPr fontId="1"/>
  </si>
  <si>
    <t>TESTMOS_NMOS_G</t>
    <phoneticPr fontId="1"/>
  </si>
  <si>
    <t>TESTMOS_NMOS_S</t>
    <phoneticPr fontId="1"/>
  </si>
  <si>
    <t>TESTMOS_PMOS_B</t>
    <phoneticPr fontId="1"/>
  </si>
  <si>
    <t>TESTMOS_PMOS_D</t>
    <phoneticPr fontId="1"/>
  </si>
  <si>
    <t>TESTMOS_PMOS_G</t>
    <phoneticPr fontId="1"/>
  </si>
  <si>
    <t>TESTMOS_PMOS_S</t>
    <phoneticPr fontId="1"/>
  </si>
  <si>
    <t>power</t>
    <phoneticPr fontId="1"/>
  </si>
  <si>
    <t>YM_ADPLL_CLKREF</t>
    <phoneticPr fontId="12"/>
  </si>
  <si>
    <t>YM_ADPLL_RST</t>
    <phoneticPr fontId="12"/>
  </si>
  <si>
    <t>YM_ADPLL_SW</t>
    <phoneticPr fontId="12"/>
  </si>
  <si>
    <t>PRCUT</t>
    <phoneticPr fontId="1"/>
  </si>
  <si>
    <t>NONE</t>
    <phoneticPr fontId="1"/>
  </si>
  <si>
    <t>NONE</t>
    <phoneticPr fontId="1"/>
  </si>
  <si>
    <t>NONE</t>
    <phoneticPr fontId="1"/>
  </si>
  <si>
    <t>YM_ADPLL_VSSD_1</t>
    <phoneticPr fontId="12"/>
  </si>
  <si>
    <t>YM_ADPLL_VDD_1</t>
    <phoneticPr fontId="12"/>
  </si>
  <si>
    <t>YM_ADPLL_FCW[0]</t>
    <phoneticPr fontId="12"/>
  </si>
  <si>
    <t>Open8_SERV</t>
    <phoneticPr fontId="1"/>
  </si>
  <si>
    <t>pad_serv_o_spi_sck</t>
  </si>
  <si>
    <t>pad_serv_i_trst</t>
  </si>
  <si>
    <t>pad_serv_i_tms</t>
  </si>
  <si>
    <t>pad_serv_o_tdo</t>
  </si>
  <si>
    <t>pad_serv_i_tdi</t>
  </si>
  <si>
    <t>pad_serv_i_tck</t>
  </si>
  <si>
    <t>pad_serv_i_prog_cs</t>
  </si>
  <si>
    <t>pad_serv_o_prog_cipo</t>
  </si>
  <si>
    <t>pad_serv_i_prog_copi</t>
  </si>
  <si>
    <t>pad_serv_i_prog_sck</t>
  </si>
  <si>
    <t>pad_DIPSW_serv_7</t>
  </si>
  <si>
    <t>pad_DIPSW_serv_6</t>
  </si>
  <si>
    <t>pad_DIPSW_serv_5</t>
  </si>
  <si>
    <t>pad_DIPSW_serv_4</t>
  </si>
  <si>
    <t>pad_DIPSW_serv_3</t>
  </si>
  <si>
    <t>pad_DIPSW_serv_2</t>
  </si>
  <si>
    <t>pad_DIPSW_serv_1</t>
  </si>
  <si>
    <t>pad_DIPSW_serv_0</t>
  </si>
  <si>
    <t>pad_VSS_3</t>
  </si>
  <si>
    <t>pad_VDD_3</t>
  </si>
  <si>
    <t>pad_VDDPST_3</t>
  </si>
  <si>
    <t>pad_LEDS_serv_7</t>
  </si>
  <si>
    <t>pad_LEDS_serv_6</t>
  </si>
  <si>
    <t>pad_LEDS_serv_5</t>
  </si>
  <si>
    <t>pad_LEDS_serv_4</t>
  </si>
  <si>
    <t>pad_LEDS_serv_3</t>
  </si>
  <si>
    <t>pad_LEDS_serv_2</t>
  </si>
  <si>
    <t>pad_LEDS_serv_1</t>
  </si>
  <si>
    <t>pad_LEDS_serv_0</t>
  </si>
  <si>
    <t>pad_clock_serv</t>
  </si>
  <si>
    <t>pad_nreset_serv</t>
  </si>
  <si>
    <t>pad_nreset</t>
  </si>
  <si>
    <t>pad_clock</t>
  </si>
  <si>
    <t>pad_LEDS_0</t>
  </si>
  <si>
    <t>pad_LEDS_1</t>
  </si>
  <si>
    <t>pad_LEDS_2</t>
  </si>
  <si>
    <t>pad_LEDS_3</t>
  </si>
  <si>
    <t>pad_LEDS_4</t>
  </si>
  <si>
    <t>pad_LEDS_5</t>
  </si>
  <si>
    <t>pad_LEDS_6</t>
  </si>
  <si>
    <t>pad_LEDS_7</t>
  </si>
  <si>
    <t>pad_DIPSW_0</t>
  </si>
  <si>
    <t>pad_DIPSW_1</t>
  </si>
  <si>
    <t>pad_DIPSW_2</t>
  </si>
  <si>
    <t>pad_DIPSW_3</t>
  </si>
  <si>
    <t>pad_DIPSW_4</t>
  </si>
  <si>
    <t>pad_VSS_1</t>
  </si>
  <si>
    <t>pad_VSS_6</t>
  </si>
  <si>
    <t>pad_VDD_1</t>
  </si>
  <si>
    <t>pad_VDD_5</t>
  </si>
  <si>
    <t>pad_VDDPST_1</t>
  </si>
  <si>
    <t>pad_POC_1</t>
  </si>
  <si>
    <t>pad_DIPSW_5</t>
  </si>
  <si>
    <t>pad_DIPSW_6</t>
  </si>
  <si>
    <t>pad_DIPSW_7</t>
  </si>
  <si>
    <t>pad_i_prog_sck</t>
  </si>
  <si>
    <t>pad_i_prog_copi</t>
  </si>
  <si>
    <t>pad_o_prog_cipo</t>
  </si>
  <si>
    <t>pad_i_prog_cs</t>
  </si>
  <si>
    <t>pad_i_tck</t>
  </si>
  <si>
    <t>pad_i_tdi</t>
  </si>
  <si>
    <t>pad_o_tdo</t>
  </si>
  <si>
    <t>pad_i_tms</t>
  </si>
  <si>
    <t>pad_TX_Out</t>
  </si>
  <si>
    <t>pad_o_spiflash_cs</t>
  </si>
  <si>
    <t>pad_i_spiflash_cipo</t>
  </si>
  <si>
    <t>pad_o_spiflash_copi</t>
  </si>
  <si>
    <t>pad_o_spiflash_sck</t>
  </si>
  <si>
    <t>pad_VSS_SERV</t>
  </si>
  <si>
    <t>pad_VDD_SERV</t>
  </si>
  <si>
    <t>pad_VSS_2</t>
  </si>
  <si>
    <t>pad_VDD_2</t>
  </si>
  <si>
    <t>pad_VDDPST_2</t>
  </si>
  <si>
    <t>pad_o_spi_cs</t>
  </si>
  <si>
    <t>pad_i_spi_cipo</t>
  </si>
  <si>
    <t>pad_o_spi_copi</t>
  </si>
  <si>
    <t>pad_o_spi_sck</t>
  </si>
  <si>
    <t>pad_i_trst</t>
  </si>
  <si>
    <t>pad_serv_o_spi_copi</t>
  </si>
  <si>
    <t>pad_serv_i_spi_cipo</t>
  </si>
  <si>
    <t>pad_serv_o_spi_cs</t>
  </si>
  <si>
    <t>pad_serv_o_spiflash_sck</t>
  </si>
  <si>
    <t>pad_serv_o_spiflash_copi</t>
  </si>
  <si>
    <t>pad_VDDPST_4</t>
  </si>
  <si>
    <t>pad_VDD_4</t>
  </si>
  <si>
    <t>pad_VSS_5</t>
  </si>
  <si>
    <t>pad_VSS_4</t>
  </si>
  <si>
    <t>pad_VSS_OPEN8</t>
  </si>
  <si>
    <t>pad_VDD_OPEN8</t>
  </si>
  <si>
    <t>pad_serv_i_spiflash_cipo</t>
  </si>
  <si>
    <t>pad_serv_o_spiflash_cs</t>
  </si>
  <si>
    <t>pad_serv_TX_Out</t>
  </si>
  <si>
    <t>pad_serv_RX_In</t>
  </si>
  <si>
    <t>PDUW0812CDG</t>
  </si>
  <si>
    <t>PXOE1CDG</t>
  </si>
  <si>
    <t>PVDD2CDG</t>
  </si>
  <si>
    <t>PVDD1CDG</t>
  </si>
  <si>
    <t>PVSS3CDG</t>
  </si>
  <si>
    <t>PVSS1ANA</t>
  </si>
  <si>
    <t>PVDD1ANA</t>
  </si>
  <si>
    <t>PVDD2POC</t>
  </si>
  <si>
    <t>power</t>
    <phoneticPr fontId="1"/>
  </si>
  <si>
    <t>clock</t>
    <phoneticPr fontId="1"/>
  </si>
  <si>
    <t>QFP160</t>
    <phoneticPr fontId="1"/>
  </si>
  <si>
    <t>BOND</t>
    <phoneticPr fontId="1"/>
  </si>
  <si>
    <t>POSX</t>
    <phoneticPr fontId="1"/>
  </si>
  <si>
    <t>POSY</t>
    <phoneticPr fontId="1"/>
  </si>
  <si>
    <t>DEFX</t>
    <phoneticPr fontId="1"/>
  </si>
  <si>
    <t>DEFY</t>
    <phoneticPr fontId="1"/>
  </si>
  <si>
    <t>TYPE BOND</t>
    <phoneticPr fontId="1"/>
  </si>
  <si>
    <t>BOND_pad_serv_o_spi_sck</t>
  </si>
  <si>
    <t>PAD55LU_SL</t>
  </si>
  <si>
    <t>BOND_pad_serv_i_trst</t>
  </si>
  <si>
    <t>BOND_pad_serv_i_tms</t>
  </si>
  <si>
    <t>BOND_pad_serv_o_tdo</t>
  </si>
  <si>
    <t>BOND_pad_serv_i_tdi</t>
  </si>
  <si>
    <t>BOND_pad_serv_i_tck</t>
  </si>
  <si>
    <t>BOND_pad_serv_i_prog_cs</t>
  </si>
  <si>
    <t>BOND_pad_serv_o_prog_cipo</t>
  </si>
  <si>
    <t>BOND_pad_serv_i_prog_copi</t>
  </si>
  <si>
    <t>BOND_pad_serv_i_prog_sck</t>
  </si>
  <si>
    <t>BOND_pad_DIPSW_serv_7</t>
  </si>
  <si>
    <t>BOND_pad_DIPSW_serv_6</t>
  </si>
  <si>
    <t>BOND_pad_DIPSW_serv_5</t>
  </si>
  <si>
    <t>BOND_pad_DIPSW_serv_4</t>
  </si>
  <si>
    <t>BOND_pad_DIPSW_serv_3</t>
  </si>
  <si>
    <t>BOND_pad_DIPSW_serv_2</t>
  </si>
  <si>
    <t>BOND_pad_DIPSW_serv_1</t>
  </si>
  <si>
    <t>BOND_pad_DIPSW_serv_0</t>
  </si>
  <si>
    <t>BOND_pad_VSS_3</t>
  </si>
  <si>
    <t>BOND_pad_VDD_3</t>
  </si>
  <si>
    <t>BOND_pad_VDDPST_3</t>
  </si>
  <si>
    <t>BOND_pad_LEDS_serv_7</t>
  </si>
  <si>
    <t>BOND_pad_LEDS_serv_6</t>
  </si>
  <si>
    <t>BOND_pad_LEDS_serv_5</t>
  </si>
  <si>
    <t>BOND_pad_LEDS_serv_4</t>
  </si>
  <si>
    <t>BOND_pad_LEDS_serv_3</t>
  </si>
  <si>
    <t>BOND_pad_LEDS_serv_2</t>
  </si>
  <si>
    <t>BOND_pad_LEDS_serv_1</t>
  </si>
  <si>
    <t>BOND_pad_LEDS_serv_0</t>
  </si>
  <si>
    <t>BOND_pad_clock_serv_XO</t>
  </si>
  <si>
    <t>BOND_pad_nreset_serv</t>
  </si>
  <si>
    <t>BOND_pad_RX_In</t>
  </si>
  <si>
    <t>BOND_pad_serv_RX_In</t>
  </si>
  <si>
    <t>BOND_pad_serv_TX_Out</t>
  </si>
  <si>
    <t>BOND_pad_serv_o_spiflash_cs</t>
  </si>
  <si>
    <t>BOND_pad_serv_i_spiflash_cipo</t>
  </si>
  <si>
    <t>BOND_pad_VDD_OPEN8</t>
  </si>
  <si>
    <t>BOND_pad_VSS_OPEN8</t>
  </si>
  <si>
    <t>BOND_pad_VSS_4</t>
  </si>
  <si>
    <t>BOND_pad_VSS_5</t>
  </si>
  <si>
    <t>BOND_pad_VDD_4</t>
  </si>
  <si>
    <t>BOND_pad_VDDPST_4</t>
  </si>
  <si>
    <t>BOND_pad_serv_o_spiflash_copi</t>
  </si>
  <si>
    <t>BOND_pad_serv_o_spiflash_sck</t>
  </si>
  <si>
    <t>BOND_pad_serv_o_spi_cs</t>
  </si>
  <si>
    <t>BOND_pad_serv_i_spi_cipo</t>
  </si>
  <si>
    <t>BOND_pad_serv_o_spi_copi</t>
  </si>
  <si>
    <t>BOND_pad_TX_Out</t>
  </si>
  <si>
    <t>BOND_pad_o_spiflash_cs</t>
  </si>
  <si>
    <t>BOND_pad_i_spiflash_cipo</t>
  </si>
  <si>
    <t>BOND_pad_o_spiflash_copi</t>
  </si>
  <si>
    <t>BOND_pad_o_spiflash_sck</t>
  </si>
  <si>
    <t>BOND_pad_VSS_SERV</t>
  </si>
  <si>
    <t>BOND_pad_VDD_SERV</t>
  </si>
  <si>
    <t>BOND_pad_VSS_2</t>
  </si>
  <si>
    <t>BOND_pad_VDD_2</t>
  </si>
  <si>
    <t>BOND_pad_VDDPST_2</t>
  </si>
  <si>
    <t>BOND_pad_o_spi_cs</t>
  </si>
  <si>
    <t>BOND_pad_i_spi_cipo</t>
  </si>
  <si>
    <t>BOND_pad_o_spi_copi</t>
  </si>
  <si>
    <t>BOND_pad_o_spi_sck</t>
  </si>
  <si>
    <t>BOND_pad_i_trst</t>
  </si>
  <si>
    <t>BOND_pad_i_tms</t>
  </si>
  <si>
    <t>BOND_pad_o_tdo</t>
  </si>
  <si>
    <t>BOND_pad_i_tdi</t>
  </si>
  <si>
    <t>BOND_pad_i_tck</t>
  </si>
  <si>
    <t>BOND_pad_i_prog_cs</t>
  </si>
  <si>
    <t>BOND_pad_o_prog_cipo</t>
  </si>
  <si>
    <t>BOND_pad_i_prog_copi</t>
  </si>
  <si>
    <t>BOND_pad_i_prog_sck</t>
  </si>
  <si>
    <t>BOND_pad_DIPSW_7</t>
  </si>
  <si>
    <t>BOND_pad_DIPSW_6</t>
  </si>
  <si>
    <t>BOND_pad_DIPSW_5</t>
  </si>
  <si>
    <t>BOND_pad_POC_1</t>
  </si>
  <si>
    <t>BOND_pad_VDDPST_1</t>
  </si>
  <si>
    <t>BOND_pad_VDD_5</t>
  </si>
  <si>
    <t>BOND_pad_VDD_1</t>
  </si>
  <si>
    <t>BOND_pad_VSS_6</t>
  </si>
  <si>
    <t>BOND_pad_VSS_1</t>
  </si>
  <si>
    <t>BOND_pad_DIPSW_4</t>
  </si>
  <si>
    <t>BOND_pad_DIPSW_3</t>
  </si>
  <si>
    <t>BOND_pad_DIPSW_2</t>
  </si>
  <si>
    <t>BOND_pad_DIPSW_1</t>
  </si>
  <si>
    <t>BOND_pad_DIPSW_0</t>
  </si>
  <si>
    <t>BOND_pad_LEDS_7</t>
  </si>
  <si>
    <t>BOND_pad_LEDS_6</t>
  </si>
  <si>
    <t>BOND_pad_LEDS_5</t>
  </si>
  <si>
    <t>BOND_pad_LEDS_4</t>
  </si>
  <si>
    <t>BOND_pad_LEDS_3</t>
  </si>
  <si>
    <t>BOND_pad_LEDS_2</t>
  </si>
  <si>
    <t>BOND_pad_LEDS_1</t>
  </si>
  <si>
    <t>BOND_pad_LEDS_0</t>
  </si>
  <si>
    <t>BOND_pad_clock_XO</t>
  </si>
  <si>
    <t>BOND_pad_clock_XI</t>
  </si>
  <si>
    <t>BOND_pad_nreset</t>
  </si>
  <si>
    <t>serv_o_spi_sck</t>
  </si>
  <si>
    <t>serv_i_tms</t>
  </si>
  <si>
    <t>serv_o_tdo</t>
  </si>
  <si>
    <t>serv_i_tdi</t>
  </si>
  <si>
    <t>serv_i_tck</t>
  </si>
  <si>
    <t>serv_i_prog_cs</t>
  </si>
  <si>
    <t>serv_o_prog_cipo</t>
  </si>
  <si>
    <t>serv_i_prog_copi</t>
  </si>
  <si>
    <t>serv_i_prog_sck</t>
  </si>
  <si>
    <t>DIPSW_serv_7</t>
  </si>
  <si>
    <t>DIPSW_serv_6</t>
  </si>
  <si>
    <t>DIPSW_serv_5</t>
  </si>
  <si>
    <t>DIPSW_serv_4</t>
  </si>
  <si>
    <t>DIPSW_serv_3</t>
  </si>
  <si>
    <t>DIPSW_serv_2</t>
  </si>
  <si>
    <t>DIPSW_serv_1</t>
  </si>
  <si>
    <t>VSS_3</t>
  </si>
  <si>
    <t>VDD_3</t>
  </si>
  <si>
    <t>VDDPST_3</t>
  </si>
  <si>
    <t>LEDS_serv_7</t>
  </si>
  <si>
    <t>LEDS_serv_6</t>
  </si>
  <si>
    <t>LEDS_serv_5</t>
  </si>
  <si>
    <t>LEDS_serv_4</t>
  </si>
  <si>
    <t>LEDS_serv_3</t>
  </si>
  <si>
    <t>LEDS_serv_2</t>
  </si>
  <si>
    <t>LEDS_serv_1</t>
  </si>
  <si>
    <t>RX_In</t>
  </si>
  <si>
    <t>TX_Out</t>
  </si>
  <si>
    <t>o_spiflash_copi</t>
  </si>
  <si>
    <t>o_spiflash_sck</t>
  </si>
  <si>
    <t>VSS_SERV</t>
  </si>
  <si>
    <t>VDD_SERV</t>
  </si>
  <si>
    <t>VSS_2</t>
  </si>
  <si>
    <t>VDD_2</t>
  </si>
  <si>
    <t>VDDPST_2</t>
  </si>
  <si>
    <t>o_spi_cs</t>
  </si>
  <si>
    <t>o_spi_copi</t>
  </si>
  <si>
    <t>o_spi_sck</t>
  </si>
  <si>
    <t>i_tms</t>
  </si>
  <si>
    <t>o_tdo</t>
  </si>
  <si>
    <t>i_tdi</t>
  </si>
  <si>
    <t>i_tck</t>
  </si>
  <si>
    <t>i_prog_cs</t>
  </si>
  <si>
    <t>i_prog_copi</t>
  </si>
  <si>
    <t>i_prog_sck</t>
  </si>
  <si>
    <t>DIPSW_7</t>
  </si>
  <si>
    <t>DIPSW_6</t>
  </si>
  <si>
    <t>DIPSW_5</t>
  </si>
  <si>
    <t>POC_1</t>
  </si>
  <si>
    <t>VDDPST_1</t>
  </si>
  <si>
    <t>VDD_5</t>
  </si>
  <si>
    <t>VDD_1</t>
  </si>
  <si>
    <t>VSS_6</t>
  </si>
  <si>
    <t>VSS_1</t>
  </si>
  <si>
    <t>DIPSW_4</t>
  </si>
  <si>
    <t>DIPSW_3</t>
  </si>
  <si>
    <t>DIPSW_2</t>
  </si>
  <si>
    <t>DIPSW_1</t>
  </si>
  <si>
    <t>LEDS_6</t>
  </si>
  <si>
    <t>LEDS_5</t>
  </si>
  <si>
    <t>LEDS_4</t>
  </si>
  <si>
    <t>LEDS_3</t>
  </si>
  <si>
    <t>LEDS_2</t>
  </si>
  <si>
    <t>LEDS_1</t>
  </si>
  <si>
    <t>serv_o_spi_copi</t>
  </si>
  <si>
    <t>serv_i_spi_cipo</t>
  </si>
  <si>
    <t>serv_o_spi_cs</t>
  </si>
  <si>
    <t>serv_o_spiflash_copi</t>
  </si>
  <si>
    <t>VDDPST_4</t>
  </si>
  <si>
    <t>VDD_4</t>
  </si>
  <si>
    <t>VSS_5</t>
  </si>
  <si>
    <t>VSS_4</t>
  </si>
  <si>
    <t>VSS_OPEN8</t>
  </si>
  <si>
    <t>VDD_OPEN8</t>
  </si>
  <si>
    <t>serv_o_spiflash_cs</t>
  </si>
  <si>
    <t>serv_TX_Out</t>
  </si>
  <si>
    <t>serv_RX_In</t>
  </si>
  <si>
    <t>serv_i_trst</t>
    <phoneticPr fontId="1"/>
  </si>
  <si>
    <t>BOND_pad_clock_serv_XI</t>
    <phoneticPr fontId="1"/>
  </si>
  <si>
    <t>nreset_serv</t>
    <phoneticPr fontId="1"/>
  </si>
  <si>
    <t>clock_serv_XI</t>
  </si>
  <si>
    <t>clock_serv_XO</t>
  </si>
  <si>
    <t>clock_XO</t>
  </si>
  <si>
    <t>clock_XI</t>
  </si>
  <si>
    <t>pad_RX_In</t>
    <phoneticPr fontId="1"/>
  </si>
  <si>
    <t>serv_o_spiflash_sck</t>
    <phoneticPr fontId="1"/>
  </si>
  <si>
    <t>serv_i_spiflash_cipo</t>
    <phoneticPr fontId="1"/>
  </si>
  <si>
    <t>LEDS_serv_0</t>
    <phoneticPr fontId="1"/>
  </si>
  <si>
    <t>DIPSW_serv_0</t>
    <phoneticPr fontId="1"/>
  </si>
  <si>
    <t>LEDS_7</t>
    <phoneticPr fontId="1"/>
  </si>
  <si>
    <t>LEDS_0</t>
    <phoneticPr fontId="1"/>
  </si>
  <si>
    <t>DIPSW_0</t>
    <phoneticPr fontId="1"/>
  </si>
  <si>
    <t>o_prog_cipo</t>
    <phoneticPr fontId="1"/>
  </si>
  <si>
    <t>nreset</t>
    <phoneticPr fontId="1"/>
  </si>
  <si>
    <t>o_spiflash_cs</t>
    <phoneticPr fontId="1"/>
  </si>
  <si>
    <t>i_spiflash_cipo</t>
    <phoneticPr fontId="1"/>
  </si>
  <si>
    <t>i_spi_cipo</t>
    <phoneticPr fontId="1"/>
  </si>
  <si>
    <t>i_trst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</si>
</sst>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\ mmm\.\ yyyy"/>
    <numFmt numFmtId="177" formatCode="[=0]&quot;&quot;;General"/>
    <numFmt numFmtId="178" formatCode="0_);[Red]\(0\)"/>
    <numFmt numFmtId="179" formatCode="0.000_);[Red]\(0.000\)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26"/>
      <color rgb="FFFF0000"/>
      <name val="ＭＳ ゴシック"/>
      <family val="3"/>
      <charset val="128"/>
    </font>
    <font>
      <b/>
      <u val="double"/>
      <sz val="14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rgb="FF00B0F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7030A0"/>
      <name val="ＭＳ ゴシック"/>
      <family val="3"/>
      <charset val="128"/>
    </font>
    <font>
      <sz val="11"/>
      <color rgb="FF000000"/>
      <name val="ＭＳ Ｐゴシック"/>
      <family val="2"/>
      <charset val="128"/>
    </font>
    <font>
      <u/>
      <sz val="11"/>
      <color rgb="FF0000FF"/>
      <name val="ＭＳ Ｐゴシック"/>
      <family val="2"/>
      <charset val="128"/>
    </font>
    <font>
      <sz val="11"/>
      <name val="ＭＳ Ｐゴシック"/>
      <family val="3"/>
      <charset val="128"/>
      <scheme val="minor"/>
    </font>
    <font>
      <b/>
      <sz val="18"/>
      <color theme="1"/>
      <name val="ＭＳ 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/>
      <diagonal style="thin">
        <color auto="1"/>
      </diagonal>
    </border>
    <border diagonalDown="1">
      <left/>
      <right/>
      <top style="thin">
        <color auto="1"/>
      </top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/>
      <right style="thin">
        <color indexed="64"/>
      </right>
      <top/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center"/>
    </xf>
    <xf numFmtId="0" fontId="13" fillId="0" borderId="0"/>
    <xf numFmtId="0" fontId="4" fillId="0" borderId="0"/>
    <xf numFmtId="0" fontId="22" fillId="0" borderId="0"/>
    <xf numFmtId="0" fontId="23" fillId="0" borderId="0" applyBorder="0" applyProtection="0"/>
    <xf numFmtId="0" fontId="22" fillId="0" borderId="0"/>
    <xf numFmtId="0" fontId="4" fillId="0" borderId="0"/>
    <xf numFmtId="0" fontId="4" fillId="0" borderId="0"/>
    <xf numFmtId="0" fontId="4" fillId="0" borderId="0"/>
  </cellStyleXfs>
  <cellXfs count="206">
    <xf numFmtId="0" fontId="0" fillId="0" borderId="0" xfId="0"/>
    <xf numFmtId="0" fontId="6" fillId="0" borderId="0" xfId="0" applyFont="1" applyAlignment="1">
      <alignment vertical="center"/>
    </xf>
    <xf numFmtId="0" fontId="5" fillId="0" borderId="0" xfId="9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6" fillId="0" borderId="0" xfId="11" applyFont="1" applyAlignment="1">
      <alignment vertical="center"/>
    </xf>
    <xf numFmtId="0" fontId="11" fillId="0" borderId="0" xfId="11" applyFont="1" applyAlignment="1">
      <alignment vertical="center"/>
    </xf>
    <xf numFmtId="0" fontId="6" fillId="0" borderId="0" xfId="11" applyFont="1" applyAlignment="1">
      <alignment vertical="center" wrapText="1"/>
    </xf>
    <xf numFmtId="0" fontId="7" fillId="3" borderId="1" xfId="11" applyFont="1" applyFill="1" applyBorder="1" applyAlignment="1">
      <alignment horizontal="center" vertical="center"/>
    </xf>
    <xf numFmtId="0" fontId="7" fillId="3" borderId="17" xfId="11" applyFont="1" applyFill="1" applyBorder="1" applyAlignment="1">
      <alignment horizontal="center" vertical="center"/>
    </xf>
    <xf numFmtId="176" fontId="6" fillId="0" borderId="17" xfId="11" applyNumberFormat="1" applyFont="1" applyBorder="1" applyAlignment="1">
      <alignment horizontal="center" vertical="center"/>
    </xf>
    <xf numFmtId="0" fontId="6" fillId="0" borderId="17" xfId="11" applyFont="1" applyBorder="1" applyAlignment="1">
      <alignment horizontal="center" vertical="center"/>
    </xf>
    <xf numFmtId="0" fontId="6" fillId="0" borderId="17" xfId="11" applyFont="1" applyBorder="1" applyAlignment="1">
      <alignment vertical="top"/>
    </xf>
    <xf numFmtId="0" fontId="7" fillId="3" borderId="18" xfId="11" applyFont="1" applyFill="1" applyBorder="1" applyAlignment="1">
      <alignment horizontal="center" vertical="center"/>
    </xf>
    <xf numFmtId="176" fontId="6" fillId="0" borderId="18" xfId="11" applyNumberFormat="1" applyFont="1" applyBorder="1" applyAlignment="1">
      <alignment horizontal="center" vertical="center"/>
    </xf>
    <xf numFmtId="0" fontId="6" fillId="0" borderId="18" xfId="11" applyFont="1" applyBorder="1" applyAlignment="1">
      <alignment horizontal="center" vertical="center"/>
    </xf>
    <xf numFmtId="0" fontId="6" fillId="0" borderId="18" xfId="11" applyFont="1" applyBorder="1" applyAlignment="1">
      <alignment vertical="top"/>
    </xf>
    <xf numFmtId="0" fontId="7" fillId="3" borderId="19" xfId="11" applyFont="1" applyFill="1" applyBorder="1" applyAlignment="1">
      <alignment horizontal="center" vertical="center"/>
    </xf>
    <xf numFmtId="176" fontId="6" fillId="0" borderId="19" xfId="11" applyNumberFormat="1" applyFont="1" applyBorder="1" applyAlignment="1">
      <alignment horizontal="center" vertical="center"/>
    </xf>
    <xf numFmtId="0" fontId="6" fillId="0" borderId="19" xfId="11" applyFont="1" applyBorder="1" applyAlignment="1">
      <alignment horizontal="center" vertical="center"/>
    </xf>
    <xf numFmtId="0" fontId="6" fillId="0" borderId="19" xfId="11" applyFont="1" applyBorder="1" applyAlignment="1">
      <alignment vertical="top"/>
    </xf>
    <xf numFmtId="0" fontId="2" fillId="0" borderId="0" xfId="9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0" xfId="9" applyFont="1" applyAlignment="1">
      <alignment vertical="center"/>
    </xf>
    <xf numFmtId="14" fontId="6" fillId="0" borderId="0" xfId="11" applyNumberFormat="1" applyFont="1" applyAlignment="1">
      <alignment vertical="center"/>
    </xf>
    <xf numFmtId="0" fontId="5" fillId="0" borderId="0" xfId="9" applyFont="1" applyAlignment="1">
      <alignment horizontal="center" vertical="center"/>
    </xf>
    <xf numFmtId="0" fontId="6" fillId="0" borderId="1" xfId="11" applyFont="1" applyBorder="1" applyAlignment="1">
      <alignment vertical="center"/>
    </xf>
    <xf numFmtId="49" fontId="6" fillId="0" borderId="1" xfId="11" applyNumberFormat="1" applyFont="1" applyBorder="1" applyAlignment="1">
      <alignment vertical="center"/>
    </xf>
    <xf numFmtId="0" fontId="5" fillId="0" borderId="1" xfId="9" applyFont="1" applyBorder="1" applyAlignment="1">
      <alignment horizontal="center" vertical="center"/>
    </xf>
    <xf numFmtId="0" fontId="6" fillId="0" borderId="1" xfId="11" applyFont="1" applyBorder="1" applyAlignment="1">
      <alignment horizontal="center" vertical="center"/>
    </xf>
    <xf numFmtId="0" fontId="14" fillId="0" borderId="0" xfId="9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8" xfId="11" applyFont="1" applyBorder="1" applyAlignment="1">
      <alignment vertical="top" wrapText="1"/>
    </xf>
    <xf numFmtId="0" fontId="6" fillId="0" borderId="18" xfId="1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8" fillId="8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8" fillId="11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0" fontId="24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15" fillId="10" borderId="11" xfId="0" applyFont="1" applyFill="1" applyBorder="1" applyAlignment="1">
      <alignment horizont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24" fillId="0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49" fontId="6" fillId="0" borderId="17" xfId="0" applyNumberFormat="1" applyFont="1" applyBorder="1" applyAlignment="1">
      <alignment horizontal="center" vertical="center"/>
    </xf>
    <xf numFmtId="177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49" fontId="6" fillId="0" borderId="1" xfId="11" applyNumberFormat="1" applyFont="1" applyFill="1" applyBorder="1" applyAlignment="1">
      <alignment horizontal="center" vertical="center"/>
    </xf>
    <xf numFmtId="49" fontId="6" fillId="0" borderId="1" xfId="11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0" xfId="9" applyFont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0" xfId="9" applyFont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0" xfId="11" applyFont="1"/>
    <xf numFmtId="0" fontId="25" fillId="0" borderId="0" xfId="11" applyFont="1" applyAlignment="1">
      <alignment vertical="center"/>
    </xf>
    <xf numFmtId="0" fontId="25" fillId="0" borderId="0" xfId="11" applyFont="1" applyAlignment="1">
      <alignment horizontal="left" vertical="center"/>
    </xf>
    <xf numFmtId="0" fontId="6" fillId="0" borderId="5" xfId="11" applyFont="1" applyBorder="1" applyAlignment="1">
      <alignment horizontal="left" vertical="center"/>
    </xf>
    <xf numFmtId="0" fontId="6" fillId="2" borderId="1" xfId="11" applyFont="1" applyFill="1" applyBorder="1" applyAlignment="1">
      <alignment horizontal="center" vertical="center"/>
    </xf>
    <xf numFmtId="0" fontId="6" fillId="2" borderId="6" xfId="11" applyFont="1" applyFill="1" applyBorder="1" applyAlignment="1">
      <alignment horizontal="center" vertical="center"/>
    </xf>
    <xf numFmtId="0" fontId="6" fillId="2" borderId="10" xfId="11" applyFont="1" applyFill="1" applyBorder="1" applyAlignment="1">
      <alignment horizontal="center" vertical="center"/>
    </xf>
    <xf numFmtId="0" fontId="6" fillId="2" borderId="7" xfId="11" applyFont="1" applyFill="1" applyBorder="1" applyAlignment="1">
      <alignment horizontal="center" vertical="center"/>
    </xf>
    <xf numFmtId="0" fontId="6" fillId="0" borderId="6" xfId="11" applyFont="1" applyBorder="1" applyAlignment="1">
      <alignment horizontal="left" vertical="center"/>
    </xf>
    <xf numFmtId="0" fontId="6" fillId="0" borderId="10" xfId="11" applyFont="1" applyBorder="1" applyAlignment="1">
      <alignment horizontal="left" vertical="center"/>
    </xf>
    <xf numFmtId="0" fontId="6" fillId="0" borderId="7" xfId="11" applyFont="1" applyBorder="1" applyAlignment="1">
      <alignment horizontal="left" vertical="center"/>
    </xf>
    <xf numFmtId="0" fontId="6" fillId="0" borderId="0" xfId="11" applyFont="1" applyAlignment="1">
      <alignment vertical="top"/>
    </xf>
    <xf numFmtId="0" fontId="6" fillId="0" borderId="1" xfId="11" applyFont="1" applyBorder="1" applyAlignment="1">
      <alignment horizontal="center" vertical="center" wrapText="1"/>
    </xf>
    <xf numFmtId="0" fontId="6" fillId="0" borderId="0" xfId="11" applyFont="1" applyAlignment="1">
      <alignment vertical="top" wrapText="1"/>
    </xf>
    <xf numFmtId="177" fontId="8" fillId="12" borderId="1" xfId="0" applyNumberFormat="1" applyFont="1" applyFill="1" applyBorder="1" applyAlignment="1">
      <alignment horizontal="center" vertical="center"/>
    </xf>
    <xf numFmtId="49" fontId="6" fillId="12" borderId="1" xfId="11" applyNumberFormat="1" applyFont="1" applyFill="1" applyBorder="1" applyAlignment="1">
      <alignment horizontal="center" vertical="center"/>
    </xf>
    <xf numFmtId="177" fontId="20" fillId="12" borderId="1" xfId="0" applyNumberFormat="1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8" fontId="20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13" borderId="0" xfId="0" applyFill="1"/>
    <xf numFmtId="0" fontId="0" fillId="6" borderId="0" xfId="0" applyFill="1"/>
    <xf numFmtId="0" fontId="0" fillId="0" borderId="0" xfId="0" applyFill="1"/>
    <xf numFmtId="0" fontId="0" fillId="14" borderId="0" xfId="0" applyFill="1"/>
    <xf numFmtId="0" fontId="0" fillId="15" borderId="0" xfId="0" applyFill="1"/>
    <xf numFmtId="0" fontId="0" fillId="16" borderId="1" xfId="0" applyFill="1" applyBorder="1"/>
    <xf numFmtId="0" fontId="5" fillId="0" borderId="0" xfId="9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14" fillId="0" borderId="0" xfId="9" applyFont="1" applyAlignmen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textRotation="90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6" borderId="15" xfId="0" applyFont="1" applyFill="1" applyBorder="1" applyAlignment="1">
      <alignment horizontal="center" vertical="center" textRotation="90"/>
    </xf>
    <xf numFmtId="0" fontId="6" fillId="5" borderId="15" xfId="0" applyFont="1" applyFill="1" applyBorder="1" applyAlignment="1">
      <alignment horizontal="center" vertical="center" textRotation="90"/>
    </xf>
    <xf numFmtId="177" fontId="18" fillId="0" borderId="2" xfId="0" applyNumberFormat="1" applyFont="1" applyBorder="1" applyAlignment="1">
      <alignment horizontal="center" vertical="center" textRotation="180"/>
    </xf>
    <xf numFmtId="177" fontId="18" fillId="0" borderId="3" xfId="0" applyNumberFormat="1" applyFont="1" applyBorder="1" applyAlignment="1">
      <alignment horizontal="center" vertical="center" textRotation="180"/>
    </xf>
    <xf numFmtId="177" fontId="18" fillId="0" borderId="4" xfId="0" applyNumberFormat="1" applyFont="1" applyBorder="1" applyAlignment="1">
      <alignment horizontal="center" vertical="center" textRotation="180"/>
    </xf>
    <xf numFmtId="177" fontId="18" fillId="0" borderId="6" xfId="0" applyNumberFormat="1" applyFont="1" applyBorder="1" applyAlignment="1">
      <alignment horizontal="center" vertical="center"/>
    </xf>
    <xf numFmtId="177" fontId="18" fillId="0" borderId="10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177" fontId="18" fillId="0" borderId="1" xfId="0" applyNumberFormat="1" applyFont="1" applyBorder="1" applyAlignment="1">
      <alignment horizontal="center" vertical="center" textRotation="180"/>
    </xf>
    <xf numFmtId="0" fontId="0" fillId="0" borderId="3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6" fillId="9" borderId="1" xfId="11" applyFont="1" applyFill="1" applyBorder="1" applyAlignment="1">
      <alignment horizontal="center" vertical="center"/>
    </xf>
    <xf numFmtId="0" fontId="25" fillId="0" borderId="0" xfId="11" applyFont="1" applyAlignment="1">
      <alignment horizontal="center" vertical="center"/>
    </xf>
    <xf numFmtId="0" fontId="6" fillId="8" borderId="1" xfId="11" applyFont="1" applyFill="1" applyBorder="1" applyAlignment="1">
      <alignment horizontal="center" vertical="center"/>
    </xf>
    <xf numFmtId="177" fontId="17" fillId="0" borderId="2" xfId="0" applyNumberFormat="1" applyFont="1" applyBorder="1" applyAlignment="1">
      <alignment horizontal="center" vertical="center" textRotation="180"/>
    </xf>
    <xf numFmtId="177" fontId="17" fillId="0" borderId="3" xfId="0" applyNumberFormat="1" applyFont="1" applyBorder="1" applyAlignment="1">
      <alignment horizontal="center" vertical="center" textRotation="180"/>
    </xf>
    <xf numFmtId="177" fontId="17" fillId="0" borderId="4" xfId="0" applyNumberFormat="1" applyFont="1" applyBorder="1" applyAlignment="1">
      <alignment horizontal="center" vertical="center" textRotation="180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77" fontId="17" fillId="0" borderId="6" xfId="0" applyNumberFormat="1" applyFont="1" applyBorder="1" applyAlignment="1">
      <alignment horizontal="center" vertical="center"/>
    </xf>
    <xf numFmtId="177" fontId="17" fillId="0" borderId="10" xfId="0" applyNumberFormat="1" applyFont="1" applyBorder="1" applyAlignment="1">
      <alignment horizontal="center" vertical="center"/>
    </xf>
    <xf numFmtId="177" fontId="17" fillId="0" borderId="7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  <cellStyle name="ハイパーリンク 2" xfId="14" xr:uid="{00000000-0005-0000-0000-000005000000}"/>
    <cellStyle name="標準 2" xfId="10" xr:uid="{00000000-0005-0000-0000-000008000000}"/>
    <cellStyle name="標準 2 2" xfId="16" xr:uid="{00000000-0005-0000-0000-000009000000}"/>
    <cellStyle name="標準 3" xfId="11" xr:uid="{00000000-0005-0000-0000-00000A000000}"/>
    <cellStyle name="標準 3 2" xfId="17" xr:uid="{00000000-0005-0000-0000-00000B000000}"/>
    <cellStyle name="標準 4" xfId="13" xr:uid="{00000000-0005-0000-0000-00000C000000}"/>
    <cellStyle name="標準 4 2" xfId="18" xr:uid="{00000000-0005-0000-0000-00000D000000}"/>
    <cellStyle name="標準 7" xfId="12" xr:uid="{00000000-0005-0000-0000-00000E000000}"/>
    <cellStyle name="説明文 2" xfId="15" xr:uid="{00000000-0005-0000-0000-000006000000}"/>
  </cellStyles>
  <dxfs count="7">
    <dxf>
      <font>
        <color rgb="FF00B0F0"/>
      </font>
      <fill>
        <patternFill patternType="none">
          <bgColor auto="1"/>
        </patternFill>
      </fill>
    </dxf>
    <dxf>
      <font>
        <color rgb="FFFF0000"/>
      </font>
    </dxf>
    <dxf>
      <font>
        <color rgb="FF7030A0"/>
      </font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Tsutada\Chip_ApplicationForm_v4_RS6519_1_Tsutada_201906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TSMC65\TSMC6520_1\11_Pham_Lab\Duran\Chip_ApplicationForm_v4_TSMC6520_1_duran_202010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TSMC65\TSMC6520_1\11_Pham_Lab\Yamamoto\Chip_ApplicationForm_v4_TSMC6520_1_Yamamoto_20201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TSMC65\TSMC6520_1\12_Ishibashi_Lab\Shibasaki\Chip_ApplicationForm_v4_TSMC6520_1_shibasaki_2020102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TSMC65\TSMC6520_1\12_Ishibashi_Lab\Shibasaki\Chip_ApplicationForm_v4_TSMC6520_1_shibasaki_202011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TSMC65\TSMC6520_1\11_Pham_Lab\Yamamoto\Chip_ApplicationForm_v4_TSMC6520_1_Yamamoto_2020112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8_2\01_Latest_Data\11_Received_Application_Form\Chip_ApplicationForm_v4_RS6518_2_Kumagai_201812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IO (TSMC)"/>
      <sheetName val="List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IO (TSMC)"/>
      <sheetName val="List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IO (TSMC)"/>
      <sheetName val="List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IO (TSMC)"/>
      <sheetName val="List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IO (TSMC)"/>
      <sheetName val="List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History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workbookViewId="0">
      <selection activeCell="C11" sqref="C11"/>
    </sheetView>
  </sheetViews>
  <sheetFormatPr defaultColWidth="9" defaultRowHeight="13.5" x14ac:dyDescent="0.15"/>
  <cols>
    <col min="1" max="1" width="2.625" style="20" customWidth="1"/>
    <col min="2" max="2" width="5.625" style="20" customWidth="1"/>
    <col min="3" max="3" width="29.5" style="20" bestFit="1" customWidth="1"/>
    <col min="4" max="4" width="52.75" style="20" bestFit="1" customWidth="1"/>
    <col min="5" max="5" width="40.625" style="20" customWidth="1"/>
    <col min="6" max="16384" width="9" style="20"/>
  </cols>
  <sheetData>
    <row r="2" spans="1:5" ht="17.25" x14ac:dyDescent="0.15">
      <c r="B2" s="21" t="s">
        <v>24</v>
      </c>
      <c r="E2" s="39">
        <f ca="1">TODAY()</f>
        <v>44483</v>
      </c>
    </row>
    <row r="4" spans="1:5" ht="27" x14ac:dyDescent="0.15">
      <c r="A4" s="22" t="s">
        <v>12</v>
      </c>
      <c r="B4" s="23" t="s">
        <v>13</v>
      </c>
      <c r="C4" s="23" t="s">
        <v>20</v>
      </c>
      <c r="D4" s="23" t="s">
        <v>25</v>
      </c>
      <c r="E4" s="23" t="s">
        <v>26</v>
      </c>
    </row>
    <row r="5" spans="1:5" ht="27" x14ac:dyDescent="0.15">
      <c r="A5" s="22" t="s">
        <v>27</v>
      </c>
      <c r="B5" s="23">
        <v>1</v>
      </c>
      <c r="C5" s="44" t="s">
        <v>28</v>
      </c>
      <c r="D5" s="41" t="s">
        <v>37</v>
      </c>
      <c r="E5" s="42" t="s">
        <v>29</v>
      </c>
    </row>
    <row r="6" spans="1:5" ht="27" x14ac:dyDescent="0.15">
      <c r="A6" s="22" t="s">
        <v>27</v>
      </c>
      <c r="B6" s="23">
        <v>2</v>
      </c>
      <c r="C6" s="43" t="s">
        <v>30</v>
      </c>
      <c r="D6" s="41" t="s">
        <v>38</v>
      </c>
      <c r="E6" s="42"/>
    </row>
    <row r="7" spans="1:5" ht="27" x14ac:dyDescent="0.15">
      <c r="A7" s="22" t="s">
        <v>27</v>
      </c>
      <c r="B7" s="23">
        <v>3</v>
      </c>
      <c r="C7" s="43" t="s">
        <v>31</v>
      </c>
      <c r="D7" s="41" t="s">
        <v>31</v>
      </c>
      <c r="E7" s="42"/>
    </row>
    <row r="8" spans="1:5" ht="27" x14ac:dyDescent="0.15">
      <c r="A8" s="22" t="s">
        <v>27</v>
      </c>
      <c r="B8" s="23">
        <v>4</v>
      </c>
      <c r="C8" s="43" t="s">
        <v>56</v>
      </c>
      <c r="D8" s="41" t="s">
        <v>51</v>
      </c>
      <c r="E8" s="42"/>
    </row>
    <row r="9" spans="1:5" ht="27" x14ac:dyDescent="0.15">
      <c r="A9" s="22" t="s">
        <v>27</v>
      </c>
      <c r="B9" s="23">
        <v>5</v>
      </c>
      <c r="C9" s="43" t="s">
        <v>55</v>
      </c>
      <c r="D9" s="41" t="s">
        <v>52</v>
      </c>
      <c r="E9" s="42"/>
    </row>
    <row r="10" spans="1:5" ht="27" x14ac:dyDescent="0.15">
      <c r="A10" s="22" t="s">
        <v>27</v>
      </c>
      <c r="B10" s="23">
        <v>6</v>
      </c>
      <c r="C10" s="43" t="s">
        <v>54</v>
      </c>
      <c r="D10" s="41" t="s">
        <v>53</v>
      </c>
      <c r="E10" s="42"/>
    </row>
    <row r="11" spans="1:5" ht="27" x14ac:dyDescent="0.15">
      <c r="A11" s="22" t="s">
        <v>27</v>
      </c>
      <c r="B11" s="23">
        <v>7</v>
      </c>
      <c r="C11" s="43" t="s">
        <v>33</v>
      </c>
      <c r="D11" s="41" t="s">
        <v>33</v>
      </c>
      <c r="E11" s="42"/>
    </row>
    <row r="12" spans="1:5" ht="27" x14ac:dyDescent="0.15">
      <c r="A12" s="22" t="s">
        <v>27</v>
      </c>
      <c r="B12" s="23">
        <v>8</v>
      </c>
      <c r="C12" s="43" t="s">
        <v>32</v>
      </c>
      <c r="D12" s="41" t="s">
        <v>34</v>
      </c>
      <c r="E12" s="42"/>
    </row>
  </sheetData>
  <phoneticPr fontId="1"/>
  <hyperlinks>
    <hyperlink ref="C6" location="History!A1" display="History" xr:uid="{00000000-0004-0000-0000-000000000000}"/>
    <hyperlink ref="C7" location="'Chip Allocation'!A1" display="Chip Allocation" xr:uid="{00000000-0004-0000-0000-000001000000}"/>
    <hyperlink ref="C10" location="'Pin Assignment R4252'!A1" display="Pin Assignment R4252" xr:uid="{00000000-0004-0000-0000-000002000000}"/>
    <hyperlink ref="C11" location="'Circuit Layout'!A1" display="Circuit Layout" xr:uid="{00000000-0004-0000-0000-000003000000}"/>
    <hyperlink ref="C8" location="'Pin Assignment R4250'!A1" display="Pin Assignment R4250" xr:uid="{00000000-0004-0000-0000-000004000000}"/>
    <hyperlink ref="C12" location="'IO Description'!A1" display="IO Description" xr:uid="{00000000-0004-0000-0000-000005000000}"/>
    <hyperlink ref="C9" location="'Pin Assignment R4251'!A1" display="Pin Assignment R4251" xr:uid="{00000000-0004-0000-0000-000006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51"/>
  <sheetViews>
    <sheetView zoomScale="85" zoomScaleNormal="85" workbookViewId="0">
      <selection activeCell="U34" sqref="U34"/>
    </sheetView>
  </sheetViews>
  <sheetFormatPr defaultColWidth="9" defaultRowHeight="13.5" x14ac:dyDescent="0.15"/>
  <cols>
    <col min="1" max="1" width="2.625" style="110" customWidth="1"/>
    <col min="2" max="10" width="9" style="110"/>
    <col min="11" max="11" width="23.625" style="110" customWidth="1"/>
    <col min="12" max="12" width="19.375" style="110" bestFit="1" customWidth="1"/>
    <col min="13" max="13" width="13" style="110" bestFit="1" customWidth="1"/>
    <col min="14" max="16384" width="9" style="110"/>
  </cols>
  <sheetData>
    <row r="1" spans="1:28" s="20" customFormat="1" x14ac:dyDescent="0.15">
      <c r="A1" s="141" t="s">
        <v>236</v>
      </c>
      <c r="B1" s="141"/>
      <c r="C1" s="141"/>
      <c r="D1" s="104"/>
      <c r="E1" s="104"/>
      <c r="F1" s="104"/>
    </row>
    <row r="2" spans="1:28" s="20" customFormat="1" ht="17.25" x14ac:dyDescent="0.15">
      <c r="B2" s="21" t="s">
        <v>237</v>
      </c>
    </row>
    <row r="4" spans="1:28" ht="21" x14ac:dyDescent="0.15">
      <c r="A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84"/>
      <c r="Q4" s="184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21" x14ac:dyDescent="0.15">
      <c r="A5" s="20"/>
      <c r="B5" s="111"/>
      <c r="C5" s="111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12"/>
      <c r="Q5" s="112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x14ac:dyDescent="0.15">
      <c r="A6" s="20"/>
      <c r="B6" s="113" t="s">
        <v>238</v>
      </c>
      <c r="C6" s="113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x14ac:dyDescent="0.15">
      <c r="A7" s="20"/>
      <c r="B7" s="114" t="s">
        <v>239</v>
      </c>
      <c r="C7" s="114" t="s">
        <v>2</v>
      </c>
      <c r="D7" s="115" t="s">
        <v>240</v>
      </c>
      <c r="E7" s="116"/>
      <c r="F7" s="116"/>
      <c r="G7" s="116"/>
      <c r="H7" s="116"/>
      <c r="I7" s="116"/>
      <c r="J7" s="116"/>
      <c r="K7" s="117"/>
      <c r="L7" s="114" t="s">
        <v>241</v>
      </c>
      <c r="M7" s="114" t="s">
        <v>242</v>
      </c>
      <c r="N7" s="20"/>
      <c r="O7" s="20" t="s">
        <v>243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x14ac:dyDescent="0.15">
      <c r="A8" s="20"/>
      <c r="B8" s="185" t="s">
        <v>244</v>
      </c>
      <c r="C8" s="44" t="s">
        <v>245</v>
      </c>
      <c r="D8" s="118" t="s">
        <v>246</v>
      </c>
      <c r="E8" s="119"/>
      <c r="F8" s="119"/>
      <c r="G8" s="119"/>
      <c r="H8" s="119"/>
      <c r="I8" s="119"/>
      <c r="J8" s="119"/>
      <c r="K8" s="120"/>
      <c r="L8" s="44" t="s">
        <v>247</v>
      </c>
      <c r="M8" s="44" t="s">
        <v>248</v>
      </c>
      <c r="N8" s="20"/>
      <c r="O8" s="121" t="s">
        <v>3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x14ac:dyDescent="0.15">
      <c r="A9" s="20"/>
      <c r="B9" s="185"/>
      <c r="C9" s="44" t="s">
        <v>249</v>
      </c>
      <c r="D9" s="118" t="s">
        <v>250</v>
      </c>
      <c r="E9" s="119"/>
      <c r="F9" s="119"/>
      <c r="G9" s="119"/>
      <c r="H9" s="119"/>
      <c r="I9" s="119"/>
      <c r="J9" s="119"/>
      <c r="K9" s="120"/>
      <c r="L9" s="44" t="s">
        <v>251</v>
      </c>
      <c r="M9" s="44" t="s">
        <v>252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x14ac:dyDescent="0.15">
      <c r="A10" s="20"/>
      <c r="B10" s="185"/>
      <c r="C10" s="44" t="s">
        <v>253</v>
      </c>
      <c r="D10" s="118" t="s">
        <v>254</v>
      </c>
      <c r="E10" s="119"/>
      <c r="F10" s="119"/>
      <c r="G10" s="119"/>
      <c r="H10" s="119"/>
      <c r="I10" s="119"/>
      <c r="J10" s="119"/>
      <c r="K10" s="120"/>
      <c r="L10" s="44" t="s">
        <v>255</v>
      </c>
      <c r="M10" s="44" t="s">
        <v>256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x14ac:dyDescent="0.15">
      <c r="A11" s="20"/>
      <c r="B11" s="185"/>
      <c r="C11" s="44" t="s">
        <v>257</v>
      </c>
      <c r="D11" s="118" t="s">
        <v>258</v>
      </c>
      <c r="E11" s="119"/>
      <c r="F11" s="119"/>
      <c r="G11" s="119"/>
      <c r="H11" s="119"/>
      <c r="I11" s="119"/>
      <c r="J11" s="119"/>
      <c r="K11" s="120"/>
      <c r="L11" s="44" t="s">
        <v>259</v>
      </c>
      <c r="M11" s="44" t="s">
        <v>260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x14ac:dyDescent="0.15">
      <c r="A12" s="20"/>
      <c r="B12" s="185"/>
      <c r="C12" s="122" t="s">
        <v>261</v>
      </c>
      <c r="D12" s="118" t="s">
        <v>262</v>
      </c>
      <c r="E12" s="119"/>
      <c r="F12" s="119"/>
      <c r="G12" s="119"/>
      <c r="H12" s="119"/>
      <c r="I12" s="119"/>
      <c r="J12" s="119"/>
      <c r="K12" s="120"/>
      <c r="L12" s="122" t="s">
        <v>263</v>
      </c>
      <c r="M12" s="44" t="s">
        <v>260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x14ac:dyDescent="0.15">
      <c r="A13" s="20"/>
      <c r="B13" s="185"/>
      <c r="C13" s="44" t="s">
        <v>264</v>
      </c>
      <c r="D13" s="118" t="s">
        <v>265</v>
      </c>
      <c r="E13" s="119"/>
      <c r="F13" s="119"/>
      <c r="G13" s="119"/>
      <c r="H13" s="119"/>
      <c r="I13" s="119"/>
      <c r="J13" s="119"/>
      <c r="K13" s="120"/>
      <c r="L13" s="44" t="s">
        <v>266</v>
      </c>
      <c r="M13" s="44" t="s">
        <v>267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x14ac:dyDescent="0.15">
      <c r="A14" s="20"/>
      <c r="B14" s="183" t="s">
        <v>268</v>
      </c>
      <c r="C14" s="44" t="s">
        <v>269</v>
      </c>
      <c r="D14" s="118" t="s">
        <v>270</v>
      </c>
      <c r="E14" s="119"/>
      <c r="F14" s="119"/>
      <c r="G14" s="119"/>
      <c r="H14" s="119"/>
      <c r="I14" s="119"/>
      <c r="J14" s="119"/>
      <c r="K14" s="120"/>
      <c r="L14" s="44" t="s">
        <v>271</v>
      </c>
      <c r="M14" s="44" t="s">
        <v>272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x14ac:dyDescent="0.15">
      <c r="A15" s="20"/>
      <c r="B15" s="183"/>
      <c r="C15" s="44" t="s">
        <v>273</v>
      </c>
      <c r="D15" s="118" t="s">
        <v>274</v>
      </c>
      <c r="E15" s="119"/>
      <c r="F15" s="119"/>
      <c r="G15" s="119"/>
      <c r="H15" s="119"/>
      <c r="I15" s="119"/>
      <c r="J15" s="119"/>
      <c r="K15" s="120"/>
      <c r="L15" s="44" t="s">
        <v>275</v>
      </c>
      <c r="M15" s="44" t="s">
        <v>276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x14ac:dyDescent="0.15">
      <c r="A16" s="20"/>
      <c r="B16" s="183"/>
      <c r="C16" s="44" t="s">
        <v>277</v>
      </c>
      <c r="D16" s="118" t="s">
        <v>278</v>
      </c>
      <c r="E16" s="119"/>
      <c r="F16" s="119"/>
      <c r="G16" s="119"/>
      <c r="H16" s="119"/>
      <c r="I16" s="119"/>
      <c r="J16" s="119"/>
      <c r="K16" s="120"/>
      <c r="L16" s="44" t="s">
        <v>279</v>
      </c>
      <c r="M16" s="44" t="s">
        <v>280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x14ac:dyDescent="0.15">
      <c r="A17" s="20"/>
      <c r="B17" s="183"/>
      <c r="C17" s="44" t="s">
        <v>281</v>
      </c>
      <c r="D17" s="118" t="s">
        <v>282</v>
      </c>
      <c r="E17" s="119"/>
      <c r="F17" s="119"/>
      <c r="G17" s="119"/>
      <c r="H17" s="119"/>
      <c r="I17" s="119"/>
      <c r="J17" s="119"/>
      <c r="K17" s="120"/>
      <c r="L17" s="44" t="s">
        <v>283</v>
      </c>
      <c r="M17" s="44" t="s">
        <v>284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x14ac:dyDescent="0.15">
      <c r="A18" s="20"/>
      <c r="B18" s="183"/>
      <c r="C18" s="44" t="s">
        <v>285</v>
      </c>
      <c r="D18" s="118" t="s">
        <v>286</v>
      </c>
      <c r="E18" s="119"/>
      <c r="F18" s="119"/>
      <c r="G18" s="119"/>
      <c r="H18" s="119"/>
      <c r="I18" s="119"/>
      <c r="J18" s="119"/>
      <c r="K18" s="120"/>
      <c r="L18" s="44" t="s">
        <v>287</v>
      </c>
      <c r="M18" s="44" t="s">
        <v>288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x14ac:dyDescent="0.15">
      <c r="A19" s="20"/>
      <c r="B19" s="183"/>
      <c r="C19" s="44" t="s">
        <v>289</v>
      </c>
      <c r="D19" s="118" t="s">
        <v>290</v>
      </c>
      <c r="E19" s="119"/>
      <c r="F19" s="119"/>
      <c r="G19" s="119"/>
      <c r="H19" s="119"/>
      <c r="I19" s="119"/>
      <c r="J19" s="119"/>
      <c r="K19" s="120"/>
      <c r="L19" s="44" t="s">
        <v>291</v>
      </c>
      <c r="M19" s="44" t="s">
        <v>284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x14ac:dyDescent="0.15">
      <c r="A20" s="20"/>
      <c r="B20" s="183"/>
      <c r="C20" s="44" t="s">
        <v>292</v>
      </c>
      <c r="D20" s="118" t="s">
        <v>293</v>
      </c>
      <c r="E20" s="119"/>
      <c r="F20" s="119"/>
      <c r="G20" s="119"/>
      <c r="H20" s="119"/>
      <c r="I20" s="119"/>
      <c r="J20" s="119"/>
      <c r="K20" s="120"/>
      <c r="L20" s="44" t="s">
        <v>294</v>
      </c>
      <c r="M20" s="44" t="s">
        <v>288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x14ac:dyDescent="0.15">
      <c r="A21" s="20"/>
      <c r="B21" s="183"/>
      <c r="C21" s="44" t="s">
        <v>295</v>
      </c>
      <c r="D21" s="118" t="s">
        <v>296</v>
      </c>
      <c r="E21" s="119"/>
      <c r="F21" s="119"/>
      <c r="G21" s="119"/>
      <c r="H21" s="119"/>
      <c r="I21" s="119"/>
      <c r="J21" s="119"/>
      <c r="K21" s="120"/>
      <c r="L21" s="44" t="s">
        <v>297</v>
      </c>
      <c r="M21" s="44" t="s">
        <v>284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x14ac:dyDescent="0.15">
      <c r="A22" s="20"/>
      <c r="B22" s="183"/>
      <c r="C22" s="44" t="s">
        <v>298</v>
      </c>
      <c r="D22" s="118" t="s">
        <v>299</v>
      </c>
      <c r="E22" s="119"/>
      <c r="F22" s="119"/>
      <c r="G22" s="119"/>
      <c r="H22" s="119"/>
      <c r="I22" s="119"/>
      <c r="J22" s="119"/>
      <c r="K22" s="120"/>
      <c r="L22" s="44" t="s">
        <v>300</v>
      </c>
      <c r="M22" s="44" t="s">
        <v>288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x14ac:dyDescent="0.15">
      <c r="A23" s="20"/>
      <c r="B23" s="183"/>
      <c r="C23" s="44" t="s">
        <v>301</v>
      </c>
      <c r="D23" s="118" t="s">
        <v>302</v>
      </c>
      <c r="E23" s="119"/>
      <c r="F23" s="119"/>
      <c r="G23" s="119"/>
      <c r="H23" s="119"/>
      <c r="I23" s="119"/>
      <c r="J23" s="119"/>
      <c r="K23" s="120"/>
      <c r="L23" s="44" t="s">
        <v>303</v>
      </c>
      <c r="M23" s="44" t="s">
        <v>252</v>
      </c>
      <c r="N23" s="20"/>
      <c r="O23" s="20"/>
      <c r="P23" s="20"/>
      <c r="Q23" s="20"/>
      <c r="R23"/>
      <c r="S23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x14ac:dyDescent="0.15">
      <c r="A24" s="20"/>
      <c r="B24" s="113" t="s">
        <v>304</v>
      </c>
      <c r="C24" s="113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/>
      <c r="S24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x14ac:dyDescent="0.15">
      <c r="A25" s="20"/>
      <c r="B25" s="114" t="s">
        <v>305</v>
      </c>
      <c r="C25" s="114" t="s">
        <v>2</v>
      </c>
      <c r="D25" s="115" t="s">
        <v>306</v>
      </c>
      <c r="E25" s="116"/>
      <c r="F25" s="116"/>
      <c r="G25" s="116"/>
      <c r="H25" s="116"/>
      <c r="I25" s="116"/>
      <c r="J25" s="116"/>
      <c r="K25" s="117"/>
      <c r="L25" s="114" t="s">
        <v>241</v>
      </c>
      <c r="M25" s="114" t="s">
        <v>307</v>
      </c>
      <c r="N25" s="20"/>
      <c r="O25" s="20"/>
      <c r="P25" s="20"/>
      <c r="Q25" s="20"/>
      <c r="R25"/>
      <c r="S25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x14ac:dyDescent="0.15">
      <c r="A26" s="20"/>
      <c r="B26" s="185" t="s">
        <v>104</v>
      </c>
      <c r="C26" s="44" t="s">
        <v>308</v>
      </c>
      <c r="D26" s="118" t="s">
        <v>309</v>
      </c>
      <c r="E26" s="119"/>
      <c r="F26" s="119"/>
      <c r="G26" s="119"/>
      <c r="H26" s="119"/>
      <c r="I26" s="119"/>
      <c r="J26" s="119"/>
      <c r="K26" s="120"/>
      <c r="L26" s="44" t="s">
        <v>247</v>
      </c>
      <c r="M26" s="44" t="s">
        <v>248</v>
      </c>
      <c r="N26" s="20"/>
      <c r="O26" s="20"/>
      <c r="P26" s="123"/>
      <c r="Q26" s="123"/>
      <c r="R26"/>
      <c r="S26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x14ac:dyDescent="0.15">
      <c r="A27" s="20"/>
      <c r="B27" s="185"/>
      <c r="C27" s="44" t="s">
        <v>310</v>
      </c>
      <c r="D27" s="118" t="s">
        <v>311</v>
      </c>
      <c r="E27" s="119"/>
      <c r="F27" s="119"/>
      <c r="G27" s="119"/>
      <c r="H27" s="119"/>
      <c r="I27" s="119"/>
      <c r="J27" s="119"/>
      <c r="K27" s="120"/>
      <c r="L27" s="44" t="s">
        <v>312</v>
      </c>
      <c r="M27" s="44" t="s">
        <v>284</v>
      </c>
      <c r="N27" s="20"/>
      <c r="O27" s="123"/>
      <c r="P27" s="123"/>
      <c r="Q27" s="123"/>
      <c r="R27"/>
      <c r="S27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x14ac:dyDescent="0.15">
      <c r="A28" s="20"/>
      <c r="B28" s="185"/>
      <c r="C28" s="44" t="s">
        <v>313</v>
      </c>
      <c r="D28" s="118" t="s">
        <v>314</v>
      </c>
      <c r="E28" s="119"/>
      <c r="F28" s="119"/>
      <c r="G28" s="119"/>
      <c r="H28" s="119"/>
      <c r="I28" s="119"/>
      <c r="J28" s="119"/>
      <c r="K28" s="120"/>
      <c r="L28" s="44" t="s">
        <v>315</v>
      </c>
      <c r="M28" s="44" t="s">
        <v>316</v>
      </c>
      <c r="N28" s="20"/>
      <c r="O28" s="121"/>
      <c r="P28" s="121"/>
      <c r="Q28" s="121"/>
      <c r="R28"/>
      <c r="S28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x14ac:dyDescent="0.15">
      <c r="A29" s="20"/>
      <c r="B29" s="185"/>
      <c r="C29" s="44" t="s">
        <v>257</v>
      </c>
      <c r="D29" s="118" t="s">
        <v>317</v>
      </c>
      <c r="E29" s="119"/>
      <c r="F29" s="119"/>
      <c r="G29" s="119"/>
      <c r="H29" s="119"/>
      <c r="I29" s="119"/>
      <c r="J29" s="119"/>
      <c r="K29" s="120"/>
      <c r="L29" s="44" t="s">
        <v>259</v>
      </c>
      <c r="M29" s="44" t="s">
        <v>318</v>
      </c>
      <c r="N29" s="20"/>
      <c r="O29" s="121"/>
      <c r="P29" s="121"/>
      <c r="Q29" s="121"/>
      <c r="R29"/>
      <c r="S29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x14ac:dyDescent="0.15">
      <c r="A30" s="20"/>
      <c r="B30" s="185"/>
      <c r="C30" s="122" t="s">
        <v>261</v>
      </c>
      <c r="D30" s="118" t="s">
        <v>319</v>
      </c>
      <c r="E30" s="119"/>
      <c r="F30" s="119"/>
      <c r="G30" s="119"/>
      <c r="H30" s="119"/>
      <c r="I30" s="119"/>
      <c r="J30" s="119"/>
      <c r="K30" s="120"/>
      <c r="L30" s="122" t="s">
        <v>320</v>
      </c>
      <c r="M30" s="44" t="s">
        <v>318</v>
      </c>
      <c r="N30" s="20"/>
      <c r="O30" s="20"/>
      <c r="P30" s="20"/>
      <c r="Q30" s="20"/>
      <c r="R30"/>
      <c r="S3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x14ac:dyDescent="0.15">
      <c r="A31" s="20"/>
      <c r="B31" s="185"/>
      <c r="C31" s="44" t="s">
        <v>321</v>
      </c>
      <c r="D31" s="118" t="s">
        <v>322</v>
      </c>
      <c r="E31" s="119"/>
      <c r="F31" s="119"/>
      <c r="G31" s="119"/>
      <c r="H31" s="119"/>
      <c r="I31" s="119"/>
      <c r="J31" s="119"/>
      <c r="K31" s="120"/>
      <c r="L31" s="44" t="s">
        <v>323</v>
      </c>
      <c r="M31" s="44" t="s">
        <v>267</v>
      </c>
      <c r="N31" s="20"/>
      <c r="O31" s="20"/>
      <c r="P31" s="20"/>
      <c r="Q31" s="20"/>
      <c r="R31"/>
      <c r="S31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x14ac:dyDescent="0.15">
      <c r="A32" s="20"/>
      <c r="B32" s="183" t="s">
        <v>324</v>
      </c>
      <c r="C32" s="44" t="s">
        <v>325</v>
      </c>
      <c r="D32" s="118" t="s">
        <v>326</v>
      </c>
      <c r="E32" s="119"/>
      <c r="F32" s="119"/>
      <c r="G32" s="119"/>
      <c r="H32" s="119"/>
      <c r="I32" s="119"/>
      <c r="J32" s="119"/>
      <c r="K32" s="120"/>
      <c r="L32" s="44" t="s">
        <v>327</v>
      </c>
      <c r="M32" s="44" t="s">
        <v>267</v>
      </c>
      <c r="N32" s="20"/>
      <c r="O32" s="20"/>
      <c r="P32" s="20"/>
      <c r="Q32" s="20"/>
      <c r="R32"/>
      <c r="S32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x14ac:dyDescent="0.15">
      <c r="A33" s="20"/>
      <c r="B33" s="183"/>
      <c r="C33" s="44" t="s">
        <v>328</v>
      </c>
      <c r="D33" s="118" t="s">
        <v>329</v>
      </c>
      <c r="E33" s="119"/>
      <c r="F33" s="119"/>
      <c r="G33" s="119"/>
      <c r="H33" s="119"/>
      <c r="I33" s="119"/>
      <c r="J33" s="119"/>
      <c r="K33" s="120"/>
      <c r="L33" s="44" t="s">
        <v>330</v>
      </c>
      <c r="M33" s="44" t="s">
        <v>276</v>
      </c>
      <c r="N33" s="20"/>
      <c r="O33" s="20"/>
      <c r="P33" s="20"/>
      <c r="Q33" s="20"/>
      <c r="R33"/>
      <c r="S33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x14ac:dyDescent="0.15">
      <c r="A34" s="20"/>
      <c r="B34" s="183"/>
      <c r="C34" s="44" t="s">
        <v>331</v>
      </c>
      <c r="D34" s="118" t="s">
        <v>332</v>
      </c>
      <c r="E34" s="119"/>
      <c r="F34" s="119"/>
      <c r="G34" s="119"/>
      <c r="H34" s="119"/>
      <c r="I34" s="119"/>
      <c r="J34" s="119"/>
      <c r="K34" s="120"/>
      <c r="L34" s="44" t="s">
        <v>333</v>
      </c>
      <c r="M34" s="44" t="s">
        <v>288</v>
      </c>
      <c r="N34" s="20"/>
      <c r="O34" s="20"/>
      <c r="P34" s="20"/>
      <c r="Q34" s="20"/>
      <c r="R34"/>
      <c r="S34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x14ac:dyDescent="0.15">
      <c r="A35" s="20"/>
      <c r="B35" s="183"/>
      <c r="C35" s="44" t="s">
        <v>334</v>
      </c>
      <c r="D35" s="118" t="s">
        <v>335</v>
      </c>
      <c r="E35" s="119"/>
      <c r="F35" s="119"/>
      <c r="G35" s="119"/>
      <c r="H35" s="119"/>
      <c r="I35" s="119"/>
      <c r="J35" s="119"/>
      <c r="K35" s="120"/>
      <c r="L35" s="44" t="s">
        <v>283</v>
      </c>
      <c r="M35" s="44" t="s">
        <v>284</v>
      </c>
      <c r="N35" s="20"/>
      <c r="O35" s="20"/>
      <c r="P35" s="20"/>
      <c r="Q35" s="20"/>
      <c r="R35"/>
      <c r="S35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x14ac:dyDescent="0.15">
      <c r="A36" s="20"/>
      <c r="B36" s="183"/>
      <c r="C36" s="44" t="s">
        <v>336</v>
      </c>
      <c r="D36" s="118" t="s">
        <v>337</v>
      </c>
      <c r="E36" s="119"/>
      <c r="F36" s="119"/>
      <c r="G36" s="119"/>
      <c r="H36" s="119"/>
      <c r="I36" s="119"/>
      <c r="J36" s="119"/>
      <c r="K36" s="120"/>
      <c r="L36" s="44" t="s">
        <v>338</v>
      </c>
      <c r="M36" s="44" t="s">
        <v>339</v>
      </c>
      <c r="N36" s="20"/>
      <c r="O36" s="20"/>
      <c r="P36" s="20"/>
      <c r="Q36" s="20"/>
      <c r="R36"/>
      <c r="S36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x14ac:dyDescent="0.15">
      <c r="A37" s="20"/>
      <c r="B37" s="183"/>
      <c r="C37" s="44" t="s">
        <v>289</v>
      </c>
      <c r="D37" s="118" t="s">
        <v>340</v>
      </c>
      <c r="E37" s="119"/>
      <c r="F37" s="119"/>
      <c r="G37" s="119"/>
      <c r="H37" s="119"/>
      <c r="I37" s="119"/>
      <c r="J37" s="119"/>
      <c r="K37" s="120"/>
      <c r="L37" s="44" t="s">
        <v>341</v>
      </c>
      <c r="M37" s="44" t="s">
        <v>284</v>
      </c>
      <c r="N37" s="20"/>
      <c r="O37" s="20"/>
      <c r="P37" s="20"/>
      <c r="Q37" s="20"/>
      <c r="R37"/>
      <c r="S37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x14ac:dyDescent="0.15">
      <c r="A38" s="20"/>
      <c r="B38" s="183"/>
      <c r="C38" s="44" t="s">
        <v>342</v>
      </c>
      <c r="D38" s="118" t="s">
        <v>343</v>
      </c>
      <c r="E38" s="119"/>
      <c r="F38" s="119"/>
      <c r="G38" s="119"/>
      <c r="H38" s="119"/>
      <c r="I38" s="119"/>
      <c r="J38" s="119"/>
      <c r="K38" s="120"/>
      <c r="L38" s="44" t="s">
        <v>344</v>
      </c>
      <c r="M38" s="44" t="s">
        <v>345</v>
      </c>
      <c r="N38" s="20"/>
      <c r="O38" s="20"/>
      <c r="P38" s="20"/>
      <c r="Q38" s="20"/>
      <c r="R38"/>
      <c r="S38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x14ac:dyDescent="0.15">
      <c r="A39" s="20"/>
      <c r="B39" s="183"/>
      <c r="C39" s="44" t="s">
        <v>295</v>
      </c>
      <c r="D39" s="118" t="s">
        <v>346</v>
      </c>
      <c r="E39" s="119"/>
      <c r="F39" s="119"/>
      <c r="G39" s="119"/>
      <c r="H39" s="119"/>
      <c r="I39" s="119"/>
      <c r="J39" s="119"/>
      <c r="K39" s="120"/>
      <c r="L39" s="44" t="s">
        <v>347</v>
      </c>
      <c r="M39" s="44" t="s">
        <v>348</v>
      </c>
      <c r="N39" s="20"/>
      <c r="O39" s="20"/>
      <c r="P39" s="20"/>
      <c r="Q39" s="20"/>
      <c r="R39"/>
      <c r="S39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x14ac:dyDescent="0.15">
      <c r="A40" s="20"/>
      <c r="B40" s="183"/>
      <c r="C40" s="44" t="s">
        <v>349</v>
      </c>
      <c r="D40" s="118" t="s">
        <v>350</v>
      </c>
      <c r="E40" s="119"/>
      <c r="F40" s="119"/>
      <c r="G40" s="119"/>
      <c r="H40" s="119"/>
      <c r="I40" s="119"/>
      <c r="J40" s="119"/>
      <c r="K40" s="120"/>
      <c r="L40" s="44" t="s">
        <v>351</v>
      </c>
      <c r="M40" s="44" t="s">
        <v>345</v>
      </c>
      <c r="N40" s="20"/>
      <c r="O40" s="20"/>
      <c r="P40" s="20"/>
      <c r="Q40" s="20"/>
      <c r="R40"/>
      <c r="S4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x14ac:dyDescent="0.15">
      <c r="A41" s="20"/>
      <c r="B41" s="183"/>
      <c r="C41" s="44" t="s">
        <v>301</v>
      </c>
      <c r="D41" s="118" t="s">
        <v>352</v>
      </c>
      <c r="E41" s="119"/>
      <c r="F41" s="119"/>
      <c r="G41" s="119"/>
      <c r="H41" s="119"/>
      <c r="I41" s="119"/>
      <c r="J41" s="119"/>
      <c r="K41" s="120"/>
      <c r="L41" s="44" t="s">
        <v>353</v>
      </c>
      <c r="M41" s="44" t="s">
        <v>348</v>
      </c>
      <c r="N41" s="20"/>
      <c r="O41" s="20"/>
      <c r="P41" s="20"/>
      <c r="Q41" s="20"/>
      <c r="R41"/>
      <c r="S41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x14ac:dyDescent="0.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/>
      <c r="S42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ht="21" x14ac:dyDescent="0.15">
      <c r="A43" s="20"/>
      <c r="B43" s="20"/>
      <c r="C43" s="111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/>
      <c r="S43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ht="21" x14ac:dyDescent="0.15">
      <c r="A44" s="20"/>
      <c r="B44" s="111"/>
      <c r="C44" s="111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/>
      <c r="S44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x14ac:dyDescent="0.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/>
      <c r="S45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x14ac:dyDescent="0.15">
      <c r="A46" s="20"/>
      <c r="R46"/>
      <c r="S46"/>
    </row>
    <row r="47" spans="1:28" x14ac:dyDescent="0.15">
      <c r="R47"/>
      <c r="S47"/>
    </row>
    <row r="48" spans="1:28" x14ac:dyDescent="0.15">
      <c r="R48"/>
      <c r="S48"/>
    </row>
    <row r="49" spans="18:19" x14ac:dyDescent="0.15">
      <c r="R49"/>
      <c r="S49"/>
    </row>
    <row r="50" spans="18:19" x14ac:dyDescent="0.15">
      <c r="R50"/>
      <c r="S50"/>
    </row>
    <row r="51" spans="18:19" x14ac:dyDescent="0.15">
      <c r="R51"/>
      <c r="S51"/>
    </row>
  </sheetData>
  <mergeCells count="6">
    <mergeCell ref="B32:B41"/>
    <mergeCell ref="A1:C1"/>
    <mergeCell ref="P4:Q4"/>
    <mergeCell ref="B8:B13"/>
    <mergeCell ref="B14:B23"/>
    <mergeCell ref="B26:B31"/>
  </mergeCells>
  <phoneticPr fontId="1"/>
  <hyperlinks>
    <hyperlink ref="A1" location="Index!A1" display="Back to Index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I107"/>
  <sheetViews>
    <sheetView zoomScale="85" zoomScaleNormal="85" workbookViewId="0">
      <pane ySplit="6" topLeftCell="A7" activePane="bottomLeft" state="frozen"/>
      <selection sqref="A1:B1"/>
      <selection pane="bottomLeft" activeCell="D13" sqref="D13"/>
    </sheetView>
  </sheetViews>
  <sheetFormatPr defaultColWidth="9" defaultRowHeight="13.5" x14ac:dyDescent="0.15"/>
  <cols>
    <col min="1" max="2" width="2.625" style="1" customWidth="1"/>
    <col min="3" max="3" width="7.75" style="1" customWidth="1"/>
    <col min="4" max="4" width="23.875" style="1" customWidth="1"/>
    <col min="5" max="10" width="17.875" style="1" customWidth="1"/>
    <col min="11" max="11" width="9.5" style="1" bestFit="1" customWidth="1"/>
    <col min="12" max="12" width="15.625" style="1" customWidth="1"/>
    <col min="13" max="13" width="5.625" style="1" customWidth="1"/>
    <col min="14" max="14" width="2.875" style="1" customWidth="1"/>
    <col min="15" max="15" width="3.75" style="1" customWidth="1"/>
    <col min="16" max="61" width="3" style="1" customWidth="1"/>
    <col min="62" max="76" width="2.5" style="1" customWidth="1"/>
    <col min="77" max="16384" width="9" style="1"/>
  </cols>
  <sheetData>
    <row r="1" spans="1:61" x14ac:dyDescent="0.15">
      <c r="A1" s="141" t="s">
        <v>35</v>
      </c>
      <c r="B1" s="141"/>
      <c r="C1" s="141"/>
    </row>
    <row r="2" spans="1:61" x14ac:dyDescent="0.15">
      <c r="A2" s="45"/>
      <c r="B2" s="45"/>
      <c r="C2" s="45"/>
    </row>
    <row r="3" spans="1:61" ht="17.25" x14ac:dyDescent="0.15">
      <c r="B3" s="19" t="s">
        <v>45</v>
      </c>
    </row>
    <row r="5" spans="1:61" x14ac:dyDescent="0.15">
      <c r="C5" s="66"/>
      <c r="D5" s="65"/>
      <c r="E5" s="168" t="s">
        <v>78</v>
      </c>
      <c r="F5" s="169"/>
      <c r="G5" s="170"/>
      <c r="H5" s="170"/>
      <c r="I5" s="170"/>
      <c r="J5" s="170"/>
      <c r="K5" s="66"/>
      <c r="L5" s="65"/>
    </row>
    <row r="6" spans="1:61" ht="13.5" customHeight="1" x14ac:dyDescent="0.15">
      <c r="C6" s="61" t="s">
        <v>4</v>
      </c>
      <c r="D6" s="61" t="s">
        <v>48</v>
      </c>
      <c r="E6" s="79" t="s">
        <v>63</v>
      </c>
      <c r="F6" s="80" t="s">
        <v>79</v>
      </c>
      <c r="G6" s="81" t="s">
        <v>80</v>
      </c>
      <c r="H6" s="81" t="s">
        <v>89</v>
      </c>
      <c r="I6" s="81" t="s">
        <v>90</v>
      </c>
      <c r="J6" s="81" t="s">
        <v>92</v>
      </c>
      <c r="K6" s="62" t="s">
        <v>49</v>
      </c>
      <c r="L6" s="61" t="s">
        <v>11</v>
      </c>
    </row>
    <row r="7" spans="1:61" ht="13.5" customHeight="1" x14ac:dyDescent="0.15">
      <c r="B7" s="155" t="s">
        <v>40</v>
      </c>
      <c r="C7" s="15">
        <v>1</v>
      </c>
      <c r="D7" s="7" t="s">
        <v>93</v>
      </c>
      <c r="E7" s="82" t="s">
        <v>95</v>
      </c>
      <c r="F7" s="37"/>
      <c r="G7" s="37"/>
      <c r="H7" s="37"/>
      <c r="I7" s="37"/>
      <c r="J7" s="37"/>
      <c r="K7" s="82" t="s">
        <v>96</v>
      </c>
      <c r="L7" s="37"/>
      <c r="M7" s="78"/>
      <c r="O7" s="69"/>
      <c r="P7" s="69"/>
      <c r="Q7" s="69"/>
      <c r="R7" s="69"/>
      <c r="S7" s="69"/>
      <c r="T7" s="69"/>
      <c r="U7" s="69"/>
      <c r="V7" s="69"/>
      <c r="W7" s="69">
        <v>80</v>
      </c>
      <c r="X7" s="69">
        <v>79</v>
      </c>
      <c r="Y7" s="69">
        <v>78</v>
      </c>
      <c r="Z7" s="69">
        <v>77</v>
      </c>
      <c r="AA7" s="69">
        <v>76</v>
      </c>
      <c r="AB7" s="69">
        <v>75</v>
      </c>
      <c r="AC7" s="69">
        <v>74</v>
      </c>
      <c r="AD7" s="69">
        <v>73</v>
      </c>
      <c r="AE7" s="69">
        <v>72</v>
      </c>
      <c r="AF7" s="69">
        <v>71</v>
      </c>
      <c r="AG7" s="69">
        <v>70</v>
      </c>
      <c r="AH7" s="69">
        <v>69</v>
      </c>
      <c r="AI7" s="69">
        <v>68</v>
      </c>
      <c r="AJ7" s="69">
        <v>67</v>
      </c>
      <c r="AK7" s="69">
        <v>66</v>
      </c>
      <c r="AL7" s="69">
        <v>65</v>
      </c>
      <c r="AM7" s="69">
        <v>64</v>
      </c>
      <c r="AN7" s="69">
        <v>63</v>
      </c>
      <c r="AO7" s="69">
        <v>62</v>
      </c>
      <c r="AP7" s="69">
        <v>61</v>
      </c>
      <c r="AQ7" s="69">
        <v>60</v>
      </c>
      <c r="AR7" s="69">
        <v>59</v>
      </c>
      <c r="AS7" s="69">
        <v>58</v>
      </c>
      <c r="AT7" s="69">
        <v>57</v>
      </c>
      <c r="AU7" s="69">
        <v>56</v>
      </c>
      <c r="AV7" s="69">
        <v>55</v>
      </c>
      <c r="AW7" s="69">
        <v>54</v>
      </c>
      <c r="AX7" s="69">
        <v>53</v>
      </c>
      <c r="AY7" s="69">
        <v>52</v>
      </c>
      <c r="AZ7" s="69">
        <v>51</v>
      </c>
      <c r="BA7" s="69"/>
      <c r="BB7" s="69"/>
      <c r="BC7" s="69"/>
      <c r="BD7" s="69"/>
      <c r="BE7" s="69"/>
      <c r="BF7" s="69"/>
      <c r="BG7" s="69"/>
      <c r="BH7" s="69"/>
      <c r="BI7" s="69"/>
    </row>
    <row r="8" spans="1:61" ht="13.5" customHeight="1" x14ac:dyDescent="0.15">
      <c r="B8" s="155"/>
      <c r="C8" s="15">
        <f>C7+1</f>
        <v>2</v>
      </c>
      <c r="D8" s="63" t="s">
        <v>98</v>
      </c>
      <c r="E8" s="82" t="s">
        <v>97</v>
      </c>
      <c r="F8" s="7"/>
      <c r="G8" s="7"/>
      <c r="H8" s="7"/>
      <c r="I8" s="7"/>
      <c r="J8" s="7"/>
      <c r="K8" s="63"/>
      <c r="L8" s="37"/>
      <c r="M8" s="78"/>
      <c r="O8" s="69"/>
      <c r="P8" s="192"/>
      <c r="Q8" s="192"/>
      <c r="R8" s="192"/>
      <c r="S8" s="192"/>
      <c r="T8" s="192"/>
      <c r="U8" s="192"/>
      <c r="V8" s="203"/>
      <c r="W8" s="186">
        <f>$E$86</f>
        <v>0</v>
      </c>
      <c r="X8" s="186">
        <f>$E$85</f>
        <v>0</v>
      </c>
      <c r="Y8" s="186">
        <f>$E$84</f>
        <v>0</v>
      </c>
      <c r="Z8" s="186">
        <f>$E$83</f>
        <v>0</v>
      </c>
      <c r="AA8" s="186">
        <f>$E$82</f>
        <v>0</v>
      </c>
      <c r="AB8" s="186">
        <f>$E$81</f>
        <v>0</v>
      </c>
      <c r="AC8" s="186">
        <f>$E$80</f>
        <v>0</v>
      </c>
      <c r="AD8" s="186">
        <f>$E$79</f>
        <v>0</v>
      </c>
      <c r="AE8" s="186">
        <f>$E$78</f>
        <v>0</v>
      </c>
      <c r="AF8" s="186">
        <f>$E$77</f>
        <v>0</v>
      </c>
      <c r="AG8" s="186">
        <f>$E$76</f>
        <v>0</v>
      </c>
      <c r="AH8" s="186">
        <f>$E$75</f>
        <v>0</v>
      </c>
      <c r="AI8" s="186">
        <f>$E$74</f>
        <v>0</v>
      </c>
      <c r="AJ8" s="186">
        <f>$E$73</f>
        <v>0</v>
      </c>
      <c r="AK8" s="186">
        <f>$E$72</f>
        <v>0</v>
      </c>
      <c r="AL8" s="186">
        <f>$E$71</f>
        <v>0</v>
      </c>
      <c r="AM8" s="186">
        <f>$E$70</f>
        <v>0</v>
      </c>
      <c r="AN8" s="186">
        <f>$E$69</f>
        <v>0</v>
      </c>
      <c r="AO8" s="186">
        <f>$E$68</f>
        <v>0</v>
      </c>
      <c r="AP8" s="186">
        <f>$E$67</f>
        <v>0</v>
      </c>
      <c r="AQ8" s="186">
        <f>$E$66</f>
        <v>0</v>
      </c>
      <c r="AR8" s="186">
        <f>$E$65</f>
        <v>0</v>
      </c>
      <c r="AS8" s="186">
        <f>$E$64</f>
        <v>0</v>
      </c>
      <c r="AT8" s="186">
        <f>$E$63</f>
        <v>0</v>
      </c>
      <c r="AU8" s="186">
        <f>$E$62</f>
        <v>0</v>
      </c>
      <c r="AV8" s="186">
        <f>$E$61</f>
        <v>0</v>
      </c>
      <c r="AW8" s="186">
        <f>$E$60</f>
        <v>0</v>
      </c>
      <c r="AX8" s="186">
        <f>$E$59</f>
        <v>0</v>
      </c>
      <c r="AY8" s="186">
        <f>$E$58</f>
        <v>0</v>
      </c>
      <c r="AZ8" s="186">
        <f>$E$57</f>
        <v>0</v>
      </c>
      <c r="BA8" s="200"/>
      <c r="BB8" s="195"/>
      <c r="BC8" s="195"/>
      <c r="BD8" s="195"/>
      <c r="BE8" s="195"/>
      <c r="BF8" s="195"/>
      <c r="BG8" s="195"/>
      <c r="BH8" s="69"/>
      <c r="BI8" s="69"/>
    </row>
    <row r="9" spans="1:61" ht="13.5" customHeight="1" x14ac:dyDescent="0.15">
      <c r="B9" s="155"/>
      <c r="C9" s="15">
        <f>C8+1</f>
        <v>3</v>
      </c>
      <c r="D9" s="67" t="s">
        <v>99</v>
      </c>
      <c r="E9" s="37" t="s">
        <v>91</v>
      </c>
      <c r="F9" s="37"/>
      <c r="G9" s="37"/>
      <c r="H9" s="37"/>
      <c r="I9" s="37"/>
      <c r="J9" s="37"/>
      <c r="K9" s="37"/>
      <c r="L9" s="37"/>
      <c r="M9" s="78"/>
      <c r="O9" s="69"/>
      <c r="P9" s="192"/>
      <c r="Q9" s="192"/>
      <c r="R9" s="192"/>
      <c r="S9" s="192"/>
      <c r="T9" s="192"/>
      <c r="U9" s="192"/>
      <c r="V9" s="203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200"/>
      <c r="BB9" s="195"/>
      <c r="BC9" s="195"/>
      <c r="BD9" s="195"/>
      <c r="BE9" s="195"/>
      <c r="BF9" s="195"/>
      <c r="BG9" s="195"/>
      <c r="BH9" s="69"/>
      <c r="BI9" s="69"/>
    </row>
    <row r="10" spans="1:61" x14ac:dyDescent="0.15">
      <c r="B10" s="155"/>
      <c r="C10" s="15">
        <f t="shared" ref="C10:C73" si="0">C9+1</f>
        <v>4</v>
      </c>
      <c r="D10" s="63"/>
      <c r="E10" s="37"/>
      <c r="F10" s="37"/>
      <c r="G10" s="37"/>
      <c r="H10" s="37"/>
      <c r="I10" s="37"/>
      <c r="J10" s="37"/>
      <c r="K10" s="37"/>
      <c r="L10" s="37"/>
      <c r="M10" s="78"/>
      <c r="O10" s="69"/>
      <c r="P10" s="192"/>
      <c r="Q10" s="192"/>
      <c r="R10" s="192"/>
      <c r="S10" s="192"/>
      <c r="T10" s="192"/>
      <c r="U10" s="192"/>
      <c r="V10" s="203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200"/>
      <c r="BB10" s="195"/>
      <c r="BC10" s="195"/>
      <c r="BD10" s="195"/>
      <c r="BE10" s="195"/>
      <c r="BF10" s="195"/>
      <c r="BG10" s="195"/>
      <c r="BH10" s="69"/>
      <c r="BI10" s="69"/>
    </row>
    <row r="11" spans="1:61" ht="13.5" customHeight="1" x14ac:dyDescent="0.15">
      <c r="B11" s="155"/>
      <c r="C11" s="15">
        <f t="shared" si="0"/>
        <v>5</v>
      </c>
      <c r="D11" s="67" t="s">
        <v>99</v>
      </c>
      <c r="E11" s="37" t="s">
        <v>44</v>
      </c>
      <c r="F11" s="37"/>
      <c r="G11" s="37"/>
      <c r="H11" s="37"/>
      <c r="I11" s="37"/>
      <c r="J11" s="37"/>
      <c r="K11" s="37"/>
      <c r="L11" s="37"/>
      <c r="M11" s="78"/>
      <c r="O11" s="69"/>
      <c r="P11" s="192"/>
      <c r="Q11" s="192"/>
      <c r="R11" s="192"/>
      <c r="S11" s="192"/>
      <c r="T11" s="192"/>
      <c r="U11" s="192"/>
      <c r="V11" s="203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200"/>
      <c r="BB11" s="195"/>
      <c r="BC11" s="195"/>
      <c r="BD11" s="195"/>
      <c r="BE11" s="195"/>
      <c r="BF11" s="195"/>
      <c r="BG11" s="195"/>
      <c r="BH11" s="69"/>
      <c r="BI11" s="69"/>
    </row>
    <row r="12" spans="1:61" x14ac:dyDescent="0.15">
      <c r="B12" s="155"/>
      <c r="C12" s="15">
        <f t="shared" si="0"/>
        <v>6</v>
      </c>
      <c r="D12" s="63"/>
      <c r="E12" s="37"/>
      <c r="F12" s="37"/>
      <c r="G12" s="37"/>
      <c r="H12" s="37"/>
      <c r="I12" s="37"/>
      <c r="J12" s="37"/>
      <c r="K12" s="37"/>
      <c r="L12" s="37"/>
      <c r="M12" s="78"/>
      <c r="O12" s="69"/>
      <c r="P12" s="192"/>
      <c r="Q12" s="192"/>
      <c r="R12" s="192"/>
      <c r="S12" s="192"/>
      <c r="T12" s="192"/>
      <c r="U12" s="192"/>
      <c r="V12" s="203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200"/>
      <c r="BB12" s="195"/>
      <c r="BC12" s="195"/>
      <c r="BD12" s="195"/>
      <c r="BE12" s="195"/>
      <c r="BF12" s="195"/>
      <c r="BG12" s="195"/>
      <c r="BH12" s="69"/>
      <c r="BI12" s="69"/>
    </row>
    <row r="13" spans="1:61" x14ac:dyDescent="0.15">
      <c r="B13" s="155"/>
      <c r="C13" s="15">
        <f t="shared" si="0"/>
        <v>7</v>
      </c>
      <c r="D13" s="7"/>
      <c r="E13" s="37"/>
      <c r="F13" s="37"/>
      <c r="G13" s="37"/>
      <c r="H13" s="37"/>
      <c r="I13" s="37"/>
      <c r="J13" s="37"/>
      <c r="K13" s="37"/>
      <c r="L13" s="37"/>
      <c r="M13" s="78"/>
      <c r="O13" s="69"/>
      <c r="P13" s="192"/>
      <c r="Q13" s="192"/>
      <c r="R13" s="192"/>
      <c r="S13" s="192"/>
      <c r="T13" s="192"/>
      <c r="U13" s="192"/>
      <c r="V13" s="203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200"/>
      <c r="BB13" s="195"/>
      <c r="BC13" s="195"/>
      <c r="BD13" s="195"/>
      <c r="BE13" s="195"/>
      <c r="BF13" s="195"/>
      <c r="BG13" s="195"/>
      <c r="BH13" s="69"/>
      <c r="BI13" s="69"/>
    </row>
    <row r="14" spans="1:61" x14ac:dyDescent="0.15">
      <c r="B14" s="155"/>
      <c r="C14" s="15">
        <f t="shared" si="0"/>
        <v>8</v>
      </c>
      <c r="D14" s="63"/>
      <c r="E14" s="37"/>
      <c r="F14" s="37"/>
      <c r="G14" s="37"/>
      <c r="H14" s="37"/>
      <c r="I14" s="37"/>
      <c r="J14" s="37"/>
      <c r="K14" s="37"/>
      <c r="L14" s="37"/>
      <c r="M14" s="78"/>
      <c r="O14" s="69"/>
      <c r="P14" s="204"/>
      <c r="Q14" s="204"/>
      <c r="R14" s="204"/>
      <c r="S14" s="204"/>
      <c r="T14" s="204"/>
      <c r="U14" s="204"/>
      <c r="V14" s="205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201"/>
      <c r="BB14" s="202"/>
      <c r="BC14" s="202"/>
      <c r="BD14" s="202"/>
      <c r="BE14" s="202"/>
      <c r="BF14" s="202"/>
      <c r="BG14" s="202"/>
      <c r="BH14" s="69"/>
      <c r="BI14" s="69"/>
    </row>
    <row r="15" spans="1:61" x14ac:dyDescent="0.15">
      <c r="B15" s="155"/>
      <c r="C15" s="15">
        <f t="shared" si="0"/>
        <v>9</v>
      </c>
      <c r="D15" s="7"/>
      <c r="E15" s="37"/>
      <c r="F15" s="37"/>
      <c r="G15" s="37"/>
      <c r="H15" s="37"/>
      <c r="I15" s="37"/>
      <c r="J15" s="37"/>
      <c r="K15" s="37"/>
      <c r="L15" s="47"/>
      <c r="M15" s="78"/>
      <c r="O15" s="69">
        <v>81</v>
      </c>
      <c r="P15" s="197">
        <f>$E$87</f>
        <v>0</v>
      </c>
      <c r="Q15" s="198"/>
      <c r="R15" s="198"/>
      <c r="S15" s="198"/>
      <c r="T15" s="198"/>
      <c r="U15" s="198"/>
      <c r="V15" s="199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197">
        <f>$E$56</f>
        <v>0</v>
      </c>
      <c r="BB15" s="198"/>
      <c r="BC15" s="198"/>
      <c r="BD15" s="198"/>
      <c r="BE15" s="198"/>
      <c r="BF15" s="198"/>
      <c r="BG15" s="199"/>
      <c r="BH15" s="69">
        <v>50</v>
      </c>
    </row>
    <row r="16" spans="1:61" x14ac:dyDescent="0.15">
      <c r="B16" s="155"/>
      <c r="C16" s="15">
        <f t="shared" si="0"/>
        <v>10</v>
      </c>
      <c r="D16" s="52"/>
      <c r="E16" s="37"/>
      <c r="F16" s="37"/>
      <c r="G16" s="37"/>
      <c r="H16" s="37"/>
      <c r="I16" s="37"/>
      <c r="J16" s="37"/>
      <c r="K16" s="37"/>
      <c r="L16" s="37"/>
      <c r="M16" s="78"/>
      <c r="O16" s="69">
        <v>82</v>
      </c>
      <c r="P16" s="197">
        <f>$E$88</f>
        <v>0</v>
      </c>
      <c r="Q16" s="198"/>
      <c r="R16" s="198"/>
      <c r="S16" s="198"/>
      <c r="T16" s="198"/>
      <c r="U16" s="198"/>
      <c r="V16" s="199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197">
        <f>$E$55</f>
        <v>0</v>
      </c>
      <c r="BB16" s="198"/>
      <c r="BC16" s="198"/>
      <c r="BD16" s="198"/>
      <c r="BE16" s="198"/>
      <c r="BF16" s="198"/>
      <c r="BG16" s="199"/>
      <c r="BH16" s="69">
        <v>49</v>
      </c>
    </row>
    <row r="17" spans="2:60" ht="13.5" customHeight="1" x14ac:dyDescent="0.15">
      <c r="B17" s="155"/>
      <c r="C17" s="15">
        <f t="shared" si="0"/>
        <v>11</v>
      </c>
      <c r="D17" s="7"/>
      <c r="E17" s="37"/>
      <c r="F17" s="37"/>
      <c r="G17" s="37"/>
      <c r="H17" s="37"/>
      <c r="I17" s="37"/>
      <c r="J17" s="37"/>
      <c r="K17" s="37"/>
      <c r="L17" s="37"/>
      <c r="M17" s="78"/>
      <c r="O17" s="69">
        <v>83</v>
      </c>
      <c r="P17" s="197">
        <f>$E$89</f>
        <v>0</v>
      </c>
      <c r="Q17" s="198"/>
      <c r="R17" s="198"/>
      <c r="S17" s="198"/>
      <c r="T17" s="198"/>
      <c r="U17" s="198"/>
      <c r="V17" s="199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197">
        <f>$E$54</f>
        <v>0</v>
      </c>
      <c r="BB17" s="198"/>
      <c r="BC17" s="198"/>
      <c r="BD17" s="198"/>
      <c r="BE17" s="198"/>
      <c r="BF17" s="198"/>
      <c r="BG17" s="199"/>
      <c r="BH17" s="69">
        <v>48</v>
      </c>
    </row>
    <row r="18" spans="2:60" x14ac:dyDescent="0.15">
      <c r="B18" s="155"/>
      <c r="C18" s="15">
        <f t="shared" si="0"/>
        <v>12</v>
      </c>
      <c r="D18" s="52"/>
      <c r="E18" s="37"/>
      <c r="F18" s="37"/>
      <c r="G18" s="37"/>
      <c r="H18" s="37"/>
      <c r="I18" s="37"/>
      <c r="J18" s="37"/>
      <c r="K18" s="37"/>
      <c r="L18" s="37"/>
      <c r="M18" s="78"/>
      <c r="O18" s="69">
        <v>84</v>
      </c>
      <c r="P18" s="197">
        <f>$E$90</f>
        <v>0</v>
      </c>
      <c r="Q18" s="198"/>
      <c r="R18" s="198"/>
      <c r="S18" s="198"/>
      <c r="T18" s="198"/>
      <c r="U18" s="198"/>
      <c r="V18" s="199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197">
        <f>$E$53</f>
        <v>0</v>
      </c>
      <c r="BB18" s="198"/>
      <c r="BC18" s="198"/>
      <c r="BD18" s="198"/>
      <c r="BE18" s="198"/>
      <c r="BF18" s="198"/>
      <c r="BG18" s="199"/>
      <c r="BH18" s="69">
        <v>47</v>
      </c>
    </row>
    <row r="19" spans="2:60" x14ac:dyDescent="0.15">
      <c r="B19" s="155"/>
      <c r="C19" s="15">
        <f t="shared" si="0"/>
        <v>13</v>
      </c>
      <c r="D19" s="7"/>
      <c r="E19" s="37"/>
      <c r="F19" s="37"/>
      <c r="G19" s="37"/>
      <c r="H19" s="37"/>
      <c r="I19" s="37"/>
      <c r="J19" s="37"/>
      <c r="K19" s="37"/>
      <c r="L19" s="15"/>
      <c r="M19" s="78"/>
      <c r="O19" s="69">
        <v>85</v>
      </c>
      <c r="P19" s="197">
        <f>$E$91</f>
        <v>0</v>
      </c>
      <c r="Q19" s="198"/>
      <c r="R19" s="198"/>
      <c r="S19" s="198"/>
      <c r="T19" s="198"/>
      <c r="U19" s="198"/>
      <c r="V19" s="199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197">
        <f>$E$52</f>
        <v>0</v>
      </c>
      <c r="BB19" s="198"/>
      <c r="BC19" s="198"/>
      <c r="BD19" s="198"/>
      <c r="BE19" s="198"/>
      <c r="BF19" s="198"/>
      <c r="BG19" s="199"/>
      <c r="BH19" s="69">
        <v>46</v>
      </c>
    </row>
    <row r="20" spans="2:60" x14ac:dyDescent="0.15">
      <c r="B20" s="155"/>
      <c r="C20" s="15">
        <f t="shared" si="0"/>
        <v>14</v>
      </c>
      <c r="D20" s="7"/>
      <c r="E20" s="37"/>
      <c r="F20" s="37"/>
      <c r="G20" s="37"/>
      <c r="H20" s="37"/>
      <c r="I20" s="37"/>
      <c r="J20" s="37"/>
      <c r="K20" s="37"/>
      <c r="L20" s="37"/>
      <c r="M20" s="78"/>
      <c r="O20" s="69">
        <v>86</v>
      </c>
      <c r="P20" s="197">
        <f>$E$92</f>
        <v>0</v>
      </c>
      <c r="Q20" s="198"/>
      <c r="R20" s="198"/>
      <c r="S20" s="198"/>
      <c r="T20" s="198"/>
      <c r="U20" s="198"/>
      <c r="V20" s="199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197">
        <f>$E$51</f>
        <v>0</v>
      </c>
      <c r="BB20" s="198"/>
      <c r="BC20" s="198"/>
      <c r="BD20" s="198"/>
      <c r="BE20" s="198"/>
      <c r="BF20" s="198"/>
      <c r="BG20" s="199"/>
      <c r="BH20" s="69">
        <v>45</v>
      </c>
    </row>
    <row r="21" spans="2:60" x14ac:dyDescent="0.15">
      <c r="B21" s="155"/>
      <c r="C21" s="15">
        <f t="shared" si="0"/>
        <v>15</v>
      </c>
      <c r="D21" s="52"/>
      <c r="E21" s="37"/>
      <c r="F21" s="37"/>
      <c r="G21" s="15"/>
      <c r="H21" s="37"/>
      <c r="I21" s="37"/>
      <c r="J21" s="37"/>
      <c r="K21" s="37"/>
      <c r="L21" s="37"/>
      <c r="M21" s="78"/>
      <c r="O21" s="69">
        <v>87</v>
      </c>
      <c r="P21" s="197">
        <f>$E$93</f>
        <v>0</v>
      </c>
      <c r="Q21" s="198"/>
      <c r="R21" s="198"/>
      <c r="S21" s="198"/>
      <c r="T21" s="198"/>
      <c r="U21" s="198"/>
      <c r="V21" s="199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197">
        <f>$E$50</f>
        <v>0</v>
      </c>
      <c r="BB21" s="198"/>
      <c r="BC21" s="198"/>
      <c r="BD21" s="198"/>
      <c r="BE21" s="198"/>
      <c r="BF21" s="198"/>
      <c r="BG21" s="199"/>
      <c r="BH21" s="69">
        <v>44</v>
      </c>
    </row>
    <row r="22" spans="2:60" x14ac:dyDescent="0.15">
      <c r="B22" s="155"/>
      <c r="C22" s="15">
        <f t="shared" si="0"/>
        <v>16</v>
      </c>
      <c r="D22" s="37"/>
      <c r="E22" s="7"/>
      <c r="F22" s="37"/>
      <c r="G22" s="37"/>
      <c r="H22" s="37"/>
      <c r="I22" s="37"/>
      <c r="J22" s="37"/>
      <c r="K22" s="37"/>
      <c r="L22" s="47"/>
      <c r="M22" s="78"/>
      <c r="O22" s="69">
        <v>88</v>
      </c>
      <c r="P22" s="197">
        <f>$E$94</f>
        <v>0</v>
      </c>
      <c r="Q22" s="198"/>
      <c r="R22" s="198"/>
      <c r="S22" s="198"/>
      <c r="T22" s="198"/>
      <c r="U22" s="198"/>
      <c r="V22" s="199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197">
        <f>$E$49</f>
        <v>0</v>
      </c>
      <c r="BB22" s="198"/>
      <c r="BC22" s="198"/>
      <c r="BD22" s="198"/>
      <c r="BE22" s="198"/>
      <c r="BF22" s="198"/>
      <c r="BG22" s="199"/>
      <c r="BH22" s="69">
        <v>43</v>
      </c>
    </row>
    <row r="23" spans="2:60" x14ac:dyDescent="0.15">
      <c r="B23" s="155"/>
      <c r="C23" s="15">
        <f t="shared" si="0"/>
        <v>17</v>
      </c>
      <c r="D23" s="52"/>
      <c r="E23" s="37"/>
      <c r="F23" s="37"/>
      <c r="G23" s="37"/>
      <c r="H23" s="37"/>
      <c r="I23" s="37"/>
      <c r="J23" s="37"/>
      <c r="K23" s="37"/>
      <c r="L23" s="37"/>
      <c r="M23" s="78"/>
      <c r="O23" s="69">
        <v>89</v>
      </c>
      <c r="P23" s="197">
        <f>$E$95</f>
        <v>0</v>
      </c>
      <c r="Q23" s="198"/>
      <c r="R23" s="198"/>
      <c r="S23" s="198"/>
      <c r="T23" s="198"/>
      <c r="U23" s="198"/>
      <c r="V23" s="199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197">
        <f>$E$48</f>
        <v>0</v>
      </c>
      <c r="BB23" s="198"/>
      <c r="BC23" s="198"/>
      <c r="BD23" s="198"/>
      <c r="BE23" s="198"/>
      <c r="BF23" s="198"/>
      <c r="BG23" s="199"/>
      <c r="BH23" s="69">
        <v>42</v>
      </c>
    </row>
    <row r="24" spans="2:60" x14ac:dyDescent="0.15">
      <c r="B24" s="155"/>
      <c r="C24" s="15">
        <f t="shared" si="0"/>
        <v>18</v>
      </c>
      <c r="D24" s="37"/>
      <c r="E24" s="52"/>
      <c r="F24" s="37"/>
      <c r="G24" s="37"/>
      <c r="H24" s="37"/>
      <c r="I24" s="37"/>
      <c r="J24" s="37"/>
      <c r="K24" s="37"/>
      <c r="L24" s="37"/>
      <c r="M24" s="78"/>
      <c r="O24" s="69">
        <v>90</v>
      </c>
      <c r="P24" s="197">
        <f>$E$96</f>
        <v>0</v>
      </c>
      <c r="Q24" s="198"/>
      <c r="R24" s="198"/>
      <c r="S24" s="198"/>
      <c r="T24" s="198"/>
      <c r="U24" s="198"/>
      <c r="V24" s="199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197">
        <f>$E$47</f>
        <v>0</v>
      </c>
      <c r="BB24" s="198"/>
      <c r="BC24" s="198"/>
      <c r="BD24" s="198"/>
      <c r="BE24" s="198"/>
      <c r="BF24" s="198"/>
      <c r="BG24" s="199"/>
      <c r="BH24" s="69">
        <v>41</v>
      </c>
    </row>
    <row r="25" spans="2:60" x14ac:dyDescent="0.15">
      <c r="B25" s="155"/>
      <c r="C25" s="15">
        <f t="shared" si="0"/>
        <v>19</v>
      </c>
      <c r="D25" s="52"/>
      <c r="E25" s="37"/>
      <c r="F25" s="37"/>
      <c r="G25" s="37"/>
      <c r="H25" s="37"/>
      <c r="I25" s="37"/>
      <c r="J25" s="37"/>
      <c r="K25" s="37"/>
      <c r="L25" s="37"/>
      <c r="M25" s="78"/>
      <c r="O25" s="69">
        <v>91</v>
      </c>
      <c r="P25" s="197">
        <f>$E$97</f>
        <v>0</v>
      </c>
      <c r="Q25" s="198"/>
      <c r="R25" s="198"/>
      <c r="S25" s="198"/>
      <c r="T25" s="198"/>
      <c r="U25" s="198"/>
      <c r="V25" s="199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197">
        <f>$E$46</f>
        <v>0</v>
      </c>
      <c r="BB25" s="198"/>
      <c r="BC25" s="198"/>
      <c r="BD25" s="198"/>
      <c r="BE25" s="198"/>
      <c r="BF25" s="198"/>
      <c r="BG25" s="199"/>
      <c r="BH25" s="69">
        <v>40</v>
      </c>
    </row>
    <row r="26" spans="2:60" x14ac:dyDescent="0.15">
      <c r="B26" s="155"/>
      <c r="C26" s="15">
        <f t="shared" si="0"/>
        <v>20</v>
      </c>
      <c r="D26" s="37"/>
      <c r="E26" s="7"/>
      <c r="F26" s="37"/>
      <c r="G26" s="37"/>
      <c r="H26" s="37"/>
      <c r="I26" s="37"/>
      <c r="J26" s="37"/>
      <c r="K26" s="37"/>
      <c r="L26" s="37"/>
      <c r="M26" s="78"/>
      <c r="O26" s="69">
        <v>92</v>
      </c>
      <c r="P26" s="197">
        <f>$E$98</f>
        <v>0</v>
      </c>
      <c r="Q26" s="198"/>
      <c r="R26" s="198"/>
      <c r="S26" s="198"/>
      <c r="T26" s="198"/>
      <c r="U26" s="198"/>
      <c r="V26" s="199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197">
        <f>$E$45</f>
        <v>0</v>
      </c>
      <c r="BB26" s="198"/>
      <c r="BC26" s="198"/>
      <c r="BD26" s="198"/>
      <c r="BE26" s="198"/>
      <c r="BF26" s="198"/>
      <c r="BG26" s="199"/>
      <c r="BH26" s="69">
        <v>39</v>
      </c>
    </row>
    <row r="27" spans="2:60" x14ac:dyDescent="0.15">
      <c r="B27" s="155"/>
      <c r="C27" s="15">
        <f t="shared" si="0"/>
        <v>21</v>
      </c>
      <c r="D27" s="52"/>
      <c r="E27" s="37"/>
      <c r="F27" s="37"/>
      <c r="G27" s="37"/>
      <c r="H27" s="37"/>
      <c r="I27" s="37"/>
      <c r="J27" s="37"/>
      <c r="K27" s="37"/>
      <c r="L27" s="37"/>
      <c r="M27" s="78"/>
      <c r="O27" s="69">
        <v>93</v>
      </c>
      <c r="P27" s="197">
        <f>$E$99</f>
        <v>0</v>
      </c>
      <c r="Q27" s="198"/>
      <c r="R27" s="198"/>
      <c r="S27" s="198"/>
      <c r="T27" s="198"/>
      <c r="U27" s="198"/>
      <c r="V27" s="199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197">
        <f>$E$44</f>
        <v>0</v>
      </c>
      <c r="BB27" s="198"/>
      <c r="BC27" s="198"/>
      <c r="BD27" s="198"/>
      <c r="BE27" s="198"/>
      <c r="BF27" s="198"/>
      <c r="BG27" s="199"/>
      <c r="BH27" s="69">
        <v>38</v>
      </c>
    </row>
    <row r="28" spans="2:60" x14ac:dyDescent="0.15">
      <c r="B28" s="155"/>
      <c r="C28" s="15">
        <f t="shared" si="0"/>
        <v>22</v>
      </c>
      <c r="D28" s="37"/>
      <c r="E28" s="7"/>
      <c r="F28" s="37"/>
      <c r="G28" s="37"/>
      <c r="H28" s="37"/>
      <c r="I28" s="37"/>
      <c r="J28" s="37"/>
      <c r="K28" s="37"/>
      <c r="L28" s="37"/>
      <c r="M28" s="78"/>
      <c r="O28" s="69">
        <v>94</v>
      </c>
      <c r="P28" s="197">
        <f>$E$100</f>
        <v>0</v>
      </c>
      <c r="Q28" s="198"/>
      <c r="R28" s="198"/>
      <c r="S28" s="198"/>
      <c r="T28" s="198"/>
      <c r="U28" s="198"/>
      <c r="V28" s="199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197">
        <f>$E$43</f>
        <v>0</v>
      </c>
      <c r="BB28" s="198"/>
      <c r="BC28" s="198"/>
      <c r="BD28" s="198"/>
      <c r="BE28" s="198"/>
      <c r="BF28" s="198"/>
      <c r="BG28" s="199"/>
      <c r="BH28" s="69">
        <v>37</v>
      </c>
    </row>
    <row r="29" spans="2:60" ht="13.5" customHeight="1" x14ac:dyDescent="0.15">
      <c r="B29" s="155"/>
      <c r="C29" s="15">
        <f t="shared" si="0"/>
        <v>23</v>
      </c>
      <c r="D29" s="52"/>
      <c r="E29" s="37"/>
      <c r="F29" s="37"/>
      <c r="G29" s="37"/>
      <c r="H29" s="37"/>
      <c r="I29" s="37"/>
      <c r="J29" s="37"/>
      <c r="K29" s="37"/>
      <c r="L29" s="37"/>
      <c r="M29" s="78"/>
      <c r="O29" s="69">
        <v>95</v>
      </c>
      <c r="P29" s="197">
        <f>$E$101</f>
        <v>0</v>
      </c>
      <c r="Q29" s="198"/>
      <c r="R29" s="198"/>
      <c r="S29" s="198"/>
      <c r="T29" s="198"/>
      <c r="U29" s="198"/>
      <c r="V29" s="199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197">
        <f>$E$42</f>
        <v>0</v>
      </c>
      <c r="BB29" s="198"/>
      <c r="BC29" s="198"/>
      <c r="BD29" s="198"/>
      <c r="BE29" s="198"/>
      <c r="BF29" s="198"/>
      <c r="BG29" s="199"/>
      <c r="BH29" s="69">
        <v>36</v>
      </c>
    </row>
    <row r="30" spans="2:60" x14ac:dyDescent="0.15">
      <c r="B30" s="155"/>
      <c r="C30" s="15">
        <f t="shared" si="0"/>
        <v>24</v>
      </c>
      <c r="D30" s="37"/>
      <c r="E30" s="52"/>
      <c r="F30" s="37"/>
      <c r="G30" s="37"/>
      <c r="H30" s="37"/>
      <c r="I30" s="37"/>
      <c r="J30" s="37"/>
      <c r="K30" s="37"/>
      <c r="L30" s="37"/>
      <c r="M30" s="78"/>
      <c r="O30" s="69">
        <v>96</v>
      </c>
      <c r="P30" s="197">
        <f>$E$102</f>
        <v>0</v>
      </c>
      <c r="Q30" s="198"/>
      <c r="R30" s="198"/>
      <c r="S30" s="198"/>
      <c r="T30" s="198"/>
      <c r="U30" s="198"/>
      <c r="V30" s="199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197">
        <f>$E$41</f>
        <v>0</v>
      </c>
      <c r="BB30" s="198"/>
      <c r="BC30" s="198"/>
      <c r="BD30" s="198"/>
      <c r="BE30" s="198"/>
      <c r="BF30" s="198"/>
      <c r="BG30" s="199"/>
      <c r="BH30" s="69">
        <v>35</v>
      </c>
    </row>
    <row r="31" spans="2:60" x14ac:dyDescent="0.15">
      <c r="B31" s="155"/>
      <c r="C31" s="15">
        <f t="shared" si="0"/>
        <v>25</v>
      </c>
      <c r="D31" s="37"/>
      <c r="E31" s="7"/>
      <c r="F31" s="37"/>
      <c r="G31" s="37"/>
      <c r="H31" s="37"/>
      <c r="I31" s="37"/>
      <c r="J31" s="37"/>
      <c r="K31" s="37"/>
      <c r="L31" s="37"/>
      <c r="M31" s="78"/>
      <c r="O31" s="69">
        <v>97</v>
      </c>
      <c r="P31" s="197">
        <f>$E$103</f>
        <v>0</v>
      </c>
      <c r="Q31" s="198"/>
      <c r="R31" s="198"/>
      <c r="S31" s="198"/>
      <c r="T31" s="198"/>
      <c r="U31" s="198"/>
      <c r="V31" s="199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197">
        <f>$E$40</f>
        <v>0</v>
      </c>
      <c r="BB31" s="198"/>
      <c r="BC31" s="198"/>
      <c r="BD31" s="198"/>
      <c r="BE31" s="198"/>
      <c r="BF31" s="198"/>
      <c r="BG31" s="199"/>
      <c r="BH31" s="69">
        <v>34</v>
      </c>
    </row>
    <row r="32" spans="2:60" x14ac:dyDescent="0.15">
      <c r="B32" s="155"/>
      <c r="C32" s="15">
        <f t="shared" si="0"/>
        <v>26</v>
      </c>
      <c r="D32" s="37"/>
      <c r="E32" s="37"/>
      <c r="F32" s="37"/>
      <c r="G32" s="37"/>
      <c r="H32" s="37"/>
      <c r="I32" s="37"/>
      <c r="J32" s="37"/>
      <c r="K32" s="37"/>
      <c r="L32" s="37"/>
      <c r="M32" s="78"/>
      <c r="O32" s="69">
        <v>98</v>
      </c>
      <c r="P32" s="197">
        <f>$E$104</f>
        <v>0</v>
      </c>
      <c r="Q32" s="198"/>
      <c r="R32" s="198"/>
      <c r="S32" s="198"/>
      <c r="T32" s="198"/>
      <c r="U32" s="198"/>
      <c r="V32" s="199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197">
        <f>$E$39</f>
        <v>0</v>
      </c>
      <c r="BB32" s="198"/>
      <c r="BC32" s="198"/>
      <c r="BD32" s="198"/>
      <c r="BE32" s="198"/>
      <c r="BF32" s="198"/>
      <c r="BG32" s="199"/>
      <c r="BH32" s="69">
        <v>33</v>
      </c>
    </row>
    <row r="33" spans="2:61" x14ac:dyDescent="0.15">
      <c r="B33" s="155"/>
      <c r="C33" s="15">
        <f t="shared" si="0"/>
        <v>27</v>
      </c>
      <c r="D33" s="37"/>
      <c r="E33" s="37"/>
      <c r="F33" s="37"/>
      <c r="G33" s="37"/>
      <c r="H33" s="37"/>
      <c r="I33" s="37"/>
      <c r="J33" s="37"/>
      <c r="K33" s="37"/>
      <c r="L33" s="37"/>
      <c r="M33" s="78"/>
      <c r="O33" s="69">
        <v>99</v>
      </c>
      <c r="P33" s="197">
        <f>$E$105</f>
        <v>0</v>
      </c>
      <c r="Q33" s="198"/>
      <c r="R33" s="198"/>
      <c r="S33" s="198"/>
      <c r="T33" s="198"/>
      <c r="U33" s="198"/>
      <c r="V33" s="199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197">
        <f>$E$38</f>
        <v>0</v>
      </c>
      <c r="BB33" s="198"/>
      <c r="BC33" s="198"/>
      <c r="BD33" s="198"/>
      <c r="BE33" s="198"/>
      <c r="BF33" s="198"/>
      <c r="BG33" s="199"/>
      <c r="BH33" s="69">
        <v>32</v>
      </c>
    </row>
    <row r="34" spans="2:61" ht="13.5" customHeight="1" x14ac:dyDescent="0.15">
      <c r="B34" s="155"/>
      <c r="C34" s="15">
        <f t="shared" si="0"/>
        <v>28</v>
      </c>
      <c r="D34" s="37"/>
      <c r="E34" s="52"/>
      <c r="F34" s="37"/>
      <c r="G34" s="37"/>
      <c r="H34" s="37"/>
      <c r="I34" s="37"/>
      <c r="J34" s="37"/>
      <c r="K34" s="37"/>
      <c r="L34" s="37"/>
      <c r="M34" s="78"/>
      <c r="O34" s="69">
        <v>100</v>
      </c>
      <c r="P34" s="197">
        <f>$E$106</f>
        <v>0</v>
      </c>
      <c r="Q34" s="198"/>
      <c r="R34" s="198"/>
      <c r="S34" s="198"/>
      <c r="T34" s="198"/>
      <c r="U34" s="198"/>
      <c r="V34" s="199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197">
        <f>$E$37</f>
        <v>0</v>
      </c>
      <c r="BB34" s="198"/>
      <c r="BC34" s="198"/>
      <c r="BD34" s="198"/>
      <c r="BE34" s="198"/>
      <c r="BF34" s="198"/>
      <c r="BG34" s="199"/>
      <c r="BH34" s="69">
        <v>31</v>
      </c>
    </row>
    <row r="35" spans="2:61" ht="13.5" customHeight="1" x14ac:dyDescent="0.15">
      <c r="B35" s="155"/>
      <c r="C35" s="15">
        <f t="shared" si="0"/>
        <v>29</v>
      </c>
      <c r="D35" s="37"/>
      <c r="E35" s="7"/>
      <c r="F35" s="37"/>
      <c r="G35" s="37"/>
      <c r="H35" s="37"/>
      <c r="I35" s="37"/>
      <c r="J35" s="37"/>
      <c r="K35" s="37"/>
      <c r="L35" s="47"/>
      <c r="M35" s="78"/>
      <c r="O35" s="69"/>
      <c r="P35" s="193"/>
      <c r="Q35" s="193"/>
      <c r="R35" s="193"/>
      <c r="S35" s="193"/>
      <c r="T35" s="193"/>
      <c r="U35" s="193"/>
      <c r="V35" s="194"/>
      <c r="W35" s="186" t="str">
        <f>$E$7</f>
        <v>KUA_20</v>
      </c>
      <c r="X35" s="186" t="str">
        <f>$E$8</f>
        <v>CU_CLK</v>
      </c>
      <c r="Y35" s="186" t="str">
        <f>$E$9</f>
        <v>VSSQ</v>
      </c>
      <c r="Z35" s="186">
        <f>$E$10</f>
        <v>0</v>
      </c>
      <c r="AA35" s="186" t="str">
        <f>$E$11</f>
        <v>VCCQ</v>
      </c>
      <c r="AB35" s="186">
        <f>$E$12</f>
        <v>0</v>
      </c>
      <c r="AC35" s="186">
        <f>$E$13</f>
        <v>0</v>
      </c>
      <c r="AD35" s="186">
        <f>$E$14</f>
        <v>0</v>
      </c>
      <c r="AE35" s="186">
        <f>$E$15</f>
        <v>0</v>
      </c>
      <c r="AF35" s="186">
        <f>$E$16</f>
        <v>0</v>
      </c>
      <c r="AG35" s="186">
        <f>$E$17</f>
        <v>0</v>
      </c>
      <c r="AH35" s="186">
        <f>$E$18</f>
        <v>0</v>
      </c>
      <c r="AI35" s="186">
        <f>$E$19</f>
        <v>0</v>
      </c>
      <c r="AJ35" s="186">
        <f>$E$20</f>
        <v>0</v>
      </c>
      <c r="AK35" s="186">
        <f>$E$21</f>
        <v>0</v>
      </c>
      <c r="AL35" s="186">
        <f>$E$22</f>
        <v>0</v>
      </c>
      <c r="AM35" s="186">
        <f>$E$23</f>
        <v>0</v>
      </c>
      <c r="AN35" s="186">
        <f>$E$24</f>
        <v>0</v>
      </c>
      <c r="AO35" s="186">
        <f>$E$25</f>
        <v>0</v>
      </c>
      <c r="AP35" s="186">
        <f>$E$26</f>
        <v>0</v>
      </c>
      <c r="AQ35" s="186">
        <f>$E$27</f>
        <v>0</v>
      </c>
      <c r="AR35" s="186">
        <f>$E$28</f>
        <v>0</v>
      </c>
      <c r="AS35" s="186">
        <f>$E$29</f>
        <v>0</v>
      </c>
      <c r="AT35" s="186">
        <f>$E$30</f>
        <v>0</v>
      </c>
      <c r="AU35" s="186">
        <f>$E$31</f>
        <v>0</v>
      </c>
      <c r="AV35" s="186">
        <f>$E$32</f>
        <v>0</v>
      </c>
      <c r="AW35" s="186">
        <f>$E$33</f>
        <v>0</v>
      </c>
      <c r="AX35" s="186">
        <f>$E$34</f>
        <v>0</v>
      </c>
      <c r="AY35" s="186">
        <f>$E$35</f>
        <v>0</v>
      </c>
      <c r="AZ35" s="186">
        <f>$E$36</f>
        <v>0</v>
      </c>
      <c r="BA35" s="189"/>
      <c r="BB35" s="190"/>
      <c r="BC35" s="190"/>
      <c r="BD35" s="190"/>
      <c r="BE35" s="190"/>
      <c r="BF35" s="190"/>
      <c r="BG35" s="190"/>
      <c r="BH35" s="69"/>
      <c r="BI35" s="69"/>
    </row>
    <row r="36" spans="2:61" x14ac:dyDescent="0.15">
      <c r="B36" s="155"/>
      <c r="C36" s="15">
        <f t="shared" si="0"/>
        <v>30</v>
      </c>
      <c r="D36" s="37"/>
      <c r="E36" s="37"/>
      <c r="F36" s="37"/>
      <c r="G36" s="37"/>
      <c r="H36" s="37"/>
      <c r="I36" s="37"/>
      <c r="J36" s="37"/>
      <c r="K36" s="37"/>
      <c r="L36" s="37"/>
      <c r="M36" s="78"/>
      <c r="O36" s="69"/>
      <c r="P36" s="195"/>
      <c r="Q36" s="195"/>
      <c r="R36" s="195"/>
      <c r="S36" s="195"/>
      <c r="T36" s="195"/>
      <c r="U36" s="195"/>
      <c r="V36" s="196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91"/>
      <c r="BB36" s="192"/>
      <c r="BC36" s="192"/>
      <c r="BD36" s="192"/>
      <c r="BE36" s="192"/>
      <c r="BF36" s="192"/>
      <c r="BG36" s="192"/>
      <c r="BH36" s="69"/>
      <c r="BI36" s="69"/>
    </row>
    <row r="37" spans="2:61" x14ac:dyDescent="0.15">
      <c r="B37" s="156" t="s">
        <v>41</v>
      </c>
      <c r="C37" s="15">
        <f t="shared" si="0"/>
        <v>31</v>
      </c>
      <c r="D37" s="37"/>
      <c r="E37" s="52"/>
      <c r="F37" s="37"/>
      <c r="G37" s="37"/>
      <c r="H37" s="37"/>
      <c r="I37" s="37"/>
      <c r="J37" s="37"/>
      <c r="K37" s="37"/>
      <c r="L37" s="37"/>
      <c r="M37" s="78"/>
      <c r="O37" s="69"/>
      <c r="P37" s="195"/>
      <c r="Q37" s="195"/>
      <c r="R37" s="195"/>
      <c r="S37" s="195"/>
      <c r="T37" s="195"/>
      <c r="U37" s="195"/>
      <c r="V37" s="196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91"/>
      <c r="BB37" s="192"/>
      <c r="BC37" s="192"/>
      <c r="BD37" s="192"/>
      <c r="BE37" s="192"/>
      <c r="BF37" s="192"/>
      <c r="BG37" s="192"/>
      <c r="BH37" s="69"/>
      <c r="BI37" s="69"/>
    </row>
    <row r="38" spans="2:61" x14ac:dyDescent="0.15">
      <c r="B38" s="156"/>
      <c r="C38" s="15">
        <f t="shared" si="0"/>
        <v>32</v>
      </c>
      <c r="D38" s="52"/>
      <c r="E38" s="37"/>
      <c r="F38" s="37"/>
      <c r="G38" s="37"/>
      <c r="H38" s="37"/>
      <c r="I38" s="37"/>
      <c r="J38" s="37"/>
      <c r="K38" s="37"/>
      <c r="L38" s="37"/>
      <c r="M38" s="78"/>
      <c r="O38" s="69"/>
      <c r="P38" s="195"/>
      <c r="Q38" s="195"/>
      <c r="R38" s="195"/>
      <c r="S38" s="195"/>
      <c r="T38" s="195"/>
      <c r="U38" s="195"/>
      <c r="V38" s="196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91"/>
      <c r="BB38" s="192"/>
      <c r="BC38" s="192"/>
      <c r="BD38" s="192"/>
      <c r="BE38" s="192"/>
      <c r="BF38" s="192"/>
      <c r="BG38" s="192"/>
      <c r="BH38" s="69"/>
      <c r="BI38" s="69"/>
    </row>
    <row r="39" spans="2:61" x14ac:dyDescent="0.15">
      <c r="B39" s="156"/>
      <c r="C39" s="15">
        <f t="shared" si="0"/>
        <v>33</v>
      </c>
      <c r="D39" s="7"/>
      <c r="E39" s="37"/>
      <c r="F39" s="37"/>
      <c r="G39" s="37"/>
      <c r="H39" s="37"/>
      <c r="I39" s="37"/>
      <c r="J39" s="37"/>
      <c r="K39" s="37"/>
      <c r="L39" s="15"/>
      <c r="M39" s="78"/>
      <c r="O39" s="69"/>
      <c r="P39" s="195"/>
      <c r="Q39" s="195"/>
      <c r="R39" s="195"/>
      <c r="S39" s="195"/>
      <c r="T39" s="195"/>
      <c r="U39" s="195"/>
      <c r="V39" s="196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91"/>
      <c r="BB39" s="192"/>
      <c r="BC39" s="192"/>
      <c r="BD39" s="192"/>
      <c r="BE39" s="192"/>
      <c r="BF39" s="192"/>
      <c r="BG39" s="192"/>
      <c r="BH39" s="69"/>
      <c r="BI39" s="69"/>
    </row>
    <row r="40" spans="2:61" ht="13.5" customHeight="1" x14ac:dyDescent="0.15">
      <c r="B40" s="156"/>
      <c r="C40" s="15">
        <f t="shared" si="0"/>
        <v>34</v>
      </c>
      <c r="D40" s="52"/>
      <c r="E40" s="37"/>
      <c r="F40" s="37"/>
      <c r="G40" s="37"/>
      <c r="H40" s="37"/>
      <c r="I40" s="37"/>
      <c r="J40" s="37"/>
      <c r="K40" s="37"/>
      <c r="L40" s="37"/>
      <c r="M40" s="78"/>
      <c r="O40" s="69"/>
      <c r="P40" s="195"/>
      <c r="Q40" s="195"/>
      <c r="R40" s="195"/>
      <c r="S40" s="195"/>
      <c r="T40" s="195"/>
      <c r="U40" s="195"/>
      <c r="V40" s="196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91"/>
      <c r="BB40" s="192"/>
      <c r="BC40" s="192"/>
      <c r="BD40" s="192"/>
      <c r="BE40" s="192"/>
      <c r="BF40" s="192"/>
      <c r="BG40" s="192"/>
      <c r="BH40" s="69"/>
      <c r="BI40" s="69"/>
    </row>
    <row r="41" spans="2:61" x14ac:dyDescent="0.15">
      <c r="B41" s="156"/>
      <c r="C41" s="15">
        <f t="shared" si="0"/>
        <v>35</v>
      </c>
      <c r="D41" s="7"/>
      <c r="E41" s="37"/>
      <c r="F41" s="37"/>
      <c r="G41" s="37"/>
      <c r="H41" s="37"/>
      <c r="I41" s="37"/>
      <c r="J41" s="37"/>
      <c r="K41" s="37"/>
      <c r="L41" s="37"/>
      <c r="M41" s="78"/>
      <c r="O41" s="69"/>
      <c r="P41" s="195"/>
      <c r="Q41" s="195"/>
      <c r="R41" s="195"/>
      <c r="S41" s="195"/>
      <c r="T41" s="195"/>
      <c r="U41" s="195"/>
      <c r="V41" s="196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91"/>
      <c r="BB41" s="192"/>
      <c r="BC41" s="192"/>
      <c r="BD41" s="192"/>
      <c r="BE41" s="192"/>
      <c r="BF41" s="192"/>
      <c r="BG41" s="192"/>
      <c r="BH41" s="69"/>
      <c r="BI41" s="69"/>
    </row>
    <row r="42" spans="2:61" x14ac:dyDescent="0.15">
      <c r="B42" s="156"/>
      <c r="C42" s="15">
        <f t="shared" si="0"/>
        <v>36</v>
      </c>
      <c r="D42" s="37"/>
      <c r="E42" s="52"/>
      <c r="F42" s="37"/>
      <c r="G42" s="37"/>
      <c r="H42" s="37"/>
      <c r="I42" s="37"/>
      <c r="J42" s="37"/>
      <c r="K42" s="37"/>
      <c r="L42" s="37"/>
      <c r="M42" s="78"/>
      <c r="O42" s="69"/>
      <c r="P42" s="69"/>
      <c r="Q42" s="69"/>
      <c r="R42" s="69"/>
      <c r="S42" s="69"/>
      <c r="T42" s="69"/>
      <c r="U42" s="69"/>
      <c r="V42" s="69"/>
      <c r="W42" s="69">
        <v>1</v>
      </c>
      <c r="X42" s="69">
        <v>2</v>
      </c>
      <c r="Y42" s="69">
        <v>3</v>
      </c>
      <c r="Z42" s="69">
        <v>4</v>
      </c>
      <c r="AA42" s="69">
        <v>5</v>
      </c>
      <c r="AB42" s="69">
        <v>6</v>
      </c>
      <c r="AC42" s="69">
        <v>7</v>
      </c>
      <c r="AD42" s="69">
        <v>8</v>
      </c>
      <c r="AE42" s="69">
        <v>9</v>
      </c>
      <c r="AF42" s="69">
        <v>10</v>
      </c>
      <c r="AG42" s="69">
        <v>11</v>
      </c>
      <c r="AH42" s="69">
        <v>12</v>
      </c>
      <c r="AI42" s="69">
        <v>13</v>
      </c>
      <c r="AJ42" s="69">
        <v>14</v>
      </c>
      <c r="AK42" s="69">
        <v>15</v>
      </c>
      <c r="AL42" s="69">
        <v>16</v>
      </c>
      <c r="AM42" s="69">
        <v>17</v>
      </c>
      <c r="AN42" s="69">
        <v>18</v>
      </c>
      <c r="AO42" s="69">
        <v>19</v>
      </c>
      <c r="AP42" s="69">
        <v>20</v>
      </c>
      <c r="AQ42" s="69">
        <v>21</v>
      </c>
      <c r="AR42" s="69">
        <v>22</v>
      </c>
      <c r="AS42" s="69">
        <v>23</v>
      </c>
      <c r="AT42" s="69">
        <v>24</v>
      </c>
      <c r="AU42" s="69">
        <v>25</v>
      </c>
      <c r="AV42" s="69">
        <v>26</v>
      </c>
      <c r="AW42" s="69">
        <v>27</v>
      </c>
      <c r="AX42" s="69">
        <v>28</v>
      </c>
      <c r="AY42" s="69">
        <v>29</v>
      </c>
      <c r="AZ42" s="69">
        <v>30</v>
      </c>
      <c r="BA42" s="69"/>
      <c r="BB42" s="69"/>
      <c r="BC42" s="69"/>
      <c r="BD42" s="69"/>
      <c r="BE42" s="69"/>
      <c r="BF42" s="69"/>
      <c r="BG42" s="69"/>
      <c r="BH42" s="69"/>
      <c r="BI42" s="69"/>
    </row>
    <row r="43" spans="2:61" x14ac:dyDescent="0.15">
      <c r="B43" s="156"/>
      <c r="C43" s="15">
        <f t="shared" si="0"/>
        <v>37</v>
      </c>
      <c r="D43" s="7"/>
      <c r="E43" s="37"/>
      <c r="F43" s="37"/>
      <c r="G43" s="37"/>
      <c r="H43" s="37"/>
      <c r="I43" s="37"/>
      <c r="J43" s="37"/>
      <c r="K43" s="37"/>
      <c r="L43" s="47"/>
      <c r="M43" s="78"/>
    </row>
    <row r="44" spans="2:61" x14ac:dyDescent="0.15">
      <c r="B44" s="156"/>
      <c r="C44" s="15">
        <f t="shared" si="0"/>
        <v>38</v>
      </c>
      <c r="D44" s="7"/>
      <c r="E44" s="37"/>
      <c r="F44" s="37"/>
      <c r="G44" s="37"/>
      <c r="H44" s="37"/>
      <c r="I44" s="37"/>
      <c r="J44" s="37"/>
      <c r="K44" s="37"/>
      <c r="L44" s="37"/>
      <c r="M44" s="78"/>
    </row>
    <row r="45" spans="2:61" ht="13.5" customHeight="1" x14ac:dyDescent="0.15">
      <c r="B45" s="156"/>
      <c r="C45" s="15">
        <f t="shared" si="0"/>
        <v>39</v>
      </c>
      <c r="D45" s="7"/>
      <c r="E45" s="37"/>
      <c r="F45" s="37"/>
      <c r="G45" s="37"/>
      <c r="H45" s="37"/>
      <c r="I45" s="37"/>
      <c r="J45" s="37"/>
      <c r="K45" s="37"/>
      <c r="L45" s="37"/>
      <c r="M45" s="78"/>
    </row>
    <row r="46" spans="2:61" ht="13.5" customHeight="1" x14ac:dyDescent="0.15">
      <c r="B46" s="156"/>
      <c r="C46" s="15">
        <f t="shared" si="0"/>
        <v>40</v>
      </c>
      <c r="D46" s="7"/>
      <c r="E46" s="37"/>
      <c r="F46" s="37"/>
      <c r="G46" s="37"/>
      <c r="H46" s="37"/>
      <c r="I46" s="37"/>
      <c r="J46" s="37"/>
      <c r="K46" s="37"/>
      <c r="L46" s="37"/>
      <c r="M46" s="78"/>
    </row>
    <row r="47" spans="2:61" x14ac:dyDescent="0.15">
      <c r="B47" s="156"/>
      <c r="C47" s="15">
        <f t="shared" si="0"/>
        <v>41</v>
      </c>
      <c r="D47" s="52"/>
      <c r="E47" s="37"/>
      <c r="F47" s="37"/>
      <c r="G47" s="37"/>
      <c r="H47" s="37"/>
      <c r="I47" s="37"/>
      <c r="J47" s="37"/>
      <c r="K47" s="37"/>
      <c r="L47" s="37"/>
      <c r="M47" s="78"/>
    </row>
    <row r="48" spans="2:61" x14ac:dyDescent="0.15">
      <c r="B48" s="156"/>
      <c r="C48" s="15">
        <f t="shared" si="0"/>
        <v>42</v>
      </c>
      <c r="D48" s="7"/>
      <c r="E48" s="37"/>
      <c r="F48" s="37"/>
      <c r="G48" s="37"/>
      <c r="H48" s="37"/>
      <c r="I48" s="37"/>
      <c r="J48" s="37"/>
      <c r="K48" s="37"/>
      <c r="L48" s="47"/>
      <c r="M48" s="78"/>
    </row>
    <row r="49" spans="2:26" ht="13.5" customHeight="1" x14ac:dyDescent="0.15">
      <c r="B49" s="156"/>
      <c r="C49" s="15">
        <f t="shared" si="0"/>
        <v>43</v>
      </c>
      <c r="D49" s="52"/>
      <c r="E49" s="37"/>
      <c r="F49" s="37"/>
      <c r="G49" s="37"/>
      <c r="H49" s="37"/>
      <c r="I49" s="37"/>
      <c r="J49" s="37"/>
      <c r="K49" s="37"/>
      <c r="L49" s="37"/>
      <c r="M49" s="78"/>
    </row>
    <row r="50" spans="2:26" x14ac:dyDescent="0.15">
      <c r="B50" s="156"/>
      <c r="C50" s="15">
        <f t="shared" si="0"/>
        <v>44</v>
      </c>
      <c r="D50" s="7"/>
      <c r="E50" s="37"/>
      <c r="F50" s="37"/>
      <c r="G50" s="37"/>
      <c r="H50" s="37"/>
      <c r="I50" s="37"/>
      <c r="J50" s="37"/>
      <c r="K50" s="37"/>
      <c r="L50" s="37"/>
      <c r="M50" s="78"/>
    </row>
    <row r="51" spans="2:26" x14ac:dyDescent="0.15">
      <c r="B51" s="156"/>
      <c r="C51" s="15">
        <f t="shared" si="0"/>
        <v>45</v>
      </c>
      <c r="D51" s="52"/>
      <c r="E51" s="37"/>
      <c r="F51" s="37"/>
      <c r="G51" s="37"/>
      <c r="H51" s="37"/>
      <c r="I51" s="37"/>
      <c r="J51" s="37"/>
      <c r="K51" s="37"/>
      <c r="L51" s="37"/>
      <c r="M51" s="78"/>
    </row>
    <row r="52" spans="2:26" ht="13.5" customHeight="1" x14ac:dyDescent="0.15">
      <c r="B52" s="156"/>
      <c r="C52" s="15">
        <f t="shared" si="0"/>
        <v>46</v>
      </c>
      <c r="D52" s="7"/>
      <c r="E52" s="37"/>
      <c r="F52" s="37"/>
      <c r="G52" s="37"/>
      <c r="H52" s="37"/>
      <c r="I52" s="37"/>
      <c r="J52" s="37"/>
      <c r="K52" s="37"/>
      <c r="L52" s="37"/>
      <c r="M52" s="78"/>
    </row>
    <row r="53" spans="2:26" x14ac:dyDescent="0.15">
      <c r="B53" s="156"/>
      <c r="C53" s="15">
        <f t="shared" si="0"/>
        <v>47</v>
      </c>
      <c r="D53" s="7"/>
      <c r="E53" s="37"/>
      <c r="F53" s="37"/>
      <c r="G53" s="37"/>
      <c r="H53" s="37"/>
      <c r="I53" s="37"/>
      <c r="J53" s="37"/>
      <c r="K53" s="37"/>
      <c r="L53" s="47"/>
      <c r="M53" s="78"/>
    </row>
    <row r="54" spans="2:26" x14ac:dyDescent="0.15">
      <c r="B54" s="156"/>
      <c r="C54" s="15">
        <f t="shared" si="0"/>
        <v>48</v>
      </c>
      <c r="D54" s="7"/>
      <c r="E54" s="37"/>
      <c r="F54" s="37"/>
      <c r="G54" s="37"/>
      <c r="H54" s="37"/>
      <c r="I54" s="37"/>
      <c r="J54" s="37"/>
      <c r="K54" s="37"/>
      <c r="L54" s="37"/>
      <c r="M54" s="78"/>
    </row>
    <row r="55" spans="2:26" x14ac:dyDescent="0.15">
      <c r="B55" s="156"/>
      <c r="C55" s="15">
        <f t="shared" si="0"/>
        <v>49</v>
      </c>
      <c r="D55" s="7"/>
      <c r="E55" s="52"/>
      <c r="F55" s="37"/>
      <c r="G55" s="37"/>
      <c r="H55" s="37"/>
      <c r="I55" s="37"/>
      <c r="J55" s="37"/>
      <c r="K55" s="37"/>
      <c r="L55" s="37"/>
      <c r="M55" s="78"/>
    </row>
    <row r="56" spans="2:26" x14ac:dyDescent="0.15">
      <c r="B56" s="156"/>
      <c r="C56" s="15">
        <f t="shared" si="0"/>
        <v>50</v>
      </c>
      <c r="D56" s="7"/>
      <c r="E56" s="37"/>
      <c r="F56" s="37"/>
      <c r="G56" s="37"/>
      <c r="H56" s="37"/>
      <c r="I56" s="37"/>
      <c r="J56" s="37"/>
      <c r="K56" s="37"/>
      <c r="L56" s="47"/>
      <c r="M56" s="78"/>
    </row>
    <row r="57" spans="2:26" x14ac:dyDescent="0.15">
      <c r="B57" s="155" t="s">
        <v>42</v>
      </c>
      <c r="C57" s="15">
        <f t="shared" si="0"/>
        <v>51</v>
      </c>
      <c r="D57" s="7"/>
      <c r="E57" s="37"/>
      <c r="F57" s="37"/>
      <c r="G57" s="37"/>
      <c r="H57" s="37"/>
      <c r="I57" s="37"/>
      <c r="J57" s="37"/>
      <c r="K57" s="37"/>
      <c r="L57" s="47"/>
      <c r="M57" s="78"/>
    </row>
    <row r="58" spans="2:26" ht="13.5" customHeight="1" x14ac:dyDescent="0.15">
      <c r="B58" s="155"/>
      <c r="C58" s="15">
        <f t="shared" si="0"/>
        <v>52</v>
      </c>
      <c r="D58" s="7"/>
      <c r="E58" s="52"/>
      <c r="F58" s="37"/>
      <c r="G58" s="37"/>
      <c r="H58" s="37"/>
      <c r="I58" s="37"/>
      <c r="J58" s="37"/>
      <c r="K58" s="37"/>
      <c r="L58" s="37"/>
      <c r="M58" s="78"/>
    </row>
    <row r="59" spans="2:26" ht="13.5" customHeight="1" x14ac:dyDescent="0.15">
      <c r="B59" s="155"/>
      <c r="C59" s="15">
        <f t="shared" si="0"/>
        <v>53</v>
      </c>
      <c r="D59" s="7"/>
      <c r="E59" s="37"/>
      <c r="F59" s="37"/>
      <c r="G59" s="15"/>
      <c r="H59" s="37"/>
      <c r="I59" s="37"/>
      <c r="J59" s="37"/>
      <c r="K59" s="37"/>
      <c r="L59" s="37"/>
      <c r="M59" s="78"/>
    </row>
    <row r="60" spans="2:26" ht="13.5" customHeight="1" x14ac:dyDescent="0.15">
      <c r="B60" s="155"/>
      <c r="C60" s="15">
        <f t="shared" si="0"/>
        <v>54</v>
      </c>
      <c r="D60" s="52"/>
      <c r="E60" s="37"/>
      <c r="F60" s="37"/>
      <c r="G60" s="37"/>
      <c r="H60" s="37"/>
      <c r="I60" s="37"/>
      <c r="J60" s="37"/>
      <c r="K60" s="37"/>
      <c r="L60" s="37"/>
      <c r="M60" s="78"/>
    </row>
    <row r="61" spans="2:26" x14ac:dyDescent="0.15">
      <c r="B61" s="155"/>
      <c r="C61" s="15">
        <f t="shared" si="0"/>
        <v>55</v>
      </c>
      <c r="D61" s="7"/>
      <c r="E61" s="37"/>
      <c r="F61" s="37"/>
      <c r="G61" s="37"/>
      <c r="H61" s="37"/>
      <c r="I61" s="37"/>
      <c r="J61" s="37"/>
      <c r="K61" s="37"/>
      <c r="L61" s="37"/>
      <c r="M61" s="78"/>
    </row>
    <row r="62" spans="2:26" x14ac:dyDescent="0.15">
      <c r="B62" s="155"/>
      <c r="C62" s="15">
        <f t="shared" si="0"/>
        <v>56</v>
      </c>
      <c r="D62" s="52"/>
      <c r="E62" s="37"/>
      <c r="F62" s="37"/>
      <c r="G62" s="37"/>
      <c r="H62" s="37"/>
      <c r="I62" s="37"/>
      <c r="J62" s="37"/>
      <c r="K62" s="37"/>
      <c r="L62" s="37"/>
      <c r="M62" s="78"/>
    </row>
    <row r="63" spans="2:26" x14ac:dyDescent="0.15">
      <c r="B63" s="155"/>
      <c r="C63" s="15">
        <f t="shared" si="0"/>
        <v>57</v>
      </c>
      <c r="D63" s="7"/>
      <c r="E63" s="37"/>
      <c r="F63" s="37"/>
      <c r="G63" s="15"/>
      <c r="H63" s="37"/>
      <c r="I63" s="37"/>
      <c r="J63" s="37"/>
      <c r="K63" s="37"/>
      <c r="L63" s="37"/>
      <c r="M63" s="78"/>
      <c r="R63" s="73"/>
      <c r="S63" s="73"/>
      <c r="T63" s="73"/>
      <c r="U63" s="73"/>
      <c r="V63" s="73"/>
      <c r="W63" s="73"/>
      <c r="X63" s="73"/>
      <c r="Y63" s="73"/>
      <c r="Z63" s="73"/>
    </row>
    <row r="64" spans="2:26" ht="13.5" customHeight="1" x14ac:dyDescent="0.15">
      <c r="B64" s="155"/>
      <c r="C64" s="15">
        <f t="shared" si="0"/>
        <v>58</v>
      </c>
      <c r="D64" s="7"/>
      <c r="E64" s="37"/>
      <c r="F64" s="37"/>
      <c r="G64" s="37"/>
      <c r="H64" s="37"/>
      <c r="I64" s="37"/>
      <c r="J64" s="37"/>
      <c r="K64" s="37"/>
      <c r="L64" s="37"/>
      <c r="M64" s="78"/>
      <c r="R64" s="74"/>
      <c r="S64" s="75"/>
      <c r="T64" s="75"/>
      <c r="U64" s="75"/>
      <c r="V64" s="75"/>
      <c r="W64" s="75"/>
      <c r="X64" s="75"/>
      <c r="Y64" s="76"/>
      <c r="Z64" s="73"/>
    </row>
    <row r="65" spans="2:26" x14ac:dyDescent="0.15">
      <c r="B65" s="155"/>
      <c r="C65" s="15">
        <f t="shared" si="0"/>
        <v>59</v>
      </c>
      <c r="D65" s="7"/>
      <c r="E65" s="37"/>
      <c r="F65" s="37"/>
      <c r="G65" s="37"/>
      <c r="H65" s="37"/>
      <c r="I65" s="37"/>
      <c r="J65" s="37"/>
      <c r="K65" s="37"/>
      <c r="L65" s="37"/>
      <c r="M65" s="78"/>
      <c r="R65" s="74"/>
      <c r="S65" s="75"/>
      <c r="T65" s="75"/>
      <c r="U65" s="75"/>
      <c r="V65" s="75"/>
      <c r="W65" s="75"/>
      <c r="X65" s="75"/>
      <c r="Y65" s="75"/>
      <c r="Z65" s="73"/>
    </row>
    <row r="66" spans="2:26" x14ac:dyDescent="0.15">
      <c r="B66" s="155"/>
      <c r="C66" s="15">
        <f t="shared" si="0"/>
        <v>60</v>
      </c>
      <c r="D66" s="7"/>
      <c r="E66" s="37"/>
      <c r="F66" s="37"/>
      <c r="G66" s="37"/>
      <c r="H66" s="37"/>
      <c r="I66" s="37"/>
      <c r="J66" s="37"/>
      <c r="K66" s="37"/>
      <c r="L66" s="37"/>
      <c r="M66" s="78"/>
      <c r="R66" s="74"/>
      <c r="S66" s="75"/>
      <c r="T66" s="75"/>
      <c r="U66" s="75"/>
      <c r="V66" s="75"/>
      <c r="W66" s="75"/>
      <c r="X66" s="75"/>
      <c r="Y66" s="75"/>
      <c r="Z66" s="73"/>
    </row>
    <row r="67" spans="2:26" x14ac:dyDescent="0.15">
      <c r="B67" s="155"/>
      <c r="C67" s="15">
        <f t="shared" si="0"/>
        <v>61</v>
      </c>
      <c r="D67" s="7"/>
      <c r="E67" s="37"/>
      <c r="F67" s="37"/>
      <c r="G67" s="37"/>
      <c r="H67" s="37"/>
      <c r="I67" s="37"/>
      <c r="J67" s="37"/>
      <c r="K67" s="37"/>
      <c r="L67" s="47"/>
      <c r="M67" s="78"/>
      <c r="R67" s="74"/>
      <c r="S67" s="75"/>
      <c r="T67" s="75"/>
      <c r="U67" s="75"/>
      <c r="V67" s="75"/>
      <c r="W67" s="75"/>
      <c r="X67" s="73"/>
      <c r="Y67" s="73"/>
      <c r="Z67" s="73"/>
    </row>
    <row r="68" spans="2:26" x14ac:dyDescent="0.15">
      <c r="B68" s="155"/>
      <c r="C68" s="15">
        <f t="shared" si="0"/>
        <v>62</v>
      </c>
      <c r="D68" s="7"/>
      <c r="E68" s="37"/>
      <c r="F68" s="37"/>
      <c r="G68" s="37"/>
      <c r="H68" s="37"/>
      <c r="I68" s="37"/>
      <c r="J68" s="37"/>
      <c r="K68" s="37"/>
      <c r="L68" s="37"/>
      <c r="M68" s="78"/>
      <c r="R68" s="74"/>
      <c r="S68" s="75"/>
      <c r="T68" s="75"/>
      <c r="U68" s="75"/>
      <c r="V68" s="75"/>
      <c r="W68" s="75"/>
      <c r="X68" s="75"/>
      <c r="Y68" s="73"/>
      <c r="Z68" s="73"/>
    </row>
    <row r="69" spans="2:26" x14ac:dyDescent="0.15">
      <c r="B69" s="155"/>
      <c r="C69" s="15">
        <f t="shared" si="0"/>
        <v>63</v>
      </c>
      <c r="D69" s="7"/>
      <c r="E69" s="37"/>
      <c r="F69" s="37"/>
      <c r="G69" s="37"/>
      <c r="H69" s="37"/>
      <c r="I69" s="37"/>
      <c r="J69" s="37"/>
      <c r="K69" s="37"/>
      <c r="L69" s="47"/>
      <c r="M69" s="78"/>
      <c r="R69" s="74"/>
      <c r="S69" s="75"/>
      <c r="T69" s="75"/>
      <c r="U69" s="75"/>
      <c r="V69" s="75"/>
      <c r="W69" s="75"/>
      <c r="X69" s="75"/>
      <c r="Y69" s="76"/>
      <c r="Z69" s="73"/>
    </row>
    <row r="70" spans="2:26" ht="13.5" customHeight="1" x14ac:dyDescent="0.15">
      <c r="B70" s="155"/>
      <c r="C70" s="15">
        <f t="shared" si="0"/>
        <v>64</v>
      </c>
      <c r="D70" s="52"/>
      <c r="E70" s="37"/>
      <c r="F70" s="37"/>
      <c r="G70" s="37"/>
      <c r="H70" s="37"/>
      <c r="I70" s="37"/>
      <c r="J70" s="37"/>
      <c r="K70" s="37"/>
      <c r="L70" s="37"/>
      <c r="M70" s="78"/>
      <c r="R70" s="73"/>
      <c r="S70" s="73"/>
      <c r="T70" s="73"/>
      <c r="U70" s="73"/>
      <c r="V70" s="73"/>
      <c r="W70" s="73"/>
      <c r="X70" s="73"/>
      <c r="Y70" s="73"/>
      <c r="Z70" s="73"/>
    </row>
    <row r="71" spans="2:26" x14ac:dyDescent="0.15">
      <c r="B71" s="155"/>
      <c r="C71" s="15">
        <f t="shared" si="0"/>
        <v>65</v>
      </c>
      <c r="D71" s="7"/>
      <c r="E71" s="37"/>
      <c r="F71" s="37"/>
      <c r="G71" s="37"/>
      <c r="H71" s="37"/>
      <c r="I71" s="37"/>
      <c r="J71" s="37"/>
      <c r="K71" s="37"/>
      <c r="L71" s="47"/>
      <c r="M71" s="78"/>
    </row>
    <row r="72" spans="2:26" ht="13.5" customHeight="1" x14ac:dyDescent="0.15">
      <c r="B72" s="155"/>
      <c r="C72" s="15">
        <f t="shared" si="0"/>
        <v>66</v>
      </c>
      <c r="D72" s="52"/>
      <c r="E72" s="37"/>
      <c r="F72" s="37"/>
      <c r="G72" s="37"/>
      <c r="H72" s="37"/>
      <c r="I72" s="37"/>
      <c r="J72" s="37"/>
      <c r="K72" s="37"/>
      <c r="L72" s="37"/>
      <c r="M72" s="78"/>
    </row>
    <row r="73" spans="2:26" x14ac:dyDescent="0.15">
      <c r="B73" s="155"/>
      <c r="C73" s="15">
        <f t="shared" si="0"/>
        <v>67</v>
      </c>
      <c r="D73" s="7"/>
      <c r="E73" s="37"/>
      <c r="F73" s="37"/>
      <c r="G73" s="37"/>
      <c r="H73" s="37"/>
      <c r="I73" s="37"/>
      <c r="J73" s="37"/>
      <c r="K73" s="37"/>
      <c r="L73" s="37"/>
      <c r="M73" s="78"/>
    </row>
    <row r="74" spans="2:26" x14ac:dyDescent="0.15">
      <c r="B74" s="155"/>
      <c r="C74" s="15">
        <f t="shared" ref="C74:C106" si="1">C73+1</f>
        <v>68</v>
      </c>
      <c r="D74" s="52"/>
      <c r="E74" s="37"/>
      <c r="F74" s="37"/>
      <c r="G74" s="37"/>
      <c r="H74" s="37"/>
      <c r="I74" s="37"/>
      <c r="J74" s="37"/>
      <c r="K74" s="37"/>
      <c r="L74" s="47"/>
      <c r="M74" s="78"/>
    </row>
    <row r="75" spans="2:26" x14ac:dyDescent="0.15">
      <c r="B75" s="155"/>
      <c r="C75" s="15">
        <f t="shared" si="1"/>
        <v>69</v>
      </c>
      <c r="D75" s="7"/>
      <c r="E75" s="37"/>
      <c r="F75" s="37"/>
      <c r="G75" s="37"/>
      <c r="H75" s="37"/>
      <c r="I75" s="37"/>
      <c r="J75" s="37"/>
      <c r="K75" s="37"/>
      <c r="L75" s="37"/>
      <c r="M75" s="78"/>
    </row>
    <row r="76" spans="2:26" ht="13.5" customHeight="1" x14ac:dyDescent="0.15">
      <c r="B76" s="155"/>
      <c r="C76" s="15">
        <f t="shared" si="1"/>
        <v>70</v>
      </c>
      <c r="D76" s="52"/>
      <c r="E76" s="37"/>
      <c r="F76" s="37"/>
      <c r="G76" s="15"/>
      <c r="H76" s="37"/>
      <c r="I76" s="37"/>
      <c r="J76" s="37"/>
      <c r="K76" s="37"/>
      <c r="L76" s="37"/>
      <c r="M76" s="78"/>
    </row>
    <row r="77" spans="2:26" x14ac:dyDescent="0.15">
      <c r="B77" s="155"/>
      <c r="C77" s="15">
        <f t="shared" si="1"/>
        <v>71</v>
      </c>
      <c r="D77" s="7"/>
      <c r="E77" s="37"/>
      <c r="F77" s="37"/>
      <c r="G77" s="37"/>
      <c r="H77" s="37"/>
      <c r="I77" s="37"/>
      <c r="J77" s="37"/>
      <c r="K77" s="37"/>
      <c r="L77" s="37"/>
      <c r="M77" s="78"/>
    </row>
    <row r="78" spans="2:26" x14ac:dyDescent="0.15">
      <c r="B78" s="155"/>
      <c r="C78" s="15">
        <f t="shared" si="1"/>
        <v>72</v>
      </c>
      <c r="D78" s="52"/>
      <c r="E78" s="37"/>
      <c r="F78" s="37"/>
      <c r="G78" s="37"/>
      <c r="H78" s="37"/>
      <c r="I78" s="37"/>
      <c r="J78" s="37"/>
      <c r="K78" s="37"/>
      <c r="L78" s="37"/>
      <c r="M78" s="78"/>
    </row>
    <row r="79" spans="2:26" x14ac:dyDescent="0.15">
      <c r="B79" s="155"/>
      <c r="C79" s="15">
        <f t="shared" si="1"/>
        <v>73</v>
      </c>
      <c r="D79" s="7"/>
      <c r="E79" s="37"/>
      <c r="F79" s="37"/>
      <c r="G79" s="37"/>
      <c r="H79" s="37"/>
      <c r="I79" s="37"/>
      <c r="J79" s="37"/>
      <c r="K79" s="37"/>
      <c r="L79" s="37"/>
      <c r="M79" s="78"/>
    </row>
    <row r="80" spans="2:26" x14ac:dyDescent="0.15">
      <c r="B80" s="155"/>
      <c r="C80" s="15">
        <f t="shared" si="1"/>
        <v>74</v>
      </c>
      <c r="D80" s="7"/>
      <c r="E80" s="37"/>
      <c r="F80" s="37"/>
      <c r="G80" s="37"/>
      <c r="H80" s="37"/>
      <c r="I80" s="37"/>
      <c r="J80" s="37"/>
      <c r="K80" s="37"/>
      <c r="L80" s="47"/>
      <c r="M80" s="78"/>
    </row>
    <row r="81" spans="2:13" x14ac:dyDescent="0.15">
      <c r="B81" s="155"/>
      <c r="C81" s="15">
        <f t="shared" si="1"/>
        <v>75</v>
      </c>
      <c r="D81" s="52"/>
      <c r="E81" s="37"/>
      <c r="F81" s="37"/>
      <c r="G81" s="37"/>
      <c r="H81" s="37"/>
      <c r="I81" s="37"/>
      <c r="J81" s="37"/>
      <c r="K81" s="37"/>
      <c r="L81" s="37"/>
      <c r="M81" s="78"/>
    </row>
    <row r="82" spans="2:13" ht="13.5" customHeight="1" x14ac:dyDescent="0.15">
      <c r="B82" s="155"/>
      <c r="C82" s="15">
        <f t="shared" si="1"/>
        <v>76</v>
      </c>
      <c r="D82" s="7"/>
      <c r="E82" s="37"/>
      <c r="F82" s="37"/>
      <c r="G82" s="15"/>
      <c r="H82" s="37"/>
      <c r="I82" s="37"/>
      <c r="J82" s="37"/>
      <c r="K82" s="37"/>
      <c r="L82" s="37"/>
      <c r="M82" s="78"/>
    </row>
    <row r="83" spans="2:13" x14ac:dyDescent="0.15">
      <c r="B83" s="155"/>
      <c r="C83" s="15">
        <f t="shared" si="1"/>
        <v>77</v>
      </c>
      <c r="D83" s="52"/>
      <c r="E83" s="37"/>
      <c r="F83" s="37"/>
      <c r="G83" s="37"/>
      <c r="H83" s="37"/>
      <c r="I83" s="37"/>
      <c r="J83" s="37"/>
      <c r="K83" s="37"/>
      <c r="L83" s="37"/>
      <c r="M83" s="78"/>
    </row>
    <row r="84" spans="2:13" x14ac:dyDescent="0.15">
      <c r="B84" s="155"/>
      <c r="C84" s="15">
        <f t="shared" si="1"/>
        <v>78</v>
      </c>
      <c r="D84" s="7"/>
      <c r="E84" s="37"/>
      <c r="F84" s="37"/>
      <c r="G84" s="37"/>
      <c r="H84" s="37"/>
      <c r="I84" s="37"/>
      <c r="J84" s="37"/>
      <c r="K84" s="37"/>
      <c r="L84" s="37"/>
      <c r="M84" s="78"/>
    </row>
    <row r="85" spans="2:13" x14ac:dyDescent="0.15">
      <c r="B85" s="155"/>
      <c r="C85" s="15">
        <f t="shared" si="1"/>
        <v>79</v>
      </c>
      <c r="D85" s="7"/>
      <c r="E85" s="37"/>
      <c r="F85" s="37"/>
      <c r="G85" s="37"/>
      <c r="H85" s="37"/>
      <c r="I85" s="37"/>
      <c r="J85" s="37"/>
      <c r="K85" s="37"/>
      <c r="L85" s="47"/>
      <c r="M85" s="78"/>
    </row>
    <row r="86" spans="2:13" x14ac:dyDescent="0.15">
      <c r="B86" s="155"/>
      <c r="C86" s="15">
        <f>C85+1</f>
        <v>80</v>
      </c>
      <c r="D86" s="7"/>
      <c r="E86" s="37"/>
      <c r="F86" s="37"/>
      <c r="G86" s="15"/>
      <c r="H86" s="37"/>
      <c r="I86" s="37"/>
      <c r="J86" s="37"/>
      <c r="K86" s="37"/>
      <c r="L86" s="37"/>
      <c r="M86" s="78"/>
    </row>
    <row r="87" spans="2:13" ht="13.5" customHeight="1" x14ac:dyDescent="0.15">
      <c r="B87" s="150" t="s">
        <v>43</v>
      </c>
      <c r="C87" s="15">
        <f>C86+1</f>
        <v>81</v>
      </c>
      <c r="D87" s="37"/>
      <c r="E87" s="37"/>
      <c r="F87" s="37"/>
      <c r="G87" s="37"/>
      <c r="H87" s="37"/>
      <c r="I87" s="37"/>
      <c r="J87" s="37"/>
      <c r="K87" s="37"/>
      <c r="L87" s="37"/>
      <c r="M87" s="78"/>
    </row>
    <row r="88" spans="2:13" x14ac:dyDescent="0.15">
      <c r="B88" s="150"/>
      <c r="C88" s="15">
        <f>C87+1</f>
        <v>82</v>
      </c>
      <c r="D88" s="37"/>
      <c r="E88" s="37"/>
      <c r="F88" s="37"/>
      <c r="G88" s="37"/>
      <c r="H88" s="37"/>
      <c r="I88" s="37"/>
      <c r="J88" s="37"/>
      <c r="K88" s="37"/>
      <c r="L88" s="37"/>
      <c r="M88" s="78"/>
    </row>
    <row r="89" spans="2:13" x14ac:dyDescent="0.15">
      <c r="B89" s="150"/>
      <c r="C89" s="15">
        <f t="shared" si="1"/>
        <v>83</v>
      </c>
      <c r="D89" s="37"/>
      <c r="E89" s="37"/>
      <c r="F89" s="37"/>
      <c r="G89" s="37"/>
      <c r="H89" s="37"/>
      <c r="I89" s="37"/>
      <c r="J89" s="37"/>
      <c r="K89" s="37"/>
      <c r="L89" s="37"/>
      <c r="M89" s="78"/>
    </row>
    <row r="90" spans="2:13" x14ac:dyDescent="0.15">
      <c r="B90" s="150"/>
      <c r="C90" s="15">
        <f t="shared" si="1"/>
        <v>84</v>
      </c>
      <c r="D90" s="37"/>
      <c r="E90" s="37"/>
      <c r="F90" s="37"/>
      <c r="G90" s="37"/>
      <c r="H90" s="37"/>
      <c r="I90" s="37"/>
      <c r="J90" s="37"/>
      <c r="K90" s="37"/>
      <c r="L90" s="37"/>
      <c r="M90" s="78"/>
    </row>
    <row r="91" spans="2:13" x14ac:dyDescent="0.15">
      <c r="B91" s="150"/>
      <c r="C91" s="15">
        <f t="shared" si="1"/>
        <v>85</v>
      </c>
      <c r="D91" s="37"/>
      <c r="E91" s="37"/>
      <c r="F91" s="37"/>
      <c r="G91" s="37"/>
      <c r="H91" s="37"/>
      <c r="I91" s="37"/>
      <c r="J91" s="37"/>
      <c r="K91" s="37"/>
      <c r="L91" s="37"/>
      <c r="M91" s="78"/>
    </row>
    <row r="92" spans="2:13" ht="13.5" customHeight="1" x14ac:dyDescent="0.15">
      <c r="B92" s="150"/>
      <c r="C92" s="15">
        <f t="shared" si="1"/>
        <v>86</v>
      </c>
      <c r="D92" s="52"/>
      <c r="E92" s="37"/>
      <c r="F92" s="37"/>
      <c r="G92" s="37"/>
      <c r="H92" s="37"/>
      <c r="I92" s="37"/>
      <c r="J92" s="37"/>
      <c r="K92" s="37"/>
      <c r="L92" s="37"/>
      <c r="M92" s="78"/>
    </row>
    <row r="93" spans="2:13" x14ac:dyDescent="0.15">
      <c r="B93" s="150"/>
      <c r="C93" s="15">
        <f t="shared" si="1"/>
        <v>87</v>
      </c>
      <c r="D93" s="37"/>
      <c r="E93" s="37"/>
      <c r="F93" s="37"/>
      <c r="G93" s="37"/>
      <c r="H93" s="37"/>
      <c r="I93" s="37"/>
      <c r="J93" s="37"/>
      <c r="K93" s="37"/>
      <c r="L93" s="37"/>
      <c r="M93" s="78"/>
    </row>
    <row r="94" spans="2:13" x14ac:dyDescent="0.15">
      <c r="B94" s="150"/>
      <c r="C94" s="15">
        <f t="shared" si="1"/>
        <v>88</v>
      </c>
      <c r="D94" s="52"/>
      <c r="E94" s="37"/>
      <c r="F94" s="37"/>
      <c r="G94" s="37"/>
      <c r="H94" s="37"/>
      <c r="I94" s="37"/>
      <c r="J94" s="37"/>
      <c r="K94" s="37"/>
      <c r="L94" s="37"/>
      <c r="M94" s="78"/>
    </row>
    <row r="95" spans="2:13" x14ac:dyDescent="0.15">
      <c r="B95" s="150"/>
      <c r="C95" s="15">
        <f t="shared" si="1"/>
        <v>89</v>
      </c>
      <c r="D95" s="37"/>
      <c r="E95" s="37"/>
      <c r="F95" s="37"/>
      <c r="G95" s="37"/>
      <c r="H95" s="37"/>
      <c r="I95" s="37"/>
      <c r="J95" s="37"/>
      <c r="K95" s="37"/>
      <c r="L95" s="37"/>
      <c r="M95" s="78"/>
    </row>
    <row r="96" spans="2:13" x14ac:dyDescent="0.15">
      <c r="B96" s="150"/>
      <c r="C96" s="15">
        <f t="shared" si="1"/>
        <v>90</v>
      </c>
      <c r="D96" s="37"/>
      <c r="E96" s="37"/>
      <c r="F96" s="37"/>
      <c r="G96" s="37"/>
      <c r="H96" s="37"/>
      <c r="I96" s="37"/>
      <c r="J96" s="37"/>
      <c r="K96" s="37"/>
      <c r="L96" s="37"/>
      <c r="M96" s="78"/>
    </row>
    <row r="97" spans="2:13" x14ac:dyDescent="0.15">
      <c r="B97" s="150"/>
      <c r="C97" s="15">
        <f t="shared" si="1"/>
        <v>91</v>
      </c>
      <c r="D97" s="37"/>
      <c r="E97" s="37"/>
      <c r="F97" s="37"/>
      <c r="G97" s="37"/>
      <c r="H97" s="37"/>
      <c r="I97" s="37"/>
      <c r="J97" s="37"/>
      <c r="K97" s="37"/>
      <c r="L97" s="37"/>
      <c r="M97" s="78"/>
    </row>
    <row r="98" spans="2:13" x14ac:dyDescent="0.15">
      <c r="B98" s="150"/>
      <c r="C98" s="15">
        <f t="shared" si="1"/>
        <v>92</v>
      </c>
      <c r="D98" s="37"/>
      <c r="E98" s="37"/>
      <c r="F98" s="37"/>
      <c r="G98" s="37"/>
      <c r="H98" s="37"/>
      <c r="I98" s="37"/>
      <c r="J98" s="37"/>
      <c r="K98" s="37"/>
      <c r="L98" s="37"/>
      <c r="M98" s="78"/>
    </row>
    <row r="99" spans="2:13" x14ac:dyDescent="0.15">
      <c r="B99" s="150"/>
      <c r="C99" s="15">
        <f t="shared" si="1"/>
        <v>93</v>
      </c>
      <c r="D99" s="37"/>
      <c r="E99" s="37"/>
      <c r="F99" s="37"/>
      <c r="G99" s="37"/>
      <c r="H99" s="37"/>
      <c r="I99" s="37"/>
      <c r="J99" s="37"/>
      <c r="K99" s="37"/>
      <c r="L99" s="37"/>
      <c r="M99" s="78"/>
    </row>
    <row r="100" spans="2:13" x14ac:dyDescent="0.15">
      <c r="B100" s="150"/>
      <c r="C100" s="15">
        <f t="shared" si="1"/>
        <v>94</v>
      </c>
      <c r="D100" s="52"/>
      <c r="E100" s="37"/>
      <c r="F100" s="37"/>
      <c r="G100" s="15"/>
      <c r="H100" s="37"/>
      <c r="I100" s="37"/>
      <c r="J100" s="37"/>
      <c r="K100" s="37"/>
      <c r="L100" s="37"/>
      <c r="M100" s="78"/>
    </row>
    <row r="101" spans="2:13" x14ac:dyDescent="0.15">
      <c r="B101" s="150"/>
      <c r="C101" s="15">
        <f t="shared" si="1"/>
        <v>95</v>
      </c>
      <c r="D101" s="37"/>
      <c r="E101" s="37"/>
      <c r="F101" s="37"/>
      <c r="G101" s="37"/>
      <c r="H101" s="37"/>
      <c r="I101" s="37"/>
      <c r="J101" s="37"/>
      <c r="K101" s="37"/>
      <c r="L101" s="37"/>
      <c r="M101" s="78"/>
    </row>
    <row r="102" spans="2:13" x14ac:dyDescent="0.15">
      <c r="B102" s="150"/>
      <c r="C102" s="15">
        <f t="shared" si="1"/>
        <v>96</v>
      </c>
      <c r="D102" s="63"/>
      <c r="E102" s="37"/>
      <c r="F102" s="37"/>
      <c r="G102" s="37"/>
      <c r="H102" s="37"/>
      <c r="I102" s="37"/>
      <c r="J102" s="37"/>
      <c r="K102" s="37"/>
      <c r="L102" s="37"/>
      <c r="M102" s="78"/>
    </row>
    <row r="103" spans="2:13" x14ac:dyDescent="0.15">
      <c r="B103" s="150"/>
      <c r="C103" s="15">
        <f t="shared" si="1"/>
        <v>97</v>
      </c>
      <c r="D103" s="52"/>
      <c r="E103" s="37"/>
      <c r="F103" s="37"/>
      <c r="G103" s="37"/>
      <c r="H103" s="37"/>
      <c r="I103" s="37"/>
      <c r="J103" s="37"/>
      <c r="K103" s="37"/>
      <c r="L103" s="47"/>
      <c r="M103" s="78"/>
    </row>
    <row r="104" spans="2:13" ht="13.5" customHeight="1" x14ac:dyDescent="0.15">
      <c r="B104" s="150"/>
      <c r="C104" s="15">
        <f t="shared" si="1"/>
        <v>98</v>
      </c>
      <c r="D104" s="63"/>
      <c r="E104" s="37"/>
      <c r="F104" s="37"/>
      <c r="G104" s="37"/>
      <c r="H104" s="37"/>
      <c r="I104" s="37"/>
      <c r="J104" s="37"/>
      <c r="K104" s="37"/>
      <c r="L104" s="37"/>
      <c r="M104" s="78"/>
    </row>
    <row r="105" spans="2:13" x14ac:dyDescent="0.15">
      <c r="B105" s="150"/>
      <c r="C105" s="15">
        <f t="shared" si="1"/>
        <v>99</v>
      </c>
      <c r="D105" s="52"/>
      <c r="E105" s="37"/>
      <c r="F105" s="37"/>
      <c r="G105" s="37"/>
      <c r="H105" s="37"/>
      <c r="I105" s="37"/>
      <c r="J105" s="37"/>
      <c r="K105" s="37"/>
      <c r="L105" s="47"/>
      <c r="M105" s="78"/>
    </row>
    <row r="106" spans="2:13" x14ac:dyDescent="0.15">
      <c r="B106" s="150"/>
      <c r="C106" s="15">
        <f t="shared" si="1"/>
        <v>100</v>
      </c>
      <c r="D106" s="63"/>
      <c r="E106" s="37"/>
      <c r="F106" s="37"/>
      <c r="G106" s="37"/>
      <c r="H106" s="37"/>
      <c r="I106" s="37"/>
      <c r="J106" s="37"/>
      <c r="K106" s="37"/>
      <c r="L106" s="37"/>
      <c r="M106" s="78"/>
    </row>
    <row r="107" spans="2:13" x14ac:dyDescent="0.15">
      <c r="C107" s="77"/>
      <c r="D107" s="3"/>
      <c r="E107" s="3"/>
      <c r="F107" s="3"/>
      <c r="G107" s="3"/>
      <c r="H107" s="3"/>
      <c r="I107" s="3"/>
      <c r="J107" s="3"/>
      <c r="K107" s="3"/>
      <c r="L107" s="3"/>
    </row>
  </sheetData>
  <autoFilter ref="C6:L106" xr:uid="{00000000-0009-0000-0000-000009000000}"/>
  <mergeCells count="110">
    <mergeCell ref="A1:C1"/>
    <mergeCell ref="E5:J5"/>
    <mergeCell ref="B7:B36"/>
    <mergeCell ref="P8:V14"/>
    <mergeCell ref="W8:W14"/>
    <mergeCell ref="X8:X14"/>
    <mergeCell ref="P16:V16"/>
    <mergeCell ref="P20:V20"/>
    <mergeCell ref="P24:V24"/>
    <mergeCell ref="P28:V28"/>
    <mergeCell ref="P32:V32"/>
    <mergeCell ref="AO8:AO14"/>
    <mergeCell ref="AP8:AP14"/>
    <mergeCell ref="AE8:AE14"/>
    <mergeCell ref="AF8:AF14"/>
    <mergeCell ref="AG8:AG14"/>
    <mergeCell ref="AH8:AH14"/>
    <mergeCell ref="AI8:AI14"/>
    <mergeCell ref="AJ8:AJ14"/>
    <mergeCell ref="Y8:Y14"/>
    <mergeCell ref="Z8:Z14"/>
    <mergeCell ref="AA8:AA14"/>
    <mergeCell ref="AB8:AB14"/>
    <mergeCell ref="AC8:AC14"/>
    <mergeCell ref="AD8:AD14"/>
    <mergeCell ref="BA16:BG16"/>
    <mergeCell ref="P17:V17"/>
    <mergeCell ref="BA17:BG17"/>
    <mergeCell ref="P18:V18"/>
    <mergeCell ref="BA18:BG18"/>
    <mergeCell ref="P19:V19"/>
    <mergeCell ref="BA19:BG19"/>
    <mergeCell ref="AW8:AW14"/>
    <mergeCell ref="AX8:AX14"/>
    <mergeCell ref="AY8:AY14"/>
    <mergeCell ref="AZ8:AZ14"/>
    <mergeCell ref="BA8:BG14"/>
    <mergeCell ref="P15:V15"/>
    <mergeCell ref="BA15:BG15"/>
    <mergeCell ref="AQ8:AQ14"/>
    <mergeCell ref="AR8:AR14"/>
    <mergeCell ref="AS8:AS14"/>
    <mergeCell ref="AT8:AT14"/>
    <mergeCell ref="AU8:AU14"/>
    <mergeCell ref="AV8:AV14"/>
    <mergeCell ref="AK8:AK14"/>
    <mergeCell ref="AL8:AL14"/>
    <mergeCell ref="AM8:AM14"/>
    <mergeCell ref="AN8:AN14"/>
    <mergeCell ref="BA24:BG24"/>
    <mergeCell ref="P25:V25"/>
    <mergeCell ref="BA25:BG25"/>
    <mergeCell ref="P26:V26"/>
    <mergeCell ref="BA26:BG26"/>
    <mergeCell ref="P27:V27"/>
    <mergeCell ref="BA27:BG27"/>
    <mergeCell ref="BA20:BG20"/>
    <mergeCell ref="P21:V21"/>
    <mergeCell ref="BA21:BG21"/>
    <mergeCell ref="P22:V22"/>
    <mergeCell ref="BA22:BG22"/>
    <mergeCell ref="P23:V23"/>
    <mergeCell ref="BA23:BG23"/>
    <mergeCell ref="BA32:BG32"/>
    <mergeCell ref="P33:V33"/>
    <mergeCell ref="BA33:BG33"/>
    <mergeCell ref="P34:V34"/>
    <mergeCell ref="BA34:BG34"/>
    <mergeCell ref="BA28:BG28"/>
    <mergeCell ref="P29:V29"/>
    <mergeCell ref="BA29:BG29"/>
    <mergeCell ref="P30:V30"/>
    <mergeCell ref="BA30:BG30"/>
    <mergeCell ref="P31:V31"/>
    <mergeCell ref="BA31:BG31"/>
    <mergeCell ref="AC35:AC41"/>
    <mergeCell ref="AD35:AD41"/>
    <mergeCell ref="AE35:AE41"/>
    <mergeCell ref="AF35:AF41"/>
    <mergeCell ref="AG35:AG41"/>
    <mergeCell ref="P35:V41"/>
    <mergeCell ref="W35:W41"/>
    <mergeCell ref="X35:X41"/>
    <mergeCell ref="Y35:Y41"/>
    <mergeCell ref="Z35:Z41"/>
    <mergeCell ref="AA35:AA41"/>
    <mergeCell ref="AZ35:AZ41"/>
    <mergeCell ref="BA35:BG41"/>
    <mergeCell ref="B37:B56"/>
    <mergeCell ref="B57:B86"/>
    <mergeCell ref="B87:B106"/>
    <mergeCell ref="AT35:AT41"/>
    <mergeCell ref="AU35:AU41"/>
    <mergeCell ref="AV35:AV41"/>
    <mergeCell ref="AW35:AW41"/>
    <mergeCell ref="AX35:AX41"/>
    <mergeCell ref="AY35:AY41"/>
    <mergeCell ref="AN35:AN41"/>
    <mergeCell ref="AO35:AO41"/>
    <mergeCell ref="AP35:AP41"/>
    <mergeCell ref="AQ35:AQ41"/>
    <mergeCell ref="AR35:AR41"/>
    <mergeCell ref="AS35:AS41"/>
    <mergeCell ref="AH35:AH41"/>
    <mergeCell ref="AI35:AI41"/>
    <mergeCell ref="AJ35:AJ41"/>
    <mergeCell ref="AK35:AK41"/>
    <mergeCell ref="AL35:AL41"/>
    <mergeCell ref="AM35:AM41"/>
    <mergeCell ref="AB35:AB41"/>
  </mergeCells>
  <phoneticPr fontId="1"/>
  <hyperlinks>
    <hyperlink ref="A1:C1" location="Index!A1" display="Back to Index" xr:uid="{00000000-0004-0000-09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'M:\ChipFab\RENESAS_SUBMIT\RS6518_2\01_Latest_Data\11_Received_Application_Form\[Chip_ApplicationForm_v4_RS6518_2_Kumagai_20181210.xlsx]List'!#REF!</xm:f>
          </x14:formula1>
          <xm:sqref>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zoomScaleNormal="100" workbookViewId="0">
      <pane xSplit="2" ySplit="5" topLeftCell="C6" activePane="bottomRight" state="frozen"/>
      <selection pane="topRight" activeCell="C1" sqref="C1"/>
      <selection pane="bottomLeft" activeCell="A5" sqref="A5"/>
      <selection pane="bottomRight" sqref="A1:C1"/>
    </sheetView>
  </sheetViews>
  <sheetFormatPr defaultColWidth="9" defaultRowHeight="13.5" x14ac:dyDescent="0.15"/>
  <cols>
    <col min="1" max="1" width="2.625" style="20" customWidth="1"/>
    <col min="2" max="2" width="5.625" style="20" customWidth="1"/>
    <col min="3" max="3" width="15.625" style="20" customWidth="1"/>
    <col min="4" max="4" width="14.5" style="20" bestFit="1" customWidth="1"/>
    <col min="5" max="5" width="22.75" style="20" bestFit="1" customWidth="1"/>
    <col min="6" max="6" width="82.625" style="20" customWidth="1"/>
    <col min="7" max="7" width="40.625" style="20" customWidth="1"/>
    <col min="8" max="16384" width="9" style="20"/>
  </cols>
  <sheetData>
    <row r="1" spans="1:7" s="1" customFormat="1" x14ac:dyDescent="0.15">
      <c r="A1" s="141" t="s">
        <v>35</v>
      </c>
      <c r="B1" s="141"/>
      <c r="C1" s="141"/>
      <c r="D1" s="38"/>
    </row>
    <row r="2" spans="1:7" x14ac:dyDescent="0.15">
      <c r="A2" s="36"/>
      <c r="B2" s="36"/>
      <c r="C2" s="36"/>
    </row>
    <row r="3" spans="1:7" ht="17.25" x14ac:dyDescent="0.15">
      <c r="B3" s="21" t="s">
        <v>23</v>
      </c>
      <c r="G3" s="39"/>
    </row>
    <row r="5" spans="1:7" ht="27" x14ac:dyDescent="0.15">
      <c r="A5" s="22" t="s">
        <v>12</v>
      </c>
      <c r="B5" s="23" t="s">
        <v>13</v>
      </c>
      <c r="C5" s="23" t="s">
        <v>14</v>
      </c>
      <c r="D5" s="23" t="s">
        <v>21</v>
      </c>
      <c r="E5" s="23" t="s">
        <v>20</v>
      </c>
      <c r="F5" s="23" t="s">
        <v>15</v>
      </c>
      <c r="G5" s="23" t="s">
        <v>16</v>
      </c>
    </row>
    <row r="6" spans="1:7" ht="27" x14ac:dyDescent="0.15">
      <c r="A6" s="22" t="s">
        <v>12</v>
      </c>
      <c r="B6" s="24">
        <v>1</v>
      </c>
      <c r="C6" s="25">
        <v>42901</v>
      </c>
      <c r="D6" s="26" t="s">
        <v>22</v>
      </c>
      <c r="E6" s="26" t="s">
        <v>46</v>
      </c>
      <c r="F6" s="27" t="s">
        <v>47</v>
      </c>
      <c r="G6" s="27"/>
    </row>
    <row r="7" spans="1:7" ht="27" x14ac:dyDescent="0.15">
      <c r="A7" s="22" t="s">
        <v>17</v>
      </c>
      <c r="B7" s="28">
        <v>2</v>
      </c>
      <c r="C7" s="29">
        <v>42911</v>
      </c>
      <c r="D7" s="30" t="s">
        <v>57</v>
      </c>
      <c r="E7" s="51" t="s">
        <v>58</v>
      </c>
      <c r="F7" s="50" t="s">
        <v>69</v>
      </c>
      <c r="G7" s="31"/>
    </row>
    <row r="8" spans="1:7" ht="27" x14ac:dyDescent="0.15">
      <c r="A8" s="22" t="s">
        <v>17</v>
      </c>
      <c r="B8" s="28">
        <v>3</v>
      </c>
      <c r="C8" s="29">
        <v>42912</v>
      </c>
      <c r="D8" s="30" t="s">
        <v>59</v>
      </c>
      <c r="E8" s="51" t="s">
        <v>60</v>
      </c>
      <c r="F8" s="31" t="s">
        <v>61</v>
      </c>
      <c r="G8" s="31"/>
    </row>
    <row r="9" spans="1:7" ht="27" x14ac:dyDescent="0.15">
      <c r="A9" s="22" t="s">
        <v>12</v>
      </c>
      <c r="B9" s="28">
        <v>4</v>
      </c>
      <c r="C9" s="29">
        <v>42919</v>
      </c>
      <c r="D9" s="30" t="s">
        <v>62</v>
      </c>
      <c r="E9" s="51" t="s">
        <v>60</v>
      </c>
      <c r="F9" s="31" t="s">
        <v>67</v>
      </c>
      <c r="G9" s="31"/>
    </row>
    <row r="10" spans="1:7" ht="27" x14ac:dyDescent="0.15">
      <c r="A10" s="22" t="s">
        <v>17</v>
      </c>
      <c r="B10" s="28">
        <v>5</v>
      </c>
      <c r="C10" s="29">
        <v>42922</v>
      </c>
      <c r="D10" s="30" t="s">
        <v>64</v>
      </c>
      <c r="E10" s="51" t="s">
        <v>60</v>
      </c>
      <c r="F10" s="31" t="s">
        <v>65</v>
      </c>
      <c r="G10" s="31"/>
    </row>
    <row r="11" spans="1:7" ht="27" x14ac:dyDescent="0.15">
      <c r="A11" s="22" t="s">
        <v>12</v>
      </c>
      <c r="B11" s="28">
        <v>6</v>
      </c>
      <c r="C11" s="29">
        <v>42923</v>
      </c>
      <c r="D11" s="30" t="s">
        <v>66</v>
      </c>
      <c r="E11" s="51" t="s">
        <v>60</v>
      </c>
      <c r="F11" s="31" t="s">
        <v>68</v>
      </c>
      <c r="G11" s="31"/>
    </row>
    <row r="12" spans="1:7" ht="27" x14ac:dyDescent="0.15">
      <c r="A12" s="22" t="s">
        <v>18</v>
      </c>
      <c r="B12" s="28">
        <v>7</v>
      </c>
      <c r="C12" s="29">
        <v>42923</v>
      </c>
      <c r="D12" s="30" t="s">
        <v>71</v>
      </c>
      <c r="E12" s="51" t="s">
        <v>60</v>
      </c>
      <c r="F12" s="31" t="s">
        <v>72</v>
      </c>
      <c r="G12" s="31"/>
    </row>
    <row r="13" spans="1:7" ht="27" x14ac:dyDescent="0.15">
      <c r="A13" s="22" t="s">
        <v>12</v>
      </c>
      <c r="B13" s="28">
        <v>8</v>
      </c>
      <c r="C13" s="29"/>
      <c r="D13" s="30"/>
      <c r="E13" s="30"/>
      <c r="F13" s="31"/>
      <c r="G13" s="31"/>
    </row>
    <row r="14" spans="1:7" ht="27" x14ac:dyDescent="0.15">
      <c r="A14" s="22" t="s">
        <v>18</v>
      </c>
      <c r="B14" s="28">
        <v>9</v>
      </c>
      <c r="C14" s="29"/>
      <c r="D14" s="30"/>
      <c r="E14" s="30"/>
      <c r="F14" s="31"/>
      <c r="G14" s="31"/>
    </row>
    <row r="15" spans="1:7" ht="27" x14ac:dyDescent="0.15">
      <c r="A15" s="22" t="s">
        <v>12</v>
      </c>
      <c r="B15" s="28">
        <v>10</v>
      </c>
      <c r="C15" s="29"/>
      <c r="D15" s="30"/>
      <c r="E15" s="30"/>
      <c r="F15" s="31"/>
      <c r="G15" s="31"/>
    </row>
    <row r="16" spans="1:7" ht="27" x14ac:dyDescent="0.15">
      <c r="A16" s="22" t="s">
        <v>12</v>
      </c>
      <c r="B16" s="28">
        <v>11</v>
      </c>
      <c r="C16" s="29"/>
      <c r="D16" s="30"/>
      <c r="E16" s="30"/>
      <c r="F16" s="31"/>
      <c r="G16" s="31"/>
    </row>
    <row r="17" spans="1:7" ht="27" x14ac:dyDescent="0.15">
      <c r="A17" s="22" t="s">
        <v>12</v>
      </c>
      <c r="B17" s="28">
        <v>12</v>
      </c>
      <c r="C17" s="29"/>
      <c r="D17" s="30"/>
      <c r="E17" s="30"/>
      <c r="F17" s="31"/>
      <c r="G17" s="31"/>
    </row>
    <row r="18" spans="1:7" ht="27" x14ac:dyDescent="0.15">
      <c r="A18" s="22" t="s">
        <v>12</v>
      </c>
      <c r="B18" s="28">
        <v>13</v>
      </c>
      <c r="C18" s="29"/>
      <c r="D18" s="30"/>
      <c r="E18" s="30"/>
      <c r="F18" s="31"/>
      <c r="G18" s="31"/>
    </row>
    <row r="19" spans="1:7" ht="27" x14ac:dyDescent="0.15">
      <c r="A19" s="22" t="s">
        <v>18</v>
      </c>
      <c r="B19" s="28">
        <v>14</v>
      </c>
      <c r="C19" s="29"/>
      <c r="D19" s="30"/>
      <c r="E19" s="30"/>
      <c r="F19" s="31"/>
      <c r="G19" s="31"/>
    </row>
    <row r="20" spans="1:7" ht="27" x14ac:dyDescent="0.15">
      <c r="A20" s="22" t="s">
        <v>19</v>
      </c>
      <c r="B20" s="28">
        <v>15</v>
      </c>
      <c r="C20" s="29"/>
      <c r="D20" s="30"/>
      <c r="E20" s="30"/>
      <c r="F20" s="31"/>
      <c r="G20" s="31"/>
    </row>
    <row r="21" spans="1:7" ht="27" x14ac:dyDescent="0.15">
      <c r="A21" s="22" t="s">
        <v>18</v>
      </c>
      <c r="B21" s="28">
        <v>16</v>
      </c>
      <c r="C21" s="29"/>
      <c r="D21" s="30"/>
      <c r="E21" s="30"/>
      <c r="F21" s="31"/>
      <c r="G21" s="31"/>
    </row>
    <row r="22" spans="1:7" ht="27" x14ac:dyDescent="0.15">
      <c r="A22" s="22" t="s">
        <v>17</v>
      </c>
      <c r="B22" s="28">
        <v>17</v>
      </c>
      <c r="C22" s="29"/>
      <c r="D22" s="30"/>
      <c r="E22" s="30"/>
      <c r="F22" s="31"/>
      <c r="G22" s="31"/>
    </row>
    <row r="23" spans="1:7" ht="27" x14ac:dyDescent="0.15">
      <c r="A23" s="22" t="s">
        <v>18</v>
      </c>
      <c r="B23" s="28">
        <v>18</v>
      </c>
      <c r="C23" s="29"/>
      <c r="D23" s="30"/>
      <c r="E23" s="30"/>
      <c r="F23" s="31"/>
      <c r="G23" s="31"/>
    </row>
    <row r="24" spans="1:7" ht="27" x14ac:dyDescent="0.15">
      <c r="A24" s="22" t="s">
        <v>12</v>
      </c>
      <c r="B24" s="28">
        <v>19</v>
      </c>
      <c r="C24" s="29"/>
      <c r="D24" s="30"/>
      <c r="E24" s="30"/>
      <c r="F24" s="31"/>
      <c r="G24" s="31"/>
    </row>
    <row r="25" spans="1:7" ht="27" x14ac:dyDescent="0.15">
      <c r="A25" s="22" t="s">
        <v>12</v>
      </c>
      <c r="B25" s="32">
        <v>20</v>
      </c>
      <c r="C25" s="33"/>
      <c r="D25" s="34"/>
      <c r="E25" s="34"/>
      <c r="F25" s="35"/>
      <c r="G25" s="35"/>
    </row>
  </sheetData>
  <mergeCells count="1">
    <mergeCell ref="A1:C1"/>
  </mergeCells>
  <phoneticPr fontId="1"/>
  <hyperlinks>
    <hyperlink ref="A1:C1" location="Index!A1" display="Back to Index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"/>
  <sheetViews>
    <sheetView zoomScaleNormal="100" workbookViewId="0">
      <selection activeCell="F21" sqref="F21"/>
    </sheetView>
  </sheetViews>
  <sheetFormatPr defaultColWidth="9" defaultRowHeight="13.5" x14ac:dyDescent="0.15"/>
  <cols>
    <col min="1" max="1" width="2.625" style="1" customWidth="1"/>
    <col min="2" max="2" width="16.125" style="1" bestFit="1" customWidth="1"/>
    <col min="3" max="3" width="11.875" style="1" customWidth="1"/>
    <col min="4" max="4" width="8.125" style="1" bestFit="1" customWidth="1"/>
    <col min="5" max="5" width="26.125" style="1" bestFit="1" customWidth="1"/>
    <col min="6" max="6" width="29.5" style="1" bestFit="1" customWidth="1"/>
    <col min="7" max="7" width="20" style="1" customWidth="1"/>
    <col min="8" max="8" width="11.75" style="1" customWidth="1"/>
    <col min="9" max="10" width="14.625" style="1" customWidth="1"/>
    <col min="11" max="16384" width="9" style="1"/>
  </cols>
  <sheetData>
    <row r="1" spans="1:10" x14ac:dyDescent="0.15">
      <c r="A1" s="146" t="s">
        <v>35</v>
      </c>
      <c r="B1" s="146"/>
      <c r="C1" s="38"/>
      <c r="D1" s="38"/>
    </row>
    <row r="2" spans="1:10" ht="13.5" customHeight="1" x14ac:dyDescent="0.15">
      <c r="A2" s="40"/>
      <c r="B2" s="40"/>
      <c r="C2" s="3"/>
    </row>
    <row r="3" spans="1:10" ht="17.25" x14ac:dyDescent="0.15">
      <c r="B3" s="19" t="s">
        <v>36</v>
      </c>
    </row>
    <row r="4" spans="1:10" ht="13.5" customHeight="1" x14ac:dyDescent="0.15">
      <c r="A4" s="2"/>
      <c r="B4" s="2"/>
      <c r="C4" s="3"/>
    </row>
    <row r="5" spans="1:10" ht="13.5" customHeight="1" x14ac:dyDescent="0.15">
      <c r="A5" s="2"/>
      <c r="B5" s="145" t="s">
        <v>39</v>
      </c>
      <c r="C5" s="145"/>
      <c r="D5" s="145"/>
      <c r="E5" s="4"/>
      <c r="F5" s="4"/>
      <c r="G5" s="4"/>
      <c r="H5" s="4"/>
      <c r="I5" s="4"/>
    </row>
    <row r="6" spans="1:10" ht="13.5" customHeight="1" x14ac:dyDescent="0.15">
      <c r="B6" s="5" t="s">
        <v>7</v>
      </c>
      <c r="C6" s="5" t="s">
        <v>10</v>
      </c>
      <c r="D6" s="5" t="s">
        <v>9</v>
      </c>
      <c r="E6" s="5" t="s">
        <v>50</v>
      </c>
      <c r="F6" s="6" t="s">
        <v>8</v>
      </c>
      <c r="G6" s="5" t="s">
        <v>88</v>
      </c>
      <c r="H6" s="17" t="s">
        <v>1</v>
      </c>
      <c r="I6" s="5" t="s">
        <v>70</v>
      </c>
      <c r="J6" s="5" t="s">
        <v>11</v>
      </c>
    </row>
    <row r="7" spans="1:10" ht="13.5" customHeight="1" x14ac:dyDescent="0.15">
      <c r="B7" s="147" t="s">
        <v>5</v>
      </c>
      <c r="C7" s="83" t="s">
        <v>167</v>
      </c>
      <c r="D7" s="86" t="s">
        <v>168</v>
      </c>
      <c r="E7" s="88" t="s">
        <v>169</v>
      </c>
      <c r="F7" s="7" t="s">
        <v>107</v>
      </c>
      <c r="G7" s="7" t="s">
        <v>180</v>
      </c>
      <c r="H7" s="54" t="s">
        <v>94</v>
      </c>
      <c r="I7" s="7">
        <v>12</v>
      </c>
      <c r="J7" s="49"/>
    </row>
    <row r="8" spans="1:10" ht="13.5" customHeight="1" x14ac:dyDescent="0.15">
      <c r="B8" s="148"/>
      <c r="C8" s="84" t="s">
        <v>170</v>
      </c>
      <c r="D8" s="87" t="s">
        <v>171</v>
      </c>
      <c r="E8" s="84" t="s">
        <v>172</v>
      </c>
      <c r="F8" s="37" t="s">
        <v>173</v>
      </c>
      <c r="G8" s="7" t="s">
        <v>179</v>
      </c>
      <c r="H8" s="54" t="s">
        <v>94</v>
      </c>
      <c r="I8" s="7">
        <v>8</v>
      </c>
      <c r="J8" s="49"/>
    </row>
    <row r="9" spans="1:10" ht="13.5" customHeight="1" x14ac:dyDescent="0.15">
      <c r="B9" s="148"/>
      <c r="C9" s="84" t="s">
        <v>174</v>
      </c>
      <c r="D9" s="87" t="s">
        <v>175</v>
      </c>
      <c r="E9" s="89" t="s">
        <v>176</v>
      </c>
      <c r="F9" s="7" t="s">
        <v>177</v>
      </c>
      <c r="G9" s="7" t="s">
        <v>178</v>
      </c>
      <c r="H9" s="55" t="s">
        <v>94</v>
      </c>
      <c r="I9" s="7">
        <v>55</v>
      </c>
      <c r="J9" s="49"/>
    </row>
    <row r="10" spans="1:10" ht="13.5" customHeight="1" x14ac:dyDescent="0.15">
      <c r="B10" s="148"/>
      <c r="C10" s="84"/>
      <c r="D10" s="87"/>
      <c r="E10" s="89"/>
      <c r="F10" s="7"/>
      <c r="G10" s="7"/>
      <c r="H10" s="55"/>
      <c r="I10" s="7" t="e">
        <f>COUNTIF(TSMC6520_1!$D$8:$D$106,'Chip Allocation'!$F10)+COUNTIF(#REF!,'Chip Allocation'!$F10)+COUNTIF(#REF!,'Chip Allocation'!$F10)</f>
        <v>#REF!</v>
      </c>
      <c r="J10" s="49"/>
    </row>
    <row r="11" spans="1:10" ht="13.5" customHeight="1" x14ac:dyDescent="0.15">
      <c r="B11" s="148"/>
      <c r="C11" s="84"/>
      <c r="D11" s="87"/>
      <c r="E11" s="89"/>
      <c r="F11" s="7"/>
      <c r="G11" s="7"/>
      <c r="H11" s="55"/>
      <c r="I11" s="7" t="e">
        <f>COUNTIF(TSMC6520_1!$D$8:$D$106,'Chip Allocation'!$F11)+COUNTIF(#REF!,'Chip Allocation'!$F11)+COUNTIF(#REF!,'Chip Allocation'!$F11)</f>
        <v>#REF!</v>
      </c>
      <c r="J11" s="49"/>
    </row>
    <row r="12" spans="1:10" ht="13.5" customHeight="1" x14ac:dyDescent="0.15">
      <c r="B12" s="148"/>
      <c r="C12" s="85"/>
      <c r="D12" s="85"/>
      <c r="E12" s="85"/>
      <c r="F12" s="7"/>
      <c r="G12" s="7"/>
      <c r="H12" s="55"/>
      <c r="I12" s="7" t="e">
        <f>COUNTIF(TSMC6520_1!$D$8:$D$106,'Chip Allocation'!$F12)+COUNTIF(#REF!,'Chip Allocation'!$F12)+COUNTIF(#REF!,'Chip Allocation'!$F12)</f>
        <v>#REF!</v>
      </c>
      <c r="J12" s="49"/>
    </row>
    <row r="13" spans="1:10" ht="13.5" customHeight="1" x14ac:dyDescent="0.15">
      <c r="B13" s="148"/>
      <c r="C13" s="85"/>
      <c r="D13" s="85"/>
      <c r="E13" s="85"/>
      <c r="F13" s="7"/>
      <c r="G13" s="7"/>
      <c r="H13" s="54"/>
      <c r="I13" s="7" t="e">
        <f>COUNTIF(TSMC6520_1!$D$8:$D$106,'Chip Allocation'!$F13)+COUNTIF(#REF!,'Chip Allocation'!$F13)+COUNTIF(#REF!,'Chip Allocation'!$F13)</f>
        <v>#REF!</v>
      </c>
      <c r="J13" s="49"/>
    </row>
    <row r="14" spans="1:10" ht="13.5" customHeight="1" x14ac:dyDescent="0.15">
      <c r="B14" s="148"/>
      <c r="C14" s="84"/>
      <c r="D14" s="85"/>
      <c r="E14" s="84"/>
      <c r="F14" s="7"/>
      <c r="G14" s="7"/>
      <c r="H14" s="55"/>
      <c r="I14" s="7" t="e">
        <f>COUNTIF(TSMC6520_1!$D$8:$D$106,'Chip Allocation'!$F14)+COUNTIF(#REF!,'Chip Allocation'!$F14)+COUNTIF(#REF!,'Chip Allocation'!$F14)</f>
        <v>#REF!</v>
      </c>
      <c r="J14" s="49"/>
    </row>
    <row r="15" spans="1:10" ht="13.5" customHeight="1" x14ac:dyDescent="0.15">
      <c r="B15" s="149"/>
      <c r="C15" s="85"/>
      <c r="D15" s="85"/>
      <c r="E15" s="85"/>
      <c r="F15" s="7"/>
      <c r="G15" s="7"/>
      <c r="H15" s="90"/>
      <c r="I15" s="7" t="e">
        <f>COUNTIF(TSMC6520_1!$D$8:$D$106,'Chip Allocation'!$F15)+COUNTIF(#REF!,'Chip Allocation'!$F15)+COUNTIF(#REF!,'Chip Allocation'!$F15)</f>
        <v>#REF!</v>
      </c>
      <c r="J15" s="49"/>
    </row>
    <row r="16" spans="1:10" ht="13.5" customHeight="1" x14ac:dyDescent="0.15">
      <c r="B16" s="143" t="s">
        <v>6</v>
      </c>
      <c r="C16" s="7"/>
      <c r="D16" s="16"/>
      <c r="E16" s="7"/>
      <c r="F16" s="48"/>
      <c r="G16" s="7"/>
      <c r="H16" s="56"/>
      <c r="I16" s="7" t="e">
        <f>COUNTIF(TSMC6520_1!$D$8:$D$106,'Chip Allocation'!$F16)+COUNTIF(#REF!,'Chip Allocation'!$F16)+COUNTIF(#REF!,'Chip Allocation'!$F16)</f>
        <v>#REF!</v>
      </c>
      <c r="J16" s="53"/>
    </row>
    <row r="17" spans="1:10" ht="13.5" customHeight="1" x14ac:dyDescent="0.15">
      <c r="B17" s="144"/>
      <c r="C17" s="83"/>
      <c r="D17" s="91"/>
      <c r="E17" s="93"/>
      <c r="F17" s="7"/>
      <c r="G17" s="7"/>
      <c r="H17" s="54"/>
      <c r="I17" s="7" t="e">
        <f>COUNTIF(TSMC6520_1!$D$8:$D$106,'Chip Allocation'!$F17)+COUNTIF(#REF!,'Chip Allocation'!$F17)+COUNTIF(#REF!,'Chip Allocation'!$F17)</f>
        <v>#REF!</v>
      </c>
      <c r="J17" s="53"/>
    </row>
    <row r="18" spans="1:10" ht="13.5" customHeight="1" x14ac:dyDescent="0.15">
      <c r="B18" s="144"/>
      <c r="C18" s="83"/>
      <c r="D18" s="92"/>
      <c r="E18" s="89"/>
      <c r="F18" s="8"/>
      <c r="G18" s="7"/>
      <c r="H18" s="54"/>
      <c r="I18" s="7" t="e">
        <f>COUNTIF(TSMC6520_1!$D$8:$D$106,'Chip Allocation'!$F18)+COUNTIF(#REF!,'Chip Allocation'!$F18)+COUNTIF(#REF!,'Chip Allocation'!$F18)</f>
        <v>#REF!</v>
      </c>
      <c r="J18" s="53"/>
    </row>
    <row r="19" spans="1:10" ht="13.5" customHeight="1" x14ac:dyDescent="0.15">
      <c r="B19" s="144"/>
      <c r="C19" s="83"/>
      <c r="D19" s="92"/>
      <c r="E19" s="94"/>
      <c r="F19" s="37"/>
      <c r="G19" s="7"/>
      <c r="H19" s="54"/>
      <c r="I19" s="7" t="e">
        <f>COUNTIF(TSMC6520_1!$D$8:$D$106,'Chip Allocation'!$F19)+COUNTIF(#REF!,'Chip Allocation'!$F19)+COUNTIF(#REF!,'Chip Allocation'!$F19)</f>
        <v>#REF!</v>
      </c>
      <c r="J19" s="53"/>
    </row>
    <row r="20" spans="1:10" ht="13.5" customHeight="1" x14ac:dyDescent="0.15">
      <c r="B20" s="144"/>
      <c r="C20" s="83"/>
      <c r="D20" s="92"/>
      <c r="E20" s="89"/>
      <c r="F20" s="89"/>
      <c r="G20" s="7"/>
      <c r="H20" s="54"/>
      <c r="I20" s="7" t="e">
        <f>COUNTIF(TSMC6520_1!$D$8:$D$106,'Chip Allocation'!$F20)+COUNTIF(#REF!,'Chip Allocation'!$F20)+COUNTIF(#REF!,'Chip Allocation'!$F20)</f>
        <v>#REF!</v>
      </c>
      <c r="J20" s="53"/>
    </row>
    <row r="21" spans="1:10" ht="13.5" customHeight="1" x14ac:dyDescent="0.15">
      <c r="B21" s="144"/>
      <c r="C21" s="7"/>
      <c r="D21" s="8"/>
      <c r="E21" s="7"/>
      <c r="F21" s="8"/>
      <c r="G21" s="7"/>
      <c r="H21" s="18"/>
      <c r="I21" s="7" t="e">
        <f>COUNTIF(TSMC6520_1!$D$8:$D$106,'Chip Allocation'!$F21)+COUNTIF(#REF!,'Chip Allocation'!$F21)+COUNTIF(#REF!,'Chip Allocation'!$F21)</f>
        <v>#REF!</v>
      </c>
      <c r="J21" s="53"/>
    </row>
    <row r="22" spans="1:10" ht="13.5" customHeight="1" x14ac:dyDescent="0.15">
      <c r="B22" s="144"/>
      <c r="C22" s="7"/>
      <c r="E22" s="7"/>
      <c r="F22" s="8"/>
      <c r="G22" s="7"/>
      <c r="H22" s="18"/>
      <c r="I22" s="7" t="e">
        <f>COUNTIF(TSMC6520_1!$D$8:$D$106,'Chip Allocation'!$F22)+COUNTIF(#REF!,'Chip Allocation'!$F22)+COUNTIF(#REF!,'Chip Allocation'!$F22)</f>
        <v>#REF!</v>
      </c>
      <c r="J22" s="53"/>
    </row>
    <row r="23" spans="1:10" ht="13.5" customHeight="1" x14ac:dyDescent="0.15">
      <c r="B23" s="144"/>
      <c r="C23" s="7"/>
      <c r="D23" s="8"/>
      <c r="E23" s="8"/>
      <c r="F23" s="7"/>
      <c r="G23" s="7"/>
      <c r="H23" s="18"/>
      <c r="I23" s="7" t="e">
        <f>COUNTIF(TSMC6520_1!$D$8:$D$106,'Chip Allocation'!$F23)+COUNTIF(#REF!,'Chip Allocation'!$F23)+COUNTIF(#REF!,'Chip Allocation'!$F23)</f>
        <v>#REF!</v>
      </c>
      <c r="J23" s="53"/>
    </row>
    <row r="24" spans="1:10" ht="13.5" customHeight="1" x14ac:dyDescent="0.15">
      <c r="B24" s="144"/>
      <c r="C24" s="7" t="s">
        <v>101</v>
      </c>
      <c r="D24" s="8" t="s">
        <v>102</v>
      </c>
      <c r="E24" s="7" t="s">
        <v>103</v>
      </c>
      <c r="F24" s="8" t="s">
        <v>102</v>
      </c>
      <c r="G24" s="7" t="s">
        <v>104</v>
      </c>
      <c r="H24" s="18" t="s">
        <v>105</v>
      </c>
      <c r="I24" s="7" t="e">
        <f>COUNTIF(TSMC6520_1!$D$8:$D$106,'Chip Allocation'!$F24)+COUNTIF(#REF!,'Chip Allocation'!$F24)+COUNTIF(#REF!,'Chip Allocation'!$F24)</f>
        <v>#REF!</v>
      </c>
      <c r="J24" s="53"/>
    </row>
    <row r="25" spans="1:10" ht="13.5" customHeight="1" x14ac:dyDescent="0.15">
      <c r="B25" s="142" t="s">
        <v>81</v>
      </c>
      <c r="C25" s="7" t="s">
        <v>82</v>
      </c>
      <c r="D25" s="8" t="s">
        <v>75</v>
      </c>
      <c r="E25" s="7"/>
      <c r="F25" s="8"/>
      <c r="G25" s="7"/>
      <c r="H25" s="54"/>
      <c r="I25" s="7" t="e">
        <f>COUNTIF(TSMC6520_1!$D$8:$D$106,'Chip Allocation'!$F25)+COUNTIF(#REF!,'Chip Allocation'!$F25)+COUNTIF(#REF!,'Chip Allocation'!$F25)</f>
        <v>#REF!</v>
      </c>
      <c r="J25" s="53"/>
    </row>
    <row r="26" spans="1:10" ht="13.5" customHeight="1" x14ac:dyDescent="0.15">
      <c r="B26" s="142"/>
      <c r="C26" s="7" t="s">
        <v>75</v>
      </c>
      <c r="D26" s="8" t="s">
        <v>77</v>
      </c>
      <c r="E26" s="7"/>
      <c r="F26" s="8"/>
      <c r="G26" s="7"/>
      <c r="H26" s="55"/>
      <c r="I26" s="7" t="e">
        <f>COUNTIF(TSMC6520_1!$D$8:$D$106,'Chip Allocation'!$F26)+COUNTIF(#REF!,'Chip Allocation'!$F26)+COUNTIF(#REF!,'Chip Allocation'!$F26)</f>
        <v>#REF!</v>
      </c>
      <c r="J26" s="53"/>
    </row>
    <row r="27" spans="1:10" ht="13.5" customHeight="1" x14ac:dyDescent="0.15">
      <c r="B27" s="142"/>
      <c r="C27" s="7" t="s">
        <v>77</v>
      </c>
      <c r="D27" s="8" t="s">
        <v>83</v>
      </c>
      <c r="E27" s="7"/>
      <c r="F27" s="8"/>
      <c r="G27" s="7"/>
      <c r="H27" s="56"/>
      <c r="I27" s="7" t="e">
        <f>COUNTIF(TSMC6520_1!$D$8:$D$106,'Chip Allocation'!$F27)+COUNTIF(#REF!,'Chip Allocation'!$F27)+COUNTIF(#REF!,'Chip Allocation'!$F27)</f>
        <v>#REF!</v>
      </c>
      <c r="J27" s="53"/>
    </row>
    <row r="28" spans="1:10" ht="13.5" customHeight="1" x14ac:dyDescent="0.15">
      <c r="B28" s="142" t="s">
        <v>74</v>
      </c>
      <c r="C28" s="7" t="s">
        <v>75</v>
      </c>
      <c r="D28" s="8" t="s">
        <v>77</v>
      </c>
      <c r="E28" s="16" t="s">
        <v>74</v>
      </c>
      <c r="F28" s="16" t="s">
        <v>84</v>
      </c>
      <c r="G28" s="7" t="s">
        <v>85</v>
      </c>
      <c r="H28" s="54" t="s">
        <v>106</v>
      </c>
      <c r="I28" s="7" t="e">
        <f>COUNTIF(TSMC6520_1!$D$8:$D$106,'Chip Allocation'!$F28)+COUNTIF(#REF!,'Chip Allocation'!$F28)+COUNTIF(#REF!,'Chip Allocation'!$F28)</f>
        <v>#REF!</v>
      </c>
      <c r="J28" s="53"/>
    </row>
    <row r="29" spans="1:10" ht="13.5" customHeight="1" x14ac:dyDescent="0.15">
      <c r="B29" s="142"/>
      <c r="C29" s="7" t="s">
        <v>75</v>
      </c>
      <c r="D29" s="8" t="s">
        <v>75</v>
      </c>
      <c r="E29" s="16"/>
      <c r="F29" s="16"/>
      <c r="G29" s="7" t="s">
        <v>86</v>
      </c>
      <c r="H29" s="55"/>
      <c r="I29" s="7" t="e">
        <f>COUNTIF(TSMC6520_1!$D$8:$D$106,'Chip Allocation'!$F29)+COUNTIF(#REF!,'Chip Allocation'!$F29)+COUNTIF(#REF!,'Chip Allocation'!$F29)</f>
        <v>#REF!</v>
      </c>
      <c r="J29" s="53"/>
    </row>
    <row r="30" spans="1:10" ht="13.5" customHeight="1" thickBot="1" x14ac:dyDescent="0.2">
      <c r="B30" s="142"/>
      <c r="C30" s="7" t="s">
        <v>75</v>
      </c>
      <c r="D30" s="8" t="s">
        <v>76</v>
      </c>
      <c r="E30" s="16"/>
      <c r="F30" s="16"/>
      <c r="G30" s="7" t="s">
        <v>87</v>
      </c>
      <c r="H30" s="56"/>
      <c r="I30" s="7" t="e">
        <f>COUNTIF(TSMC6520_1!$D$8:$D$106,'Chip Allocation'!$F30)+COUNTIF(#REF!,'Chip Allocation'!$F30)+COUNTIF(#REF!,'Chip Allocation'!$F30)</f>
        <v>#REF!</v>
      </c>
      <c r="J30" s="53"/>
    </row>
    <row r="31" spans="1:10" ht="13.5" customHeight="1" x14ac:dyDescent="0.15">
      <c r="H31" s="9" t="s">
        <v>0</v>
      </c>
      <c r="I31" s="10" t="e">
        <f>SUM(I7:I30)&amp;("/300")</f>
        <v>#REF!</v>
      </c>
    </row>
    <row r="32" spans="1:10" ht="13.5" customHeight="1" x14ac:dyDescent="0.15">
      <c r="A32" s="2"/>
      <c r="B32" s="2"/>
      <c r="H32" s="59" t="s">
        <v>73</v>
      </c>
      <c r="I32" s="11" t="e">
        <f>(SUMIF($H$7:$H$30,H32,$I$7:$I$30))&amp;("/100")</f>
        <v>#REF!</v>
      </c>
    </row>
    <row r="33" spans="1:10" ht="13.5" customHeight="1" thickBot="1" x14ac:dyDescent="0.2">
      <c r="A33" s="2"/>
      <c r="B33" s="2"/>
      <c r="C33" s="3"/>
      <c r="H33" s="57"/>
      <c r="I33" s="11" t="str">
        <f>(SUMIF($H$7:$H$30,H34,$I$7:$I$30))&amp;("/100")</f>
        <v>0/100</v>
      </c>
    </row>
    <row r="34" spans="1:10" ht="13.5" customHeight="1" thickBot="1" x14ac:dyDescent="0.2">
      <c r="A34" s="2"/>
      <c r="B34" s="2"/>
      <c r="C34" s="3"/>
      <c r="G34" s="13"/>
      <c r="H34" s="58"/>
      <c r="I34" s="12" t="str">
        <f>(SUMIF($H$7:$H$30,H33,$I$7:$I$30))&amp;("/100")</f>
        <v>0/100</v>
      </c>
    </row>
    <row r="35" spans="1:10" ht="13.5" customHeight="1" x14ac:dyDescent="0.15">
      <c r="A35" s="2"/>
      <c r="B35" s="2"/>
      <c r="C35" s="3"/>
    </row>
    <row r="36" spans="1:10" ht="13.5" customHeight="1" x14ac:dyDescent="0.15">
      <c r="C36" s="14"/>
      <c r="D36" s="14"/>
      <c r="E36" s="14"/>
      <c r="F36" s="14"/>
      <c r="G36" s="14"/>
      <c r="H36" s="14"/>
      <c r="I36" s="14"/>
      <c r="J36" s="14"/>
    </row>
    <row r="37" spans="1:10" ht="13.5" customHeight="1" x14ac:dyDescent="0.15">
      <c r="C37" s="14"/>
      <c r="D37" s="14"/>
      <c r="E37" s="14"/>
      <c r="F37" s="14"/>
      <c r="G37" s="14"/>
      <c r="H37" s="14"/>
      <c r="I37" s="14"/>
      <c r="J37" s="14"/>
    </row>
    <row r="38" spans="1:10" ht="13.5" customHeight="1" x14ac:dyDescent="0.15">
      <c r="C38" s="14"/>
      <c r="D38" s="14"/>
      <c r="E38" s="14"/>
      <c r="F38" s="14"/>
      <c r="G38" s="14"/>
      <c r="H38" s="14"/>
      <c r="I38" s="14"/>
      <c r="J38" s="14"/>
    </row>
    <row r="39" spans="1:10" ht="13.5" customHeight="1" x14ac:dyDescent="0.15">
      <c r="C39" s="14"/>
      <c r="D39" s="14"/>
      <c r="E39" s="14"/>
      <c r="F39" s="14"/>
      <c r="G39" s="14"/>
      <c r="H39" s="14"/>
      <c r="I39" s="14"/>
      <c r="J39" s="14"/>
    </row>
  </sheetData>
  <mergeCells count="6">
    <mergeCell ref="B28:B30"/>
    <mergeCell ref="B16:B24"/>
    <mergeCell ref="B25:B27"/>
    <mergeCell ref="B5:D5"/>
    <mergeCell ref="A1:B1"/>
    <mergeCell ref="B7:B15"/>
  </mergeCells>
  <phoneticPr fontId="1"/>
  <conditionalFormatting sqref="H16:H30 H7:H14">
    <cfRule type="expression" dxfId="6" priority="1">
      <formula>$H7="R4252"</formula>
    </cfRule>
    <cfRule type="expression" dxfId="5" priority="5">
      <formula>$H7="R4251"</formula>
    </cfRule>
    <cfRule type="expression" dxfId="4" priority="6">
      <formula>$H7="R4250"</formula>
    </cfRule>
    <cfRule type="expression" dxfId="3" priority="7">
      <formula>OR($H7&lt;&gt;"R4250",$H7&lt;&gt;"R4251",$H7&lt;&gt;"R4252")</formula>
    </cfRule>
  </conditionalFormatting>
  <conditionalFormatting sqref="G7:G27">
    <cfRule type="expression" dxfId="2" priority="2">
      <formula>$G7="Mix"</formula>
    </cfRule>
    <cfRule type="expression" dxfId="1" priority="3">
      <formula>$G7="Analog"</formula>
    </cfRule>
    <cfRule type="expression" dxfId="0" priority="4">
      <formula>$G7="Digital"</formula>
    </cfRule>
  </conditionalFormatting>
  <hyperlinks>
    <hyperlink ref="A1:B1" location="Index!A1" display="Back to Index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K107"/>
  <sheetViews>
    <sheetView zoomScale="85" zoomScaleNormal="85" workbookViewId="0">
      <pane ySplit="6" topLeftCell="A19" activePane="bottomLeft" state="frozen"/>
      <selection sqref="A1:B1"/>
      <selection pane="bottomLeft" activeCell="H62" sqref="H62"/>
    </sheetView>
  </sheetViews>
  <sheetFormatPr defaultColWidth="9" defaultRowHeight="13.5" x14ac:dyDescent="0.15"/>
  <cols>
    <col min="1" max="2" width="2.625" style="1" customWidth="1"/>
    <col min="3" max="3" width="7.75" style="1" customWidth="1"/>
    <col min="4" max="4" width="23.875" style="1" customWidth="1"/>
    <col min="5" max="10" width="17.875" style="1" customWidth="1"/>
    <col min="11" max="11" width="9.5" style="1" bestFit="1" customWidth="1"/>
    <col min="12" max="12" width="15.625" style="1" customWidth="1"/>
    <col min="13" max="13" width="5.625" style="1" customWidth="1"/>
    <col min="14" max="14" width="2.875" style="1" customWidth="1"/>
    <col min="15" max="15" width="3.75" style="1" customWidth="1"/>
    <col min="16" max="61" width="3" style="1" customWidth="1"/>
    <col min="62" max="76" width="2.5" style="1" customWidth="1"/>
    <col min="77" max="16384" width="9" style="1"/>
  </cols>
  <sheetData>
    <row r="1" spans="1:63" x14ac:dyDescent="0.15">
      <c r="A1" s="141" t="s">
        <v>35</v>
      </c>
      <c r="B1" s="141"/>
      <c r="C1" s="141"/>
    </row>
    <row r="2" spans="1:63" x14ac:dyDescent="0.15">
      <c r="A2" s="45"/>
      <c r="B2" s="45"/>
      <c r="C2" s="45"/>
    </row>
    <row r="3" spans="1:63" ht="17.25" x14ac:dyDescent="0.15">
      <c r="B3" s="19" t="s">
        <v>45</v>
      </c>
    </row>
    <row r="5" spans="1:63" x14ac:dyDescent="0.15">
      <c r="C5" s="66"/>
      <c r="D5" s="65"/>
      <c r="E5" s="168" t="s">
        <v>78</v>
      </c>
      <c r="F5" s="169"/>
      <c r="G5" s="170"/>
      <c r="H5" s="170"/>
      <c r="I5" s="170"/>
      <c r="J5" s="170"/>
      <c r="K5" s="66"/>
      <c r="L5" s="65"/>
    </row>
    <row r="6" spans="1:63" ht="13.5" customHeight="1" x14ac:dyDescent="0.15">
      <c r="C6" s="61" t="s">
        <v>4</v>
      </c>
      <c r="D6" s="61" t="s">
        <v>48</v>
      </c>
      <c r="E6" s="60" t="s">
        <v>63</v>
      </c>
      <c r="F6" s="46" t="s">
        <v>79</v>
      </c>
      <c r="G6" s="70" t="s">
        <v>80</v>
      </c>
      <c r="H6" s="70" t="s">
        <v>89</v>
      </c>
      <c r="I6" s="71" t="s">
        <v>90</v>
      </c>
      <c r="J6" s="64" t="s">
        <v>92</v>
      </c>
      <c r="K6" s="62" t="s">
        <v>49</v>
      </c>
      <c r="L6" s="61" t="s">
        <v>11</v>
      </c>
    </row>
    <row r="7" spans="1:63" ht="13.5" customHeight="1" x14ac:dyDescent="0.15">
      <c r="B7" s="155" t="s">
        <v>40</v>
      </c>
      <c r="C7" s="15">
        <v>1</v>
      </c>
      <c r="D7" s="37" t="s">
        <v>189</v>
      </c>
      <c r="E7" s="72" t="s">
        <v>181</v>
      </c>
      <c r="F7" s="37"/>
      <c r="G7" s="15"/>
      <c r="H7" s="37"/>
      <c r="I7" s="37"/>
      <c r="J7" s="37"/>
      <c r="K7" s="95" t="s">
        <v>205</v>
      </c>
      <c r="L7" s="37" t="s">
        <v>100</v>
      </c>
      <c r="M7" s="78"/>
      <c r="O7" s="69"/>
      <c r="P7" s="69"/>
      <c r="Q7" s="69"/>
      <c r="R7" s="69"/>
      <c r="S7" s="69"/>
      <c r="T7" s="69"/>
      <c r="U7" s="69"/>
      <c r="V7" s="69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 s="69"/>
    </row>
    <row r="8" spans="1:63" ht="13.5" customHeight="1" x14ac:dyDescent="0.15">
      <c r="B8" s="155"/>
      <c r="C8" s="15">
        <f>C7+1</f>
        <v>2</v>
      </c>
      <c r="D8" s="37" t="s">
        <v>189</v>
      </c>
      <c r="E8" s="72" t="s">
        <v>182</v>
      </c>
      <c r="F8" s="37"/>
      <c r="G8" s="15"/>
      <c r="H8" s="37"/>
      <c r="I8" s="37"/>
      <c r="J8" s="37"/>
      <c r="K8" s="95" t="s">
        <v>206</v>
      </c>
      <c r="L8" s="37" t="s">
        <v>100</v>
      </c>
      <c r="M8" s="78"/>
      <c r="O8" s="69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 s="69"/>
    </row>
    <row r="9" spans="1:63" ht="13.5" customHeight="1" x14ac:dyDescent="0.15">
      <c r="B9" s="155"/>
      <c r="C9" s="15">
        <f>C8+1</f>
        <v>3</v>
      </c>
      <c r="D9" s="37" t="s">
        <v>188</v>
      </c>
      <c r="E9" s="72" t="s">
        <v>113</v>
      </c>
      <c r="F9" s="37"/>
      <c r="G9" s="15"/>
      <c r="H9" s="37"/>
      <c r="I9" s="37"/>
      <c r="J9" s="37"/>
      <c r="K9" s="95" t="s">
        <v>207</v>
      </c>
      <c r="L9" s="37"/>
      <c r="M9" s="78"/>
      <c r="O9" s="6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 s="69"/>
    </row>
    <row r="10" spans="1:63" x14ac:dyDescent="0.15">
      <c r="B10" s="155"/>
      <c r="C10" s="15">
        <f t="shared" ref="C10:C29" si="0">C9+1</f>
        <v>4</v>
      </c>
      <c r="D10" s="37" t="s">
        <v>188</v>
      </c>
      <c r="E10" s="72" t="s">
        <v>114</v>
      </c>
      <c r="F10" s="96"/>
      <c r="G10" s="96"/>
      <c r="H10" s="96"/>
      <c r="I10" s="96"/>
      <c r="J10" s="96"/>
      <c r="K10" s="95" t="s">
        <v>207</v>
      </c>
      <c r="L10" s="37"/>
      <c r="M10" s="78"/>
      <c r="O10" s="69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 s="69"/>
    </row>
    <row r="11" spans="1:63" ht="13.5" customHeight="1" x14ac:dyDescent="0.15">
      <c r="B11" s="155"/>
      <c r="C11" s="15">
        <f t="shared" si="0"/>
        <v>5</v>
      </c>
      <c r="D11" s="37" t="s">
        <v>188</v>
      </c>
      <c r="E11" s="72" t="s">
        <v>115</v>
      </c>
      <c r="F11" s="96"/>
      <c r="G11" s="97"/>
      <c r="H11" s="96"/>
      <c r="I11" s="96"/>
      <c r="J11" s="96"/>
      <c r="K11" s="95" t="s">
        <v>207</v>
      </c>
      <c r="L11" s="37"/>
      <c r="M11" s="78"/>
      <c r="O11" s="69"/>
      <c r="P11"/>
      <c r="Q11"/>
      <c r="R11"/>
      <c r="S11"/>
      <c r="T11"/>
      <c r="U11"/>
      <c r="V11"/>
      <c r="BD11"/>
      <c r="BE11"/>
      <c r="BF11"/>
      <c r="BG11"/>
      <c r="BH11"/>
      <c r="BI11" s="69"/>
    </row>
    <row r="12" spans="1:63" ht="13.5" customHeight="1" x14ac:dyDescent="0.15">
      <c r="B12" s="155"/>
      <c r="C12" s="15">
        <f t="shared" si="0"/>
        <v>6</v>
      </c>
      <c r="D12" s="37" t="s">
        <v>188</v>
      </c>
      <c r="E12" s="72" t="s">
        <v>116</v>
      </c>
      <c r="F12" s="96"/>
      <c r="G12" s="96"/>
      <c r="H12" s="96"/>
      <c r="I12" s="96"/>
      <c r="J12" s="96"/>
      <c r="K12" s="95" t="s">
        <v>207</v>
      </c>
      <c r="L12" s="37"/>
      <c r="M12" s="78"/>
      <c r="O12" s="69"/>
      <c r="P12"/>
      <c r="Q12"/>
      <c r="R12"/>
      <c r="S12"/>
      <c r="T12"/>
      <c r="U12"/>
      <c r="V12"/>
      <c r="BD12"/>
      <c r="BE12"/>
      <c r="BF12"/>
      <c r="BG12"/>
      <c r="BH12"/>
      <c r="BI12"/>
      <c r="BJ12"/>
    </row>
    <row r="13" spans="1:63" x14ac:dyDescent="0.15">
      <c r="B13" s="155"/>
      <c r="C13" s="15">
        <f t="shared" si="0"/>
        <v>7</v>
      </c>
      <c r="D13" s="37" t="s">
        <v>188</v>
      </c>
      <c r="E13" s="72" t="s">
        <v>117</v>
      </c>
      <c r="F13" s="96"/>
      <c r="G13" s="97"/>
      <c r="H13" s="96"/>
      <c r="I13" s="96"/>
      <c r="J13" s="96"/>
      <c r="K13" s="95" t="s">
        <v>207</v>
      </c>
      <c r="L13" s="37"/>
      <c r="M13" s="78"/>
      <c r="O13" s="69"/>
      <c r="P13"/>
      <c r="Q13"/>
      <c r="R13"/>
      <c r="S13"/>
      <c r="T13"/>
      <c r="U13"/>
      <c r="V13"/>
      <c r="BD13"/>
      <c r="BE13"/>
      <c r="BF13"/>
      <c r="BG13"/>
      <c r="BH13"/>
      <c r="BI13"/>
      <c r="BJ13"/>
    </row>
    <row r="14" spans="1:63" x14ac:dyDescent="0.15">
      <c r="B14" s="155"/>
      <c r="C14" s="15">
        <f t="shared" si="0"/>
        <v>8</v>
      </c>
      <c r="D14" s="37" t="s">
        <v>188</v>
      </c>
      <c r="E14" s="72" t="s">
        <v>118</v>
      </c>
      <c r="F14" s="96"/>
      <c r="G14" s="96"/>
      <c r="H14" s="96"/>
      <c r="I14" s="96"/>
      <c r="J14" s="96"/>
      <c r="K14" s="95" t="s">
        <v>207</v>
      </c>
      <c r="L14" s="37"/>
      <c r="M14" s="78"/>
      <c r="O14" s="69"/>
      <c r="P14"/>
      <c r="Q14"/>
      <c r="R14"/>
      <c r="S14"/>
      <c r="T14"/>
      <c r="U14"/>
      <c r="V14"/>
      <c r="W14" s="69">
        <v>79</v>
      </c>
      <c r="X14" s="69">
        <v>78</v>
      </c>
      <c r="Y14" s="69">
        <v>77</v>
      </c>
      <c r="Z14" s="69">
        <v>76</v>
      </c>
      <c r="AA14" s="69">
        <v>75</v>
      </c>
      <c r="AB14" s="69">
        <v>74</v>
      </c>
      <c r="AC14" s="69">
        <v>73</v>
      </c>
      <c r="AD14" s="69">
        <v>72</v>
      </c>
      <c r="AE14" s="69">
        <v>71</v>
      </c>
      <c r="AF14" s="69">
        <v>70</v>
      </c>
      <c r="AG14" s="69">
        <v>69</v>
      </c>
      <c r="AH14" s="69">
        <v>68</v>
      </c>
      <c r="AI14" s="69">
        <v>67</v>
      </c>
      <c r="AJ14" s="69">
        <v>66</v>
      </c>
      <c r="AK14" s="69">
        <v>65</v>
      </c>
      <c r="AL14" s="69">
        <v>64</v>
      </c>
      <c r="AM14" s="69">
        <v>63</v>
      </c>
      <c r="AN14" s="69">
        <v>62</v>
      </c>
      <c r="AO14" s="69">
        <v>61</v>
      </c>
      <c r="AP14" s="69">
        <v>60</v>
      </c>
      <c r="AQ14" s="69">
        <v>59</v>
      </c>
      <c r="AR14" s="69">
        <v>58</v>
      </c>
      <c r="AS14" s="69">
        <v>57</v>
      </c>
      <c r="AT14" s="69">
        <v>56</v>
      </c>
      <c r="AU14" s="69">
        <v>55</v>
      </c>
      <c r="AV14" s="69">
        <v>54</v>
      </c>
      <c r="AW14" s="69">
        <v>53</v>
      </c>
      <c r="AX14" s="69">
        <v>52</v>
      </c>
      <c r="AY14" s="69">
        <v>51</v>
      </c>
      <c r="AZ14" s="69">
        <v>50</v>
      </c>
      <c r="BA14" s="69">
        <v>49</v>
      </c>
      <c r="BB14" s="69">
        <v>48</v>
      </c>
      <c r="BC14" s="69">
        <v>47</v>
      </c>
    </row>
    <row r="15" spans="1:63" ht="13.5" customHeight="1" x14ac:dyDescent="0.15">
      <c r="B15" s="155"/>
      <c r="C15" s="15">
        <f t="shared" si="0"/>
        <v>9</v>
      </c>
      <c r="D15" s="37" t="s">
        <v>188</v>
      </c>
      <c r="E15" s="72" t="s">
        <v>119</v>
      </c>
      <c r="F15" s="96"/>
      <c r="G15" s="97"/>
      <c r="H15" s="96"/>
      <c r="I15" s="96"/>
      <c r="J15" s="96"/>
      <c r="K15" s="95" t="s">
        <v>207</v>
      </c>
      <c r="L15" s="37"/>
      <c r="M15" s="78"/>
      <c r="O15" s="69"/>
      <c r="P15" s="151"/>
      <c r="Q15" s="151"/>
      <c r="R15" s="151"/>
      <c r="S15" s="151"/>
      <c r="T15" s="151"/>
      <c r="U15" s="151"/>
      <c r="V15" s="152"/>
      <c r="W15" s="157" t="str">
        <f>$E$85</f>
        <v>NONE</v>
      </c>
      <c r="X15" s="157" t="str">
        <f>$E$84</f>
        <v>NONE</v>
      </c>
      <c r="Y15" s="157" t="str">
        <f>$E$83</f>
        <v>NONE</v>
      </c>
      <c r="Z15" s="157" t="str">
        <f>$E$82</f>
        <v>NONE</v>
      </c>
      <c r="AA15" s="157" t="str">
        <f>$E$81</f>
        <v>NONE</v>
      </c>
      <c r="AB15" s="157" t="str">
        <f>$E$80</f>
        <v>NONE</v>
      </c>
      <c r="AC15" s="157" t="str">
        <f>$E$79</f>
        <v>NONE</v>
      </c>
      <c r="AD15" s="157" t="str">
        <f>$E$78</f>
        <v>NONE</v>
      </c>
      <c r="AE15" s="157" t="str">
        <f>$E$77</f>
        <v>NONE</v>
      </c>
      <c r="AF15" s="157" t="str">
        <f>$E$76</f>
        <v>NONE</v>
      </c>
      <c r="AG15" s="157" t="str">
        <f>$E$75</f>
        <v>NONE</v>
      </c>
      <c r="AH15" s="157" t="str">
        <f>$E$74</f>
        <v>NONE</v>
      </c>
      <c r="AI15" s="157" t="str">
        <f>$E$73</f>
        <v>NONE</v>
      </c>
      <c r="AJ15" s="157" t="str">
        <f>$E$72</f>
        <v>NONE</v>
      </c>
      <c r="AK15" s="157" t="str">
        <f>$E$71</f>
        <v>DU_TRNG_CS</v>
      </c>
      <c r="AL15" s="157" t="str">
        <f>$E$70</f>
        <v>DU_TRNG_MOSI</v>
      </c>
      <c r="AM15" s="157" t="str">
        <f>$E$69</f>
        <v>DU_TRNG_MISO</v>
      </c>
      <c r="AN15" s="157" t="str">
        <f>$E$68</f>
        <v>DU_TRNG_SCK</v>
      </c>
      <c r="AO15" s="157" t="str">
        <f>$E$67</f>
        <v>DU_Interrupts[7]</v>
      </c>
      <c r="AP15" s="157" t="str">
        <f>$E$66</f>
        <v>VSSD</v>
      </c>
      <c r="AQ15" s="157" t="str">
        <f>$E$65</f>
        <v>DU_Interrupts[6]</v>
      </c>
      <c r="AR15" s="157" t="str">
        <f>$E$64</f>
        <v>VDDD</v>
      </c>
      <c r="AS15" s="157" t="str">
        <f>$E$63</f>
        <v>DU_Interrupts[5]</v>
      </c>
      <c r="AT15" s="157" t="str">
        <f>$E$62</f>
        <v>DU_Interrupts[4]</v>
      </c>
      <c r="AU15" s="157" t="str">
        <f>$E$61</f>
        <v>DU_Interrupts[3]</v>
      </c>
      <c r="AV15" s="157" t="str">
        <f>$E$60</f>
        <v>DU_Interrupts[2]</v>
      </c>
      <c r="AW15" s="157" t="str">
        <f>$E$59</f>
        <v>DU_Interrupts[1]</v>
      </c>
      <c r="AX15" s="157" t="str">
        <f>$E$58</f>
        <v>DU_Interrupts[0]</v>
      </c>
      <c r="AY15" s="157" t="str">
        <f>$E$57</f>
        <v>DU_Rd_Data[7]</v>
      </c>
      <c r="AZ15" s="157" t="str">
        <f>$E$56</f>
        <v>DU_Rd_Data[6]</v>
      </c>
      <c r="BA15" s="157" t="str">
        <f>$E$55</f>
        <v>DU_Rd_Data[5]</v>
      </c>
      <c r="BB15" s="157" t="str">
        <f>$E$54</f>
        <v>DU_Rd_Data[4]</v>
      </c>
      <c r="BC15" s="157" t="str">
        <f>$E$53</f>
        <v>DU_Rd_Data[3]</v>
      </c>
      <c r="BD15" s="164"/>
      <c r="BE15" s="165"/>
      <c r="BF15" s="165"/>
      <c r="BG15" s="165"/>
      <c r="BH15" s="165"/>
      <c r="BI15" s="165"/>
      <c r="BJ15" s="165"/>
      <c r="BK15" s="69"/>
    </row>
    <row r="16" spans="1:63" x14ac:dyDescent="0.15">
      <c r="B16" s="155"/>
      <c r="C16" s="15">
        <f t="shared" si="0"/>
        <v>10</v>
      </c>
      <c r="D16" s="37" t="s">
        <v>188</v>
      </c>
      <c r="E16" s="72" t="s">
        <v>120</v>
      </c>
      <c r="F16" s="96"/>
      <c r="G16" s="96"/>
      <c r="H16" s="96"/>
      <c r="I16" s="96"/>
      <c r="J16" s="96"/>
      <c r="K16" s="95" t="s">
        <v>207</v>
      </c>
      <c r="L16" s="37"/>
      <c r="M16" s="78"/>
      <c r="O16" s="69"/>
      <c r="P16" s="151"/>
      <c r="Q16" s="151"/>
      <c r="R16" s="151"/>
      <c r="S16" s="151"/>
      <c r="T16" s="151"/>
      <c r="U16" s="151"/>
      <c r="V16" s="152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64"/>
      <c r="BE16" s="165"/>
      <c r="BF16" s="165"/>
      <c r="BG16" s="165"/>
      <c r="BH16" s="165"/>
      <c r="BI16" s="165"/>
      <c r="BJ16" s="165"/>
      <c r="BK16" s="69"/>
    </row>
    <row r="17" spans="2:63" ht="13.5" customHeight="1" x14ac:dyDescent="0.15">
      <c r="B17" s="155"/>
      <c r="C17" s="15">
        <f t="shared" si="0"/>
        <v>11</v>
      </c>
      <c r="D17" s="37" t="s">
        <v>188</v>
      </c>
      <c r="E17" s="72" t="s">
        <v>121</v>
      </c>
      <c r="F17" s="96"/>
      <c r="G17" s="97"/>
      <c r="H17" s="96"/>
      <c r="I17" s="96"/>
      <c r="J17" s="96"/>
      <c r="K17" s="95" t="s">
        <v>207</v>
      </c>
      <c r="L17" s="37"/>
      <c r="M17" s="78"/>
      <c r="O17" s="69"/>
      <c r="P17" s="151"/>
      <c r="Q17" s="151"/>
      <c r="R17" s="151"/>
      <c r="S17" s="151"/>
      <c r="T17" s="151"/>
      <c r="U17" s="151"/>
      <c r="V17" s="152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64"/>
      <c r="BE17" s="165"/>
      <c r="BF17" s="165"/>
      <c r="BG17" s="165"/>
      <c r="BH17" s="165"/>
      <c r="BI17" s="165"/>
      <c r="BJ17" s="165"/>
      <c r="BK17" s="69"/>
    </row>
    <row r="18" spans="2:63" ht="13.5" customHeight="1" x14ac:dyDescent="0.15">
      <c r="B18" s="155"/>
      <c r="C18" s="15">
        <f t="shared" si="0"/>
        <v>12</v>
      </c>
      <c r="D18" s="37" t="s">
        <v>188</v>
      </c>
      <c r="E18" s="72" t="s">
        <v>122</v>
      </c>
      <c r="F18" s="96"/>
      <c r="G18" s="96"/>
      <c r="H18" s="96"/>
      <c r="I18" s="96"/>
      <c r="J18" s="96"/>
      <c r="K18" s="95" t="s">
        <v>207</v>
      </c>
      <c r="L18" s="37"/>
      <c r="M18" s="78"/>
      <c r="O18" s="69"/>
      <c r="P18" s="151"/>
      <c r="Q18" s="151"/>
      <c r="R18" s="151"/>
      <c r="S18" s="151"/>
      <c r="T18" s="151"/>
      <c r="U18" s="151"/>
      <c r="V18" s="152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64"/>
      <c r="BE18" s="165"/>
      <c r="BF18" s="165"/>
      <c r="BG18" s="165"/>
      <c r="BH18" s="165"/>
      <c r="BI18" s="165"/>
      <c r="BJ18" s="165"/>
      <c r="BK18" s="69"/>
    </row>
    <row r="19" spans="2:63" x14ac:dyDescent="0.15">
      <c r="B19" s="155"/>
      <c r="C19" s="15">
        <f t="shared" si="0"/>
        <v>13</v>
      </c>
      <c r="D19" s="37" t="s">
        <v>188</v>
      </c>
      <c r="E19" s="72" t="s">
        <v>123</v>
      </c>
      <c r="F19" s="96"/>
      <c r="G19" s="97"/>
      <c r="H19" s="96"/>
      <c r="I19" s="96"/>
      <c r="J19" s="96"/>
      <c r="K19" s="95" t="s">
        <v>207</v>
      </c>
      <c r="L19" s="37"/>
      <c r="M19" s="78"/>
      <c r="O19" s="69"/>
      <c r="P19" s="151"/>
      <c r="Q19" s="151"/>
      <c r="R19" s="151"/>
      <c r="S19" s="151"/>
      <c r="T19" s="151"/>
      <c r="U19" s="151"/>
      <c r="V19" s="152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64"/>
      <c r="BE19" s="165"/>
      <c r="BF19" s="165"/>
      <c r="BG19" s="165"/>
      <c r="BH19" s="165"/>
      <c r="BI19" s="165"/>
      <c r="BJ19" s="165"/>
      <c r="BK19" s="69"/>
    </row>
    <row r="20" spans="2:63" x14ac:dyDescent="0.15">
      <c r="B20" s="155"/>
      <c r="C20" s="15">
        <f t="shared" si="0"/>
        <v>14</v>
      </c>
      <c r="D20" s="37" t="s">
        <v>231</v>
      </c>
      <c r="E20" s="99" t="s">
        <v>232</v>
      </c>
      <c r="F20" s="96"/>
      <c r="G20" s="96"/>
      <c r="H20" s="96"/>
      <c r="I20" s="96"/>
      <c r="J20" s="96"/>
      <c r="K20" s="99" t="s">
        <v>232</v>
      </c>
      <c r="L20" s="37" t="s">
        <v>235</v>
      </c>
      <c r="M20" s="78"/>
      <c r="O20" s="69"/>
      <c r="P20" s="151"/>
      <c r="Q20" s="151"/>
      <c r="R20" s="151"/>
      <c r="S20" s="151"/>
      <c r="T20" s="151"/>
      <c r="U20" s="151"/>
      <c r="V20" s="152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64"/>
      <c r="BE20" s="165"/>
      <c r="BF20" s="165"/>
      <c r="BG20" s="165"/>
      <c r="BH20" s="165"/>
      <c r="BI20" s="165"/>
      <c r="BJ20" s="165"/>
      <c r="BK20" s="69"/>
    </row>
    <row r="21" spans="2:63" x14ac:dyDescent="0.15">
      <c r="B21" s="155"/>
      <c r="C21" s="15">
        <f t="shared" si="0"/>
        <v>15</v>
      </c>
      <c r="D21" s="37" t="s">
        <v>188</v>
      </c>
      <c r="E21" s="72" t="s">
        <v>124</v>
      </c>
      <c r="F21" s="96"/>
      <c r="G21" s="96"/>
      <c r="H21" s="96"/>
      <c r="I21" s="96"/>
      <c r="J21" s="96"/>
      <c r="K21" s="95" t="s">
        <v>207</v>
      </c>
      <c r="L21" s="37"/>
      <c r="M21" s="78"/>
      <c r="O21" s="69"/>
      <c r="P21" s="153"/>
      <c r="Q21" s="153"/>
      <c r="R21" s="153"/>
      <c r="S21" s="153"/>
      <c r="T21" s="153"/>
      <c r="U21" s="153"/>
      <c r="V21" s="154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66"/>
      <c r="BE21" s="167"/>
      <c r="BF21" s="167"/>
      <c r="BG21" s="167"/>
      <c r="BH21" s="167"/>
      <c r="BI21" s="167"/>
      <c r="BJ21" s="167"/>
      <c r="BK21" s="69"/>
    </row>
    <row r="22" spans="2:63" x14ac:dyDescent="0.15">
      <c r="B22" s="155"/>
      <c r="C22" s="15">
        <f t="shared" si="0"/>
        <v>16</v>
      </c>
      <c r="D22" s="37" t="s">
        <v>233</v>
      </c>
      <c r="E22" s="99" t="s">
        <v>234</v>
      </c>
      <c r="F22" s="96"/>
      <c r="G22" s="97"/>
      <c r="H22" s="96"/>
      <c r="I22" s="96"/>
      <c r="J22" s="96"/>
      <c r="K22" s="99" t="s">
        <v>234</v>
      </c>
      <c r="L22" s="37" t="s">
        <v>100</v>
      </c>
      <c r="M22" s="78"/>
      <c r="O22" s="69">
        <v>80</v>
      </c>
      <c r="P22" s="160" t="str">
        <f>$E$86</f>
        <v>NONE</v>
      </c>
      <c r="Q22" s="161"/>
      <c r="R22" s="161"/>
      <c r="S22" s="161"/>
      <c r="T22" s="161"/>
      <c r="U22" s="161"/>
      <c r="V22" s="162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/>
      <c r="BB22"/>
      <c r="BC22"/>
      <c r="BD22" s="160" t="str">
        <f>$E$52</f>
        <v>No space</v>
      </c>
      <c r="BE22" s="161"/>
      <c r="BF22" s="161"/>
      <c r="BG22" s="161"/>
      <c r="BH22" s="161"/>
      <c r="BI22" s="161"/>
      <c r="BJ22" s="162"/>
      <c r="BK22" s="69">
        <v>46</v>
      </c>
    </row>
    <row r="23" spans="2:63" x14ac:dyDescent="0.15">
      <c r="B23" s="155"/>
      <c r="C23" s="15">
        <f t="shared" si="0"/>
        <v>17</v>
      </c>
      <c r="D23" s="37" t="s">
        <v>188</v>
      </c>
      <c r="E23" s="72" t="s">
        <v>125</v>
      </c>
      <c r="F23" s="96"/>
      <c r="G23" s="97"/>
      <c r="H23" s="96"/>
      <c r="I23" s="96"/>
      <c r="J23" s="96"/>
      <c r="K23" s="95" t="s">
        <v>207</v>
      </c>
      <c r="L23" s="37"/>
      <c r="M23" s="78"/>
      <c r="O23" s="69">
        <v>81</v>
      </c>
      <c r="P23" s="160" t="str">
        <f>$E$87</f>
        <v>NONE</v>
      </c>
      <c r="Q23" s="161"/>
      <c r="R23" s="161"/>
      <c r="S23" s="161"/>
      <c r="T23" s="161"/>
      <c r="U23" s="161"/>
      <c r="V23" s="162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/>
      <c r="BB23"/>
      <c r="BC23"/>
      <c r="BD23" s="160" t="str">
        <f>$E$51</f>
        <v>DU_Rd_Data[2]</v>
      </c>
      <c r="BE23" s="161"/>
      <c r="BF23" s="161"/>
      <c r="BG23" s="161"/>
      <c r="BH23" s="161"/>
      <c r="BI23" s="161"/>
      <c r="BJ23" s="162"/>
      <c r="BK23" s="69">
        <v>45</v>
      </c>
    </row>
    <row r="24" spans="2:63" x14ac:dyDescent="0.15">
      <c r="B24" s="155"/>
      <c r="C24" s="15">
        <f t="shared" si="0"/>
        <v>18</v>
      </c>
      <c r="D24" s="37" t="s">
        <v>188</v>
      </c>
      <c r="E24" s="72" t="s">
        <v>126</v>
      </c>
      <c r="F24" s="96"/>
      <c r="G24" s="96"/>
      <c r="H24" s="96"/>
      <c r="I24" s="96"/>
      <c r="J24" s="96"/>
      <c r="K24" s="95" t="s">
        <v>207</v>
      </c>
      <c r="L24" s="37"/>
      <c r="M24" s="78"/>
      <c r="O24" s="69">
        <v>82</v>
      </c>
      <c r="P24" s="160" t="str">
        <f>$E$88</f>
        <v>NONE</v>
      </c>
      <c r="Q24" s="161"/>
      <c r="R24" s="161"/>
      <c r="S24" s="161"/>
      <c r="T24" s="161"/>
      <c r="U24" s="161"/>
      <c r="V24" s="162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/>
      <c r="BB24"/>
      <c r="BC24"/>
      <c r="BD24" s="160" t="str">
        <f>$E$50</f>
        <v>DU_Rd_Data[1]</v>
      </c>
      <c r="BE24" s="161"/>
      <c r="BF24" s="161"/>
      <c r="BG24" s="161"/>
      <c r="BH24" s="161"/>
      <c r="BI24" s="161"/>
      <c r="BJ24" s="162"/>
      <c r="BK24" s="69">
        <v>44</v>
      </c>
    </row>
    <row r="25" spans="2:63" x14ac:dyDescent="0.15">
      <c r="B25" s="155"/>
      <c r="C25" s="15">
        <f t="shared" si="0"/>
        <v>19</v>
      </c>
      <c r="D25" s="37" t="s">
        <v>188</v>
      </c>
      <c r="E25" s="72" t="s">
        <v>127</v>
      </c>
      <c r="F25" s="96"/>
      <c r="G25" s="97"/>
      <c r="H25" s="96"/>
      <c r="I25" s="96"/>
      <c r="J25" s="96"/>
      <c r="K25" s="95" t="s">
        <v>207</v>
      </c>
      <c r="L25" s="37"/>
      <c r="M25" s="78"/>
      <c r="O25" s="69">
        <v>83</v>
      </c>
      <c r="P25" s="160" t="str">
        <f>$E$89</f>
        <v>NONE</v>
      </c>
      <c r="Q25" s="161"/>
      <c r="R25" s="161"/>
      <c r="S25" s="161"/>
      <c r="T25" s="161"/>
      <c r="U25" s="161"/>
      <c r="V25" s="162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/>
      <c r="BB25"/>
      <c r="BC25"/>
      <c r="BD25" s="160" t="str">
        <f>$E$49</f>
        <v>DU_Rd_Data[0]</v>
      </c>
      <c r="BE25" s="161"/>
      <c r="BF25" s="161"/>
      <c r="BG25" s="161"/>
      <c r="BH25" s="161"/>
      <c r="BI25" s="161"/>
      <c r="BJ25" s="162"/>
      <c r="BK25" s="69">
        <v>43</v>
      </c>
    </row>
    <row r="26" spans="2:63" x14ac:dyDescent="0.15">
      <c r="B26" s="155"/>
      <c r="C26" s="15">
        <f t="shared" si="0"/>
        <v>20</v>
      </c>
      <c r="D26" s="37" t="s">
        <v>188</v>
      </c>
      <c r="E26" s="72" t="s">
        <v>128</v>
      </c>
      <c r="F26" s="96"/>
      <c r="G26" s="96"/>
      <c r="H26" s="96"/>
      <c r="I26" s="96"/>
      <c r="J26" s="96"/>
      <c r="K26" s="95" t="s">
        <v>207</v>
      </c>
      <c r="L26" s="37"/>
      <c r="M26" s="78"/>
      <c r="O26" s="69">
        <v>84</v>
      </c>
      <c r="P26" s="160" t="str">
        <f>$E$90</f>
        <v>NONE</v>
      </c>
      <c r="Q26" s="161"/>
      <c r="R26" s="161"/>
      <c r="S26" s="161"/>
      <c r="T26" s="161"/>
      <c r="U26" s="161"/>
      <c r="V26" s="162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/>
      <c r="BB26"/>
      <c r="BC26"/>
      <c r="BD26" s="160" t="str">
        <f>$E$48</f>
        <v>DU_GP_Flags[4]</v>
      </c>
      <c r="BE26" s="161"/>
      <c r="BF26" s="161"/>
      <c r="BG26" s="161"/>
      <c r="BH26" s="161"/>
      <c r="BI26" s="161"/>
      <c r="BJ26" s="162"/>
      <c r="BK26" s="69">
        <v>42</v>
      </c>
    </row>
    <row r="27" spans="2:63" x14ac:dyDescent="0.15">
      <c r="B27" s="155"/>
      <c r="C27" s="15">
        <f t="shared" si="0"/>
        <v>21</v>
      </c>
      <c r="D27" s="37" t="s">
        <v>188</v>
      </c>
      <c r="E27" s="72" t="s">
        <v>129</v>
      </c>
      <c r="F27" s="96"/>
      <c r="G27" s="97"/>
      <c r="H27" s="96"/>
      <c r="I27" s="96"/>
      <c r="J27" s="96"/>
      <c r="K27" s="95" t="s">
        <v>207</v>
      </c>
      <c r="L27" s="37"/>
      <c r="M27" s="78"/>
      <c r="O27" s="69">
        <v>85</v>
      </c>
      <c r="P27" s="160" t="str">
        <f>$E$91</f>
        <v>NONE</v>
      </c>
      <c r="Q27" s="161"/>
      <c r="R27" s="161"/>
      <c r="S27" s="161"/>
      <c r="T27" s="161"/>
      <c r="U27" s="161"/>
      <c r="V27" s="162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/>
      <c r="BB27"/>
      <c r="BC27"/>
      <c r="BD27" s="160" t="str">
        <f>$E$47</f>
        <v>DU_GP_Flags[3]</v>
      </c>
      <c r="BE27" s="161"/>
      <c r="BF27" s="161"/>
      <c r="BG27" s="161"/>
      <c r="BH27" s="161"/>
      <c r="BI27" s="161"/>
      <c r="BJ27" s="162"/>
      <c r="BK27" s="69">
        <v>41</v>
      </c>
    </row>
    <row r="28" spans="2:63" x14ac:dyDescent="0.15">
      <c r="B28" s="155"/>
      <c r="C28" s="15">
        <f t="shared" si="0"/>
        <v>22</v>
      </c>
      <c r="D28" s="37" t="s">
        <v>188</v>
      </c>
      <c r="E28" s="72" t="s">
        <v>130</v>
      </c>
      <c r="F28" s="96"/>
      <c r="G28" s="96"/>
      <c r="H28" s="96"/>
      <c r="I28" s="96"/>
      <c r="J28" s="96"/>
      <c r="K28" s="95" t="s">
        <v>207</v>
      </c>
      <c r="L28" s="37"/>
      <c r="M28" s="78"/>
      <c r="O28" s="69">
        <v>86</v>
      </c>
      <c r="P28" s="160" t="str">
        <f>$E$92</f>
        <v>NONE</v>
      </c>
      <c r="Q28" s="161"/>
      <c r="R28" s="161"/>
      <c r="S28" s="161"/>
      <c r="T28" s="161"/>
      <c r="U28" s="161"/>
      <c r="V28" s="162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/>
      <c r="BB28"/>
      <c r="BC28"/>
      <c r="BD28" s="160" t="str">
        <f>$E$46</f>
        <v>DU_GP_Flags[2]</v>
      </c>
      <c r="BE28" s="161"/>
      <c r="BF28" s="161"/>
      <c r="BG28" s="161"/>
      <c r="BH28" s="161"/>
      <c r="BI28" s="161"/>
      <c r="BJ28" s="162"/>
      <c r="BK28" s="69">
        <v>40</v>
      </c>
    </row>
    <row r="29" spans="2:63" ht="13.5" customHeight="1" x14ac:dyDescent="0.15">
      <c r="B29" s="155"/>
      <c r="C29" s="15">
        <f t="shared" si="0"/>
        <v>23</v>
      </c>
      <c r="D29" s="37" t="s">
        <v>188</v>
      </c>
      <c r="E29" s="72" t="s">
        <v>131</v>
      </c>
      <c r="F29" s="96"/>
      <c r="G29" s="97"/>
      <c r="H29" s="96"/>
      <c r="I29" s="96"/>
      <c r="J29" s="96"/>
      <c r="K29" s="95" t="s">
        <v>207</v>
      </c>
      <c r="L29" s="37"/>
      <c r="M29" s="78"/>
      <c r="O29" s="69">
        <v>87</v>
      </c>
      <c r="P29" s="160" t="str">
        <f>$E$93</f>
        <v>NONE</v>
      </c>
      <c r="Q29" s="161"/>
      <c r="R29" s="161"/>
      <c r="S29" s="161"/>
      <c r="T29" s="161"/>
      <c r="U29" s="161"/>
      <c r="V29" s="162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/>
      <c r="BB29"/>
      <c r="BC29"/>
      <c r="BD29" s="160" t="str">
        <f>$E$45</f>
        <v>DU_GP_Flags[1]</v>
      </c>
      <c r="BE29" s="161"/>
      <c r="BF29" s="161"/>
      <c r="BG29" s="161"/>
      <c r="BH29" s="161"/>
      <c r="BI29" s="161"/>
      <c r="BJ29" s="162"/>
      <c r="BK29" s="69">
        <v>39</v>
      </c>
    </row>
    <row r="30" spans="2:63" x14ac:dyDescent="0.15">
      <c r="B30" s="155"/>
      <c r="C30" s="15">
        <f t="shared" ref="C30:C61" si="1">C29+1</f>
        <v>24</v>
      </c>
      <c r="D30" s="37" t="s">
        <v>188</v>
      </c>
      <c r="E30" s="72" t="s">
        <v>132</v>
      </c>
      <c r="F30" s="96"/>
      <c r="G30" s="96"/>
      <c r="H30" s="96"/>
      <c r="I30" s="96"/>
      <c r="J30" s="96"/>
      <c r="K30" s="95" t="s">
        <v>207</v>
      </c>
      <c r="L30" s="37"/>
      <c r="M30" s="78"/>
      <c r="O30" s="69">
        <v>88</v>
      </c>
      <c r="P30" s="160" t="str">
        <f>$E$94</f>
        <v>NONE</v>
      </c>
      <c r="Q30" s="161"/>
      <c r="R30" s="161"/>
      <c r="S30" s="161"/>
      <c r="T30" s="161"/>
      <c r="U30" s="161"/>
      <c r="V30" s="162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/>
      <c r="BB30"/>
      <c r="BC30"/>
      <c r="BD30" s="160" t="str">
        <f>$E$44</f>
        <v>DU_GP_Flags[0]</v>
      </c>
      <c r="BE30" s="161"/>
      <c r="BF30" s="161"/>
      <c r="BG30" s="161"/>
      <c r="BH30" s="161"/>
      <c r="BI30" s="161"/>
      <c r="BJ30" s="162"/>
      <c r="BK30" s="69">
        <v>38</v>
      </c>
    </row>
    <row r="31" spans="2:63" x14ac:dyDescent="0.15">
      <c r="B31" s="155"/>
      <c r="C31" s="15">
        <f t="shared" si="1"/>
        <v>25</v>
      </c>
      <c r="D31" s="37" t="s">
        <v>188</v>
      </c>
      <c r="E31" s="72" t="s">
        <v>133</v>
      </c>
      <c r="F31" s="96"/>
      <c r="G31" s="97"/>
      <c r="H31" s="96"/>
      <c r="I31" s="96"/>
      <c r="J31" s="96"/>
      <c r="K31" s="95" t="s">
        <v>207</v>
      </c>
      <c r="L31" s="37"/>
      <c r="M31" s="78"/>
      <c r="O31" s="69">
        <v>89</v>
      </c>
      <c r="P31" s="160" t="str">
        <f>$E$95</f>
        <v>NONE</v>
      </c>
      <c r="Q31" s="161"/>
      <c r="R31" s="161"/>
      <c r="S31" s="161"/>
      <c r="T31" s="161"/>
      <c r="U31" s="161"/>
      <c r="V31" s="162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/>
      <c r="BB31"/>
      <c r="BC31"/>
      <c r="BD31" s="160" t="str">
        <f>$E$43</f>
        <v>DU_Rd_En</v>
      </c>
      <c r="BE31" s="161"/>
      <c r="BF31" s="161"/>
      <c r="BG31" s="161"/>
      <c r="BH31" s="161"/>
      <c r="BI31" s="161"/>
      <c r="BJ31" s="162"/>
      <c r="BK31" s="69">
        <v>37</v>
      </c>
    </row>
    <row r="32" spans="2:63" x14ac:dyDescent="0.15">
      <c r="B32" s="155"/>
      <c r="C32" s="15">
        <f t="shared" si="1"/>
        <v>26</v>
      </c>
      <c r="D32" s="37" t="s">
        <v>188</v>
      </c>
      <c r="E32" s="72" t="s">
        <v>134</v>
      </c>
      <c r="F32" s="96"/>
      <c r="G32" s="96"/>
      <c r="H32" s="96"/>
      <c r="I32" s="96"/>
      <c r="J32" s="96"/>
      <c r="K32" s="95" t="s">
        <v>207</v>
      </c>
      <c r="L32" s="37"/>
      <c r="M32" s="78"/>
      <c r="O32" s="69">
        <v>90</v>
      </c>
      <c r="P32" s="160" t="str">
        <f>$E$96</f>
        <v>NONE</v>
      </c>
      <c r="Q32" s="161"/>
      <c r="R32" s="161"/>
      <c r="S32" s="161"/>
      <c r="T32" s="161"/>
      <c r="U32" s="161"/>
      <c r="V32" s="162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/>
      <c r="BB32"/>
      <c r="BC32"/>
      <c r="BD32" s="160" t="str">
        <f>$E$42</f>
        <v>DU_Wr_Data[7]</v>
      </c>
      <c r="BE32" s="161"/>
      <c r="BF32" s="161"/>
      <c r="BG32" s="161"/>
      <c r="BH32" s="161"/>
      <c r="BI32" s="161"/>
      <c r="BJ32" s="162"/>
      <c r="BK32" s="69">
        <v>36</v>
      </c>
    </row>
    <row r="33" spans="2:63" x14ac:dyDescent="0.15">
      <c r="B33" s="155"/>
      <c r="C33" s="15">
        <f t="shared" si="1"/>
        <v>27</v>
      </c>
      <c r="D33" s="37" t="s">
        <v>188</v>
      </c>
      <c r="E33" s="72" t="s">
        <v>135</v>
      </c>
      <c r="F33" s="96"/>
      <c r="G33" s="97"/>
      <c r="H33" s="96"/>
      <c r="I33" s="96"/>
      <c r="J33" s="96"/>
      <c r="K33" s="95" t="s">
        <v>207</v>
      </c>
      <c r="L33" s="37"/>
      <c r="M33" s="78"/>
      <c r="O33" s="69">
        <v>91</v>
      </c>
      <c r="P33" s="160" t="str">
        <f>$E$97</f>
        <v>NONE</v>
      </c>
      <c r="Q33" s="161"/>
      <c r="R33" s="161"/>
      <c r="S33" s="161"/>
      <c r="T33" s="161"/>
      <c r="U33" s="161"/>
      <c r="V33" s="162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/>
      <c r="BB33"/>
      <c r="BC33"/>
      <c r="BD33" s="160" t="str">
        <f>$E$41</f>
        <v>DU_Wr_Data[6]</v>
      </c>
      <c r="BE33" s="161"/>
      <c r="BF33" s="161"/>
      <c r="BG33" s="161"/>
      <c r="BH33" s="161"/>
      <c r="BI33" s="161"/>
      <c r="BJ33" s="162"/>
      <c r="BK33" s="69">
        <v>35</v>
      </c>
    </row>
    <row r="34" spans="2:63" ht="13.5" customHeight="1" x14ac:dyDescent="0.15">
      <c r="B34" s="155"/>
      <c r="C34" s="15">
        <f t="shared" si="1"/>
        <v>28</v>
      </c>
      <c r="D34" s="37" t="s">
        <v>188</v>
      </c>
      <c r="E34" s="72" t="s">
        <v>136</v>
      </c>
      <c r="F34" s="96"/>
      <c r="G34" s="96"/>
      <c r="H34" s="96"/>
      <c r="I34" s="96"/>
      <c r="J34" s="96"/>
      <c r="K34" s="95" t="s">
        <v>207</v>
      </c>
      <c r="L34" s="37"/>
      <c r="M34" s="78"/>
      <c r="O34" s="69">
        <v>92</v>
      </c>
      <c r="P34" s="160" t="str">
        <f>$E$98</f>
        <v>NONE</v>
      </c>
      <c r="Q34" s="161"/>
      <c r="R34" s="161"/>
      <c r="S34" s="161"/>
      <c r="T34" s="161"/>
      <c r="U34" s="161"/>
      <c r="V34" s="162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/>
      <c r="BB34"/>
      <c r="BC34"/>
      <c r="BD34" s="160" t="str">
        <f>$E$40</f>
        <v>DU_Wr_Data[5]</v>
      </c>
      <c r="BE34" s="161"/>
      <c r="BF34" s="161"/>
      <c r="BG34" s="161"/>
      <c r="BH34" s="161"/>
      <c r="BI34" s="161"/>
      <c r="BJ34" s="162"/>
      <c r="BK34" s="69">
        <v>34</v>
      </c>
    </row>
    <row r="35" spans="2:63" ht="13.5" customHeight="1" x14ac:dyDescent="0.15">
      <c r="B35" s="155"/>
      <c r="C35" s="15">
        <f t="shared" si="1"/>
        <v>29</v>
      </c>
      <c r="D35" s="37" t="s">
        <v>188</v>
      </c>
      <c r="E35" s="72" t="s">
        <v>137</v>
      </c>
      <c r="F35" s="96"/>
      <c r="G35" s="97"/>
      <c r="H35" s="96"/>
      <c r="I35" s="96"/>
      <c r="J35" s="96"/>
      <c r="K35" s="95" t="s">
        <v>207</v>
      </c>
      <c r="L35" s="37"/>
      <c r="M35" s="78"/>
      <c r="O35" s="69"/>
      <c r="P35" s="171"/>
      <c r="Q35" s="171"/>
      <c r="R35" s="171"/>
      <c r="S35" s="171"/>
      <c r="T35" s="171"/>
      <c r="U35" s="171"/>
      <c r="V35" s="172"/>
      <c r="W35" s="157" t="str">
        <f>$E$7</f>
        <v>DU_VDD</v>
      </c>
      <c r="X35" s="157" t="str">
        <f>$E$8</f>
        <v>DU_VSS</v>
      </c>
      <c r="Y35" s="157" t="str">
        <f>$E$9</f>
        <v>DU_clock</v>
      </c>
      <c r="Z35" s="157" t="str">
        <f>$E$10</f>
        <v>DU_Locked</v>
      </c>
      <c r="AA35" s="157" t="str">
        <f>$E$11</f>
        <v>DU_reset</v>
      </c>
      <c r="AB35" s="157" t="str">
        <f>$E$12</f>
        <v>DU_uSec_Tick</v>
      </c>
      <c r="AC35" s="157" t="str">
        <f>$E$13</f>
        <v>DU_Address[0]</v>
      </c>
      <c r="AD35" s="157" t="str">
        <f>$E$14</f>
        <v>DU_Address[1]</v>
      </c>
      <c r="AE35" s="157" t="str">
        <f>$E$15</f>
        <v>DU_Address[2]</v>
      </c>
      <c r="AF35" s="157" t="str">
        <f>$E$16</f>
        <v>DU_Address[3]</v>
      </c>
      <c r="AG35" s="157" t="str">
        <f>$E$17</f>
        <v>DU_Address[4]</v>
      </c>
      <c r="AH35" s="157" t="str">
        <f>$E$18</f>
        <v>DU_Address[5]</v>
      </c>
      <c r="AI35" s="157" t="str">
        <f>$E$19</f>
        <v>DU_Address[6]</v>
      </c>
      <c r="AJ35" s="157" t="str">
        <f>$E$20</f>
        <v>VDDD</v>
      </c>
      <c r="AK35" s="157" t="str">
        <f>$E$21</f>
        <v>DU_Address[7]</v>
      </c>
      <c r="AL35" s="157" t="str">
        <f>$E$22</f>
        <v>VSSD</v>
      </c>
      <c r="AM35" s="157" t="str">
        <f>$E$23</f>
        <v>DU_Address[8]</v>
      </c>
      <c r="AN35" s="157" t="str">
        <f>$E$24</f>
        <v>DU_Address[9]</v>
      </c>
      <c r="AO35" s="157" t="str">
        <f>$E$25</f>
        <v>DU_Address[10]</v>
      </c>
      <c r="AP35" s="157" t="str">
        <f>$E$26</f>
        <v>DU_Address[11]</v>
      </c>
      <c r="AQ35" s="157" t="str">
        <f>$E$27</f>
        <v>DU_Address[12]</v>
      </c>
      <c r="AR35" s="157" t="str">
        <f>$E$28</f>
        <v>DU_Address[13]</v>
      </c>
      <c r="AS35" s="157" t="str">
        <f>$E$29</f>
        <v>DU_Address[14]</v>
      </c>
      <c r="AT35" s="157" t="str">
        <f>$E$30</f>
        <v>DU_Address[15]</v>
      </c>
      <c r="AU35" s="157" t="str">
        <f>$E$31</f>
        <v>DU_Wr_En</v>
      </c>
      <c r="AV35" s="157" t="str">
        <f>$E$32</f>
        <v>DU_Wr_Data[0]</v>
      </c>
      <c r="AW35" s="157" t="str">
        <f>$E$33</f>
        <v>DU_Wr_Data[1]</v>
      </c>
      <c r="AX35" s="157" t="str">
        <f>$E$34</f>
        <v>DU_Wr_Data[2]</v>
      </c>
      <c r="AY35" s="157" t="str">
        <f>$E$35</f>
        <v>DU_Wr_Data[3]</v>
      </c>
      <c r="AZ35" s="157" t="str">
        <f>$E$36</f>
        <v>DU_Wr_Data[4]</v>
      </c>
      <c r="BA35" s="157" t="str">
        <f>$E$37</f>
        <v>No space</v>
      </c>
      <c r="BB35" s="157" t="str">
        <f>$E$38</f>
        <v>No space</v>
      </c>
      <c r="BC35" s="157" t="str">
        <f>$E$39</f>
        <v>No space</v>
      </c>
      <c r="BD35" s="163"/>
      <c r="BE35" s="163"/>
      <c r="BF35" s="163"/>
      <c r="BG35" s="163"/>
      <c r="BH35" s="163"/>
      <c r="BI35" s="163"/>
      <c r="BJ35" s="163"/>
    </row>
    <row r="36" spans="2:63" x14ac:dyDescent="0.15">
      <c r="B36" s="155"/>
      <c r="C36" s="15">
        <f t="shared" si="1"/>
        <v>30</v>
      </c>
      <c r="D36" s="37" t="s">
        <v>188</v>
      </c>
      <c r="E36" s="72" t="s">
        <v>138</v>
      </c>
      <c r="F36" s="96"/>
      <c r="G36" s="96"/>
      <c r="H36" s="96"/>
      <c r="I36" s="96"/>
      <c r="J36" s="96"/>
      <c r="K36" s="95" t="s">
        <v>207</v>
      </c>
      <c r="L36" s="37"/>
      <c r="M36" s="78"/>
      <c r="O36" s="69"/>
      <c r="P36" s="173"/>
      <c r="Q36" s="173"/>
      <c r="R36" s="173"/>
      <c r="S36" s="173"/>
      <c r="T36" s="173"/>
      <c r="U36" s="173"/>
      <c r="V36" s="174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63"/>
      <c r="BE36" s="163"/>
      <c r="BF36" s="163"/>
      <c r="BG36" s="163"/>
      <c r="BH36" s="163"/>
      <c r="BI36" s="163"/>
      <c r="BJ36" s="163"/>
    </row>
    <row r="37" spans="2:63" ht="13.5" customHeight="1" x14ac:dyDescent="0.15">
      <c r="B37" s="155"/>
      <c r="C37" s="15">
        <f t="shared" si="1"/>
        <v>31</v>
      </c>
      <c r="D37" s="37" t="s">
        <v>195</v>
      </c>
      <c r="E37" s="72" t="s">
        <v>197</v>
      </c>
      <c r="F37" s="96"/>
      <c r="G37" s="97"/>
      <c r="H37" s="96"/>
      <c r="I37" s="96"/>
      <c r="J37" s="96"/>
      <c r="K37" s="95"/>
      <c r="L37" s="37"/>
      <c r="M37" s="78"/>
      <c r="O37" s="69"/>
      <c r="P37" s="173"/>
      <c r="Q37" s="173"/>
      <c r="R37" s="173"/>
      <c r="S37" s="173"/>
      <c r="T37" s="173"/>
      <c r="U37" s="173"/>
      <c r="V37" s="174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63"/>
      <c r="BE37" s="163"/>
      <c r="BF37" s="163"/>
      <c r="BG37" s="163"/>
      <c r="BH37" s="163"/>
      <c r="BI37" s="163"/>
      <c r="BJ37" s="163"/>
    </row>
    <row r="38" spans="2:63" x14ac:dyDescent="0.15">
      <c r="B38" s="155"/>
      <c r="C38" s="15">
        <f t="shared" si="1"/>
        <v>32</v>
      </c>
      <c r="D38" s="37" t="s">
        <v>195</v>
      </c>
      <c r="E38" s="72" t="s">
        <v>197</v>
      </c>
      <c r="F38" s="96"/>
      <c r="G38" s="96"/>
      <c r="H38" s="96"/>
      <c r="I38" s="96"/>
      <c r="J38" s="96"/>
      <c r="K38" s="95"/>
      <c r="L38" s="37"/>
      <c r="M38" s="78"/>
      <c r="O38" s="69"/>
      <c r="P38" s="173"/>
      <c r="Q38" s="173"/>
      <c r="R38" s="173"/>
      <c r="S38" s="173"/>
      <c r="T38" s="173"/>
      <c r="U38" s="173"/>
      <c r="V38" s="174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63"/>
      <c r="BE38" s="163"/>
      <c r="BF38" s="163"/>
      <c r="BG38" s="163"/>
      <c r="BH38" s="163"/>
      <c r="BI38" s="163"/>
      <c r="BJ38" s="163"/>
    </row>
    <row r="39" spans="2:63" x14ac:dyDescent="0.15">
      <c r="B39" s="155"/>
      <c r="C39" s="15">
        <f t="shared" si="1"/>
        <v>33</v>
      </c>
      <c r="D39" s="37" t="s">
        <v>196</v>
      </c>
      <c r="E39" s="72" t="s">
        <v>197</v>
      </c>
      <c r="F39" s="96"/>
      <c r="G39" s="97"/>
      <c r="H39" s="96"/>
      <c r="I39" s="96"/>
      <c r="J39" s="96"/>
      <c r="K39" s="95"/>
      <c r="L39" s="37"/>
      <c r="M39" s="78"/>
      <c r="O39" s="69"/>
      <c r="P39" s="173"/>
      <c r="Q39" s="173"/>
      <c r="R39" s="173"/>
      <c r="S39" s="173"/>
      <c r="T39" s="173"/>
      <c r="U39" s="173"/>
      <c r="V39" s="174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63"/>
      <c r="BE39" s="163"/>
      <c r="BF39" s="163"/>
      <c r="BG39" s="163"/>
      <c r="BH39" s="163"/>
      <c r="BI39" s="163"/>
      <c r="BJ39" s="163"/>
    </row>
    <row r="40" spans="2:63" ht="13.5" customHeight="1" x14ac:dyDescent="0.15">
      <c r="B40" s="156" t="s">
        <v>190</v>
      </c>
      <c r="C40" s="15">
        <f t="shared" si="1"/>
        <v>34</v>
      </c>
      <c r="D40" s="37" t="s">
        <v>188</v>
      </c>
      <c r="E40" s="72" t="s">
        <v>139</v>
      </c>
      <c r="F40" s="96"/>
      <c r="G40" s="97"/>
      <c r="H40" s="96"/>
      <c r="I40" s="96"/>
      <c r="J40" s="96"/>
      <c r="K40" s="95" t="s">
        <v>207</v>
      </c>
      <c r="L40" s="37"/>
      <c r="M40" s="78"/>
      <c r="O40" s="69"/>
      <c r="P40" s="173"/>
      <c r="Q40" s="173"/>
      <c r="R40" s="173"/>
      <c r="S40" s="173"/>
      <c r="T40" s="173"/>
      <c r="U40" s="173"/>
      <c r="V40" s="174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63"/>
      <c r="BE40" s="163"/>
      <c r="BF40" s="163"/>
      <c r="BG40" s="163"/>
      <c r="BH40" s="163"/>
      <c r="BI40" s="163"/>
      <c r="BJ40" s="163"/>
    </row>
    <row r="41" spans="2:63" x14ac:dyDescent="0.15">
      <c r="B41" s="156"/>
      <c r="C41" s="15">
        <f t="shared" si="1"/>
        <v>35</v>
      </c>
      <c r="D41" s="37" t="s">
        <v>188</v>
      </c>
      <c r="E41" s="72" t="s">
        <v>198</v>
      </c>
      <c r="F41" s="96"/>
      <c r="G41" s="96"/>
      <c r="H41" s="96"/>
      <c r="I41" s="96"/>
      <c r="J41" s="96"/>
      <c r="K41" s="95" t="s">
        <v>207</v>
      </c>
      <c r="L41" s="37"/>
      <c r="M41" s="78">
        <v>1</v>
      </c>
      <c r="O41" s="69"/>
      <c r="P41" s="173"/>
      <c r="Q41" s="173"/>
      <c r="R41" s="173"/>
      <c r="S41" s="173"/>
      <c r="T41" s="173"/>
      <c r="U41" s="173"/>
      <c r="V41" s="174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63"/>
      <c r="BE41" s="163"/>
      <c r="BF41" s="163"/>
      <c r="BG41" s="163"/>
      <c r="BH41" s="163"/>
      <c r="BI41" s="163"/>
      <c r="BJ41" s="163"/>
    </row>
    <row r="42" spans="2:63" x14ac:dyDescent="0.15">
      <c r="B42" s="156"/>
      <c r="C42" s="15">
        <f t="shared" si="1"/>
        <v>36</v>
      </c>
      <c r="D42" s="37" t="s">
        <v>188</v>
      </c>
      <c r="E42" s="72" t="s">
        <v>140</v>
      </c>
      <c r="F42" s="96"/>
      <c r="G42" s="96"/>
      <c r="H42" s="96"/>
      <c r="I42" s="96"/>
      <c r="J42" s="96"/>
      <c r="K42" s="95" t="s">
        <v>207</v>
      </c>
      <c r="L42" s="37"/>
      <c r="M42" s="78">
        <v>2</v>
      </c>
      <c r="O42" s="69"/>
      <c r="P42" s="69"/>
      <c r="Q42" s="69"/>
      <c r="R42" s="69"/>
      <c r="S42" s="69"/>
      <c r="T42" s="69"/>
      <c r="U42" s="69"/>
      <c r="V42" s="69"/>
      <c r="W42" s="69">
        <v>1</v>
      </c>
      <c r="X42" s="69">
        <v>2</v>
      </c>
      <c r="Y42" s="69">
        <v>3</v>
      </c>
      <c r="Z42" s="69">
        <v>4</v>
      </c>
      <c r="AA42" s="69">
        <v>5</v>
      </c>
      <c r="AB42" s="69">
        <v>6</v>
      </c>
      <c r="AC42" s="69">
        <v>7</v>
      </c>
      <c r="AD42" s="69">
        <v>8</v>
      </c>
      <c r="AE42" s="69">
        <v>9</v>
      </c>
      <c r="AF42" s="69">
        <v>10</v>
      </c>
      <c r="AG42" s="69">
        <v>11</v>
      </c>
      <c r="AH42" s="69">
        <v>12</v>
      </c>
      <c r="AI42" s="69">
        <v>13</v>
      </c>
      <c r="AJ42" s="69">
        <v>14</v>
      </c>
      <c r="AK42" s="69">
        <v>15</v>
      </c>
      <c r="AL42" s="69">
        <v>16</v>
      </c>
      <c r="AM42" s="69">
        <v>17</v>
      </c>
      <c r="AN42" s="69">
        <v>18</v>
      </c>
      <c r="AO42" s="69">
        <v>19</v>
      </c>
      <c r="AP42" s="69">
        <v>20</v>
      </c>
      <c r="AQ42" s="69">
        <v>21</v>
      </c>
      <c r="AR42" s="69">
        <v>22</v>
      </c>
      <c r="AS42" s="69">
        <v>23</v>
      </c>
      <c r="AT42" s="69">
        <v>24</v>
      </c>
      <c r="AU42" s="69">
        <v>25</v>
      </c>
      <c r="AV42" s="69">
        <v>26</v>
      </c>
      <c r="AW42" s="69">
        <v>27</v>
      </c>
      <c r="AX42" s="69">
        <v>28</v>
      </c>
      <c r="AY42" s="69">
        <v>29</v>
      </c>
      <c r="AZ42" s="69">
        <v>30</v>
      </c>
      <c r="BA42" s="69">
        <v>31</v>
      </c>
      <c r="BB42" s="69">
        <v>32</v>
      </c>
      <c r="BC42" s="69">
        <v>33</v>
      </c>
      <c r="BD42" s="69"/>
      <c r="BE42" s="69"/>
      <c r="BF42" s="69"/>
      <c r="BG42" s="69"/>
      <c r="BH42" s="69"/>
      <c r="BI42" s="69"/>
    </row>
    <row r="43" spans="2:63" x14ac:dyDescent="0.15">
      <c r="B43" s="156"/>
      <c r="C43" s="15">
        <f t="shared" si="1"/>
        <v>37</v>
      </c>
      <c r="D43" s="37" t="s">
        <v>188</v>
      </c>
      <c r="E43" s="72" t="s">
        <v>141</v>
      </c>
      <c r="F43" s="96"/>
      <c r="G43" s="97"/>
      <c r="H43" s="96"/>
      <c r="I43" s="96"/>
      <c r="J43" s="96"/>
      <c r="K43" s="95" t="s">
        <v>207</v>
      </c>
      <c r="L43" s="37"/>
      <c r="M43" s="78">
        <v>3</v>
      </c>
    </row>
    <row r="44" spans="2:63" x14ac:dyDescent="0.15">
      <c r="B44" s="156"/>
      <c r="C44" s="15">
        <f t="shared" si="1"/>
        <v>38</v>
      </c>
      <c r="D44" s="37" t="s">
        <v>188</v>
      </c>
      <c r="E44" s="72" t="s">
        <v>142</v>
      </c>
      <c r="F44" s="96"/>
      <c r="G44" s="96"/>
      <c r="H44" s="96"/>
      <c r="I44" s="96"/>
      <c r="J44" s="96"/>
      <c r="K44" s="95" t="s">
        <v>207</v>
      </c>
      <c r="L44" s="37"/>
      <c r="M44" s="78">
        <v>4</v>
      </c>
    </row>
    <row r="45" spans="2:63" ht="13.5" customHeight="1" x14ac:dyDescent="0.15">
      <c r="B45" s="156"/>
      <c r="C45" s="15">
        <f t="shared" si="1"/>
        <v>39</v>
      </c>
      <c r="D45" s="37" t="s">
        <v>188</v>
      </c>
      <c r="E45" s="72" t="s">
        <v>143</v>
      </c>
      <c r="F45" s="96"/>
      <c r="G45" s="97"/>
      <c r="H45" s="96"/>
      <c r="I45" s="96"/>
      <c r="J45" s="96"/>
      <c r="K45" s="95" t="s">
        <v>207</v>
      </c>
      <c r="L45" s="37"/>
      <c r="M45" s="78">
        <v>5</v>
      </c>
    </row>
    <row r="46" spans="2:63" ht="13.5" customHeight="1" x14ac:dyDescent="0.15">
      <c r="B46" s="156"/>
      <c r="C46" s="15">
        <f t="shared" si="1"/>
        <v>40</v>
      </c>
      <c r="D46" s="37" t="s">
        <v>188</v>
      </c>
      <c r="E46" s="72" t="s">
        <v>144</v>
      </c>
      <c r="F46" s="96"/>
      <c r="G46" s="96"/>
      <c r="H46" s="96"/>
      <c r="I46" s="96"/>
      <c r="J46" s="96"/>
      <c r="K46" s="95" t="s">
        <v>207</v>
      </c>
      <c r="L46" s="37"/>
      <c r="M46" s="78">
        <v>6</v>
      </c>
    </row>
    <row r="47" spans="2:63" x14ac:dyDescent="0.15">
      <c r="B47" s="156"/>
      <c r="C47" s="15">
        <f t="shared" si="1"/>
        <v>41</v>
      </c>
      <c r="D47" s="37" t="s">
        <v>188</v>
      </c>
      <c r="E47" s="72" t="s">
        <v>145</v>
      </c>
      <c r="F47" s="96"/>
      <c r="G47" s="97"/>
      <c r="H47" s="96"/>
      <c r="I47" s="96"/>
      <c r="J47" s="96"/>
      <c r="K47" s="95" t="s">
        <v>207</v>
      </c>
      <c r="L47" s="37"/>
      <c r="M47" s="78">
        <v>7</v>
      </c>
    </row>
    <row r="48" spans="2:63" x14ac:dyDescent="0.15">
      <c r="B48" s="156"/>
      <c r="C48" s="15">
        <f t="shared" si="1"/>
        <v>42</v>
      </c>
      <c r="D48" s="37" t="s">
        <v>188</v>
      </c>
      <c r="E48" s="72" t="s">
        <v>183</v>
      </c>
      <c r="F48" s="96"/>
      <c r="G48" s="96"/>
      <c r="H48" s="96"/>
      <c r="I48" s="96"/>
      <c r="J48" s="96"/>
      <c r="K48" s="95" t="s">
        <v>207</v>
      </c>
      <c r="L48" s="37"/>
      <c r="M48" s="78"/>
    </row>
    <row r="49" spans="2:26" ht="13.5" customHeight="1" x14ac:dyDescent="0.15">
      <c r="B49" s="156"/>
      <c r="C49" s="15">
        <f t="shared" si="1"/>
        <v>43</v>
      </c>
      <c r="D49" s="37" t="s">
        <v>188</v>
      </c>
      <c r="E49" s="72" t="s">
        <v>184</v>
      </c>
      <c r="F49" s="96"/>
      <c r="G49" s="97"/>
      <c r="H49" s="96"/>
      <c r="I49" s="96"/>
      <c r="J49" s="96"/>
      <c r="K49" s="95" t="s">
        <v>207</v>
      </c>
      <c r="L49" s="37"/>
      <c r="M49" s="78"/>
    </row>
    <row r="50" spans="2:26" x14ac:dyDescent="0.15">
      <c r="B50" s="156"/>
      <c r="C50" s="15">
        <f t="shared" si="1"/>
        <v>44</v>
      </c>
      <c r="D50" s="37" t="s">
        <v>188</v>
      </c>
      <c r="E50" s="72" t="s">
        <v>185</v>
      </c>
      <c r="F50" s="96"/>
      <c r="G50" s="96"/>
      <c r="H50" s="96"/>
      <c r="I50" s="96"/>
      <c r="J50" s="96"/>
      <c r="K50" s="95" t="s">
        <v>207</v>
      </c>
      <c r="L50" s="37"/>
      <c r="M50" s="78"/>
    </row>
    <row r="51" spans="2:26" x14ac:dyDescent="0.15">
      <c r="B51" s="156"/>
      <c r="C51" s="15">
        <f t="shared" si="1"/>
        <v>45</v>
      </c>
      <c r="D51" s="37" t="s">
        <v>188</v>
      </c>
      <c r="E51" s="72" t="s">
        <v>146</v>
      </c>
      <c r="F51" s="96"/>
      <c r="G51" s="97"/>
      <c r="H51" s="96"/>
      <c r="I51" s="96"/>
      <c r="J51" s="96"/>
      <c r="K51" s="95" t="s">
        <v>207</v>
      </c>
      <c r="L51" s="37"/>
      <c r="M51" s="78">
        <v>1</v>
      </c>
    </row>
    <row r="52" spans="2:26" ht="13.5" customHeight="1" x14ac:dyDescent="0.15">
      <c r="B52" s="156"/>
      <c r="C52" s="15">
        <f t="shared" si="1"/>
        <v>46</v>
      </c>
      <c r="D52" s="37" t="s">
        <v>195</v>
      </c>
      <c r="E52" s="72" t="s">
        <v>199</v>
      </c>
      <c r="F52" s="96"/>
      <c r="G52" s="96"/>
      <c r="H52" s="96"/>
      <c r="I52" s="96"/>
      <c r="J52" s="96"/>
      <c r="K52" s="95"/>
      <c r="L52" s="37"/>
      <c r="M52" s="78">
        <v>2</v>
      </c>
    </row>
    <row r="53" spans="2:26" ht="12.75" customHeight="1" x14ac:dyDescent="0.15">
      <c r="B53" s="155" t="s">
        <v>42</v>
      </c>
      <c r="C53" s="15">
        <f t="shared" si="1"/>
        <v>47</v>
      </c>
      <c r="D53" s="37" t="s">
        <v>188</v>
      </c>
      <c r="E53" s="72" t="s">
        <v>147</v>
      </c>
      <c r="F53" s="96"/>
      <c r="G53" s="96"/>
      <c r="H53" s="96"/>
      <c r="I53" s="96"/>
      <c r="J53" s="96"/>
      <c r="K53" s="95" t="s">
        <v>207</v>
      </c>
      <c r="L53" s="37"/>
      <c r="M53" s="78">
        <v>3</v>
      </c>
    </row>
    <row r="54" spans="2:26" x14ac:dyDescent="0.15">
      <c r="B54" s="155"/>
      <c r="C54" s="15">
        <f t="shared" si="1"/>
        <v>48</v>
      </c>
      <c r="D54" s="37" t="s">
        <v>188</v>
      </c>
      <c r="E54" s="72" t="s">
        <v>148</v>
      </c>
      <c r="F54" s="96"/>
      <c r="G54" s="97"/>
      <c r="H54" s="96"/>
      <c r="I54" s="96"/>
      <c r="J54" s="96"/>
      <c r="K54" s="95" t="s">
        <v>207</v>
      </c>
      <c r="L54" s="37"/>
      <c r="M54" s="78">
        <v>4</v>
      </c>
    </row>
    <row r="55" spans="2:26" x14ac:dyDescent="0.15">
      <c r="B55" s="155"/>
      <c r="C55" s="15">
        <f t="shared" si="1"/>
        <v>49</v>
      </c>
      <c r="D55" s="37" t="s">
        <v>188</v>
      </c>
      <c r="E55" s="100" t="s">
        <v>149</v>
      </c>
      <c r="F55" s="96"/>
      <c r="G55" s="97"/>
      <c r="H55" s="96"/>
      <c r="I55" s="96"/>
      <c r="J55" s="96"/>
      <c r="K55" s="95" t="s">
        <v>207</v>
      </c>
      <c r="L55" s="37"/>
      <c r="M55" s="78">
        <v>5</v>
      </c>
    </row>
    <row r="56" spans="2:26" x14ac:dyDescent="0.15">
      <c r="B56" s="155"/>
      <c r="C56" s="15">
        <f t="shared" si="1"/>
        <v>50</v>
      </c>
      <c r="D56" s="37" t="s">
        <v>188</v>
      </c>
      <c r="E56" s="100" t="s">
        <v>150</v>
      </c>
      <c r="F56" s="96"/>
      <c r="G56" s="96"/>
      <c r="H56" s="96"/>
      <c r="I56" s="96"/>
      <c r="J56" s="96"/>
      <c r="K56" s="95" t="s">
        <v>207</v>
      </c>
      <c r="L56" s="37"/>
      <c r="M56" s="78">
        <v>6</v>
      </c>
    </row>
    <row r="57" spans="2:26" ht="13.5" customHeight="1" x14ac:dyDescent="0.15">
      <c r="B57" s="155"/>
      <c r="C57" s="15">
        <f t="shared" si="1"/>
        <v>51</v>
      </c>
      <c r="D57" s="37" t="s">
        <v>188</v>
      </c>
      <c r="E57" s="100" t="s">
        <v>151</v>
      </c>
      <c r="F57" s="96"/>
      <c r="G57" s="97"/>
      <c r="H57" s="96"/>
      <c r="I57" s="96"/>
      <c r="J57" s="96"/>
      <c r="K57" s="95" t="s">
        <v>207</v>
      </c>
      <c r="L57" s="37"/>
      <c r="M57" s="78">
        <v>7</v>
      </c>
    </row>
    <row r="58" spans="2:26" ht="13.5" customHeight="1" x14ac:dyDescent="0.15">
      <c r="B58" s="155"/>
      <c r="C58" s="15">
        <f t="shared" si="1"/>
        <v>52</v>
      </c>
      <c r="D58" s="37" t="s">
        <v>188</v>
      </c>
      <c r="E58" s="100" t="s">
        <v>152</v>
      </c>
      <c r="F58" s="96"/>
      <c r="G58" s="96"/>
      <c r="H58" s="96"/>
      <c r="I58" s="96"/>
      <c r="J58" s="96"/>
      <c r="K58" s="95" t="s">
        <v>207</v>
      </c>
      <c r="L58" s="37"/>
      <c r="M58" s="78"/>
    </row>
    <row r="59" spans="2:26" ht="13.5" customHeight="1" x14ac:dyDescent="0.15">
      <c r="B59" s="155"/>
      <c r="C59" s="15">
        <f t="shared" si="1"/>
        <v>53</v>
      </c>
      <c r="D59" s="37" t="s">
        <v>188</v>
      </c>
      <c r="E59" s="100" t="s">
        <v>153</v>
      </c>
      <c r="F59" s="96"/>
      <c r="G59" s="97"/>
      <c r="H59" s="96"/>
      <c r="I59" s="96"/>
      <c r="J59" s="96"/>
      <c r="K59" s="95" t="s">
        <v>207</v>
      </c>
      <c r="L59" s="37"/>
      <c r="M59" s="78"/>
    </row>
    <row r="60" spans="2:26" ht="13.5" customHeight="1" x14ac:dyDescent="0.15">
      <c r="B60" s="155"/>
      <c r="C60" s="15">
        <f t="shared" si="1"/>
        <v>54</v>
      </c>
      <c r="D60" s="37" t="s">
        <v>188</v>
      </c>
      <c r="E60" s="100" t="s">
        <v>154</v>
      </c>
      <c r="F60" s="96"/>
      <c r="G60" s="96"/>
      <c r="H60" s="96"/>
      <c r="I60" s="96"/>
      <c r="J60" s="96"/>
      <c r="K60" s="95" t="s">
        <v>207</v>
      </c>
      <c r="L60" s="37"/>
      <c r="M60" s="78"/>
    </row>
    <row r="61" spans="2:26" x14ac:dyDescent="0.15">
      <c r="B61" s="155"/>
      <c r="C61" s="15">
        <f t="shared" si="1"/>
        <v>55</v>
      </c>
      <c r="D61" s="37" t="s">
        <v>188</v>
      </c>
      <c r="E61" s="100" t="s">
        <v>155</v>
      </c>
      <c r="F61" s="96"/>
      <c r="G61" s="97"/>
      <c r="H61" s="96"/>
      <c r="I61" s="96"/>
      <c r="J61" s="96"/>
      <c r="K61" s="95" t="s">
        <v>207</v>
      </c>
      <c r="L61" s="37"/>
      <c r="M61" s="78">
        <v>1</v>
      </c>
    </row>
    <row r="62" spans="2:26" x14ac:dyDescent="0.15">
      <c r="B62" s="155"/>
      <c r="C62" s="15">
        <f t="shared" ref="C62:C93" si="2">C61+1</f>
        <v>56</v>
      </c>
      <c r="D62" s="37" t="s">
        <v>188</v>
      </c>
      <c r="E62" s="100" t="s">
        <v>156</v>
      </c>
      <c r="F62" s="96"/>
      <c r="G62" s="96"/>
      <c r="H62" s="96"/>
      <c r="I62" s="96"/>
      <c r="J62" s="96"/>
      <c r="K62" s="95" t="s">
        <v>207</v>
      </c>
      <c r="L62" s="37"/>
      <c r="M62" s="78">
        <v>2</v>
      </c>
    </row>
    <row r="63" spans="2:26" x14ac:dyDescent="0.15">
      <c r="B63" s="155"/>
      <c r="C63" s="15">
        <f t="shared" si="2"/>
        <v>57</v>
      </c>
      <c r="D63" s="37" t="s">
        <v>188</v>
      </c>
      <c r="E63" s="100" t="s">
        <v>157</v>
      </c>
      <c r="F63" s="96"/>
      <c r="G63" s="97"/>
      <c r="H63" s="96"/>
      <c r="I63" s="96"/>
      <c r="J63" s="96"/>
      <c r="K63" s="95" t="s">
        <v>207</v>
      </c>
      <c r="L63" s="37"/>
      <c r="M63" s="78">
        <v>3</v>
      </c>
      <c r="R63" s="73"/>
      <c r="S63" s="73"/>
      <c r="T63" s="73"/>
      <c r="U63" s="73"/>
      <c r="V63" s="73"/>
      <c r="W63" s="73"/>
      <c r="X63" s="73"/>
      <c r="Y63" s="73"/>
      <c r="Z63" s="73"/>
    </row>
    <row r="64" spans="2:26" ht="13.5" customHeight="1" x14ac:dyDescent="0.15">
      <c r="B64" s="155"/>
      <c r="C64" s="15">
        <f t="shared" si="2"/>
        <v>58</v>
      </c>
      <c r="D64" s="37" t="s">
        <v>231</v>
      </c>
      <c r="E64" s="99" t="s">
        <v>232</v>
      </c>
      <c r="F64" s="96"/>
      <c r="G64" s="96"/>
      <c r="H64" s="96"/>
      <c r="I64" s="96"/>
      <c r="J64" s="96"/>
      <c r="K64" s="99" t="s">
        <v>232</v>
      </c>
      <c r="L64" s="37" t="s">
        <v>235</v>
      </c>
      <c r="M64" s="78">
        <v>4</v>
      </c>
      <c r="R64" s="74"/>
      <c r="S64" s="75"/>
      <c r="T64" s="75"/>
      <c r="U64" s="75"/>
      <c r="V64" s="75"/>
      <c r="W64" s="75"/>
      <c r="X64" s="75"/>
      <c r="Y64" s="76"/>
      <c r="Z64" s="73"/>
    </row>
    <row r="65" spans="2:26" x14ac:dyDescent="0.15">
      <c r="B65" s="155"/>
      <c r="C65" s="15">
        <f t="shared" si="2"/>
        <v>59</v>
      </c>
      <c r="D65" s="37" t="s">
        <v>188</v>
      </c>
      <c r="E65" s="100" t="s">
        <v>158</v>
      </c>
      <c r="F65" s="96"/>
      <c r="G65" s="96"/>
      <c r="H65" s="96"/>
      <c r="I65" s="96"/>
      <c r="J65" s="96"/>
      <c r="K65" s="95" t="s">
        <v>207</v>
      </c>
      <c r="L65" s="37"/>
      <c r="M65" s="78">
        <v>5</v>
      </c>
      <c r="R65" s="74"/>
      <c r="S65" s="75"/>
      <c r="T65" s="75"/>
      <c r="U65" s="75"/>
      <c r="V65" s="75"/>
      <c r="W65" s="75"/>
      <c r="X65" s="75"/>
      <c r="Y65" s="75"/>
      <c r="Z65" s="73"/>
    </row>
    <row r="66" spans="2:26" x14ac:dyDescent="0.15">
      <c r="B66" s="155"/>
      <c r="C66" s="15">
        <f t="shared" si="2"/>
        <v>60</v>
      </c>
      <c r="D66" s="37" t="s">
        <v>233</v>
      </c>
      <c r="E66" s="99" t="s">
        <v>234</v>
      </c>
      <c r="F66" s="96"/>
      <c r="G66" s="97"/>
      <c r="H66" s="96"/>
      <c r="I66" s="96"/>
      <c r="J66" s="96"/>
      <c r="K66" s="99" t="s">
        <v>234</v>
      </c>
      <c r="L66" s="37" t="s">
        <v>100</v>
      </c>
      <c r="M66" s="78"/>
      <c r="R66" s="74"/>
      <c r="S66" s="75"/>
      <c r="T66" s="75"/>
      <c r="U66" s="75"/>
      <c r="V66" s="75"/>
      <c r="W66" s="75"/>
      <c r="X66" s="75"/>
      <c r="Y66" s="75"/>
      <c r="Z66" s="73"/>
    </row>
    <row r="67" spans="2:26" x14ac:dyDescent="0.15">
      <c r="B67" s="155"/>
      <c r="C67" s="15">
        <f t="shared" si="2"/>
        <v>61</v>
      </c>
      <c r="D67" s="37" t="s">
        <v>188</v>
      </c>
      <c r="E67" s="100" t="s">
        <v>159</v>
      </c>
      <c r="F67" s="96"/>
      <c r="G67" s="97"/>
      <c r="H67" s="96"/>
      <c r="I67" s="96"/>
      <c r="J67" s="96"/>
      <c r="K67" s="95" t="s">
        <v>207</v>
      </c>
      <c r="L67" s="37"/>
      <c r="M67" s="78"/>
      <c r="R67" s="74"/>
      <c r="S67" s="75"/>
      <c r="T67" s="75"/>
      <c r="U67" s="75"/>
      <c r="V67" s="75"/>
      <c r="W67" s="75"/>
      <c r="X67" s="73"/>
      <c r="Y67" s="73"/>
      <c r="Z67" s="73"/>
    </row>
    <row r="68" spans="2:26" x14ac:dyDescent="0.15">
      <c r="B68" s="155"/>
      <c r="C68" s="15">
        <f t="shared" si="2"/>
        <v>62</v>
      </c>
      <c r="D68" s="37" t="s">
        <v>188</v>
      </c>
      <c r="E68" s="100" t="s">
        <v>186</v>
      </c>
      <c r="F68" s="96"/>
      <c r="G68" s="96"/>
      <c r="H68" s="96"/>
      <c r="I68" s="96"/>
      <c r="J68" s="96"/>
      <c r="K68" s="95" t="s">
        <v>207</v>
      </c>
      <c r="L68" s="37"/>
      <c r="M68" s="78"/>
      <c r="R68" s="74"/>
      <c r="S68" s="75"/>
      <c r="T68" s="75"/>
      <c r="U68" s="75"/>
      <c r="V68" s="75"/>
      <c r="W68" s="75"/>
      <c r="X68" s="75"/>
      <c r="Y68" s="73"/>
      <c r="Z68" s="73"/>
    </row>
    <row r="69" spans="2:26" x14ac:dyDescent="0.15">
      <c r="B69" s="155"/>
      <c r="C69" s="15">
        <f t="shared" si="2"/>
        <v>63</v>
      </c>
      <c r="D69" s="37" t="s">
        <v>188</v>
      </c>
      <c r="E69" s="100" t="s">
        <v>187</v>
      </c>
      <c r="F69" s="96"/>
      <c r="G69" s="97"/>
      <c r="H69" s="96"/>
      <c r="I69" s="96"/>
      <c r="J69" s="96"/>
      <c r="K69" s="95" t="s">
        <v>207</v>
      </c>
      <c r="L69" s="37"/>
      <c r="M69" s="78">
        <v>1</v>
      </c>
      <c r="R69" s="74"/>
      <c r="S69" s="75"/>
      <c r="T69" s="75"/>
      <c r="U69" s="75"/>
      <c r="V69" s="75"/>
      <c r="W69" s="75"/>
      <c r="X69" s="75"/>
      <c r="Y69" s="76"/>
      <c r="Z69" s="73"/>
    </row>
    <row r="70" spans="2:26" ht="13.5" customHeight="1" x14ac:dyDescent="0.15">
      <c r="B70" s="155"/>
      <c r="C70" s="15">
        <f t="shared" si="2"/>
        <v>64</v>
      </c>
      <c r="D70" s="37" t="s">
        <v>188</v>
      </c>
      <c r="E70" s="100" t="s">
        <v>200</v>
      </c>
      <c r="F70" s="96"/>
      <c r="G70" s="96"/>
      <c r="H70" s="96"/>
      <c r="I70" s="96"/>
      <c r="J70" s="96"/>
      <c r="K70" s="95" t="s">
        <v>207</v>
      </c>
      <c r="L70" s="37"/>
      <c r="M70" s="78">
        <v>2</v>
      </c>
      <c r="R70" s="73"/>
      <c r="S70" s="73"/>
      <c r="T70" s="73"/>
      <c r="U70" s="73"/>
      <c r="V70" s="73"/>
      <c r="W70" s="73"/>
      <c r="X70" s="73"/>
      <c r="Y70" s="73"/>
      <c r="Z70" s="73"/>
    </row>
    <row r="71" spans="2:26" x14ac:dyDescent="0.15">
      <c r="B71" s="155"/>
      <c r="C71" s="15">
        <f t="shared" si="2"/>
        <v>65</v>
      </c>
      <c r="D71" s="37" t="s">
        <v>188</v>
      </c>
      <c r="E71" s="100" t="s">
        <v>201</v>
      </c>
      <c r="F71" s="96"/>
      <c r="G71" s="97"/>
      <c r="H71" s="96"/>
      <c r="I71" s="96"/>
      <c r="J71" s="96"/>
      <c r="K71" s="95" t="s">
        <v>207</v>
      </c>
      <c r="L71" s="37"/>
      <c r="M71" s="78">
        <v>3</v>
      </c>
    </row>
    <row r="72" spans="2:26" ht="13.5" customHeight="1" x14ac:dyDescent="0.15">
      <c r="B72" s="155"/>
      <c r="C72" s="15">
        <f t="shared" si="2"/>
        <v>66</v>
      </c>
      <c r="D72" s="37" t="s">
        <v>195</v>
      </c>
      <c r="E72" s="99" t="s">
        <v>202</v>
      </c>
      <c r="F72" s="96"/>
      <c r="G72" s="97"/>
      <c r="H72" s="96"/>
      <c r="I72" s="96"/>
      <c r="J72" s="96"/>
      <c r="K72" s="98"/>
      <c r="L72" s="37"/>
      <c r="M72" s="78">
        <v>4</v>
      </c>
    </row>
    <row r="73" spans="2:26" x14ac:dyDescent="0.15">
      <c r="B73" s="155"/>
      <c r="C73" s="15">
        <f t="shared" si="2"/>
        <v>67</v>
      </c>
      <c r="D73" s="37" t="s">
        <v>195</v>
      </c>
      <c r="E73" s="99" t="s">
        <v>202</v>
      </c>
      <c r="F73" s="96"/>
      <c r="G73" s="97"/>
      <c r="H73" s="96"/>
      <c r="I73" s="96"/>
      <c r="J73" s="96"/>
      <c r="K73" s="98"/>
      <c r="L73" s="37"/>
      <c r="M73" s="78">
        <v>5</v>
      </c>
    </row>
    <row r="74" spans="2:26" x14ac:dyDescent="0.15">
      <c r="B74" s="155"/>
      <c r="C74" s="15">
        <f t="shared" si="2"/>
        <v>68</v>
      </c>
      <c r="D74" s="37" t="s">
        <v>195</v>
      </c>
      <c r="E74" s="99" t="s">
        <v>202</v>
      </c>
      <c r="F74" s="96"/>
      <c r="G74" s="97"/>
      <c r="H74" s="96"/>
      <c r="I74" s="96"/>
      <c r="J74" s="96"/>
      <c r="K74" s="98"/>
      <c r="L74" s="37"/>
      <c r="M74" s="78">
        <v>6</v>
      </c>
    </row>
    <row r="75" spans="2:26" x14ac:dyDescent="0.15">
      <c r="B75" s="155"/>
      <c r="C75" s="15">
        <f t="shared" si="2"/>
        <v>69</v>
      </c>
      <c r="D75" s="37" t="s">
        <v>195</v>
      </c>
      <c r="E75" s="99" t="s">
        <v>202</v>
      </c>
      <c r="F75" s="96"/>
      <c r="G75" s="97"/>
      <c r="H75" s="96"/>
      <c r="I75" s="96"/>
      <c r="J75" s="96"/>
      <c r="K75" s="98"/>
      <c r="L75" s="37"/>
      <c r="M75" s="78">
        <v>7</v>
      </c>
    </row>
    <row r="76" spans="2:26" ht="13.5" customHeight="1" x14ac:dyDescent="0.15">
      <c r="B76" s="155"/>
      <c r="C76" s="15">
        <f t="shared" si="2"/>
        <v>70</v>
      </c>
      <c r="D76" s="37" t="s">
        <v>195</v>
      </c>
      <c r="E76" s="99" t="s">
        <v>202</v>
      </c>
      <c r="F76" s="96"/>
      <c r="G76" s="97"/>
      <c r="H76" s="96"/>
      <c r="I76" s="96"/>
      <c r="J76" s="96"/>
      <c r="K76" s="98"/>
      <c r="L76" s="37"/>
      <c r="M76" s="78"/>
    </row>
    <row r="77" spans="2:26" x14ac:dyDescent="0.15">
      <c r="B77" s="155"/>
      <c r="C77" s="15">
        <f t="shared" si="2"/>
        <v>71</v>
      </c>
      <c r="D77" s="37" t="s">
        <v>195</v>
      </c>
      <c r="E77" s="99" t="s">
        <v>202</v>
      </c>
      <c r="F77" s="96"/>
      <c r="G77" s="97"/>
      <c r="H77" s="96"/>
      <c r="I77" s="96"/>
      <c r="J77" s="96"/>
      <c r="K77" s="98"/>
      <c r="L77" s="37"/>
      <c r="M77" s="78"/>
    </row>
    <row r="78" spans="2:26" x14ac:dyDescent="0.15">
      <c r="B78" s="155"/>
      <c r="C78" s="15">
        <f t="shared" si="2"/>
        <v>72</v>
      </c>
      <c r="D78" s="37" t="s">
        <v>195</v>
      </c>
      <c r="E78" s="99" t="s">
        <v>202</v>
      </c>
      <c r="F78" s="96"/>
      <c r="G78" s="97"/>
      <c r="H78" s="96"/>
      <c r="I78" s="96"/>
      <c r="J78" s="96"/>
      <c r="K78" s="98"/>
      <c r="L78" s="37"/>
      <c r="M78" s="78"/>
    </row>
    <row r="79" spans="2:26" x14ac:dyDescent="0.15">
      <c r="B79" s="155"/>
      <c r="C79" s="15">
        <f t="shared" si="2"/>
        <v>73</v>
      </c>
      <c r="D79" s="37" t="s">
        <v>195</v>
      </c>
      <c r="E79" s="99" t="s">
        <v>202</v>
      </c>
      <c r="F79" s="96"/>
      <c r="G79" s="97"/>
      <c r="H79" s="96"/>
      <c r="I79" s="96"/>
      <c r="J79" s="96"/>
      <c r="K79" s="98"/>
      <c r="L79" s="37"/>
      <c r="M79" s="78">
        <v>1</v>
      </c>
    </row>
    <row r="80" spans="2:26" x14ac:dyDescent="0.15">
      <c r="B80" s="155"/>
      <c r="C80" s="15">
        <f t="shared" si="2"/>
        <v>74</v>
      </c>
      <c r="D80" s="37" t="s">
        <v>195</v>
      </c>
      <c r="E80" s="99" t="s">
        <v>202</v>
      </c>
      <c r="F80" s="96"/>
      <c r="G80" s="97"/>
      <c r="H80" s="96"/>
      <c r="I80" s="96"/>
      <c r="J80" s="96"/>
      <c r="K80" s="98"/>
      <c r="L80" s="37"/>
      <c r="M80" s="78">
        <v>2</v>
      </c>
    </row>
    <row r="81" spans="2:13" x14ac:dyDescent="0.15">
      <c r="B81" s="155"/>
      <c r="C81" s="15">
        <f t="shared" si="2"/>
        <v>75</v>
      </c>
      <c r="D81" s="37" t="s">
        <v>195</v>
      </c>
      <c r="E81" s="99" t="s">
        <v>202</v>
      </c>
      <c r="F81" s="96"/>
      <c r="G81" s="97"/>
      <c r="H81" s="96"/>
      <c r="I81" s="96"/>
      <c r="J81" s="96"/>
      <c r="K81" s="98"/>
      <c r="L81" s="37"/>
      <c r="M81" s="78">
        <v>3</v>
      </c>
    </row>
    <row r="82" spans="2:13" ht="13.5" customHeight="1" x14ac:dyDescent="0.15">
      <c r="B82" s="155"/>
      <c r="C82" s="15">
        <f t="shared" si="2"/>
        <v>76</v>
      </c>
      <c r="D82" s="37" t="s">
        <v>195</v>
      </c>
      <c r="E82" s="99" t="s">
        <v>202</v>
      </c>
      <c r="F82" s="96"/>
      <c r="G82" s="97"/>
      <c r="H82" s="96"/>
      <c r="I82" s="96"/>
      <c r="J82" s="96"/>
      <c r="K82" s="98"/>
      <c r="L82" s="37"/>
      <c r="M82" s="78">
        <v>4</v>
      </c>
    </row>
    <row r="83" spans="2:13" x14ac:dyDescent="0.15">
      <c r="B83" s="155"/>
      <c r="C83" s="15">
        <f t="shared" si="2"/>
        <v>77</v>
      </c>
      <c r="D83" s="37" t="s">
        <v>195</v>
      </c>
      <c r="E83" s="99" t="s">
        <v>202</v>
      </c>
      <c r="F83" s="96"/>
      <c r="G83" s="97"/>
      <c r="H83" s="96"/>
      <c r="I83" s="96"/>
      <c r="J83" s="96"/>
      <c r="K83" s="98"/>
      <c r="L83" s="37"/>
      <c r="M83" s="78"/>
    </row>
    <row r="84" spans="2:13" x14ac:dyDescent="0.15">
      <c r="B84" s="155"/>
      <c r="C84" s="15">
        <f t="shared" si="2"/>
        <v>78</v>
      </c>
      <c r="D84" s="37" t="s">
        <v>195</v>
      </c>
      <c r="E84" s="99" t="s">
        <v>202</v>
      </c>
      <c r="F84" s="96"/>
      <c r="G84" s="97"/>
      <c r="H84" s="96"/>
      <c r="I84" s="96"/>
      <c r="J84" s="96"/>
      <c r="K84" s="98"/>
      <c r="L84" s="37"/>
      <c r="M84" s="78"/>
    </row>
    <row r="85" spans="2:13" x14ac:dyDescent="0.15">
      <c r="B85" s="155"/>
      <c r="C85" s="15">
        <f t="shared" si="2"/>
        <v>79</v>
      </c>
      <c r="D85" s="37" t="s">
        <v>195</v>
      </c>
      <c r="E85" s="99" t="s">
        <v>202</v>
      </c>
      <c r="F85" s="96"/>
      <c r="G85" s="97"/>
      <c r="H85" s="96"/>
      <c r="I85" s="96"/>
      <c r="J85" s="96"/>
      <c r="K85" s="98"/>
      <c r="L85" s="37"/>
      <c r="M85" s="78"/>
    </row>
    <row r="86" spans="2:13" ht="13.5" customHeight="1" x14ac:dyDescent="0.15">
      <c r="B86" s="150" t="s">
        <v>204</v>
      </c>
      <c r="C86" s="15">
        <f t="shared" si="2"/>
        <v>80</v>
      </c>
      <c r="D86" s="37" t="s">
        <v>195</v>
      </c>
      <c r="E86" s="99" t="s">
        <v>202</v>
      </c>
      <c r="F86" s="96"/>
      <c r="G86" s="97"/>
      <c r="H86" s="96"/>
      <c r="I86" s="96"/>
      <c r="J86" s="96"/>
      <c r="K86" s="98"/>
      <c r="L86" s="37"/>
      <c r="M86" s="78">
        <v>1</v>
      </c>
    </row>
    <row r="87" spans="2:13" ht="13.5" customHeight="1" x14ac:dyDescent="0.15">
      <c r="B87" s="150"/>
      <c r="C87" s="15">
        <f t="shared" si="2"/>
        <v>81</v>
      </c>
      <c r="D87" s="37" t="s">
        <v>195</v>
      </c>
      <c r="E87" s="99" t="s">
        <v>202</v>
      </c>
      <c r="F87" s="96"/>
      <c r="G87" s="97"/>
      <c r="H87" s="96"/>
      <c r="I87" s="96"/>
      <c r="J87" s="96"/>
      <c r="K87" s="98"/>
      <c r="L87" s="37"/>
      <c r="M87" s="78">
        <v>2</v>
      </c>
    </row>
    <row r="88" spans="2:13" x14ac:dyDescent="0.15">
      <c r="B88" s="150"/>
      <c r="C88" s="15">
        <f t="shared" si="2"/>
        <v>82</v>
      </c>
      <c r="D88" s="37" t="s">
        <v>195</v>
      </c>
      <c r="E88" s="99" t="s">
        <v>202</v>
      </c>
      <c r="F88" s="96"/>
      <c r="G88" s="97"/>
      <c r="H88" s="96"/>
      <c r="I88" s="96"/>
      <c r="J88" s="96"/>
      <c r="K88" s="98"/>
      <c r="L88" s="37"/>
      <c r="M88" s="78">
        <v>3</v>
      </c>
    </row>
    <row r="89" spans="2:13" x14ac:dyDescent="0.15">
      <c r="B89" s="150"/>
      <c r="C89" s="15">
        <f t="shared" si="2"/>
        <v>83</v>
      </c>
      <c r="D89" s="37" t="s">
        <v>195</v>
      </c>
      <c r="E89" s="99" t="s">
        <v>202</v>
      </c>
      <c r="F89" s="96"/>
      <c r="G89" s="97"/>
      <c r="H89" s="96"/>
      <c r="I89" s="96"/>
      <c r="J89" s="96"/>
      <c r="K89" s="98"/>
      <c r="L89" s="37"/>
      <c r="M89" s="78">
        <v>4</v>
      </c>
    </row>
    <row r="90" spans="2:13" x14ac:dyDescent="0.15">
      <c r="B90" s="150"/>
      <c r="C90" s="15">
        <f t="shared" si="2"/>
        <v>84</v>
      </c>
      <c r="D90" s="37" t="s">
        <v>195</v>
      </c>
      <c r="E90" s="99" t="s">
        <v>202</v>
      </c>
      <c r="F90" s="96"/>
      <c r="G90" s="97"/>
      <c r="H90" s="96"/>
      <c r="I90" s="96"/>
      <c r="J90" s="96"/>
      <c r="K90" s="98"/>
      <c r="L90" s="37"/>
      <c r="M90" s="78">
        <v>5</v>
      </c>
    </row>
    <row r="91" spans="2:13" x14ac:dyDescent="0.15">
      <c r="B91" s="150"/>
      <c r="C91" s="15">
        <f t="shared" si="2"/>
        <v>85</v>
      </c>
      <c r="D91" s="37" t="s">
        <v>195</v>
      </c>
      <c r="E91" s="99" t="s">
        <v>202</v>
      </c>
      <c r="F91" s="96"/>
      <c r="G91" s="97"/>
      <c r="H91" s="96"/>
      <c r="I91" s="96"/>
      <c r="J91" s="96"/>
      <c r="K91" s="98"/>
      <c r="L91" s="37"/>
      <c r="M91" s="78">
        <v>6</v>
      </c>
    </row>
    <row r="92" spans="2:13" ht="13.5" customHeight="1" x14ac:dyDescent="0.15">
      <c r="B92" s="150"/>
      <c r="C92" s="15">
        <f t="shared" si="2"/>
        <v>86</v>
      </c>
      <c r="D92" s="37" t="s">
        <v>195</v>
      </c>
      <c r="E92" s="99" t="s">
        <v>202</v>
      </c>
      <c r="F92" s="96"/>
      <c r="G92" s="97"/>
      <c r="H92" s="96"/>
      <c r="I92" s="96"/>
      <c r="J92" s="96"/>
      <c r="K92" s="98"/>
      <c r="L92" s="37"/>
      <c r="M92" s="78"/>
    </row>
    <row r="93" spans="2:13" x14ac:dyDescent="0.15">
      <c r="B93" s="150"/>
      <c r="C93" s="15">
        <f t="shared" si="2"/>
        <v>87</v>
      </c>
      <c r="D93" s="37" t="s">
        <v>195</v>
      </c>
      <c r="E93" s="99" t="s">
        <v>202</v>
      </c>
      <c r="F93" s="96"/>
      <c r="G93" s="97"/>
      <c r="H93" s="96"/>
      <c r="I93" s="96"/>
      <c r="J93" s="96"/>
      <c r="K93" s="98"/>
      <c r="L93" s="37"/>
      <c r="M93" s="78"/>
    </row>
    <row r="94" spans="2:13" x14ac:dyDescent="0.15">
      <c r="B94" s="150"/>
      <c r="C94" s="15">
        <f>C93+1</f>
        <v>88</v>
      </c>
      <c r="D94" s="37" t="s">
        <v>195</v>
      </c>
      <c r="E94" s="99" t="s">
        <v>202</v>
      </c>
      <c r="F94" s="96"/>
      <c r="G94" s="97"/>
      <c r="H94" s="96"/>
      <c r="I94" s="96"/>
      <c r="J94" s="96"/>
      <c r="K94" s="98"/>
      <c r="L94" s="37"/>
      <c r="M94" s="78"/>
    </row>
    <row r="95" spans="2:13" x14ac:dyDescent="0.15">
      <c r="B95" s="150"/>
      <c r="C95" s="15">
        <f>C94+1</f>
        <v>89</v>
      </c>
      <c r="D95" s="37" t="s">
        <v>195</v>
      </c>
      <c r="E95" s="99" t="s">
        <v>202</v>
      </c>
      <c r="F95" s="96"/>
      <c r="G95" s="97"/>
      <c r="H95" s="96"/>
      <c r="I95" s="96"/>
      <c r="J95" s="96"/>
      <c r="K95" s="98"/>
      <c r="L95" s="37"/>
      <c r="M95" s="78">
        <v>1</v>
      </c>
    </row>
    <row r="96" spans="2:13" x14ac:dyDescent="0.15">
      <c r="B96" s="150"/>
      <c r="C96" s="15">
        <f>C95+1</f>
        <v>90</v>
      </c>
      <c r="D96" s="37" t="s">
        <v>195</v>
      </c>
      <c r="E96" s="99" t="s">
        <v>202</v>
      </c>
      <c r="F96" s="96"/>
      <c r="G96" s="97"/>
      <c r="H96" s="96"/>
      <c r="I96" s="96"/>
      <c r="J96" s="96"/>
      <c r="K96" s="98"/>
      <c r="L96" s="37"/>
      <c r="M96" s="78">
        <v>2</v>
      </c>
    </row>
    <row r="97" spans="2:13" x14ac:dyDescent="0.15">
      <c r="B97" s="150"/>
      <c r="C97" s="15">
        <f>C96+1</f>
        <v>91</v>
      </c>
      <c r="D97" s="37" t="s">
        <v>195</v>
      </c>
      <c r="E97" s="99" t="s">
        <v>202</v>
      </c>
      <c r="F97" s="96"/>
      <c r="G97" s="97"/>
      <c r="H97" s="96"/>
      <c r="I97" s="96"/>
      <c r="J97" s="96"/>
      <c r="K97" s="98"/>
      <c r="L97" s="37"/>
      <c r="M97" s="78">
        <v>3</v>
      </c>
    </row>
    <row r="98" spans="2:13" x14ac:dyDescent="0.15">
      <c r="B98" s="150"/>
      <c r="C98" s="15">
        <f>C97+1</f>
        <v>92</v>
      </c>
      <c r="D98" s="37" t="s">
        <v>195</v>
      </c>
      <c r="E98" s="99" t="s">
        <v>202</v>
      </c>
      <c r="F98" s="37"/>
      <c r="G98" s="15"/>
      <c r="H98" s="37"/>
      <c r="I98" s="37"/>
      <c r="J98" s="37"/>
      <c r="K98" s="98"/>
      <c r="L98" s="37"/>
      <c r="M98" s="78">
        <v>4</v>
      </c>
    </row>
    <row r="99" spans="2:13" x14ac:dyDescent="0.15">
      <c r="B99"/>
      <c r="C99"/>
      <c r="D99"/>
      <c r="E99"/>
      <c r="F99"/>
      <c r="G99"/>
      <c r="H99"/>
      <c r="I99"/>
      <c r="J99"/>
      <c r="K99"/>
      <c r="L99"/>
      <c r="M99" s="78">
        <v>5</v>
      </c>
    </row>
    <row r="100" spans="2:13" x14ac:dyDescent="0.15">
      <c r="B100"/>
      <c r="C100"/>
      <c r="D100"/>
      <c r="E100"/>
      <c r="F100"/>
      <c r="G100"/>
      <c r="H100"/>
      <c r="I100"/>
      <c r="J100"/>
      <c r="K100"/>
      <c r="L100"/>
      <c r="M100" s="78">
        <v>6</v>
      </c>
    </row>
    <row r="101" spans="2:13" x14ac:dyDescent="0.15">
      <c r="B101"/>
      <c r="C101"/>
      <c r="D101"/>
      <c r="E101"/>
      <c r="F101"/>
      <c r="G101"/>
      <c r="H101"/>
      <c r="I101"/>
      <c r="J101"/>
      <c r="K101"/>
      <c r="L101"/>
      <c r="M101" s="78"/>
    </row>
    <row r="102" spans="2:13" x14ac:dyDescent="0.15">
      <c r="B102"/>
      <c r="C102"/>
      <c r="D102"/>
      <c r="E102"/>
      <c r="F102"/>
      <c r="G102"/>
      <c r="H102"/>
      <c r="I102"/>
      <c r="J102"/>
      <c r="K102"/>
      <c r="L102"/>
      <c r="M102" s="78"/>
    </row>
    <row r="103" spans="2:13" x14ac:dyDescent="0.15">
      <c r="B103"/>
      <c r="C103"/>
      <c r="D103"/>
      <c r="E103"/>
      <c r="F103"/>
      <c r="G103"/>
      <c r="H103"/>
      <c r="I103"/>
      <c r="J103"/>
      <c r="K103"/>
      <c r="L103"/>
      <c r="M103" s="78"/>
    </row>
    <row r="104" spans="2:13" ht="13.5" customHeight="1" x14ac:dyDescent="0.15">
      <c r="B104"/>
      <c r="C104"/>
      <c r="D104"/>
      <c r="E104"/>
      <c r="F104"/>
      <c r="G104"/>
      <c r="H104"/>
      <c r="I104"/>
      <c r="J104"/>
      <c r="K104"/>
      <c r="L104"/>
      <c r="M104" s="78"/>
    </row>
    <row r="105" spans="2:13" x14ac:dyDescent="0.15">
      <c r="B105"/>
      <c r="C105"/>
      <c r="D105"/>
      <c r="E105"/>
      <c r="F105"/>
      <c r="G105"/>
      <c r="H105"/>
      <c r="I105"/>
      <c r="J105"/>
      <c r="K105"/>
      <c r="L105"/>
      <c r="M105" s="78"/>
    </row>
    <row r="106" spans="2:13" x14ac:dyDescent="0.15">
      <c r="B106"/>
      <c r="C106"/>
      <c r="D106"/>
      <c r="E106"/>
      <c r="F106"/>
      <c r="G106"/>
      <c r="H106"/>
      <c r="I106"/>
      <c r="J106"/>
      <c r="K106"/>
      <c r="L106"/>
      <c r="M106" s="78"/>
    </row>
    <row r="107" spans="2:13" x14ac:dyDescent="0.15">
      <c r="C107" s="77"/>
      <c r="D107" s="3"/>
      <c r="E107" s="3"/>
      <c r="F107" s="3"/>
      <c r="G107" s="3"/>
      <c r="H107" s="3"/>
      <c r="I107" s="3"/>
      <c r="J107" s="3"/>
      <c r="K107" s="3"/>
      <c r="L107" s="3"/>
    </row>
  </sheetData>
  <autoFilter ref="C6:L106" xr:uid="{00000000-0009-0000-0000-000003000000}"/>
  <mergeCells count="102">
    <mergeCell ref="A1:C1"/>
    <mergeCell ref="E5:J5"/>
    <mergeCell ref="P35:V41"/>
    <mergeCell ref="P32:V32"/>
    <mergeCell ref="P33:V33"/>
    <mergeCell ref="P34:V34"/>
    <mergeCell ref="P22:V22"/>
    <mergeCell ref="P23:V23"/>
    <mergeCell ref="P24:V24"/>
    <mergeCell ref="P25:V25"/>
    <mergeCell ref="AP15:AP21"/>
    <mergeCell ref="AQ15:AQ21"/>
    <mergeCell ref="AR15:AR21"/>
    <mergeCell ref="AS15:AS21"/>
    <mergeCell ref="AT15:AT21"/>
    <mergeCell ref="AU15:AU21"/>
    <mergeCell ref="AG35:AG41"/>
    <mergeCell ref="AH35:AH41"/>
    <mergeCell ref="AI35:AI41"/>
    <mergeCell ref="AJ35:AJ41"/>
    <mergeCell ref="AQ35:AQ41"/>
    <mergeCell ref="AR35:AR41"/>
    <mergeCell ref="AS35:AS41"/>
    <mergeCell ref="AT35:AT41"/>
    <mergeCell ref="AU35:AU41"/>
    <mergeCell ref="AL35:AL41"/>
    <mergeCell ref="AM35:AM41"/>
    <mergeCell ref="AN35:AN41"/>
    <mergeCell ref="AO35:AO41"/>
    <mergeCell ref="AP35:AP41"/>
    <mergeCell ref="AJ15:AJ21"/>
    <mergeCell ref="AK15:AK21"/>
    <mergeCell ref="AL15:AL21"/>
    <mergeCell ref="AM15:AM21"/>
    <mergeCell ref="BA15:BA21"/>
    <mergeCell ref="BB15:BB21"/>
    <mergeCell ref="BC15:BC21"/>
    <mergeCell ref="BD15:BJ21"/>
    <mergeCell ref="AV15:AV21"/>
    <mergeCell ref="AW15:AW21"/>
    <mergeCell ref="AX15:AX21"/>
    <mergeCell ref="AY15:AY21"/>
    <mergeCell ref="AZ15:AZ21"/>
    <mergeCell ref="AN15:AN21"/>
    <mergeCell ref="AO15:AO21"/>
    <mergeCell ref="BD35:BJ41"/>
    <mergeCell ref="BA35:BA41"/>
    <mergeCell ref="BB35:BB41"/>
    <mergeCell ref="BC35:BC41"/>
    <mergeCell ref="BD34:BJ34"/>
    <mergeCell ref="BD22:BJ22"/>
    <mergeCell ref="BD23:BJ23"/>
    <mergeCell ref="BD24:BJ24"/>
    <mergeCell ref="BD25:BJ25"/>
    <mergeCell ref="BD26:BJ26"/>
    <mergeCell ref="BD27:BJ27"/>
    <mergeCell ref="BD28:BJ28"/>
    <mergeCell ref="BD29:BJ29"/>
    <mergeCell ref="BD30:BJ30"/>
    <mergeCell ref="BD31:BJ31"/>
    <mergeCell ref="BD32:BJ32"/>
    <mergeCell ref="BD33:BJ33"/>
    <mergeCell ref="AV35:AV41"/>
    <mergeCell ref="AW35:AW41"/>
    <mergeCell ref="AX35:AX41"/>
    <mergeCell ref="AY35:AY41"/>
    <mergeCell ref="AZ35:AZ41"/>
    <mergeCell ref="AK35:AK41"/>
    <mergeCell ref="AA15:AA21"/>
    <mergeCell ref="AB15:AB21"/>
    <mergeCell ref="AC15:AC21"/>
    <mergeCell ref="AD15:AD21"/>
    <mergeCell ref="AE15:AE21"/>
    <mergeCell ref="AF15:AF21"/>
    <mergeCell ref="AG15:AG21"/>
    <mergeCell ref="AH15:AH21"/>
    <mergeCell ref="AI15:AI21"/>
    <mergeCell ref="AB35:AB41"/>
    <mergeCell ref="AC35:AC41"/>
    <mergeCell ref="AD35:AD41"/>
    <mergeCell ref="AE35:AE41"/>
    <mergeCell ref="AF35:AF41"/>
    <mergeCell ref="AA35:AA41"/>
    <mergeCell ref="B86:B98"/>
    <mergeCell ref="P15:V21"/>
    <mergeCell ref="B7:B39"/>
    <mergeCell ref="B40:B52"/>
    <mergeCell ref="B53:B85"/>
    <mergeCell ref="W15:W21"/>
    <mergeCell ref="X15:X21"/>
    <mergeCell ref="Y15:Y21"/>
    <mergeCell ref="Z15:Z21"/>
    <mergeCell ref="P27:V27"/>
    <mergeCell ref="P28:V28"/>
    <mergeCell ref="P29:V29"/>
    <mergeCell ref="P30:V30"/>
    <mergeCell ref="P31:V31"/>
    <mergeCell ref="P26:V26"/>
    <mergeCell ref="W35:W41"/>
    <mergeCell ref="X35:X41"/>
    <mergeCell ref="Y35:Y41"/>
    <mergeCell ref="Z35:Z41"/>
  </mergeCells>
  <phoneticPr fontId="1"/>
  <hyperlinks>
    <hyperlink ref="A1:C1" location="Index!A1" display="Back to Index" xr:uid="{00000000-0004-0000-03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'M:\ChipFab\RENESAS_SUBMIT\RS6519_1\11_Pham_Lab\Tsutada\[Chip_ApplicationForm_v4_RS6519_1_Tsutada_20190610.xlsx]List'!#REF!</xm:f>
          </x14:formula1>
          <xm:sqref>K72:K98</xm:sqref>
        </x14:dataValidation>
        <x14:dataValidation type="list" allowBlank="1" showInputMessage="1" showErrorMessage="1" xr:uid="{00000000-0002-0000-0300-000001000000}">
          <x14:formula1>
            <xm:f>'M:\ChipFab\TSMC65\TSMC6520_1\11_Pham_Lab\Duran\[Chip_ApplicationForm_v4_TSMC6520_1_duran_20201006.xlsx]List'!#REF!</xm:f>
          </x14:formula1>
          <xm:sqref>K7:K19 K21 K23:K63 K65 K67:K71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K107"/>
  <sheetViews>
    <sheetView topLeftCell="K1" zoomScale="85" zoomScaleNormal="85" workbookViewId="0">
      <pane ySplit="6" topLeftCell="A7" activePane="bottomLeft" state="frozen"/>
      <selection sqref="A1:B1"/>
      <selection pane="bottomLeft" activeCell="O12" sqref="O12:BK42"/>
    </sheetView>
  </sheetViews>
  <sheetFormatPr defaultColWidth="9" defaultRowHeight="13.5" x14ac:dyDescent="0.15"/>
  <cols>
    <col min="1" max="2" width="2.625" style="1" customWidth="1"/>
    <col min="3" max="3" width="7.75" style="1" customWidth="1"/>
    <col min="4" max="4" width="23.875" style="1" customWidth="1"/>
    <col min="5" max="10" width="17.875" style="1" customWidth="1"/>
    <col min="11" max="11" width="9.5" style="1" bestFit="1" customWidth="1"/>
    <col min="12" max="12" width="15.625" style="1" customWidth="1"/>
    <col min="13" max="13" width="5.625" style="1" customWidth="1"/>
    <col min="14" max="14" width="2.875" style="1" customWidth="1"/>
    <col min="15" max="15" width="3.75" style="1" customWidth="1"/>
    <col min="16" max="61" width="3" style="1" customWidth="1"/>
    <col min="62" max="76" width="2.5" style="1" customWidth="1"/>
    <col min="77" max="16384" width="9" style="1"/>
  </cols>
  <sheetData>
    <row r="1" spans="1:63" x14ac:dyDescent="0.15">
      <c r="A1" s="141" t="s">
        <v>35</v>
      </c>
      <c r="B1" s="141"/>
      <c r="C1" s="141"/>
    </row>
    <row r="2" spans="1:63" x14ac:dyDescent="0.15">
      <c r="A2" s="45"/>
      <c r="B2" s="45"/>
      <c r="C2" s="45"/>
    </row>
    <row r="3" spans="1:63" ht="17.25" x14ac:dyDescent="0.15">
      <c r="B3" s="19" t="s">
        <v>45</v>
      </c>
    </row>
    <row r="5" spans="1:63" x14ac:dyDescent="0.15">
      <c r="C5" s="66"/>
      <c r="D5" s="65"/>
      <c r="E5" s="168" t="s">
        <v>78</v>
      </c>
      <c r="F5" s="169"/>
      <c r="G5" s="170"/>
      <c r="H5" s="170"/>
      <c r="I5" s="170"/>
      <c r="J5" s="170"/>
      <c r="K5" s="66"/>
      <c r="L5" s="65"/>
    </row>
    <row r="6" spans="1:63" ht="13.5" customHeight="1" x14ac:dyDescent="0.15">
      <c r="C6" s="61" t="s">
        <v>4</v>
      </c>
      <c r="D6" s="61" t="s">
        <v>48</v>
      </c>
      <c r="E6" s="101" t="s">
        <v>63</v>
      </c>
      <c r="F6" s="102" t="s">
        <v>79</v>
      </c>
      <c r="G6" s="103" t="s">
        <v>80</v>
      </c>
      <c r="H6" s="103" t="s">
        <v>89</v>
      </c>
      <c r="I6" s="103" t="s">
        <v>90</v>
      </c>
      <c r="J6" s="103" t="s">
        <v>92</v>
      </c>
      <c r="K6" s="62" t="s">
        <v>49</v>
      </c>
      <c r="L6" s="61" t="s">
        <v>11</v>
      </c>
    </row>
    <row r="7" spans="1:63" ht="13.5" customHeight="1" x14ac:dyDescent="0.15">
      <c r="B7" s="155" t="s">
        <v>40</v>
      </c>
      <c r="C7" s="15">
        <v>1</v>
      </c>
      <c r="D7" s="37" t="s">
        <v>194</v>
      </c>
      <c r="E7" s="95" t="s">
        <v>160</v>
      </c>
      <c r="F7" s="37"/>
      <c r="G7" s="15"/>
      <c r="H7" s="37"/>
      <c r="I7" s="37"/>
      <c r="J7" s="37"/>
      <c r="K7" s="95" t="s">
        <v>208</v>
      </c>
      <c r="L7" s="37" t="s">
        <v>100</v>
      </c>
      <c r="M7" s="78"/>
      <c r="O7" s="69"/>
      <c r="P7" s="69"/>
      <c r="Q7" s="69"/>
      <c r="R7" s="69"/>
      <c r="S7" s="69"/>
      <c r="T7" s="69"/>
      <c r="U7" s="69"/>
      <c r="V7" s="69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 s="69"/>
    </row>
    <row r="8" spans="1:63" ht="13.5" customHeight="1" x14ac:dyDescent="0.15">
      <c r="B8" s="155"/>
      <c r="C8" s="15">
        <f>C7+1</f>
        <v>2</v>
      </c>
      <c r="D8" s="37" t="s">
        <v>194</v>
      </c>
      <c r="E8" s="82" t="s">
        <v>111</v>
      </c>
      <c r="F8" s="37"/>
      <c r="G8" s="15"/>
      <c r="H8" s="37"/>
      <c r="I8" s="37"/>
      <c r="J8" s="37"/>
      <c r="K8" s="95" t="s">
        <v>209</v>
      </c>
      <c r="L8" s="37" t="s">
        <v>100</v>
      </c>
      <c r="M8" s="78"/>
      <c r="O8" s="69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 s="69"/>
    </row>
    <row r="9" spans="1:63" ht="13.5" customHeight="1" x14ac:dyDescent="0.15">
      <c r="B9" s="155"/>
      <c r="C9" s="15">
        <f>C8+1</f>
        <v>3</v>
      </c>
      <c r="D9" s="37" t="s">
        <v>194</v>
      </c>
      <c r="E9" s="82" t="s">
        <v>162</v>
      </c>
      <c r="F9" s="96"/>
      <c r="G9" s="96"/>
      <c r="H9" s="96"/>
      <c r="I9" s="96"/>
      <c r="J9" s="96"/>
      <c r="K9" s="95" t="s">
        <v>207</v>
      </c>
      <c r="L9" s="37"/>
      <c r="M9" s="78"/>
      <c r="O9" s="6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 s="69"/>
    </row>
    <row r="10" spans="1:63" x14ac:dyDescent="0.15">
      <c r="B10" s="155"/>
      <c r="C10" s="15">
        <f t="shared" ref="C10:C73" si="0">C9+1</f>
        <v>4</v>
      </c>
      <c r="D10" s="37" t="s">
        <v>194</v>
      </c>
      <c r="E10" s="82" t="s">
        <v>163</v>
      </c>
      <c r="F10" s="96"/>
      <c r="G10" s="97"/>
      <c r="H10" s="96"/>
      <c r="I10" s="96"/>
      <c r="J10" s="96"/>
      <c r="K10" s="95" t="s">
        <v>207</v>
      </c>
      <c r="L10" s="37"/>
      <c r="M10" s="78"/>
      <c r="O10" s="69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 s="69"/>
    </row>
    <row r="11" spans="1:63" ht="13.5" customHeight="1" x14ac:dyDescent="0.15">
      <c r="B11" s="155"/>
      <c r="C11" s="15">
        <f t="shared" si="0"/>
        <v>5</v>
      </c>
      <c r="D11" s="37" t="s">
        <v>194</v>
      </c>
      <c r="E11" s="82" t="s">
        <v>164</v>
      </c>
      <c r="F11" s="96"/>
      <c r="G11" s="97"/>
      <c r="H11" s="96"/>
      <c r="I11" s="96"/>
      <c r="J11" s="96"/>
      <c r="K11" s="95" t="s">
        <v>207</v>
      </c>
      <c r="L11" s="37"/>
      <c r="M11" s="78"/>
      <c r="O11" s="69"/>
      <c r="P11"/>
      <c r="Q11"/>
      <c r="R11"/>
      <c r="S11"/>
      <c r="T11"/>
      <c r="U11"/>
      <c r="V11"/>
      <c r="BD11"/>
      <c r="BE11"/>
      <c r="BF11"/>
      <c r="BG11"/>
      <c r="BH11"/>
      <c r="BI11" s="69"/>
    </row>
    <row r="12" spans="1:63" ht="13.5" customHeight="1" x14ac:dyDescent="0.15">
      <c r="B12" s="155"/>
      <c r="C12" s="15">
        <f t="shared" si="0"/>
        <v>6</v>
      </c>
      <c r="D12" s="124" t="s">
        <v>356</v>
      </c>
      <c r="E12" s="125" t="s">
        <v>357</v>
      </c>
      <c r="F12" s="126"/>
      <c r="G12" s="126"/>
      <c r="H12" s="126"/>
      <c r="I12" s="126"/>
      <c r="J12" s="126"/>
      <c r="K12" s="125" t="s">
        <v>356</v>
      </c>
      <c r="L12" s="124" t="s">
        <v>235</v>
      </c>
      <c r="M12" s="78"/>
      <c r="O12" s="69"/>
      <c r="P12"/>
      <c r="Q12"/>
      <c r="R12"/>
      <c r="S12"/>
      <c r="T12"/>
      <c r="U12"/>
      <c r="V12"/>
      <c r="W12" s="69">
        <v>81</v>
      </c>
      <c r="X12" s="69">
        <v>80</v>
      </c>
      <c r="Y12" s="69">
        <v>79</v>
      </c>
      <c r="Z12" s="69">
        <v>78</v>
      </c>
      <c r="AA12" s="69">
        <v>77</v>
      </c>
      <c r="AB12" s="69">
        <v>76</v>
      </c>
      <c r="AC12" s="69">
        <v>75</v>
      </c>
      <c r="AD12" s="69">
        <v>74</v>
      </c>
      <c r="AE12" s="69">
        <v>73</v>
      </c>
      <c r="AF12" s="69">
        <v>72</v>
      </c>
      <c r="AG12" s="69">
        <v>71</v>
      </c>
      <c r="AH12" s="69">
        <v>70</v>
      </c>
      <c r="AI12" s="69">
        <v>69</v>
      </c>
      <c r="AJ12" s="69">
        <v>68</v>
      </c>
      <c r="AK12" s="69">
        <v>67</v>
      </c>
      <c r="AL12" s="69">
        <v>66</v>
      </c>
      <c r="AM12" s="69">
        <v>65</v>
      </c>
      <c r="AN12" s="69">
        <v>64</v>
      </c>
      <c r="AO12" s="69">
        <v>63</v>
      </c>
      <c r="AP12" s="69">
        <v>62</v>
      </c>
      <c r="AQ12" s="69">
        <v>61</v>
      </c>
      <c r="AR12" s="69">
        <v>60</v>
      </c>
      <c r="AS12" s="69">
        <v>59</v>
      </c>
      <c r="AT12" s="69">
        <v>58</v>
      </c>
      <c r="AU12" s="69">
        <v>57</v>
      </c>
      <c r="AV12" s="69">
        <v>56</v>
      </c>
      <c r="AW12" s="69">
        <v>55</v>
      </c>
      <c r="AX12" s="69">
        <v>54</v>
      </c>
      <c r="AY12" s="69">
        <v>53</v>
      </c>
      <c r="AZ12" s="69">
        <v>52</v>
      </c>
      <c r="BA12" s="69">
        <v>51</v>
      </c>
      <c r="BB12" s="69">
        <v>50</v>
      </c>
      <c r="BC12" s="69">
        <v>49</v>
      </c>
      <c r="BD12"/>
      <c r="BE12"/>
      <c r="BF12"/>
      <c r="BG12"/>
      <c r="BH12"/>
      <c r="BI12"/>
      <c r="BJ12"/>
    </row>
    <row r="13" spans="1:63" ht="12.75" customHeight="1" x14ac:dyDescent="0.15">
      <c r="B13" s="155"/>
      <c r="C13" s="15">
        <f t="shared" si="0"/>
        <v>7</v>
      </c>
      <c r="D13" s="37" t="s">
        <v>194</v>
      </c>
      <c r="E13" s="82" t="s">
        <v>165</v>
      </c>
      <c r="F13" s="96"/>
      <c r="G13" s="97"/>
      <c r="H13" s="96"/>
      <c r="I13" s="96"/>
      <c r="J13" s="96"/>
      <c r="K13" s="95" t="s">
        <v>207</v>
      </c>
      <c r="L13" s="37"/>
      <c r="M13" s="78"/>
      <c r="O13" s="69"/>
      <c r="P13" s="151"/>
      <c r="Q13" s="151"/>
      <c r="R13" s="151"/>
      <c r="S13" s="151"/>
      <c r="T13" s="151"/>
      <c r="U13" s="151"/>
      <c r="V13" s="152"/>
      <c r="W13" s="175" t="str">
        <f>$E$87</f>
        <v>NONE</v>
      </c>
      <c r="X13" s="175" t="str">
        <f>$E$86</f>
        <v>TESTMOS_NMOS_S</v>
      </c>
      <c r="Y13" s="175" t="str">
        <f>$E$85</f>
        <v>TESTMOS_NMOS_G</v>
      </c>
      <c r="Z13" s="175" t="str">
        <f>$E$84</f>
        <v>TESTMOS_NMOS_D</v>
      </c>
      <c r="AA13" s="175" t="str">
        <f>$E$83</f>
        <v>TESTMOS_NMOS_B</v>
      </c>
      <c r="AB13" s="175" t="str">
        <f>$E$82</f>
        <v>NONE</v>
      </c>
      <c r="AC13" s="175" t="str">
        <f>$E$81</f>
        <v>NONE</v>
      </c>
      <c r="AD13" s="175" t="str">
        <f>$E$80</f>
        <v>NONE</v>
      </c>
      <c r="AE13" s="175" t="str">
        <f>$E$79</f>
        <v>NONE</v>
      </c>
      <c r="AF13" s="175" t="str">
        <f>$E$78</f>
        <v>NONE</v>
      </c>
      <c r="AG13" s="175" t="str">
        <f>$E$77</f>
        <v>NONE</v>
      </c>
      <c r="AH13" s="175" t="str">
        <f>$E$76</f>
        <v>NONE</v>
      </c>
      <c r="AI13" s="175" t="str">
        <f>$E$75</f>
        <v>NONE</v>
      </c>
      <c r="AJ13" s="175" t="str">
        <f>$E$74</f>
        <v>NONE</v>
      </c>
      <c r="AK13" s="175" t="str">
        <f>$E$73</f>
        <v>NONE</v>
      </c>
      <c r="AL13" s="175" t="str">
        <f>$E$72</f>
        <v>NONE</v>
      </c>
      <c r="AM13" s="175" t="str">
        <f>$E$71</f>
        <v>NONE</v>
      </c>
      <c r="AN13" s="175" t="str">
        <f>$E$70</f>
        <v>SB_VSSCORE_NBB</v>
      </c>
      <c r="AO13" s="175" t="str">
        <f>$E$69</f>
        <v>SB_OUTNSF_NBB</v>
      </c>
      <c r="AP13" s="175" t="str">
        <f>$E$68</f>
        <v>SB_OUTNTH_NBB</v>
      </c>
      <c r="AQ13" s="175" t="str">
        <f>$E$67</f>
        <v>SB_OUTPSF_NBB</v>
      </c>
      <c r="AR13" s="175" t="str">
        <f>$E$66</f>
        <v>SB_OUTPTH_NBB</v>
      </c>
      <c r="AS13" s="175" t="str">
        <f>$E$65</f>
        <v>SB_VDDCORE</v>
      </c>
      <c r="AT13" s="175" t="str">
        <f>$E$64</f>
        <v>SB_IN_NBB</v>
      </c>
      <c r="AU13" s="175" t="str">
        <f>$E$63</f>
        <v>SB_VSSCORE</v>
      </c>
      <c r="AV13" s="175" t="str">
        <f>$E$62</f>
        <v>SB_VSSRF</v>
      </c>
      <c r="AW13" s="175" t="str">
        <f>$E$61</f>
        <v>SB_OUTNSF</v>
      </c>
      <c r="AX13" s="175" t="str">
        <f>$E$60</f>
        <v>SB_OUTNTH</v>
      </c>
      <c r="AY13" s="175" t="str">
        <f>$E$59</f>
        <v>SB_OUTPSF</v>
      </c>
      <c r="AZ13" s="175" t="str">
        <f>$E$58</f>
        <v>SB_OUTPTH</v>
      </c>
      <c r="BA13" s="175" t="str">
        <f>$E$57</f>
        <v>SB_IN</v>
      </c>
      <c r="BB13" s="175" t="str">
        <f>$E$56</f>
        <v>SB_VDDIO</v>
      </c>
      <c r="BC13" s="175" t="str">
        <f>$E$55</f>
        <v>SB_VSSIO</v>
      </c>
      <c r="BD13" s="176"/>
      <c r="BE13" s="177"/>
      <c r="BF13" s="177"/>
      <c r="BG13" s="177"/>
      <c r="BH13" s="177"/>
      <c r="BI13" s="177"/>
      <c r="BJ13" s="177"/>
    </row>
    <row r="14" spans="1:63" x14ac:dyDescent="0.15">
      <c r="B14" s="155"/>
      <c r="C14" s="15">
        <f t="shared" si="0"/>
        <v>8</v>
      </c>
      <c r="D14" s="37" t="s">
        <v>194</v>
      </c>
      <c r="E14" s="82" t="s">
        <v>166</v>
      </c>
      <c r="F14" s="96"/>
      <c r="G14" s="97"/>
      <c r="H14" s="96"/>
      <c r="I14" s="96"/>
      <c r="J14" s="96"/>
      <c r="K14" s="95" t="s">
        <v>207</v>
      </c>
      <c r="L14" s="37"/>
      <c r="M14" s="78"/>
      <c r="O14" s="69"/>
      <c r="P14" s="151"/>
      <c r="Q14" s="151"/>
      <c r="R14" s="151"/>
      <c r="S14" s="151"/>
      <c r="T14" s="151"/>
      <c r="U14" s="151"/>
      <c r="V14" s="152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6"/>
      <c r="BE14" s="177"/>
      <c r="BF14" s="177"/>
      <c r="BG14" s="177"/>
      <c r="BH14" s="177"/>
      <c r="BI14" s="177"/>
      <c r="BJ14" s="177"/>
    </row>
    <row r="15" spans="1:63" ht="13.5" customHeight="1" x14ac:dyDescent="0.15">
      <c r="B15" s="155"/>
      <c r="C15" s="15">
        <f t="shared" si="0"/>
        <v>9</v>
      </c>
      <c r="D15" s="124" t="s">
        <v>354</v>
      </c>
      <c r="E15" s="125" t="s">
        <v>355</v>
      </c>
      <c r="F15" s="126"/>
      <c r="G15" s="127"/>
      <c r="H15" s="126"/>
      <c r="I15" s="126"/>
      <c r="J15" s="126"/>
      <c r="K15" s="125" t="s">
        <v>355</v>
      </c>
      <c r="L15" s="124" t="s">
        <v>100</v>
      </c>
      <c r="M15" s="78"/>
      <c r="O15" s="69"/>
      <c r="P15" s="151"/>
      <c r="Q15" s="151"/>
      <c r="R15" s="151"/>
      <c r="S15" s="151"/>
      <c r="T15" s="151"/>
      <c r="U15" s="151"/>
      <c r="V15" s="152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6"/>
      <c r="BE15" s="177"/>
      <c r="BF15" s="177"/>
      <c r="BG15" s="177"/>
      <c r="BH15" s="177"/>
      <c r="BI15" s="177"/>
      <c r="BJ15" s="177"/>
      <c r="BK15" s="69"/>
    </row>
    <row r="16" spans="1:63" x14ac:dyDescent="0.15">
      <c r="B16" s="155"/>
      <c r="C16" s="15">
        <f t="shared" si="0"/>
        <v>10</v>
      </c>
      <c r="D16" s="124" t="s">
        <v>369</v>
      </c>
      <c r="E16" s="125" t="s">
        <v>370</v>
      </c>
      <c r="F16" s="126"/>
      <c r="G16" s="127"/>
      <c r="H16" s="126"/>
      <c r="I16" s="126"/>
      <c r="J16" s="126"/>
      <c r="K16" s="125" t="s">
        <v>371</v>
      </c>
      <c r="L16" s="124" t="s">
        <v>100</v>
      </c>
      <c r="M16" s="78"/>
      <c r="O16" s="69"/>
      <c r="P16" s="151"/>
      <c r="Q16" s="151"/>
      <c r="R16" s="151"/>
      <c r="S16" s="151"/>
      <c r="T16" s="151"/>
      <c r="U16" s="151"/>
      <c r="V16" s="152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6"/>
      <c r="BE16" s="177"/>
      <c r="BF16" s="177"/>
      <c r="BG16" s="177"/>
      <c r="BH16" s="177"/>
      <c r="BI16" s="177"/>
      <c r="BJ16" s="177"/>
      <c r="BK16" s="69"/>
    </row>
    <row r="17" spans="2:63" ht="13.5" customHeight="1" x14ac:dyDescent="0.15">
      <c r="B17" s="155"/>
      <c r="C17" s="15">
        <f t="shared" si="0"/>
        <v>11</v>
      </c>
      <c r="D17" s="37" t="s">
        <v>194</v>
      </c>
      <c r="E17" s="82" t="s">
        <v>203</v>
      </c>
      <c r="F17" s="96"/>
      <c r="G17" s="97"/>
      <c r="H17" s="96"/>
      <c r="I17" s="96"/>
      <c r="J17" s="96"/>
      <c r="K17" s="95" t="s">
        <v>207</v>
      </c>
      <c r="L17" s="37"/>
      <c r="M17" s="78"/>
      <c r="O17" s="69"/>
      <c r="P17" s="151"/>
      <c r="Q17" s="151"/>
      <c r="R17" s="151"/>
      <c r="S17" s="151"/>
      <c r="T17" s="151"/>
      <c r="U17" s="151"/>
      <c r="V17" s="152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6"/>
      <c r="BE17" s="177"/>
      <c r="BF17" s="177"/>
      <c r="BG17" s="177"/>
      <c r="BH17" s="177"/>
      <c r="BI17" s="177"/>
      <c r="BJ17" s="177"/>
      <c r="BK17" s="69"/>
    </row>
    <row r="18" spans="2:63" ht="13.5" customHeight="1" x14ac:dyDescent="0.15">
      <c r="B18" s="155"/>
      <c r="C18" s="15">
        <f t="shared" si="0"/>
        <v>12</v>
      </c>
      <c r="D18" s="37" t="s">
        <v>194</v>
      </c>
      <c r="E18" s="82" t="s">
        <v>110</v>
      </c>
      <c r="F18" s="96"/>
      <c r="G18" s="97"/>
      <c r="H18" s="96"/>
      <c r="I18" s="96"/>
      <c r="J18" s="96"/>
      <c r="K18" s="95" t="s">
        <v>207</v>
      </c>
      <c r="L18" s="37"/>
      <c r="M18" s="78"/>
      <c r="O18" s="69"/>
      <c r="P18" s="151"/>
      <c r="Q18" s="151"/>
      <c r="R18" s="151"/>
      <c r="S18" s="151"/>
      <c r="T18" s="151"/>
      <c r="U18" s="151"/>
      <c r="V18" s="152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6"/>
      <c r="BE18" s="177"/>
      <c r="BF18" s="177"/>
      <c r="BG18" s="177"/>
      <c r="BH18" s="177"/>
      <c r="BI18" s="177"/>
      <c r="BJ18" s="177"/>
      <c r="BK18" s="69"/>
    </row>
    <row r="19" spans="2:63" ht="12.75" customHeight="1" x14ac:dyDescent="0.15">
      <c r="B19" s="155"/>
      <c r="C19" s="15">
        <f t="shared" si="0"/>
        <v>13</v>
      </c>
      <c r="D19" s="37" t="s">
        <v>194</v>
      </c>
      <c r="E19" s="3" t="s">
        <v>358</v>
      </c>
      <c r="F19" s="96"/>
      <c r="G19" s="97"/>
      <c r="H19" s="96"/>
      <c r="I19" s="96"/>
      <c r="J19" s="96"/>
      <c r="K19" s="95" t="s">
        <v>207</v>
      </c>
      <c r="L19" s="37"/>
      <c r="M19" s="78"/>
      <c r="O19" s="69"/>
      <c r="P19" s="151"/>
      <c r="Q19" s="151"/>
      <c r="R19" s="151"/>
      <c r="S19" s="151"/>
      <c r="T19" s="151"/>
      <c r="U19" s="151"/>
      <c r="V19" s="152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8"/>
      <c r="BE19" s="179"/>
      <c r="BF19" s="179"/>
      <c r="BG19" s="179"/>
      <c r="BH19" s="179"/>
      <c r="BI19" s="179"/>
      <c r="BJ19" s="179"/>
      <c r="BK19" s="69"/>
    </row>
    <row r="20" spans="2:63" x14ac:dyDescent="0.15">
      <c r="B20" s="155"/>
      <c r="C20" s="15">
        <f t="shared" si="0"/>
        <v>14</v>
      </c>
      <c r="D20" s="37" t="s">
        <v>194</v>
      </c>
      <c r="E20" s="82" t="s">
        <v>359</v>
      </c>
      <c r="F20" s="96"/>
      <c r="G20" s="97"/>
      <c r="H20" s="96"/>
      <c r="I20" s="96"/>
      <c r="J20" s="96"/>
      <c r="K20" s="95" t="s">
        <v>207</v>
      </c>
      <c r="L20" s="37"/>
      <c r="M20" s="78"/>
      <c r="O20" s="69">
        <v>82</v>
      </c>
      <c r="P20" s="160" t="str">
        <f>$E$88</f>
        <v>NONE</v>
      </c>
      <c r="Q20" s="161"/>
      <c r="R20" s="161"/>
      <c r="S20" s="161"/>
      <c r="T20" s="161"/>
      <c r="U20" s="161"/>
      <c r="V20" s="16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 s="160" t="str">
        <f>$E$54</f>
        <v>NONE</v>
      </c>
      <c r="BE20" s="161"/>
      <c r="BF20" s="161"/>
      <c r="BG20" s="161"/>
      <c r="BH20" s="161"/>
      <c r="BI20" s="161"/>
      <c r="BJ20" s="162"/>
      <c r="BK20" s="69">
        <v>48</v>
      </c>
    </row>
    <row r="21" spans="2:63" x14ac:dyDescent="0.15">
      <c r="B21" s="155"/>
      <c r="C21" s="15">
        <f t="shared" si="0"/>
        <v>15</v>
      </c>
      <c r="D21" s="37" t="s">
        <v>194</v>
      </c>
      <c r="E21" s="82" t="s">
        <v>360</v>
      </c>
      <c r="F21" s="96"/>
      <c r="G21" s="97"/>
      <c r="H21" s="96"/>
      <c r="I21" s="96"/>
      <c r="J21" s="96"/>
      <c r="K21" s="95" t="s">
        <v>207</v>
      </c>
      <c r="L21" s="37"/>
      <c r="M21" s="78"/>
      <c r="O21" s="69">
        <v>83</v>
      </c>
      <c r="P21" s="160" t="str">
        <f>$E$89</f>
        <v>TESTMOS_PMOS_B</v>
      </c>
      <c r="Q21" s="161"/>
      <c r="R21" s="161"/>
      <c r="S21" s="161"/>
      <c r="T21" s="161"/>
      <c r="U21" s="161"/>
      <c r="V21" s="16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160" t="str">
        <f>$E$53</f>
        <v>NONE</v>
      </c>
      <c r="BE21" s="161"/>
      <c r="BF21" s="161"/>
      <c r="BG21" s="161"/>
      <c r="BH21" s="161"/>
      <c r="BI21" s="161"/>
      <c r="BJ21" s="162"/>
      <c r="BK21" s="69">
        <v>47</v>
      </c>
    </row>
    <row r="22" spans="2:63" x14ac:dyDescent="0.15">
      <c r="B22" s="155"/>
      <c r="C22" s="15">
        <f t="shared" si="0"/>
        <v>16</v>
      </c>
      <c r="D22" s="37" t="s">
        <v>194</v>
      </c>
      <c r="E22" s="82" t="s">
        <v>361</v>
      </c>
      <c r="F22" s="96"/>
      <c r="G22" s="97"/>
      <c r="H22" s="96"/>
      <c r="I22" s="96"/>
      <c r="J22" s="96"/>
      <c r="K22" s="95" t="s">
        <v>207</v>
      </c>
      <c r="L22" s="37"/>
      <c r="M22" s="78"/>
      <c r="O22" s="69">
        <v>84</v>
      </c>
      <c r="P22" s="160" t="str">
        <f>$E$90</f>
        <v>TESTMOS_PMOS_D</v>
      </c>
      <c r="Q22" s="161"/>
      <c r="R22" s="161"/>
      <c r="S22" s="161"/>
      <c r="T22" s="161"/>
      <c r="U22" s="161"/>
      <c r="V22" s="162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/>
      <c r="BB22"/>
      <c r="BC22"/>
      <c r="BD22" s="160" t="str">
        <f>$E$52</f>
        <v>NONE</v>
      </c>
      <c r="BE22" s="161"/>
      <c r="BF22" s="161"/>
      <c r="BG22" s="161"/>
      <c r="BH22" s="161"/>
      <c r="BI22" s="161"/>
      <c r="BJ22" s="162"/>
      <c r="BK22" s="69">
        <v>46</v>
      </c>
    </row>
    <row r="23" spans="2:63" x14ac:dyDescent="0.15">
      <c r="B23" s="155"/>
      <c r="C23" s="15">
        <f t="shared" si="0"/>
        <v>17</v>
      </c>
      <c r="D23" s="37" t="s">
        <v>194</v>
      </c>
      <c r="E23" s="82" t="s">
        <v>362</v>
      </c>
      <c r="F23" s="96"/>
      <c r="G23" s="97"/>
      <c r="H23" s="96"/>
      <c r="I23" s="96"/>
      <c r="J23" s="96"/>
      <c r="K23" s="95" t="s">
        <v>207</v>
      </c>
      <c r="L23" s="37"/>
      <c r="M23" s="78"/>
      <c r="O23" s="69">
        <v>85</v>
      </c>
      <c r="P23" s="160" t="str">
        <f>$E$91</f>
        <v>TESTMOS_PMOS_G</v>
      </c>
      <c r="Q23" s="161"/>
      <c r="R23" s="161"/>
      <c r="S23" s="161"/>
      <c r="T23" s="161"/>
      <c r="U23" s="161"/>
      <c r="V23" s="162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/>
      <c r="BB23"/>
      <c r="BC23"/>
      <c r="BD23" s="160" t="str">
        <f>$E$51</f>
        <v>NONE</v>
      </c>
      <c r="BE23" s="161"/>
      <c r="BF23" s="161"/>
      <c r="BG23" s="161"/>
      <c r="BH23" s="161"/>
      <c r="BI23" s="161"/>
      <c r="BJ23" s="162"/>
      <c r="BK23" s="69">
        <v>45</v>
      </c>
    </row>
    <row r="24" spans="2:63" x14ac:dyDescent="0.15">
      <c r="B24" s="155"/>
      <c r="C24" s="15">
        <f t="shared" si="0"/>
        <v>18</v>
      </c>
      <c r="D24" s="37" t="s">
        <v>194</v>
      </c>
      <c r="E24" s="82" t="s">
        <v>363</v>
      </c>
      <c r="F24" s="96"/>
      <c r="G24" s="97"/>
      <c r="H24" s="96"/>
      <c r="I24" s="96"/>
      <c r="J24" s="96"/>
      <c r="K24" s="95" t="s">
        <v>207</v>
      </c>
      <c r="L24" s="37"/>
      <c r="M24" s="78"/>
      <c r="O24" s="69">
        <v>86</v>
      </c>
      <c r="P24" s="160" t="str">
        <f>$E$92</f>
        <v>TESTMOS_PMOS_S</v>
      </c>
      <c r="Q24" s="161"/>
      <c r="R24" s="161"/>
      <c r="S24" s="161"/>
      <c r="T24" s="161"/>
      <c r="U24" s="161"/>
      <c r="V24" s="162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/>
      <c r="BB24"/>
      <c r="BC24"/>
      <c r="BD24" s="160" t="str">
        <f>$E$50</f>
        <v>NONE</v>
      </c>
      <c r="BE24" s="161"/>
      <c r="BF24" s="161"/>
      <c r="BG24" s="161"/>
      <c r="BH24" s="161"/>
      <c r="BI24" s="161"/>
      <c r="BJ24" s="162"/>
      <c r="BK24" s="69">
        <v>44</v>
      </c>
    </row>
    <row r="25" spans="2:63" x14ac:dyDescent="0.15">
      <c r="B25" s="155"/>
      <c r="C25" s="15">
        <f t="shared" si="0"/>
        <v>19</v>
      </c>
      <c r="D25" s="124" t="s">
        <v>354</v>
      </c>
      <c r="E25" s="125" t="s">
        <v>355</v>
      </c>
      <c r="F25" s="126"/>
      <c r="G25" s="127"/>
      <c r="H25" s="126"/>
      <c r="I25" s="126"/>
      <c r="J25" s="126"/>
      <c r="K25" s="125" t="s">
        <v>355</v>
      </c>
      <c r="L25" s="124" t="s">
        <v>100</v>
      </c>
      <c r="M25" s="78"/>
      <c r="O25" s="69">
        <v>87</v>
      </c>
      <c r="P25" s="160" t="str">
        <f>$E$93</f>
        <v>NONE</v>
      </c>
      <c r="Q25" s="161"/>
      <c r="R25" s="161"/>
      <c r="S25" s="161"/>
      <c r="T25" s="161"/>
      <c r="U25" s="161"/>
      <c r="V25" s="162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/>
      <c r="BB25"/>
      <c r="BC25"/>
      <c r="BD25" s="160" t="str">
        <f>$E$49</f>
        <v>NONE</v>
      </c>
      <c r="BE25" s="161"/>
      <c r="BF25" s="161"/>
      <c r="BG25" s="161"/>
      <c r="BH25" s="161"/>
      <c r="BI25" s="161"/>
      <c r="BJ25" s="162"/>
      <c r="BK25" s="69">
        <v>43</v>
      </c>
    </row>
    <row r="26" spans="2:63" x14ac:dyDescent="0.15">
      <c r="B26" s="155"/>
      <c r="C26" s="15">
        <f t="shared" si="0"/>
        <v>20</v>
      </c>
      <c r="D26" s="124" t="s">
        <v>369</v>
      </c>
      <c r="E26" s="125" t="s">
        <v>370</v>
      </c>
      <c r="F26" s="126"/>
      <c r="G26" s="127"/>
      <c r="H26" s="126"/>
      <c r="I26" s="126"/>
      <c r="J26" s="126"/>
      <c r="K26" s="125" t="s">
        <v>371</v>
      </c>
      <c r="L26" s="124" t="s">
        <v>100</v>
      </c>
      <c r="M26" s="78"/>
      <c r="O26" s="69">
        <v>88</v>
      </c>
      <c r="P26" s="160" t="str">
        <f>$E$94</f>
        <v>NONE</v>
      </c>
      <c r="Q26" s="161"/>
      <c r="R26" s="161"/>
      <c r="S26" s="161"/>
      <c r="T26" s="161"/>
      <c r="U26" s="161"/>
      <c r="V26" s="162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/>
      <c r="BB26"/>
      <c r="BC26"/>
      <c r="BD26" s="160" t="str">
        <f>$E$48</f>
        <v>NONE</v>
      </c>
      <c r="BE26" s="161"/>
      <c r="BF26" s="161"/>
      <c r="BG26" s="161"/>
      <c r="BH26" s="161"/>
      <c r="BI26" s="161"/>
      <c r="BJ26" s="162"/>
      <c r="BK26" s="69">
        <v>42</v>
      </c>
    </row>
    <row r="27" spans="2:63" x14ac:dyDescent="0.15">
      <c r="B27" s="155"/>
      <c r="C27" s="15">
        <f t="shared" si="0"/>
        <v>21</v>
      </c>
      <c r="D27" s="37" t="s">
        <v>194</v>
      </c>
      <c r="E27" s="82" t="s">
        <v>364</v>
      </c>
      <c r="F27" s="96"/>
      <c r="G27" s="97"/>
      <c r="H27" s="96"/>
      <c r="I27" s="96"/>
      <c r="J27" s="96"/>
      <c r="K27" s="95" t="s">
        <v>207</v>
      </c>
      <c r="L27" s="37"/>
      <c r="M27" s="78"/>
      <c r="O27" s="69">
        <v>89</v>
      </c>
      <c r="P27" s="160" t="str">
        <f>$E$95</f>
        <v>NONE</v>
      </c>
      <c r="Q27" s="161"/>
      <c r="R27" s="161"/>
      <c r="S27" s="161"/>
      <c r="T27" s="161"/>
      <c r="U27" s="161"/>
      <c r="V27" s="162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/>
      <c r="BB27"/>
      <c r="BC27"/>
      <c r="BD27" s="160" t="str">
        <f>$E$47</f>
        <v>NONE</v>
      </c>
      <c r="BE27" s="161"/>
      <c r="BF27" s="161"/>
      <c r="BG27" s="161"/>
      <c r="BH27" s="161"/>
      <c r="BI27" s="161"/>
      <c r="BJ27" s="162"/>
      <c r="BK27" s="69">
        <v>41</v>
      </c>
    </row>
    <row r="28" spans="2:63" x14ac:dyDescent="0.15">
      <c r="B28" s="155"/>
      <c r="C28" s="15">
        <f t="shared" si="0"/>
        <v>22</v>
      </c>
      <c r="D28" s="37" t="s">
        <v>194</v>
      </c>
      <c r="E28" s="82" t="s">
        <v>365</v>
      </c>
      <c r="F28" s="96"/>
      <c r="G28" s="97"/>
      <c r="H28" s="96"/>
      <c r="I28" s="96"/>
      <c r="J28" s="96"/>
      <c r="K28" s="95" t="s">
        <v>207</v>
      </c>
      <c r="L28" s="37"/>
      <c r="M28" s="78"/>
      <c r="O28" s="69">
        <v>90</v>
      </c>
      <c r="P28" s="160" t="str">
        <f>$E$96</f>
        <v>NONE</v>
      </c>
      <c r="Q28" s="161"/>
      <c r="R28" s="161"/>
      <c r="S28" s="161"/>
      <c r="T28" s="161"/>
      <c r="U28" s="161"/>
      <c r="V28" s="162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/>
      <c r="BB28"/>
      <c r="BC28"/>
      <c r="BD28" s="160" t="str">
        <f>$E$46</f>
        <v>NONE</v>
      </c>
      <c r="BE28" s="161"/>
      <c r="BF28" s="161"/>
      <c r="BG28" s="161"/>
      <c r="BH28" s="161"/>
      <c r="BI28" s="161"/>
      <c r="BJ28" s="162"/>
      <c r="BK28" s="69">
        <v>40</v>
      </c>
    </row>
    <row r="29" spans="2:63" ht="13.5" customHeight="1" x14ac:dyDescent="0.15">
      <c r="B29" s="155"/>
      <c r="C29" s="15">
        <f t="shared" si="0"/>
        <v>23</v>
      </c>
      <c r="D29" s="37" t="s">
        <v>194</v>
      </c>
      <c r="E29" s="82" t="s">
        <v>366</v>
      </c>
      <c r="F29" s="96"/>
      <c r="G29" s="97"/>
      <c r="H29" s="96"/>
      <c r="I29" s="96"/>
      <c r="J29" s="96"/>
      <c r="K29" s="95" t="s">
        <v>207</v>
      </c>
      <c r="L29" s="37"/>
      <c r="M29" s="78"/>
      <c r="O29" s="69">
        <v>91</v>
      </c>
      <c r="P29" s="160" t="str">
        <f>$E$97</f>
        <v>NONE</v>
      </c>
      <c r="Q29" s="161"/>
      <c r="R29" s="161"/>
      <c r="S29" s="161"/>
      <c r="T29" s="161"/>
      <c r="U29" s="161"/>
      <c r="V29" s="162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/>
      <c r="BB29"/>
      <c r="BC29"/>
      <c r="BD29" s="160" t="str">
        <f>$E$45</f>
        <v>YM_DCO_DIVOUT</v>
      </c>
      <c r="BE29" s="161"/>
      <c r="BF29" s="161"/>
      <c r="BG29" s="161"/>
      <c r="BH29" s="161"/>
      <c r="BI29" s="161"/>
      <c r="BJ29" s="162"/>
      <c r="BK29" s="69">
        <v>39</v>
      </c>
    </row>
    <row r="30" spans="2:63" x14ac:dyDescent="0.15">
      <c r="B30" s="155"/>
      <c r="C30" s="15">
        <f t="shared" si="0"/>
        <v>24</v>
      </c>
      <c r="D30" s="37" t="s">
        <v>194</v>
      </c>
      <c r="E30" s="82" t="s">
        <v>367</v>
      </c>
      <c r="F30" s="96"/>
      <c r="G30" s="97"/>
      <c r="H30" s="96"/>
      <c r="I30" s="96"/>
      <c r="J30" s="96"/>
      <c r="K30" s="95" t="s">
        <v>207</v>
      </c>
      <c r="L30" s="37"/>
      <c r="M30" s="78"/>
      <c r="O30" s="69">
        <v>92</v>
      </c>
      <c r="P30" s="160" t="str">
        <f>$E$98</f>
        <v>NONE</v>
      </c>
      <c r="Q30" s="161"/>
      <c r="R30" s="161"/>
      <c r="S30" s="161"/>
      <c r="T30" s="161"/>
      <c r="U30" s="161"/>
      <c r="V30" s="162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/>
      <c r="BB30"/>
      <c r="BC30"/>
      <c r="BD30" s="160" t="str">
        <f>$E$44</f>
        <v>YM_ADPLL_VBN</v>
      </c>
      <c r="BE30" s="161"/>
      <c r="BF30" s="161"/>
      <c r="BG30" s="161"/>
      <c r="BH30" s="161"/>
      <c r="BI30" s="161"/>
      <c r="BJ30" s="162"/>
      <c r="BK30" s="69">
        <v>38</v>
      </c>
    </row>
    <row r="31" spans="2:63" x14ac:dyDescent="0.15">
      <c r="B31" s="155"/>
      <c r="C31" s="15">
        <f t="shared" si="0"/>
        <v>25</v>
      </c>
      <c r="D31" s="37" t="s">
        <v>194</v>
      </c>
      <c r="E31" s="82" t="s">
        <v>368</v>
      </c>
      <c r="F31" s="96"/>
      <c r="G31" s="97"/>
      <c r="H31" s="96"/>
      <c r="I31" s="96"/>
      <c r="J31" s="96"/>
      <c r="K31" s="95" t="s">
        <v>207</v>
      </c>
      <c r="L31" s="37"/>
      <c r="M31" s="78"/>
      <c r="O31" s="69">
        <v>93</v>
      </c>
      <c r="P31" s="160" t="str">
        <f>$E$99</f>
        <v>NONE</v>
      </c>
      <c r="Q31" s="161"/>
      <c r="R31" s="161"/>
      <c r="S31" s="161"/>
      <c r="T31" s="161"/>
      <c r="U31" s="161"/>
      <c r="V31" s="162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/>
      <c r="BB31"/>
      <c r="BC31"/>
      <c r="BD31" s="160" t="str">
        <f>$E$43</f>
        <v>YM_ADPLL_VBP</v>
      </c>
      <c r="BE31" s="161"/>
      <c r="BF31" s="161"/>
      <c r="BG31" s="161"/>
      <c r="BH31" s="161"/>
      <c r="BI31" s="161"/>
      <c r="BJ31" s="162"/>
      <c r="BK31" s="69">
        <v>37</v>
      </c>
    </row>
    <row r="32" spans="2:63" x14ac:dyDescent="0.15">
      <c r="B32" s="155"/>
      <c r="C32" s="15">
        <f t="shared" si="0"/>
        <v>26</v>
      </c>
      <c r="D32" s="37" t="s">
        <v>373</v>
      </c>
      <c r="E32" s="82" t="s">
        <v>374</v>
      </c>
      <c r="F32" s="96"/>
      <c r="G32" s="97"/>
      <c r="H32" s="96"/>
      <c r="I32" s="96"/>
      <c r="J32" s="96"/>
      <c r="K32" s="82" t="s">
        <v>374</v>
      </c>
      <c r="L32" s="37"/>
      <c r="M32" s="78"/>
      <c r="O32" s="69">
        <v>94</v>
      </c>
      <c r="P32" s="160" t="str">
        <f>$E$100</f>
        <v>NONE</v>
      </c>
      <c r="Q32" s="161"/>
      <c r="R32" s="161"/>
      <c r="S32" s="161"/>
      <c r="T32" s="161"/>
      <c r="U32" s="161"/>
      <c r="V32" s="162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/>
      <c r="BB32"/>
      <c r="BC32"/>
      <c r="BD32" s="160" t="str">
        <f>$E$42</f>
        <v>YM_DCO_BUFDIV_VDD</v>
      </c>
      <c r="BE32" s="161"/>
      <c r="BF32" s="161"/>
      <c r="BG32" s="161"/>
      <c r="BH32" s="161"/>
      <c r="BI32" s="161"/>
      <c r="BJ32" s="162"/>
      <c r="BK32" s="69">
        <v>36</v>
      </c>
    </row>
    <row r="33" spans="2:63" x14ac:dyDescent="0.15">
      <c r="B33" s="155"/>
      <c r="C33" s="15">
        <f t="shared" si="0"/>
        <v>27</v>
      </c>
      <c r="D33" s="37" t="s">
        <v>194</v>
      </c>
      <c r="E33" s="95" t="s">
        <v>108</v>
      </c>
      <c r="F33" s="37"/>
      <c r="G33" s="15"/>
      <c r="H33" s="37"/>
      <c r="I33" s="37"/>
      <c r="J33" s="37"/>
      <c r="K33" s="95" t="s">
        <v>206</v>
      </c>
      <c r="L33" s="37"/>
      <c r="M33" s="78"/>
      <c r="O33" s="69">
        <v>95</v>
      </c>
      <c r="P33" s="160" t="str">
        <f>$E$101</f>
        <v>NONE</v>
      </c>
      <c r="Q33" s="161"/>
      <c r="R33" s="161"/>
      <c r="S33" s="161"/>
      <c r="T33" s="161"/>
      <c r="U33" s="161"/>
      <c r="V33" s="162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/>
      <c r="BB33"/>
      <c r="BC33"/>
      <c r="BD33" s="160" t="str">
        <f>$E$41</f>
        <v>YM_DCO_VDD</v>
      </c>
      <c r="BE33" s="161"/>
      <c r="BF33" s="161"/>
      <c r="BG33" s="161"/>
      <c r="BH33" s="161"/>
      <c r="BI33" s="161"/>
      <c r="BJ33" s="162"/>
      <c r="BK33" s="69">
        <v>35</v>
      </c>
    </row>
    <row r="34" spans="2:63" ht="13.5" customHeight="1" x14ac:dyDescent="0.15">
      <c r="B34" s="155"/>
      <c r="C34" s="15">
        <f t="shared" si="0"/>
        <v>28</v>
      </c>
      <c r="D34" s="37" t="s">
        <v>194</v>
      </c>
      <c r="E34" s="82" t="s">
        <v>191</v>
      </c>
      <c r="F34" s="96"/>
      <c r="G34" s="96"/>
      <c r="H34" s="96"/>
      <c r="I34" s="96"/>
      <c r="J34" s="96"/>
      <c r="K34" s="95" t="s">
        <v>205</v>
      </c>
      <c r="L34" s="37"/>
      <c r="M34" s="78"/>
      <c r="O34" s="69">
        <v>96</v>
      </c>
      <c r="P34" s="160" t="str">
        <f>$E$102</f>
        <v>NONE</v>
      </c>
      <c r="Q34" s="161"/>
      <c r="R34" s="161"/>
      <c r="S34" s="161"/>
      <c r="T34" s="161"/>
      <c r="U34" s="161"/>
      <c r="V34" s="162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/>
      <c r="BB34"/>
      <c r="BC34"/>
      <c r="BD34" s="160" t="str">
        <f>$E$40</f>
        <v>YM_DCO_VSS</v>
      </c>
      <c r="BE34" s="161"/>
      <c r="BF34" s="161"/>
      <c r="BG34" s="161"/>
      <c r="BH34" s="161"/>
      <c r="BI34" s="161"/>
      <c r="BJ34" s="162"/>
      <c r="BK34" s="69">
        <v>34</v>
      </c>
    </row>
    <row r="35" spans="2:63" ht="13.5" customHeight="1" x14ac:dyDescent="0.15">
      <c r="B35" s="155"/>
      <c r="C35" s="15">
        <f t="shared" si="0"/>
        <v>29</v>
      </c>
      <c r="D35" s="37" t="s">
        <v>194</v>
      </c>
      <c r="E35" s="82" t="s">
        <v>192</v>
      </c>
      <c r="F35" s="96"/>
      <c r="G35" s="97"/>
      <c r="H35" s="96"/>
      <c r="I35" s="96"/>
      <c r="J35" s="96"/>
      <c r="K35" s="95" t="s">
        <v>205</v>
      </c>
      <c r="L35" s="37"/>
      <c r="M35" s="78"/>
      <c r="O35" s="69"/>
      <c r="P35" s="171"/>
      <c r="Q35" s="171"/>
      <c r="R35" s="171"/>
      <c r="S35" s="171"/>
      <c r="T35" s="171"/>
      <c r="U35" s="171"/>
      <c r="V35" s="172"/>
      <c r="W35" s="157" t="str">
        <f>$E$7</f>
        <v>YM_ADPLL_VSSD</v>
      </c>
      <c r="X35" s="157" t="str">
        <f>$E$8</f>
        <v>YM_ADPLL_VDD</v>
      </c>
      <c r="Y35" s="157" t="str">
        <f>$E$9</f>
        <v>YM_ADPLL_FCW[0]</v>
      </c>
      <c r="Z35" s="157" t="str">
        <f>$E$10</f>
        <v>YM_ADPLL_FCW[1]</v>
      </c>
      <c r="AA35" s="157" t="str">
        <f>$E$11</f>
        <v>YM_ADPLL_FCW[2]</v>
      </c>
      <c r="AB35" s="157" t="str">
        <f>$E$12</f>
        <v>POC</v>
      </c>
      <c r="AC35" s="157" t="str">
        <f>$E$13</f>
        <v>YM_ADPLL_FCW[3]</v>
      </c>
      <c r="AD35" s="157" t="str">
        <f>$E$14</f>
        <v>YM_ADPLL_FCW[4]</v>
      </c>
      <c r="AE35" s="157" t="str">
        <f>$E$15</f>
        <v>VDD</v>
      </c>
      <c r="AF35" s="157" t="str">
        <f>$E$16</f>
        <v>VSS</v>
      </c>
      <c r="AG35" s="157" t="str">
        <f>$E$17</f>
        <v>YM_ADPLL_CLKREF</v>
      </c>
      <c r="AH35" s="157" t="str">
        <f>$E$18</f>
        <v>YM_ADPLL_CLKDIVOUT</v>
      </c>
      <c r="AI35" s="157" t="str">
        <f>$E$19</f>
        <v>YM_DCO_ENABLE</v>
      </c>
      <c r="AJ35" s="157" t="str">
        <f>$E$20</f>
        <v>YM_DCO_IN[0]</v>
      </c>
      <c r="AK35" s="157" t="str">
        <f>$E$21</f>
        <v>YM_DCO_IN[1]</v>
      </c>
      <c r="AL35" s="157" t="str">
        <f>$E$22</f>
        <v>YM_DCO_IN[2]</v>
      </c>
      <c r="AM35" s="157" t="str">
        <f>$E$23</f>
        <v>YM_DCO_IN[3]</v>
      </c>
      <c r="AN35" s="157" t="str">
        <f>$E$24</f>
        <v>YM_DCO_IN[4]</v>
      </c>
      <c r="AO35" s="157" t="str">
        <f>$E$25</f>
        <v>VDD</v>
      </c>
      <c r="AP35" s="157" t="str">
        <f>$E$26</f>
        <v>VSS</v>
      </c>
      <c r="AQ35" s="157" t="str">
        <f>$E$27</f>
        <v>YM_DCO_IN[5]</v>
      </c>
      <c r="AR35" s="157" t="str">
        <f>$E$28</f>
        <v>YM_DCO_IN[6]</v>
      </c>
      <c r="AS35" s="157" t="str">
        <f>$E$29</f>
        <v>YM_DCO_IN[7]</v>
      </c>
      <c r="AT35" s="157" t="str">
        <f>$E$30</f>
        <v>YM_DCO_IN[8]</v>
      </c>
      <c r="AU35" s="157" t="str">
        <f>$E$31</f>
        <v>YM_DCO_IN[9]</v>
      </c>
      <c r="AV35" s="157" t="str">
        <f>$E$32</f>
        <v>PRCUT</v>
      </c>
      <c r="AW35" s="157" t="str">
        <f>$E$33</f>
        <v>YM_ADPLL_VSSA</v>
      </c>
      <c r="AX35" s="157" t="str">
        <f>$E$34</f>
        <v>YM_ADPLL_VDDA</v>
      </c>
      <c r="AY35" s="157" t="str">
        <f>$E$35</f>
        <v>YM_ADPLL_VBP</v>
      </c>
      <c r="AZ35" s="157" t="str">
        <f>$E$36</f>
        <v>YM_ADPLL_VBN</v>
      </c>
      <c r="BA35" s="157" t="str">
        <f>$E$37</f>
        <v>YM_ADPLL_BUFDIV_VDD</v>
      </c>
      <c r="BB35" s="157" t="str">
        <f>$E$38</f>
        <v>YM_ADPLL_RST</v>
      </c>
      <c r="BC35" s="157" t="str">
        <f>$E$39</f>
        <v>YM_ADPLL_SW</v>
      </c>
      <c r="BD35" s="163"/>
      <c r="BE35" s="163"/>
      <c r="BF35" s="163"/>
      <c r="BG35" s="163"/>
      <c r="BH35" s="163"/>
      <c r="BI35" s="163"/>
      <c r="BJ35" s="163"/>
    </row>
    <row r="36" spans="2:63" x14ac:dyDescent="0.15">
      <c r="B36" s="155"/>
      <c r="C36" s="15">
        <f t="shared" si="0"/>
        <v>30</v>
      </c>
      <c r="D36" s="37" t="s">
        <v>194</v>
      </c>
      <c r="E36" s="82" t="s">
        <v>112</v>
      </c>
      <c r="F36" s="96"/>
      <c r="G36" s="96"/>
      <c r="H36" s="96"/>
      <c r="I36" s="96"/>
      <c r="J36" s="96"/>
      <c r="K36" s="95" t="s">
        <v>205</v>
      </c>
      <c r="L36" s="37"/>
      <c r="M36" s="78"/>
      <c r="O36" s="69"/>
      <c r="P36" s="173"/>
      <c r="Q36" s="173"/>
      <c r="R36" s="173"/>
      <c r="S36" s="173"/>
      <c r="T36" s="173"/>
      <c r="U36" s="173"/>
      <c r="V36" s="174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63"/>
      <c r="BE36" s="163"/>
      <c r="BF36" s="163"/>
      <c r="BG36" s="163"/>
      <c r="BH36" s="163"/>
      <c r="BI36" s="163"/>
      <c r="BJ36" s="163"/>
    </row>
    <row r="37" spans="2:63" ht="13.5" customHeight="1" x14ac:dyDescent="0.15">
      <c r="B37" s="155"/>
      <c r="C37" s="15">
        <f t="shared" si="0"/>
        <v>31</v>
      </c>
      <c r="D37" s="37" t="s">
        <v>194</v>
      </c>
      <c r="E37" s="82" t="s">
        <v>109</v>
      </c>
      <c r="F37" s="96"/>
      <c r="G37" s="97"/>
      <c r="H37" s="96"/>
      <c r="I37" s="96"/>
      <c r="J37" s="96"/>
      <c r="K37" s="95" t="s">
        <v>205</v>
      </c>
      <c r="L37" s="37"/>
      <c r="M37" s="78"/>
      <c r="O37" s="69"/>
      <c r="P37" s="173"/>
      <c r="Q37" s="173"/>
      <c r="R37" s="173"/>
      <c r="S37" s="173"/>
      <c r="T37" s="173"/>
      <c r="U37" s="173"/>
      <c r="V37" s="174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63"/>
      <c r="BE37" s="163"/>
      <c r="BF37" s="163"/>
      <c r="BG37" s="163"/>
      <c r="BH37" s="163"/>
      <c r="BI37" s="163"/>
      <c r="BJ37" s="163"/>
    </row>
    <row r="38" spans="2:63" x14ac:dyDescent="0.15">
      <c r="B38" s="155"/>
      <c r="C38" s="15">
        <f t="shared" si="0"/>
        <v>32</v>
      </c>
      <c r="D38" s="37" t="s">
        <v>194</v>
      </c>
      <c r="E38" s="82" t="s">
        <v>193</v>
      </c>
      <c r="F38" s="96"/>
      <c r="G38" s="96"/>
      <c r="H38" s="96"/>
      <c r="I38" s="96"/>
      <c r="J38" s="96"/>
      <c r="K38" s="95" t="s">
        <v>210</v>
      </c>
      <c r="L38" s="37"/>
      <c r="M38" s="78"/>
      <c r="O38" s="69"/>
      <c r="P38" s="173"/>
      <c r="Q38" s="173"/>
      <c r="R38" s="173"/>
      <c r="S38" s="173"/>
      <c r="T38" s="173"/>
      <c r="U38" s="173"/>
      <c r="V38" s="174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63"/>
      <c r="BE38" s="163"/>
      <c r="BF38" s="163"/>
      <c r="BG38" s="163"/>
      <c r="BH38" s="163"/>
      <c r="BI38" s="163"/>
      <c r="BJ38" s="163"/>
    </row>
    <row r="39" spans="2:63" x14ac:dyDescent="0.15">
      <c r="B39" s="155"/>
      <c r="C39" s="15">
        <f t="shared" si="0"/>
        <v>33</v>
      </c>
      <c r="D39" s="37" t="s">
        <v>194</v>
      </c>
      <c r="E39" s="82" t="s">
        <v>161</v>
      </c>
      <c r="F39" s="96"/>
      <c r="G39" s="97"/>
      <c r="H39" s="96"/>
      <c r="I39" s="96"/>
      <c r="J39" s="96"/>
      <c r="K39" s="95" t="s">
        <v>210</v>
      </c>
      <c r="L39" s="37"/>
      <c r="M39" s="78"/>
      <c r="O39" s="69"/>
      <c r="P39" s="173"/>
      <c r="Q39" s="173"/>
      <c r="R39" s="173"/>
      <c r="S39" s="173"/>
      <c r="T39" s="173"/>
      <c r="U39" s="173"/>
      <c r="V39" s="174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63"/>
      <c r="BE39" s="163"/>
      <c r="BF39" s="163"/>
      <c r="BG39" s="163"/>
      <c r="BH39" s="163"/>
      <c r="BI39" s="163"/>
      <c r="BJ39" s="163"/>
    </row>
    <row r="40" spans="2:63" ht="13.5" customHeight="1" x14ac:dyDescent="0.15">
      <c r="B40" s="156" t="s">
        <v>190</v>
      </c>
      <c r="C40" s="15">
        <f t="shared" si="0"/>
        <v>34</v>
      </c>
      <c r="D40" s="37" t="s">
        <v>194</v>
      </c>
      <c r="E40" s="82" t="s">
        <v>375</v>
      </c>
      <c r="F40" s="96"/>
      <c r="G40" s="97"/>
      <c r="H40" s="96"/>
      <c r="I40" s="96"/>
      <c r="J40" s="96"/>
      <c r="K40" s="95" t="s">
        <v>206</v>
      </c>
      <c r="L40" s="37"/>
      <c r="M40" s="78"/>
      <c r="O40" s="69"/>
      <c r="P40" s="173"/>
      <c r="Q40" s="173"/>
      <c r="R40" s="173"/>
      <c r="S40" s="173"/>
      <c r="T40" s="173"/>
      <c r="U40" s="173"/>
      <c r="V40" s="174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63"/>
      <c r="BE40" s="163"/>
      <c r="BF40" s="163"/>
      <c r="BG40" s="163"/>
      <c r="BH40" s="163"/>
      <c r="BI40" s="163"/>
      <c r="BJ40" s="163"/>
    </row>
    <row r="41" spans="2:63" x14ac:dyDescent="0.15">
      <c r="B41" s="156"/>
      <c r="C41" s="15">
        <f t="shared" si="0"/>
        <v>35</v>
      </c>
      <c r="D41" s="37" t="s">
        <v>194</v>
      </c>
      <c r="E41" s="82" t="s">
        <v>376</v>
      </c>
      <c r="F41" s="96"/>
      <c r="G41" s="97"/>
      <c r="H41" s="96"/>
      <c r="I41" s="96"/>
      <c r="J41" s="96"/>
      <c r="K41" s="95" t="s">
        <v>205</v>
      </c>
      <c r="L41" s="37"/>
      <c r="M41" s="78">
        <v>1</v>
      </c>
      <c r="O41" s="69"/>
      <c r="P41" s="173"/>
      <c r="Q41" s="173"/>
      <c r="R41" s="173"/>
      <c r="S41" s="173"/>
      <c r="T41" s="173"/>
      <c r="U41" s="173"/>
      <c r="V41" s="174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63"/>
      <c r="BE41" s="163"/>
      <c r="BF41" s="163"/>
      <c r="BG41" s="163"/>
      <c r="BH41" s="163"/>
      <c r="BI41" s="163"/>
      <c r="BJ41" s="163"/>
    </row>
    <row r="42" spans="2:63" x14ac:dyDescent="0.15">
      <c r="B42" s="156"/>
      <c r="C42" s="15">
        <f t="shared" si="0"/>
        <v>36</v>
      </c>
      <c r="D42" s="37" t="s">
        <v>194</v>
      </c>
      <c r="E42" s="82" t="s">
        <v>377</v>
      </c>
      <c r="F42" s="96"/>
      <c r="G42" s="97"/>
      <c r="H42" s="96"/>
      <c r="I42" s="96"/>
      <c r="J42" s="96"/>
      <c r="K42" s="95" t="s">
        <v>205</v>
      </c>
      <c r="L42" s="37"/>
      <c r="M42" s="78">
        <v>2</v>
      </c>
      <c r="O42" s="69"/>
      <c r="P42" s="69"/>
      <c r="Q42" s="69"/>
      <c r="R42" s="69"/>
      <c r="S42" s="69"/>
      <c r="T42" s="69"/>
      <c r="U42" s="69"/>
      <c r="V42" s="69"/>
      <c r="W42" s="69">
        <v>1</v>
      </c>
      <c r="X42" s="69">
        <v>2</v>
      </c>
      <c r="Y42" s="69">
        <v>3</v>
      </c>
      <c r="Z42" s="69">
        <v>4</v>
      </c>
      <c r="AA42" s="69">
        <v>5</v>
      </c>
      <c r="AB42" s="69">
        <v>6</v>
      </c>
      <c r="AC42" s="69">
        <v>7</v>
      </c>
      <c r="AD42" s="69">
        <v>8</v>
      </c>
      <c r="AE42" s="69">
        <v>9</v>
      </c>
      <c r="AF42" s="69">
        <v>10</v>
      </c>
      <c r="AG42" s="69">
        <v>11</v>
      </c>
      <c r="AH42" s="69">
        <v>12</v>
      </c>
      <c r="AI42" s="69">
        <v>13</v>
      </c>
      <c r="AJ42" s="69">
        <v>14</v>
      </c>
      <c r="AK42" s="69">
        <v>15</v>
      </c>
      <c r="AL42" s="69">
        <v>16</v>
      </c>
      <c r="AM42" s="69">
        <v>17</v>
      </c>
      <c r="AN42" s="69">
        <v>18</v>
      </c>
      <c r="AO42" s="69">
        <v>19</v>
      </c>
      <c r="AP42" s="69">
        <v>20</v>
      </c>
      <c r="AQ42" s="69">
        <v>21</v>
      </c>
      <c r="AR42" s="69">
        <v>22</v>
      </c>
      <c r="AS42" s="69">
        <v>23</v>
      </c>
      <c r="AT42" s="69">
        <v>24</v>
      </c>
      <c r="AU42" s="69">
        <v>25</v>
      </c>
      <c r="AV42" s="69">
        <v>26</v>
      </c>
      <c r="AW42" s="69">
        <v>27</v>
      </c>
      <c r="AX42" s="69">
        <v>28</v>
      </c>
      <c r="AY42" s="69">
        <v>29</v>
      </c>
      <c r="AZ42" s="69">
        <v>30</v>
      </c>
      <c r="BA42" s="69">
        <v>31</v>
      </c>
      <c r="BB42" s="69">
        <v>32</v>
      </c>
      <c r="BC42" s="69">
        <v>33</v>
      </c>
      <c r="BD42" s="69"/>
      <c r="BE42" s="69"/>
      <c r="BF42" s="69"/>
      <c r="BG42" s="69"/>
      <c r="BH42" s="69"/>
      <c r="BI42" s="69"/>
    </row>
    <row r="43" spans="2:63" x14ac:dyDescent="0.15">
      <c r="B43" s="156"/>
      <c r="C43" s="15">
        <f t="shared" si="0"/>
        <v>37</v>
      </c>
      <c r="D43" s="37" t="s">
        <v>194</v>
      </c>
      <c r="E43" s="82" t="s">
        <v>378</v>
      </c>
      <c r="F43" s="96"/>
      <c r="G43" s="97"/>
      <c r="H43" s="96"/>
      <c r="I43" s="96"/>
      <c r="J43" s="96"/>
      <c r="K43" s="95" t="s">
        <v>205</v>
      </c>
      <c r="L43" s="37"/>
      <c r="M43" s="78">
        <v>3</v>
      </c>
    </row>
    <row r="44" spans="2:63" x14ac:dyDescent="0.15">
      <c r="B44" s="156"/>
      <c r="C44" s="15">
        <f t="shared" si="0"/>
        <v>38</v>
      </c>
      <c r="D44" s="37" t="s">
        <v>194</v>
      </c>
      <c r="E44" s="82" t="s">
        <v>112</v>
      </c>
      <c r="F44" s="96"/>
      <c r="G44" s="97"/>
      <c r="H44" s="96"/>
      <c r="I44" s="96"/>
      <c r="J44" s="96"/>
      <c r="K44" s="95" t="s">
        <v>205</v>
      </c>
      <c r="L44" s="37"/>
      <c r="M44" s="78">
        <v>4</v>
      </c>
    </row>
    <row r="45" spans="2:63" ht="13.5" customHeight="1" x14ac:dyDescent="0.15">
      <c r="B45" s="156"/>
      <c r="C45" s="15">
        <f t="shared" si="0"/>
        <v>39</v>
      </c>
      <c r="D45" s="37" t="s">
        <v>194</v>
      </c>
      <c r="E45" s="82" t="s">
        <v>379</v>
      </c>
      <c r="F45" s="96"/>
      <c r="G45" s="97"/>
      <c r="H45" s="96"/>
      <c r="I45" s="96"/>
      <c r="J45" s="96"/>
      <c r="K45" s="95" t="s">
        <v>210</v>
      </c>
      <c r="L45" s="37"/>
      <c r="M45" s="78">
        <v>5</v>
      </c>
    </row>
    <row r="46" spans="2:63" ht="13.5" customHeight="1" x14ac:dyDescent="0.15">
      <c r="B46" s="156"/>
      <c r="C46" s="15">
        <f t="shared" si="0"/>
        <v>40</v>
      </c>
      <c r="D46" s="37" t="s">
        <v>195</v>
      </c>
      <c r="E46" s="99" t="s">
        <v>202</v>
      </c>
      <c r="F46" s="96"/>
      <c r="G46" s="97"/>
      <c r="H46" s="96"/>
      <c r="I46" s="96"/>
      <c r="J46" s="96"/>
      <c r="K46" s="95"/>
      <c r="L46" s="37"/>
      <c r="M46" s="78">
        <v>6</v>
      </c>
    </row>
    <row r="47" spans="2:63" x14ac:dyDescent="0.15">
      <c r="B47" s="156"/>
      <c r="C47" s="15">
        <f t="shared" si="0"/>
        <v>41</v>
      </c>
      <c r="D47" s="37" t="s">
        <v>195</v>
      </c>
      <c r="E47" s="99" t="s">
        <v>202</v>
      </c>
      <c r="F47" s="96"/>
      <c r="G47" s="97"/>
      <c r="H47" s="96"/>
      <c r="I47" s="96"/>
      <c r="J47" s="96"/>
      <c r="K47" s="95"/>
      <c r="L47" s="37"/>
      <c r="M47" s="78">
        <v>7</v>
      </c>
    </row>
    <row r="48" spans="2:63" x14ac:dyDescent="0.15">
      <c r="B48" s="156"/>
      <c r="C48" s="15">
        <f t="shared" si="0"/>
        <v>42</v>
      </c>
      <c r="D48" s="37" t="s">
        <v>195</v>
      </c>
      <c r="E48" s="99" t="s">
        <v>202</v>
      </c>
      <c r="F48" s="96"/>
      <c r="G48" s="97"/>
      <c r="H48" s="96"/>
      <c r="I48" s="96"/>
      <c r="J48" s="96"/>
      <c r="K48" s="95"/>
      <c r="L48" s="37"/>
      <c r="M48" s="78"/>
    </row>
    <row r="49" spans="2:26" ht="13.5" customHeight="1" x14ac:dyDescent="0.15">
      <c r="B49" s="156"/>
      <c r="C49" s="15">
        <f t="shared" si="0"/>
        <v>43</v>
      </c>
      <c r="D49" s="37" t="s">
        <v>195</v>
      </c>
      <c r="E49" s="99" t="s">
        <v>202</v>
      </c>
      <c r="F49" s="96"/>
      <c r="G49" s="97"/>
      <c r="H49" s="96"/>
      <c r="I49" s="96"/>
      <c r="J49" s="96"/>
      <c r="K49" s="95"/>
      <c r="L49" s="37"/>
      <c r="M49" s="78"/>
    </row>
    <row r="50" spans="2:26" x14ac:dyDescent="0.15">
      <c r="B50" s="156"/>
      <c r="C50" s="15">
        <f t="shared" si="0"/>
        <v>44</v>
      </c>
      <c r="D50" s="37" t="s">
        <v>195</v>
      </c>
      <c r="E50" s="99" t="s">
        <v>202</v>
      </c>
      <c r="F50" s="96"/>
      <c r="G50" s="97"/>
      <c r="H50" s="96"/>
      <c r="I50" s="96"/>
      <c r="J50" s="96"/>
      <c r="K50" s="95"/>
      <c r="L50" s="37"/>
      <c r="M50" s="78"/>
    </row>
    <row r="51" spans="2:26" x14ac:dyDescent="0.15">
      <c r="B51" s="156"/>
      <c r="C51" s="15">
        <f t="shared" si="0"/>
        <v>45</v>
      </c>
      <c r="D51" s="37" t="s">
        <v>195</v>
      </c>
      <c r="E51" s="99" t="s">
        <v>202</v>
      </c>
      <c r="F51" s="96"/>
      <c r="G51" s="97"/>
      <c r="H51" s="96"/>
      <c r="I51" s="96"/>
      <c r="J51" s="96"/>
      <c r="K51" s="95"/>
      <c r="L51" s="37"/>
      <c r="M51" s="78">
        <v>1</v>
      </c>
    </row>
    <row r="52" spans="2:26" ht="13.5" customHeight="1" x14ac:dyDescent="0.15">
      <c r="B52" s="156"/>
      <c r="C52" s="15">
        <f t="shared" si="0"/>
        <v>46</v>
      </c>
      <c r="D52" s="37" t="s">
        <v>195</v>
      </c>
      <c r="E52" s="99" t="s">
        <v>202</v>
      </c>
      <c r="F52" s="96"/>
      <c r="G52" s="97"/>
      <c r="H52" s="96"/>
      <c r="I52" s="96"/>
      <c r="J52" s="96"/>
      <c r="K52" s="95"/>
      <c r="L52" s="37"/>
      <c r="M52" s="78">
        <v>2</v>
      </c>
    </row>
    <row r="53" spans="2:26" ht="12.75" customHeight="1" x14ac:dyDescent="0.15">
      <c r="B53" s="156"/>
      <c r="C53" s="15">
        <f t="shared" si="0"/>
        <v>47</v>
      </c>
      <c r="D53" s="37" t="s">
        <v>195</v>
      </c>
      <c r="E53" s="99" t="s">
        <v>202</v>
      </c>
      <c r="F53" s="96"/>
      <c r="G53" s="97"/>
      <c r="H53" s="96"/>
      <c r="I53" s="96"/>
      <c r="J53" s="96"/>
      <c r="K53" s="95"/>
      <c r="L53" s="37"/>
      <c r="M53" s="78">
        <v>3</v>
      </c>
    </row>
    <row r="54" spans="2:26" x14ac:dyDescent="0.15">
      <c r="B54" s="156"/>
      <c r="C54" s="15">
        <f t="shared" si="0"/>
        <v>48</v>
      </c>
      <c r="D54" s="37" t="s">
        <v>195</v>
      </c>
      <c r="E54" s="99" t="s">
        <v>202</v>
      </c>
      <c r="F54" s="96"/>
      <c r="G54" s="97"/>
      <c r="H54" s="96"/>
      <c r="I54" s="96"/>
      <c r="J54" s="96"/>
      <c r="K54" s="95"/>
      <c r="L54" s="37"/>
      <c r="M54" s="78">
        <v>4</v>
      </c>
    </row>
    <row r="55" spans="2:26" ht="12.75" customHeight="1" x14ac:dyDescent="0.15">
      <c r="B55" s="155" t="s">
        <v>380</v>
      </c>
      <c r="C55" s="15">
        <f t="shared" si="0"/>
        <v>49</v>
      </c>
      <c r="D55" s="37" t="s">
        <v>211</v>
      </c>
      <c r="E55" s="82" t="s">
        <v>213</v>
      </c>
      <c r="F55" s="96"/>
      <c r="G55" s="97"/>
      <c r="H55" s="96"/>
      <c r="I55" s="96"/>
      <c r="J55" s="96"/>
      <c r="K55" s="95" t="s">
        <v>229</v>
      </c>
      <c r="L55" s="37"/>
      <c r="M55" s="78">
        <v>5</v>
      </c>
    </row>
    <row r="56" spans="2:26" x14ac:dyDescent="0.15">
      <c r="B56" s="155"/>
      <c r="C56" s="15">
        <f t="shared" si="0"/>
        <v>50</v>
      </c>
      <c r="D56" s="37" t="s">
        <v>211</v>
      </c>
      <c r="E56" s="95" t="s">
        <v>212</v>
      </c>
      <c r="F56" s="96"/>
      <c r="G56" s="97"/>
      <c r="H56" s="96"/>
      <c r="I56" s="96"/>
      <c r="J56" s="96"/>
      <c r="K56" s="95" t="s">
        <v>228</v>
      </c>
      <c r="L56" s="37"/>
      <c r="M56" s="78">
        <v>6</v>
      </c>
    </row>
    <row r="57" spans="2:26" ht="13.5" customHeight="1" x14ac:dyDescent="0.15">
      <c r="B57" s="155"/>
      <c r="C57" s="15">
        <f t="shared" si="0"/>
        <v>51</v>
      </c>
      <c r="D57" s="37" t="s">
        <v>211</v>
      </c>
      <c r="E57" s="82" t="s">
        <v>214</v>
      </c>
      <c r="F57" s="96"/>
      <c r="G57" s="97"/>
      <c r="H57" s="96"/>
      <c r="I57" s="96"/>
      <c r="J57" s="96"/>
      <c r="K57" s="95" t="s">
        <v>230</v>
      </c>
      <c r="L57" s="37"/>
      <c r="M57" s="78">
        <v>7</v>
      </c>
    </row>
    <row r="58" spans="2:26" ht="13.5" customHeight="1" x14ac:dyDescent="0.15">
      <c r="B58" s="155"/>
      <c r="C58" s="15">
        <f t="shared" si="0"/>
        <v>52</v>
      </c>
      <c r="D58" s="37" t="s">
        <v>211</v>
      </c>
      <c r="E58" s="82" t="s">
        <v>215</v>
      </c>
      <c r="F58" s="96"/>
      <c r="G58" s="97"/>
      <c r="H58" s="96"/>
      <c r="I58" s="96"/>
      <c r="J58" s="96"/>
      <c r="K58" s="95" t="s">
        <v>230</v>
      </c>
      <c r="L58" s="37"/>
      <c r="M58" s="78"/>
    </row>
    <row r="59" spans="2:26" ht="13.5" customHeight="1" x14ac:dyDescent="0.15">
      <c r="B59" s="155"/>
      <c r="C59" s="15">
        <f t="shared" si="0"/>
        <v>53</v>
      </c>
      <c r="D59" s="37" t="s">
        <v>211</v>
      </c>
      <c r="E59" s="82" t="s">
        <v>216</v>
      </c>
      <c r="F59" s="96"/>
      <c r="G59" s="97"/>
      <c r="H59" s="96"/>
      <c r="I59" s="96"/>
      <c r="J59" s="96"/>
      <c r="K59" s="95" t="s">
        <v>230</v>
      </c>
      <c r="L59" s="37"/>
      <c r="M59" s="78"/>
    </row>
    <row r="60" spans="2:26" ht="13.5" customHeight="1" x14ac:dyDescent="0.15">
      <c r="B60" s="155"/>
      <c r="C60" s="15">
        <f t="shared" si="0"/>
        <v>54</v>
      </c>
      <c r="D60" s="37" t="s">
        <v>211</v>
      </c>
      <c r="E60" s="82" t="s">
        <v>217</v>
      </c>
      <c r="F60" s="96"/>
      <c r="G60" s="97"/>
      <c r="H60" s="96"/>
      <c r="I60" s="96"/>
      <c r="J60" s="96"/>
      <c r="K60" s="95" t="s">
        <v>230</v>
      </c>
      <c r="L60" s="37"/>
      <c r="M60" s="78"/>
    </row>
    <row r="61" spans="2:26" x14ac:dyDescent="0.15">
      <c r="B61" s="155"/>
      <c r="C61" s="15">
        <f t="shared" si="0"/>
        <v>55</v>
      </c>
      <c r="D61" s="37" t="s">
        <v>211</v>
      </c>
      <c r="E61" s="82" t="s">
        <v>218</v>
      </c>
      <c r="F61" s="96"/>
      <c r="G61" s="97"/>
      <c r="H61" s="96"/>
      <c r="I61" s="96"/>
      <c r="J61" s="96"/>
      <c r="K61" s="95" t="s">
        <v>230</v>
      </c>
      <c r="L61" s="37"/>
      <c r="M61" s="78">
        <v>1</v>
      </c>
    </row>
    <row r="62" spans="2:26" x14ac:dyDescent="0.15">
      <c r="B62" s="155"/>
      <c r="C62" s="15">
        <f t="shared" si="0"/>
        <v>56</v>
      </c>
      <c r="D62" s="37" t="s">
        <v>211</v>
      </c>
      <c r="E62" s="82" t="s">
        <v>221</v>
      </c>
      <c r="F62" s="96"/>
      <c r="G62" s="97"/>
      <c r="H62" s="96"/>
      <c r="I62" s="96"/>
      <c r="J62" s="96"/>
      <c r="K62" s="95" t="s">
        <v>230</v>
      </c>
      <c r="L62" s="37"/>
      <c r="M62" s="78">
        <v>2</v>
      </c>
    </row>
    <row r="63" spans="2:26" x14ac:dyDescent="0.15">
      <c r="B63" s="155"/>
      <c r="C63" s="15">
        <f t="shared" si="0"/>
        <v>57</v>
      </c>
      <c r="D63" s="37" t="s">
        <v>211</v>
      </c>
      <c r="E63" s="82" t="s">
        <v>220</v>
      </c>
      <c r="F63" s="96"/>
      <c r="G63" s="97"/>
      <c r="H63" s="96"/>
      <c r="I63" s="96"/>
      <c r="J63" s="96"/>
      <c r="K63" s="95" t="s">
        <v>206</v>
      </c>
      <c r="L63" s="37"/>
      <c r="M63" s="78">
        <v>3</v>
      </c>
      <c r="R63" s="73"/>
      <c r="S63" s="73"/>
      <c r="T63" s="73"/>
      <c r="U63" s="73"/>
      <c r="V63" s="73"/>
      <c r="W63" s="73"/>
      <c r="X63" s="73"/>
      <c r="Y63" s="73"/>
      <c r="Z63" s="73"/>
    </row>
    <row r="64" spans="2:26" ht="13.5" customHeight="1" x14ac:dyDescent="0.15">
      <c r="B64" s="155"/>
      <c r="C64" s="15">
        <f t="shared" si="0"/>
        <v>58</v>
      </c>
      <c r="D64" s="37" t="s">
        <v>211</v>
      </c>
      <c r="E64" s="82" t="s">
        <v>222</v>
      </c>
      <c r="F64" s="96"/>
      <c r="G64" s="97"/>
      <c r="H64" s="96"/>
      <c r="I64" s="96"/>
      <c r="J64" s="96"/>
      <c r="K64" s="95" t="s">
        <v>230</v>
      </c>
      <c r="L64" s="37"/>
      <c r="M64" s="78">
        <v>4</v>
      </c>
      <c r="R64" s="74"/>
      <c r="S64" s="75"/>
      <c r="T64" s="75"/>
      <c r="U64" s="75"/>
      <c r="V64" s="75"/>
      <c r="W64" s="75"/>
      <c r="X64" s="75"/>
      <c r="Y64" s="76"/>
      <c r="Z64" s="73"/>
    </row>
    <row r="65" spans="2:26" x14ac:dyDescent="0.15">
      <c r="B65" s="155"/>
      <c r="C65" s="15">
        <f t="shared" si="0"/>
        <v>59</v>
      </c>
      <c r="D65" s="37" t="s">
        <v>211</v>
      </c>
      <c r="E65" s="82" t="s">
        <v>219</v>
      </c>
      <c r="F65" s="96"/>
      <c r="G65" s="97"/>
      <c r="H65" s="96"/>
      <c r="I65" s="96"/>
      <c r="J65" s="96"/>
      <c r="K65" s="95" t="s">
        <v>205</v>
      </c>
      <c r="L65" s="37"/>
      <c r="M65" s="78">
        <v>5</v>
      </c>
      <c r="R65" s="74"/>
      <c r="S65" s="75"/>
      <c r="T65" s="75"/>
      <c r="U65" s="75"/>
      <c r="V65" s="75"/>
      <c r="W65" s="75"/>
      <c r="X65" s="75"/>
      <c r="Y65" s="75"/>
      <c r="Z65" s="73"/>
    </row>
    <row r="66" spans="2:26" x14ac:dyDescent="0.15">
      <c r="B66" s="155"/>
      <c r="C66" s="15">
        <f t="shared" si="0"/>
        <v>60</v>
      </c>
      <c r="D66" s="37" t="s">
        <v>211</v>
      </c>
      <c r="E66" s="82" t="s">
        <v>223</v>
      </c>
      <c r="F66" s="96"/>
      <c r="G66" s="97"/>
      <c r="H66" s="96"/>
      <c r="I66" s="96"/>
      <c r="J66" s="96"/>
      <c r="K66" s="95" t="s">
        <v>230</v>
      </c>
      <c r="L66" s="37"/>
      <c r="M66" s="78"/>
      <c r="R66" s="74"/>
      <c r="S66" s="75"/>
      <c r="T66" s="75"/>
      <c r="U66" s="75"/>
      <c r="V66" s="75"/>
      <c r="W66" s="75"/>
      <c r="X66" s="75"/>
      <c r="Y66" s="75"/>
      <c r="Z66" s="73"/>
    </row>
    <row r="67" spans="2:26" x14ac:dyDescent="0.15">
      <c r="B67" s="155"/>
      <c r="C67" s="15">
        <f t="shared" si="0"/>
        <v>61</v>
      </c>
      <c r="D67" s="37" t="s">
        <v>211</v>
      </c>
      <c r="E67" s="82" t="s">
        <v>224</v>
      </c>
      <c r="F67" s="96"/>
      <c r="G67" s="97"/>
      <c r="H67" s="96"/>
      <c r="I67" s="96"/>
      <c r="J67" s="96"/>
      <c r="K67" s="95" t="s">
        <v>230</v>
      </c>
      <c r="L67" s="37"/>
      <c r="M67" s="78"/>
      <c r="R67" s="74"/>
      <c r="S67" s="75"/>
      <c r="T67" s="75"/>
      <c r="U67" s="75"/>
      <c r="V67" s="75"/>
      <c r="W67" s="75"/>
      <c r="X67" s="73"/>
      <c r="Y67" s="73"/>
      <c r="Z67" s="73"/>
    </row>
    <row r="68" spans="2:26" x14ac:dyDescent="0.15">
      <c r="B68" s="155"/>
      <c r="C68" s="15">
        <f t="shared" si="0"/>
        <v>62</v>
      </c>
      <c r="D68" s="37" t="s">
        <v>211</v>
      </c>
      <c r="E68" s="82" t="s">
        <v>225</v>
      </c>
      <c r="F68" s="96"/>
      <c r="G68" s="97"/>
      <c r="H68" s="96"/>
      <c r="I68" s="96"/>
      <c r="J68" s="96"/>
      <c r="K68" s="95" t="s">
        <v>230</v>
      </c>
      <c r="L68" s="37"/>
      <c r="M68" s="78"/>
      <c r="R68" s="74"/>
      <c r="S68" s="75"/>
      <c r="T68" s="75"/>
      <c r="U68" s="75"/>
      <c r="V68" s="75"/>
      <c r="W68" s="75"/>
      <c r="X68" s="75"/>
      <c r="Y68" s="73"/>
      <c r="Z68" s="73"/>
    </row>
    <row r="69" spans="2:26" x14ac:dyDescent="0.15">
      <c r="B69" s="155"/>
      <c r="C69" s="15">
        <f t="shared" si="0"/>
        <v>63</v>
      </c>
      <c r="D69" s="37" t="s">
        <v>211</v>
      </c>
      <c r="E69" s="82" t="s">
        <v>226</v>
      </c>
      <c r="F69" s="96"/>
      <c r="G69" s="97"/>
      <c r="H69" s="96"/>
      <c r="I69" s="96"/>
      <c r="J69" s="96"/>
      <c r="K69" s="95" t="s">
        <v>230</v>
      </c>
      <c r="L69" s="37"/>
      <c r="M69" s="78">
        <v>1</v>
      </c>
      <c r="R69" s="74"/>
      <c r="S69" s="75"/>
      <c r="T69" s="75"/>
      <c r="U69" s="75"/>
      <c r="V69" s="75"/>
      <c r="W69" s="75"/>
      <c r="X69" s="75"/>
      <c r="Y69" s="76"/>
      <c r="Z69" s="73"/>
    </row>
    <row r="70" spans="2:26" ht="13.5" customHeight="1" x14ac:dyDescent="0.15">
      <c r="B70" s="155"/>
      <c r="C70" s="15">
        <f t="shared" si="0"/>
        <v>64</v>
      </c>
      <c r="D70" s="37" t="s">
        <v>211</v>
      </c>
      <c r="E70" s="82" t="s">
        <v>227</v>
      </c>
      <c r="F70" s="96"/>
      <c r="G70" s="97"/>
      <c r="H70" s="96"/>
      <c r="I70" s="96"/>
      <c r="J70" s="96"/>
      <c r="K70" s="95" t="s">
        <v>206</v>
      </c>
      <c r="L70" s="37"/>
      <c r="M70" s="78">
        <v>2</v>
      </c>
      <c r="R70" s="73"/>
      <c r="S70" s="73"/>
      <c r="T70" s="73"/>
      <c r="U70" s="73"/>
      <c r="V70" s="73"/>
      <c r="W70" s="73"/>
      <c r="X70" s="73"/>
      <c r="Y70" s="73"/>
      <c r="Z70" s="73"/>
    </row>
    <row r="71" spans="2:26" x14ac:dyDescent="0.15">
      <c r="B71" s="155"/>
      <c r="C71" s="15">
        <f t="shared" si="0"/>
        <v>65</v>
      </c>
      <c r="D71" s="37" t="s">
        <v>195</v>
      </c>
      <c r="E71" s="99" t="s">
        <v>202</v>
      </c>
      <c r="F71" s="96"/>
      <c r="G71" s="97"/>
      <c r="H71" s="96"/>
      <c r="I71" s="96"/>
      <c r="J71" s="96"/>
      <c r="K71" s="95"/>
      <c r="L71" s="37"/>
      <c r="M71" s="78">
        <v>3</v>
      </c>
    </row>
    <row r="72" spans="2:26" ht="13.5" customHeight="1" x14ac:dyDescent="0.15">
      <c r="B72" s="155"/>
      <c r="C72" s="15">
        <f t="shared" si="0"/>
        <v>66</v>
      </c>
      <c r="D72" s="37" t="s">
        <v>195</v>
      </c>
      <c r="E72" s="99" t="s">
        <v>202</v>
      </c>
      <c r="F72" s="96"/>
      <c r="G72" s="97"/>
      <c r="H72" s="96"/>
      <c r="I72" s="96"/>
      <c r="J72" s="96"/>
      <c r="K72" s="95"/>
      <c r="L72" s="37"/>
      <c r="M72" s="78">
        <v>4</v>
      </c>
    </row>
    <row r="73" spans="2:26" x14ac:dyDescent="0.15">
      <c r="B73" s="155"/>
      <c r="C73" s="15">
        <f t="shared" si="0"/>
        <v>67</v>
      </c>
      <c r="D73" s="37" t="s">
        <v>195</v>
      </c>
      <c r="E73" s="99" t="s">
        <v>202</v>
      </c>
      <c r="F73" s="96"/>
      <c r="G73" s="97"/>
      <c r="H73" s="96"/>
      <c r="I73" s="96"/>
      <c r="J73" s="96"/>
      <c r="K73" s="95"/>
      <c r="L73" s="37"/>
      <c r="M73" s="78">
        <v>5</v>
      </c>
    </row>
    <row r="74" spans="2:26" x14ac:dyDescent="0.15">
      <c r="B74" s="155"/>
      <c r="C74" s="15">
        <f t="shared" ref="C74:C102" si="1">C73+1</f>
        <v>68</v>
      </c>
      <c r="D74" s="37" t="s">
        <v>195</v>
      </c>
      <c r="E74" s="99" t="s">
        <v>202</v>
      </c>
      <c r="F74" s="96"/>
      <c r="G74" s="97"/>
      <c r="H74" s="96"/>
      <c r="I74" s="96"/>
      <c r="J74" s="96"/>
      <c r="K74" s="95"/>
      <c r="L74" s="37"/>
      <c r="M74" s="78">
        <v>6</v>
      </c>
    </row>
    <row r="75" spans="2:26" x14ac:dyDescent="0.15">
      <c r="B75" s="155"/>
      <c r="C75" s="15">
        <f t="shared" si="1"/>
        <v>69</v>
      </c>
      <c r="D75" s="37" t="s">
        <v>195</v>
      </c>
      <c r="E75" s="99" t="s">
        <v>202</v>
      </c>
      <c r="F75" s="96"/>
      <c r="G75" s="97"/>
      <c r="H75" s="96"/>
      <c r="I75" s="96"/>
      <c r="J75" s="96"/>
      <c r="K75" s="95"/>
      <c r="L75" s="37"/>
      <c r="M75" s="78">
        <v>7</v>
      </c>
    </row>
    <row r="76" spans="2:26" ht="13.5" customHeight="1" x14ac:dyDescent="0.15">
      <c r="B76" s="155"/>
      <c r="C76" s="15">
        <f t="shared" si="1"/>
        <v>70</v>
      </c>
      <c r="D76" s="37" t="s">
        <v>195</v>
      </c>
      <c r="E76" s="99" t="s">
        <v>202</v>
      </c>
      <c r="F76" s="96"/>
      <c r="G76" s="97"/>
      <c r="H76" s="96"/>
      <c r="I76" s="96"/>
      <c r="J76" s="96"/>
      <c r="K76" s="95"/>
      <c r="L76" s="37"/>
      <c r="M76" s="78"/>
    </row>
    <row r="77" spans="2:26" x14ac:dyDescent="0.15">
      <c r="B77" s="155"/>
      <c r="C77" s="15">
        <f t="shared" si="1"/>
        <v>71</v>
      </c>
      <c r="D77" s="37" t="s">
        <v>195</v>
      </c>
      <c r="E77" s="99" t="s">
        <v>202</v>
      </c>
      <c r="F77" s="96"/>
      <c r="G77" s="97"/>
      <c r="H77" s="96"/>
      <c r="I77" s="96"/>
      <c r="J77" s="96"/>
      <c r="K77" s="95"/>
      <c r="L77" s="37"/>
      <c r="M77" s="78"/>
    </row>
    <row r="78" spans="2:26" x14ac:dyDescent="0.15">
      <c r="B78" s="155"/>
      <c r="C78" s="15">
        <f t="shared" si="1"/>
        <v>72</v>
      </c>
      <c r="D78" s="37" t="s">
        <v>195</v>
      </c>
      <c r="E78" s="99" t="s">
        <v>202</v>
      </c>
      <c r="F78" s="96"/>
      <c r="G78" s="97"/>
      <c r="H78" s="96"/>
      <c r="I78" s="96"/>
      <c r="J78" s="96"/>
      <c r="K78" s="95"/>
      <c r="L78" s="37"/>
      <c r="M78" s="78"/>
    </row>
    <row r="79" spans="2:26" x14ac:dyDescent="0.15">
      <c r="B79" s="155"/>
      <c r="C79" s="15">
        <f t="shared" si="1"/>
        <v>73</v>
      </c>
      <c r="D79" s="37" t="s">
        <v>195</v>
      </c>
      <c r="E79" s="99" t="s">
        <v>202</v>
      </c>
      <c r="F79" s="96"/>
      <c r="G79" s="97"/>
      <c r="H79" s="96"/>
      <c r="I79" s="96"/>
      <c r="J79" s="96"/>
      <c r="K79" s="95"/>
      <c r="L79" s="37"/>
      <c r="M79" s="78">
        <v>1</v>
      </c>
    </row>
    <row r="80" spans="2:26" x14ac:dyDescent="0.15">
      <c r="B80" s="155"/>
      <c r="C80" s="15">
        <f t="shared" si="1"/>
        <v>74</v>
      </c>
      <c r="D80" s="37" t="s">
        <v>195</v>
      </c>
      <c r="E80" s="99" t="s">
        <v>202</v>
      </c>
      <c r="F80" s="96"/>
      <c r="G80" s="97"/>
      <c r="H80" s="96"/>
      <c r="I80" s="96"/>
      <c r="J80" s="96"/>
      <c r="K80" s="95"/>
      <c r="L80" s="37"/>
      <c r="M80" s="78">
        <v>2</v>
      </c>
    </row>
    <row r="81" spans="2:13" x14ac:dyDescent="0.15">
      <c r="B81" s="155"/>
      <c r="C81" s="15">
        <f t="shared" si="1"/>
        <v>75</v>
      </c>
      <c r="D81" s="37" t="s">
        <v>195</v>
      </c>
      <c r="E81" s="99" t="s">
        <v>202</v>
      </c>
      <c r="F81" s="96"/>
      <c r="G81" s="97"/>
      <c r="H81" s="96"/>
      <c r="I81" s="96"/>
      <c r="J81" s="96"/>
      <c r="K81" s="95"/>
      <c r="L81" s="37"/>
      <c r="M81" s="78">
        <v>3</v>
      </c>
    </row>
    <row r="82" spans="2:13" ht="13.5" customHeight="1" x14ac:dyDescent="0.15">
      <c r="B82" s="155"/>
      <c r="C82" s="15">
        <f t="shared" si="1"/>
        <v>76</v>
      </c>
      <c r="D82" s="37" t="s">
        <v>195</v>
      </c>
      <c r="E82" s="99" t="s">
        <v>202</v>
      </c>
      <c r="F82" s="96"/>
      <c r="G82" s="97"/>
      <c r="H82" s="96"/>
      <c r="I82" s="96"/>
      <c r="J82" s="96"/>
      <c r="K82" s="95"/>
      <c r="L82" s="37"/>
      <c r="M82" s="78">
        <v>4</v>
      </c>
    </row>
    <row r="83" spans="2:13" x14ac:dyDescent="0.15">
      <c r="B83" s="155"/>
      <c r="C83" s="15">
        <f t="shared" si="1"/>
        <v>77</v>
      </c>
      <c r="D83" s="37" t="s">
        <v>382</v>
      </c>
      <c r="E83" s="99" t="s">
        <v>384</v>
      </c>
      <c r="F83" s="96"/>
      <c r="G83" s="97"/>
      <c r="H83" s="96"/>
      <c r="I83" s="96"/>
      <c r="J83" s="96"/>
      <c r="K83" s="95" t="s">
        <v>210</v>
      </c>
      <c r="L83" s="37"/>
      <c r="M83" s="78"/>
    </row>
    <row r="84" spans="2:13" x14ac:dyDescent="0.15">
      <c r="B84" s="155"/>
      <c r="C84" s="15">
        <f t="shared" si="1"/>
        <v>78</v>
      </c>
      <c r="D84" s="37" t="s">
        <v>382</v>
      </c>
      <c r="E84" s="99" t="s">
        <v>383</v>
      </c>
      <c r="F84" s="96"/>
      <c r="G84" s="97"/>
      <c r="H84" s="96"/>
      <c r="I84" s="96"/>
      <c r="J84" s="96"/>
      <c r="K84" s="95" t="s">
        <v>210</v>
      </c>
      <c r="L84" s="37"/>
      <c r="M84" s="78"/>
    </row>
    <row r="85" spans="2:13" x14ac:dyDescent="0.15">
      <c r="B85" s="155"/>
      <c r="C85" s="15">
        <f t="shared" si="1"/>
        <v>79</v>
      </c>
      <c r="D85" s="37" t="s">
        <v>382</v>
      </c>
      <c r="E85" s="99" t="s">
        <v>385</v>
      </c>
      <c r="F85" s="96"/>
      <c r="G85" s="97"/>
      <c r="H85" s="96"/>
      <c r="I85" s="96"/>
      <c r="J85" s="96"/>
      <c r="K85" s="95" t="s">
        <v>210</v>
      </c>
      <c r="L85" s="37"/>
      <c r="M85" s="78"/>
    </row>
    <row r="86" spans="2:13" ht="13.5" customHeight="1" x14ac:dyDescent="0.15">
      <c r="B86" s="155"/>
      <c r="C86" s="15">
        <f t="shared" si="1"/>
        <v>80</v>
      </c>
      <c r="D86" s="37" t="s">
        <v>382</v>
      </c>
      <c r="E86" s="99" t="s">
        <v>386</v>
      </c>
      <c r="F86" s="96"/>
      <c r="G86" s="97"/>
      <c r="H86" s="96"/>
      <c r="I86" s="96"/>
      <c r="J86" s="96"/>
      <c r="K86" s="95" t="s">
        <v>210</v>
      </c>
      <c r="L86" s="37"/>
      <c r="M86" s="78">
        <v>1</v>
      </c>
    </row>
    <row r="87" spans="2:13" ht="13.5" customHeight="1" x14ac:dyDescent="0.15">
      <c r="B87" s="155"/>
      <c r="C87" s="15">
        <f t="shared" si="1"/>
        <v>81</v>
      </c>
      <c r="D87" s="37" t="s">
        <v>195</v>
      </c>
      <c r="E87" s="99" t="s">
        <v>202</v>
      </c>
      <c r="F87" s="96"/>
      <c r="G87" s="97"/>
      <c r="H87" s="96"/>
      <c r="I87" s="96"/>
      <c r="J87" s="96"/>
      <c r="K87" s="95"/>
      <c r="L87" s="37"/>
      <c r="M87" s="78">
        <v>2</v>
      </c>
    </row>
    <row r="88" spans="2:13" ht="13.5" customHeight="1" x14ac:dyDescent="0.15">
      <c r="B88" s="150" t="s">
        <v>381</v>
      </c>
      <c r="C88" s="15">
        <f t="shared" si="1"/>
        <v>82</v>
      </c>
      <c r="D88" s="37" t="s">
        <v>195</v>
      </c>
      <c r="E88" s="99" t="s">
        <v>202</v>
      </c>
      <c r="F88" s="96"/>
      <c r="G88" s="97"/>
      <c r="H88" s="96"/>
      <c r="I88" s="96"/>
      <c r="J88" s="96"/>
      <c r="K88" s="95"/>
      <c r="L88" s="37"/>
      <c r="M88" s="78">
        <v>3</v>
      </c>
    </row>
    <row r="89" spans="2:13" x14ac:dyDescent="0.15">
      <c r="B89" s="150"/>
      <c r="C89" s="15">
        <f t="shared" si="1"/>
        <v>83</v>
      </c>
      <c r="D89" s="37" t="s">
        <v>382</v>
      </c>
      <c r="E89" s="99" t="s">
        <v>387</v>
      </c>
      <c r="F89" s="96"/>
      <c r="G89" s="97"/>
      <c r="H89" s="96"/>
      <c r="I89" s="96"/>
      <c r="J89" s="96"/>
      <c r="K89" s="95" t="s">
        <v>210</v>
      </c>
      <c r="L89" s="37"/>
      <c r="M89" s="78">
        <v>4</v>
      </c>
    </row>
    <row r="90" spans="2:13" x14ac:dyDescent="0.15">
      <c r="B90" s="150"/>
      <c r="C90" s="15">
        <f t="shared" si="1"/>
        <v>84</v>
      </c>
      <c r="D90" s="37" t="s">
        <v>382</v>
      </c>
      <c r="E90" s="99" t="s">
        <v>388</v>
      </c>
      <c r="F90" s="96"/>
      <c r="G90" s="97"/>
      <c r="H90" s="96"/>
      <c r="I90" s="96"/>
      <c r="J90" s="96"/>
      <c r="K90" s="95" t="s">
        <v>210</v>
      </c>
      <c r="L90" s="37"/>
      <c r="M90" s="78">
        <v>5</v>
      </c>
    </row>
    <row r="91" spans="2:13" x14ac:dyDescent="0.15">
      <c r="B91" s="150"/>
      <c r="C91" s="15">
        <f t="shared" si="1"/>
        <v>85</v>
      </c>
      <c r="D91" s="37" t="s">
        <v>382</v>
      </c>
      <c r="E91" s="99" t="s">
        <v>389</v>
      </c>
      <c r="F91" s="96"/>
      <c r="G91" s="97"/>
      <c r="H91" s="96"/>
      <c r="I91" s="96"/>
      <c r="J91" s="96"/>
      <c r="K91" s="95" t="s">
        <v>210</v>
      </c>
      <c r="L91" s="37"/>
      <c r="M91" s="78">
        <v>6</v>
      </c>
    </row>
    <row r="92" spans="2:13" ht="13.5" customHeight="1" x14ac:dyDescent="0.15">
      <c r="B92" s="150"/>
      <c r="C92" s="15">
        <f t="shared" si="1"/>
        <v>86</v>
      </c>
      <c r="D92" s="37" t="s">
        <v>382</v>
      </c>
      <c r="E92" s="99" t="s">
        <v>390</v>
      </c>
      <c r="F92" s="96"/>
      <c r="G92" s="97"/>
      <c r="H92" s="96"/>
      <c r="I92" s="96"/>
      <c r="J92" s="96"/>
      <c r="K92" s="95" t="s">
        <v>210</v>
      </c>
      <c r="L92" s="37"/>
      <c r="M92" s="78"/>
    </row>
    <row r="93" spans="2:13" x14ac:dyDescent="0.15">
      <c r="B93" s="150"/>
      <c r="C93" s="15">
        <f t="shared" si="1"/>
        <v>87</v>
      </c>
      <c r="D93" s="37" t="s">
        <v>195</v>
      </c>
      <c r="E93" s="99" t="s">
        <v>202</v>
      </c>
      <c r="F93" s="96"/>
      <c r="G93" s="97"/>
      <c r="H93" s="96"/>
      <c r="I93" s="96"/>
      <c r="J93" s="96"/>
      <c r="K93" s="95"/>
      <c r="L93" s="37"/>
      <c r="M93" s="78"/>
    </row>
    <row r="94" spans="2:13" x14ac:dyDescent="0.15">
      <c r="B94" s="150"/>
      <c r="C94" s="15">
        <f t="shared" si="1"/>
        <v>88</v>
      </c>
      <c r="D94" s="37" t="s">
        <v>195</v>
      </c>
      <c r="E94" s="99" t="s">
        <v>202</v>
      </c>
      <c r="F94" s="96"/>
      <c r="G94" s="97"/>
      <c r="H94" s="96"/>
      <c r="I94" s="96"/>
      <c r="J94" s="96"/>
      <c r="K94" s="95"/>
      <c r="L94" s="37"/>
      <c r="M94" s="78"/>
    </row>
    <row r="95" spans="2:13" x14ac:dyDescent="0.15">
      <c r="B95" s="150"/>
      <c r="C95" s="15">
        <f t="shared" si="1"/>
        <v>89</v>
      </c>
      <c r="D95" s="37" t="s">
        <v>195</v>
      </c>
      <c r="E95" s="99" t="s">
        <v>202</v>
      </c>
      <c r="F95" s="96"/>
      <c r="G95" s="97"/>
      <c r="H95" s="96"/>
      <c r="I95" s="96"/>
      <c r="J95" s="96"/>
      <c r="K95" s="95"/>
      <c r="L95" s="37"/>
      <c r="M95" s="78">
        <v>1</v>
      </c>
    </row>
    <row r="96" spans="2:13" x14ac:dyDescent="0.15">
      <c r="B96" s="150"/>
      <c r="C96" s="15">
        <f t="shared" si="1"/>
        <v>90</v>
      </c>
      <c r="D96" s="37" t="s">
        <v>195</v>
      </c>
      <c r="E96" s="99" t="s">
        <v>202</v>
      </c>
      <c r="F96" s="96"/>
      <c r="G96" s="97"/>
      <c r="H96" s="96"/>
      <c r="I96" s="96"/>
      <c r="J96" s="96"/>
      <c r="K96" s="95"/>
      <c r="L96" s="37"/>
      <c r="M96" s="78">
        <v>2</v>
      </c>
    </row>
    <row r="97" spans="2:13" x14ac:dyDescent="0.15">
      <c r="B97" s="150"/>
      <c r="C97" s="15">
        <f t="shared" si="1"/>
        <v>91</v>
      </c>
      <c r="D97" s="37" t="s">
        <v>195</v>
      </c>
      <c r="E97" s="99" t="s">
        <v>202</v>
      </c>
      <c r="F97" s="96"/>
      <c r="G97" s="97"/>
      <c r="H97" s="96"/>
      <c r="I97" s="96"/>
      <c r="J97" s="96"/>
      <c r="K97" s="95"/>
      <c r="L97" s="37"/>
      <c r="M97" s="78">
        <v>3</v>
      </c>
    </row>
    <row r="98" spans="2:13" x14ac:dyDescent="0.15">
      <c r="B98" s="150"/>
      <c r="C98" s="15">
        <f t="shared" si="1"/>
        <v>92</v>
      </c>
      <c r="D98" s="37" t="s">
        <v>195</v>
      </c>
      <c r="E98" s="99" t="s">
        <v>202</v>
      </c>
      <c r="F98" s="37"/>
      <c r="G98" s="15"/>
      <c r="H98" s="37"/>
      <c r="I98" s="37"/>
      <c r="J98" s="37"/>
      <c r="K98" s="95"/>
      <c r="L98" s="37"/>
      <c r="M98" s="78">
        <v>4</v>
      </c>
    </row>
    <row r="99" spans="2:13" x14ac:dyDescent="0.15">
      <c r="B99" s="150"/>
      <c r="C99" s="15">
        <f t="shared" si="1"/>
        <v>93</v>
      </c>
      <c r="D99" s="37" t="s">
        <v>195</v>
      </c>
      <c r="E99" s="99" t="s">
        <v>202</v>
      </c>
      <c r="F99" s="37"/>
      <c r="G99" s="15"/>
      <c r="H99" s="37"/>
      <c r="I99" s="37"/>
      <c r="J99" s="37"/>
      <c r="K99" s="95"/>
      <c r="L99" s="37"/>
      <c r="M99" s="78">
        <v>5</v>
      </c>
    </row>
    <row r="100" spans="2:13" x14ac:dyDescent="0.15">
      <c r="B100" s="150"/>
      <c r="C100" s="15">
        <f t="shared" si="1"/>
        <v>94</v>
      </c>
      <c r="D100" s="37" t="s">
        <v>195</v>
      </c>
      <c r="E100" s="99" t="s">
        <v>202</v>
      </c>
      <c r="F100" s="37"/>
      <c r="G100" s="15"/>
      <c r="H100" s="37"/>
      <c r="I100" s="37"/>
      <c r="J100" s="37"/>
      <c r="K100" s="95"/>
      <c r="L100" s="37"/>
      <c r="M100" s="78">
        <v>6</v>
      </c>
    </row>
    <row r="101" spans="2:13" x14ac:dyDescent="0.15">
      <c r="B101" s="150"/>
      <c r="C101" s="15">
        <f t="shared" si="1"/>
        <v>95</v>
      </c>
      <c r="D101" s="37" t="s">
        <v>195</v>
      </c>
      <c r="E101" s="99" t="s">
        <v>202</v>
      </c>
      <c r="F101" s="37"/>
      <c r="G101" s="15"/>
      <c r="H101" s="37"/>
      <c r="I101" s="37"/>
      <c r="J101" s="37"/>
      <c r="K101" s="95"/>
      <c r="L101" s="37"/>
      <c r="M101" s="78"/>
    </row>
    <row r="102" spans="2:13" x14ac:dyDescent="0.15">
      <c r="B102" s="150"/>
      <c r="C102" s="15">
        <f t="shared" si="1"/>
        <v>96</v>
      </c>
      <c r="D102" s="37" t="s">
        <v>195</v>
      </c>
      <c r="E102" s="99" t="s">
        <v>202</v>
      </c>
      <c r="F102" s="37"/>
      <c r="G102" s="15"/>
      <c r="H102" s="37"/>
      <c r="I102" s="37"/>
      <c r="J102" s="37"/>
      <c r="K102" s="95"/>
      <c r="L102" s="37"/>
      <c r="M102" s="78"/>
    </row>
    <row r="103" spans="2:13" x14ac:dyDescent="0.15">
      <c r="B103"/>
      <c r="C103"/>
      <c r="D103"/>
      <c r="E103"/>
      <c r="F103"/>
      <c r="G103"/>
      <c r="H103"/>
      <c r="I103"/>
      <c r="J103"/>
      <c r="K103"/>
      <c r="L103"/>
      <c r="M103" s="78"/>
    </row>
    <row r="104" spans="2:13" ht="13.5" customHeight="1" x14ac:dyDescent="0.15">
      <c r="B104"/>
      <c r="C104"/>
      <c r="D104"/>
      <c r="E104"/>
      <c r="F104"/>
      <c r="G104"/>
      <c r="H104"/>
      <c r="I104"/>
      <c r="J104"/>
      <c r="K104"/>
      <c r="L104"/>
      <c r="M104" s="78"/>
    </row>
    <row r="105" spans="2:13" x14ac:dyDescent="0.15">
      <c r="B105"/>
      <c r="C105"/>
      <c r="D105"/>
      <c r="E105"/>
      <c r="F105"/>
      <c r="G105"/>
      <c r="H105"/>
      <c r="I105"/>
      <c r="J105"/>
      <c r="K105"/>
      <c r="L105"/>
      <c r="M105" s="78"/>
    </row>
    <row r="106" spans="2:13" x14ac:dyDescent="0.15">
      <c r="B106"/>
      <c r="C106"/>
      <c r="D106"/>
      <c r="E106"/>
      <c r="F106"/>
      <c r="G106"/>
      <c r="H106"/>
      <c r="I106"/>
      <c r="J106"/>
      <c r="K106"/>
      <c r="L106"/>
      <c r="M106" s="78"/>
    </row>
    <row r="107" spans="2:13" x14ac:dyDescent="0.15">
      <c r="C107" s="77"/>
      <c r="D107" s="3"/>
      <c r="E107" s="3"/>
      <c r="F107" s="3"/>
      <c r="G107" s="3"/>
      <c r="H107" s="3"/>
      <c r="I107" s="3"/>
      <c r="J107" s="3"/>
      <c r="K107" s="3"/>
      <c r="L107" s="3"/>
    </row>
  </sheetData>
  <autoFilter ref="C6:L106" xr:uid="{00000000-0009-0000-0000-000004000000}"/>
  <mergeCells count="106">
    <mergeCell ref="P22:V22"/>
    <mergeCell ref="BD22:BJ22"/>
    <mergeCell ref="P23:V23"/>
    <mergeCell ref="BD23:BJ23"/>
    <mergeCell ref="A1:C1"/>
    <mergeCell ref="E5:J5"/>
    <mergeCell ref="B7:B39"/>
    <mergeCell ref="P24:V24"/>
    <mergeCell ref="P28:V28"/>
    <mergeCell ref="P32:V32"/>
    <mergeCell ref="P21:V21"/>
    <mergeCell ref="P20:V20"/>
    <mergeCell ref="BD28:BJ28"/>
    <mergeCell ref="P29:V29"/>
    <mergeCell ref="BD29:BJ29"/>
    <mergeCell ref="P30:V30"/>
    <mergeCell ref="BD30:BJ30"/>
    <mergeCell ref="P31:V31"/>
    <mergeCell ref="BD31:BJ31"/>
    <mergeCell ref="BD24:BJ24"/>
    <mergeCell ref="P25:V25"/>
    <mergeCell ref="BD25:BJ25"/>
    <mergeCell ref="P26:V26"/>
    <mergeCell ref="BD26:BJ26"/>
    <mergeCell ref="P27:V27"/>
    <mergeCell ref="BD27:BJ27"/>
    <mergeCell ref="BD32:BJ32"/>
    <mergeCell ref="P33:V33"/>
    <mergeCell ref="BD33:BJ33"/>
    <mergeCell ref="P34:V34"/>
    <mergeCell ref="BD34:BJ34"/>
    <mergeCell ref="P35:V41"/>
    <mergeCell ref="W35:W41"/>
    <mergeCell ref="X35:X41"/>
    <mergeCell ref="Y35:Y41"/>
    <mergeCell ref="Z35:Z41"/>
    <mergeCell ref="AJ35:AJ41"/>
    <mergeCell ref="AK35:AK41"/>
    <mergeCell ref="AL35:AL41"/>
    <mergeCell ref="AA35:AA41"/>
    <mergeCell ref="AB35:AB41"/>
    <mergeCell ref="AC35:AC41"/>
    <mergeCell ref="AD35:AD41"/>
    <mergeCell ref="AE35:AE41"/>
    <mergeCell ref="AF35:AF41"/>
    <mergeCell ref="AM35:AM41"/>
    <mergeCell ref="AN35:AN41"/>
    <mergeCell ref="AO35:AO41"/>
    <mergeCell ref="BD35:BJ41"/>
    <mergeCell ref="AS35:AS41"/>
    <mergeCell ref="AT35:AT41"/>
    <mergeCell ref="AU35:AU41"/>
    <mergeCell ref="AV35:AV41"/>
    <mergeCell ref="AW35:AW41"/>
    <mergeCell ref="AX35:AX41"/>
    <mergeCell ref="B40:B54"/>
    <mergeCell ref="B55:B87"/>
    <mergeCell ref="AP35:AP41"/>
    <mergeCell ref="AQ35:AQ41"/>
    <mergeCell ref="AR35:AR41"/>
    <mergeCell ref="AG35:AG41"/>
    <mergeCell ref="AH35:AH41"/>
    <mergeCell ref="AI35:AI41"/>
    <mergeCell ref="BA35:BA41"/>
    <mergeCell ref="BB35:BB41"/>
    <mergeCell ref="BC35:BC41"/>
    <mergeCell ref="B88:B102"/>
    <mergeCell ref="BD21:BJ21"/>
    <mergeCell ref="BD20:BJ20"/>
    <mergeCell ref="W13:W19"/>
    <mergeCell ref="X13:X19"/>
    <mergeCell ref="Y13:Y19"/>
    <mergeCell ref="Z13:Z19"/>
    <mergeCell ref="AA13:AA19"/>
    <mergeCell ref="AB13:AB19"/>
    <mergeCell ref="AC13:AC19"/>
    <mergeCell ref="AD13:AD19"/>
    <mergeCell ref="AE13:AE19"/>
    <mergeCell ref="AF13:AF19"/>
    <mergeCell ref="AG13:AG19"/>
    <mergeCell ref="AH13:AH19"/>
    <mergeCell ref="AI13:AI19"/>
    <mergeCell ref="AJ13:AJ19"/>
    <mergeCell ref="AK13:AK19"/>
    <mergeCell ref="AL13:AL19"/>
    <mergeCell ref="BC13:BC19"/>
    <mergeCell ref="AY35:AY41"/>
    <mergeCell ref="AZ35:AZ41"/>
    <mergeCell ref="AS13:AS19"/>
    <mergeCell ref="AR13:AR19"/>
    <mergeCell ref="AQ13:AQ19"/>
    <mergeCell ref="AP13:AP19"/>
    <mergeCell ref="AO13:AO19"/>
    <mergeCell ref="AN13:AN19"/>
    <mergeCell ref="AM13:AM19"/>
    <mergeCell ref="BD13:BJ19"/>
    <mergeCell ref="P13:V19"/>
    <mergeCell ref="BB13:BB19"/>
    <mergeCell ref="BA13:BA19"/>
    <mergeCell ref="AZ13:AZ19"/>
    <mergeCell ref="AY13:AY19"/>
    <mergeCell ref="AX13:AX19"/>
    <mergeCell ref="AW13:AW19"/>
    <mergeCell ref="AV13:AV19"/>
    <mergeCell ref="AU13:AU19"/>
    <mergeCell ref="AT13:AT19"/>
  </mergeCells>
  <phoneticPr fontId="1"/>
  <hyperlinks>
    <hyperlink ref="A1:C1" location="Index!A1" display="Back to Index" xr:uid="{00000000-0004-0000-04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0000000}">
          <x14:formula1>
            <xm:f>'M:\ChipFab\TSMC65\TSMC6520_1\11_Pham_Lab\Duran\[Chip_ApplicationForm_v4_TSMC6520_1_duran_20201006.xlsx]List'!#REF!</xm:f>
          </x14:formula1>
          <xm:sqref>K46:K54 K71:K82 K87:K88 K93:K102</xm:sqref>
        </x14:dataValidation>
        <x14:dataValidation type="list" allowBlank="1" showInputMessage="1" showErrorMessage="1" xr:uid="{00000000-0002-0000-0400-000001000000}">
          <x14:formula1>
            <xm:f>'M:\ChipFab\TSMC65\TSMC6520_1\11_Pham_Lab\Yamamoto\[Chip_ApplicationForm_v4_TSMC6520_1_Yamamoto_20201023.xlsx]List'!#REF!</xm:f>
          </x14:formula1>
          <xm:sqref>K7:K11 K13:K14 K17:K18 K33:K39 K83:K86 K89:K92</xm:sqref>
        </x14:dataValidation>
        <x14:dataValidation type="list" allowBlank="1" showInputMessage="1" showErrorMessage="1" xr:uid="{00000000-0002-0000-0400-000002000000}">
          <x14:formula1>
            <xm:f>'M:\ChipFab\TSMC65\TSMC6520_1\12_Ishibashi_Lab\Shibasaki\[Chip_ApplicationForm_v4_TSMC6520_1_shibasaki_20201026.xlsx]List'!#REF!</xm:f>
          </x14:formula1>
          <xm:sqref>K65 K55:K63</xm:sqref>
        </x14:dataValidation>
        <x14:dataValidation type="list" allowBlank="1" showInputMessage="1" showErrorMessage="1" xr:uid="{00000000-0002-0000-0400-000003000000}">
          <x14:formula1>
            <xm:f>'M:\ChipFab\TSMC65\TSMC6520_1\12_Ishibashi_Lab\Shibasaki\[Chip_ApplicationForm_v4_TSMC6520_1_shibasaki_20201113.xlsx]List'!#REF!</xm:f>
          </x14:formula1>
          <xm:sqref>K66:K70 K64</xm:sqref>
        </x14:dataValidation>
        <x14:dataValidation type="list" allowBlank="1" showInputMessage="1" showErrorMessage="1" xr:uid="{00000000-0002-0000-0400-000004000000}">
          <x14:formula1>
            <xm:f>'M:\ChipFab\TSMC65\TSMC6520_1\11_Pham_Lab\Yamamoto\[Chip_ApplicationForm_v4_TSMC6520_1_Yamamoto_20201124.xlsx]List'!#REF!</xm:f>
          </x14:formula1>
          <xm:sqref>K19:K24 K27:K31 K40:K45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K107"/>
  <sheetViews>
    <sheetView zoomScale="85" zoomScaleNormal="85" workbookViewId="0">
      <pane ySplit="6" topLeftCell="A70" activePane="bottomLeft" state="frozen"/>
      <selection sqref="A1:B1"/>
      <selection pane="bottomLeft" activeCell="E61" sqref="E61"/>
    </sheetView>
  </sheetViews>
  <sheetFormatPr defaultColWidth="9" defaultRowHeight="13.5" x14ac:dyDescent="0.15"/>
  <cols>
    <col min="1" max="2" width="2.625" style="1" customWidth="1"/>
    <col min="3" max="3" width="7.75" style="1" customWidth="1"/>
    <col min="4" max="4" width="23.875" style="1" customWidth="1"/>
    <col min="5" max="10" width="17.875" style="1" customWidth="1"/>
    <col min="11" max="11" width="9.5" style="1" bestFit="1" customWidth="1"/>
    <col min="12" max="12" width="15.625" style="1" customWidth="1"/>
    <col min="13" max="13" width="5.625" style="1" customWidth="1"/>
    <col min="14" max="14" width="2.875" style="1" customWidth="1"/>
    <col min="15" max="15" width="3.75" style="1" customWidth="1"/>
    <col min="16" max="61" width="3" style="1" customWidth="1"/>
    <col min="62" max="76" width="2.5" style="1" customWidth="1"/>
    <col min="77" max="16384" width="9" style="1"/>
  </cols>
  <sheetData>
    <row r="1" spans="1:63" x14ac:dyDescent="0.15">
      <c r="A1" s="141" t="s">
        <v>35</v>
      </c>
      <c r="B1" s="141"/>
      <c r="C1" s="141"/>
    </row>
    <row r="2" spans="1:63" x14ac:dyDescent="0.15">
      <c r="A2" s="45"/>
      <c r="B2" s="45"/>
      <c r="C2" s="45"/>
    </row>
    <row r="3" spans="1:63" ht="17.25" x14ac:dyDescent="0.15">
      <c r="B3" s="19" t="s">
        <v>45</v>
      </c>
    </row>
    <row r="5" spans="1:63" x14ac:dyDescent="0.15">
      <c r="C5" s="66"/>
      <c r="D5" s="65"/>
      <c r="E5" s="168" t="s">
        <v>78</v>
      </c>
      <c r="F5" s="169"/>
      <c r="G5" s="170"/>
      <c r="H5" s="170"/>
      <c r="I5" s="170"/>
      <c r="J5" s="170"/>
      <c r="K5" s="66"/>
      <c r="L5" s="65"/>
    </row>
    <row r="6" spans="1:63" ht="13.5" customHeight="1" x14ac:dyDescent="0.15">
      <c r="C6" s="61" t="s">
        <v>4</v>
      </c>
      <c r="D6" s="61" t="s">
        <v>48</v>
      </c>
      <c r="E6" s="105" t="s">
        <v>63</v>
      </c>
      <c r="F6" s="106" t="s">
        <v>79</v>
      </c>
      <c r="G6" s="107" t="s">
        <v>80</v>
      </c>
      <c r="H6" s="107" t="s">
        <v>89</v>
      </c>
      <c r="I6" s="107" t="s">
        <v>90</v>
      </c>
      <c r="J6" s="107" t="s">
        <v>92</v>
      </c>
      <c r="K6" s="62" t="s">
        <v>49</v>
      </c>
      <c r="L6" s="61" t="s">
        <v>11</v>
      </c>
    </row>
    <row r="7" spans="1:63" ht="13.5" customHeight="1" x14ac:dyDescent="0.15">
      <c r="B7" s="155" t="s">
        <v>40</v>
      </c>
      <c r="C7" s="15">
        <v>1</v>
      </c>
      <c r="D7" s="37" t="s">
        <v>194</v>
      </c>
      <c r="E7" s="95" t="s">
        <v>160</v>
      </c>
      <c r="F7" s="37"/>
      <c r="G7" s="15"/>
      <c r="H7" s="37"/>
      <c r="I7" s="37"/>
      <c r="J7" s="37"/>
      <c r="K7" s="95" t="s">
        <v>208</v>
      </c>
      <c r="L7" s="37" t="s">
        <v>100</v>
      </c>
      <c r="M7" s="78"/>
      <c r="O7" s="69"/>
      <c r="P7" s="69"/>
      <c r="Q7" s="69"/>
      <c r="R7" s="69"/>
      <c r="S7" s="69"/>
      <c r="T7" s="69"/>
      <c r="U7" s="69"/>
      <c r="V7" s="69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 s="69"/>
    </row>
    <row r="8" spans="1:63" ht="13.5" customHeight="1" x14ac:dyDescent="0.15">
      <c r="B8" s="155"/>
      <c r="C8" s="15">
        <f>C7+1</f>
        <v>2</v>
      </c>
      <c r="D8" s="37" t="s">
        <v>194</v>
      </c>
      <c r="E8" s="82" t="s">
        <v>111</v>
      </c>
      <c r="F8" s="37"/>
      <c r="G8" s="15"/>
      <c r="H8" s="37"/>
      <c r="I8" s="37"/>
      <c r="J8" s="37"/>
      <c r="K8" s="95" t="s">
        <v>209</v>
      </c>
      <c r="L8" s="37" t="s">
        <v>100</v>
      </c>
      <c r="M8" s="78"/>
      <c r="O8" s="69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 s="69"/>
    </row>
    <row r="9" spans="1:63" ht="13.5" customHeight="1" x14ac:dyDescent="0.15">
      <c r="B9" s="155"/>
      <c r="C9" s="15">
        <f>C8+1</f>
        <v>3</v>
      </c>
      <c r="D9" s="37" t="s">
        <v>194</v>
      </c>
      <c r="E9" s="82" t="s">
        <v>162</v>
      </c>
      <c r="F9" s="96"/>
      <c r="G9" s="96"/>
      <c r="H9" s="96"/>
      <c r="I9" s="96"/>
      <c r="J9" s="96"/>
      <c r="K9" s="95" t="s">
        <v>207</v>
      </c>
      <c r="L9" s="37"/>
      <c r="M9" s="78"/>
      <c r="O9" s="6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 s="69"/>
    </row>
    <row r="10" spans="1:63" x14ac:dyDescent="0.15">
      <c r="B10" s="155"/>
      <c r="C10" s="15">
        <f t="shared" ref="C10:C73" si="0">C9+1</f>
        <v>4</v>
      </c>
      <c r="D10" s="37" t="s">
        <v>194</v>
      </c>
      <c r="E10" s="82" t="s">
        <v>163</v>
      </c>
      <c r="F10" s="96"/>
      <c r="G10" s="97"/>
      <c r="H10" s="96"/>
      <c r="I10" s="96"/>
      <c r="J10" s="96"/>
      <c r="K10" s="95" t="s">
        <v>207</v>
      </c>
      <c r="L10" s="37"/>
      <c r="M10" s="78"/>
      <c r="O10" s="69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 s="69"/>
    </row>
    <row r="11" spans="1:63" ht="13.5" customHeight="1" x14ac:dyDescent="0.15">
      <c r="B11" s="155"/>
      <c r="C11" s="15">
        <f t="shared" si="0"/>
        <v>5</v>
      </c>
      <c r="D11" s="37" t="s">
        <v>194</v>
      </c>
      <c r="E11" s="82" t="s">
        <v>164</v>
      </c>
      <c r="F11" s="96"/>
      <c r="G11" s="97"/>
      <c r="H11" s="96"/>
      <c r="I11" s="96"/>
      <c r="J11" s="96"/>
      <c r="K11" s="95" t="s">
        <v>207</v>
      </c>
      <c r="L11" s="37"/>
      <c r="M11" s="78"/>
      <c r="O11" s="69"/>
      <c r="P11"/>
      <c r="Q11"/>
      <c r="R11"/>
      <c r="S11"/>
      <c r="T11"/>
      <c r="U11"/>
      <c r="V11"/>
      <c r="BD11"/>
      <c r="BE11"/>
      <c r="BF11"/>
      <c r="BG11"/>
      <c r="BH11"/>
      <c r="BI11" s="69"/>
    </row>
    <row r="12" spans="1:63" ht="13.5" customHeight="1" x14ac:dyDescent="0.15">
      <c r="B12" s="155"/>
      <c r="C12" s="15">
        <f t="shared" si="0"/>
        <v>6</v>
      </c>
      <c r="D12" s="124" t="s">
        <v>356</v>
      </c>
      <c r="E12" s="125" t="s">
        <v>357</v>
      </c>
      <c r="F12" s="126"/>
      <c r="G12" s="126"/>
      <c r="H12" s="126"/>
      <c r="I12" s="126"/>
      <c r="J12" s="126"/>
      <c r="K12" s="125" t="s">
        <v>356</v>
      </c>
      <c r="L12" s="124" t="s">
        <v>100</v>
      </c>
      <c r="M12" s="78"/>
      <c r="O12" s="69"/>
      <c r="P12"/>
      <c r="Q12"/>
      <c r="R12"/>
      <c r="S12"/>
      <c r="T12"/>
      <c r="U12"/>
      <c r="V12"/>
      <c r="W12" s="69">
        <v>81</v>
      </c>
      <c r="X12" s="69">
        <v>80</v>
      </c>
      <c r="Y12" s="69">
        <v>79</v>
      </c>
      <c r="Z12" s="69">
        <v>78</v>
      </c>
      <c r="AA12" s="69">
        <v>77</v>
      </c>
      <c r="AB12" s="69">
        <v>76</v>
      </c>
      <c r="AC12" s="69">
        <v>75</v>
      </c>
      <c r="AD12" s="69">
        <v>74</v>
      </c>
      <c r="AE12" s="69">
        <v>73</v>
      </c>
      <c r="AF12" s="69">
        <v>72</v>
      </c>
      <c r="AG12" s="69">
        <v>71</v>
      </c>
      <c r="AH12" s="69">
        <v>70</v>
      </c>
      <c r="AI12" s="69">
        <v>69</v>
      </c>
      <c r="AJ12" s="69">
        <v>68</v>
      </c>
      <c r="AK12" s="69">
        <v>67</v>
      </c>
      <c r="AL12" s="69">
        <v>66</v>
      </c>
      <c r="AM12" s="69">
        <v>65</v>
      </c>
      <c r="AN12" s="69">
        <v>64</v>
      </c>
      <c r="AO12" s="69">
        <v>63</v>
      </c>
      <c r="AP12" s="69">
        <v>62</v>
      </c>
      <c r="AQ12" s="69">
        <v>61</v>
      </c>
      <c r="AR12" s="69">
        <v>60</v>
      </c>
      <c r="AS12" s="69">
        <v>59</v>
      </c>
      <c r="AT12" s="69">
        <v>58</v>
      </c>
      <c r="AU12" s="69">
        <v>57</v>
      </c>
      <c r="AV12" s="69">
        <v>56</v>
      </c>
      <c r="AW12" s="69">
        <v>55</v>
      </c>
      <c r="AX12" s="69">
        <v>54</v>
      </c>
      <c r="AY12" s="69">
        <v>53</v>
      </c>
      <c r="AZ12" s="69">
        <v>52</v>
      </c>
      <c r="BA12" s="69">
        <v>51</v>
      </c>
      <c r="BB12" s="69">
        <v>50</v>
      </c>
      <c r="BC12" s="69">
        <v>49</v>
      </c>
      <c r="BD12"/>
      <c r="BE12"/>
      <c r="BF12"/>
      <c r="BG12"/>
      <c r="BH12"/>
      <c r="BI12"/>
      <c r="BJ12"/>
    </row>
    <row r="13" spans="1:63" ht="12.75" customHeight="1" x14ac:dyDescent="0.15">
      <c r="B13" s="155"/>
      <c r="C13" s="15">
        <f t="shared" si="0"/>
        <v>7</v>
      </c>
      <c r="D13" s="37" t="s">
        <v>194</v>
      </c>
      <c r="E13" s="82" t="s">
        <v>165</v>
      </c>
      <c r="F13" s="96"/>
      <c r="G13" s="97"/>
      <c r="H13" s="96"/>
      <c r="I13" s="96"/>
      <c r="J13" s="96"/>
      <c r="K13" s="95" t="s">
        <v>207</v>
      </c>
      <c r="L13" s="37"/>
      <c r="M13" s="78"/>
      <c r="O13" s="69"/>
      <c r="P13" s="151"/>
      <c r="Q13" s="151"/>
      <c r="R13" s="151"/>
      <c r="S13" s="151"/>
      <c r="T13" s="151"/>
      <c r="U13" s="151"/>
      <c r="V13" s="152"/>
      <c r="W13" s="175" t="str">
        <f>$E$87</f>
        <v>NONE</v>
      </c>
      <c r="X13" s="175" t="str">
        <f>$E$86</f>
        <v>TESTMOS_NMOS_S</v>
      </c>
      <c r="Y13" s="175" t="str">
        <f>$E$85</f>
        <v>TESTMOS_NMOS_G</v>
      </c>
      <c r="Z13" s="175" t="str">
        <f>$E$84</f>
        <v>TESTMOS_NMOS_D</v>
      </c>
      <c r="AA13" s="175" t="str">
        <f>$E$83</f>
        <v>TESTMOS_NMOS_B</v>
      </c>
      <c r="AB13" s="175" t="str">
        <f>$E$82</f>
        <v>NONE</v>
      </c>
      <c r="AC13" s="175" t="str">
        <f>$E$81</f>
        <v>NONE</v>
      </c>
      <c r="AD13" s="175" t="str">
        <f>$E$80</f>
        <v>NONE</v>
      </c>
      <c r="AE13" s="175" t="str">
        <f>$E$79</f>
        <v>NONE</v>
      </c>
      <c r="AF13" s="175" t="str">
        <f>$E$78</f>
        <v>NONE</v>
      </c>
      <c r="AG13" s="175" t="str">
        <f>$E$77</f>
        <v>NONE</v>
      </c>
      <c r="AH13" s="175" t="str">
        <f>$E$76</f>
        <v>NONE</v>
      </c>
      <c r="AI13" s="175" t="str">
        <f>$E$75</f>
        <v>NONE</v>
      </c>
      <c r="AJ13" s="175" t="str">
        <f>$E$74</f>
        <v>NONE</v>
      </c>
      <c r="AK13" s="175" t="str">
        <f>$E$73</f>
        <v>NONE</v>
      </c>
      <c r="AL13" s="175" t="str">
        <f>$E$72</f>
        <v>NONE</v>
      </c>
      <c r="AM13" s="175" t="str">
        <f>$E$71</f>
        <v>NONE</v>
      </c>
      <c r="AN13" s="175" t="str">
        <f>$E$70</f>
        <v>SB_VSSCORE_NBB</v>
      </c>
      <c r="AO13" s="175" t="str">
        <f>$E$69</f>
        <v>SB_OUTNSF_NBB</v>
      </c>
      <c r="AP13" s="175" t="str">
        <f>$E$68</f>
        <v>SB_OUTNTH_NBB</v>
      </c>
      <c r="AQ13" s="175" t="str">
        <f>$E$67</f>
        <v>SB_OUTPSF_NBB</v>
      </c>
      <c r="AR13" s="175" t="str">
        <f>$E$66</f>
        <v>SB_OUTPTH_NBB</v>
      </c>
      <c r="AS13" s="175" t="str">
        <f>$E$65</f>
        <v>SB_VDDCORE</v>
      </c>
      <c r="AT13" s="175" t="str">
        <f>$E$64</f>
        <v>SB_IN_NBB</v>
      </c>
      <c r="AU13" s="175" t="str">
        <f>$E$63</f>
        <v>SB_VSSCORE</v>
      </c>
      <c r="AV13" s="175" t="str">
        <f>$E$62</f>
        <v>SB_VSSRF</v>
      </c>
      <c r="AW13" s="175" t="str">
        <f>$E$61</f>
        <v>SB_OUTNSF</v>
      </c>
      <c r="AX13" s="175" t="str">
        <f>$E$60</f>
        <v>SB_OUTNTH</v>
      </c>
      <c r="AY13" s="175" t="str">
        <f>$E$59</f>
        <v>SB_OUTPSF</v>
      </c>
      <c r="AZ13" s="175" t="str">
        <f>$E$58</f>
        <v>SB_OUTPTH</v>
      </c>
      <c r="BA13" s="175" t="str">
        <f>$E$57</f>
        <v>SB_IN</v>
      </c>
      <c r="BB13" s="175" t="str">
        <f>$E$56</f>
        <v>SB_VDDIO</v>
      </c>
      <c r="BC13" s="175" t="str">
        <f>$E$55</f>
        <v>SB_VSSIO</v>
      </c>
      <c r="BD13" s="176"/>
      <c r="BE13" s="177"/>
      <c r="BF13" s="177"/>
      <c r="BG13" s="177"/>
      <c r="BH13" s="177"/>
      <c r="BI13" s="177"/>
      <c r="BJ13" s="177"/>
    </row>
    <row r="14" spans="1:63" x14ac:dyDescent="0.15">
      <c r="B14" s="155"/>
      <c r="C14" s="15">
        <f t="shared" si="0"/>
        <v>8</v>
      </c>
      <c r="D14" s="37" t="s">
        <v>194</v>
      </c>
      <c r="E14" s="82" t="s">
        <v>166</v>
      </c>
      <c r="F14" s="96"/>
      <c r="G14" s="97"/>
      <c r="H14" s="96"/>
      <c r="I14" s="96"/>
      <c r="J14" s="96"/>
      <c r="K14" s="95" t="s">
        <v>207</v>
      </c>
      <c r="L14" s="37"/>
      <c r="M14" s="78"/>
      <c r="O14" s="69"/>
      <c r="P14" s="151"/>
      <c r="Q14" s="151"/>
      <c r="R14" s="151"/>
      <c r="S14" s="151"/>
      <c r="T14" s="151"/>
      <c r="U14" s="151"/>
      <c r="V14" s="152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6"/>
      <c r="BE14" s="177"/>
      <c r="BF14" s="177"/>
      <c r="BG14" s="177"/>
      <c r="BH14" s="177"/>
      <c r="BI14" s="177"/>
      <c r="BJ14" s="177"/>
    </row>
    <row r="15" spans="1:63" ht="13.5" customHeight="1" x14ac:dyDescent="0.15">
      <c r="B15" s="155"/>
      <c r="C15" s="15">
        <f t="shared" si="0"/>
        <v>9</v>
      </c>
      <c r="D15" s="124" t="s">
        <v>354</v>
      </c>
      <c r="E15" s="125" t="s">
        <v>355</v>
      </c>
      <c r="F15" s="126"/>
      <c r="G15" s="127"/>
      <c r="H15" s="126"/>
      <c r="I15" s="126"/>
      <c r="J15" s="126"/>
      <c r="K15" s="125" t="s">
        <v>355</v>
      </c>
      <c r="L15" s="124" t="s">
        <v>100</v>
      </c>
      <c r="M15" s="78"/>
      <c r="O15" s="69"/>
      <c r="P15" s="151"/>
      <c r="Q15" s="151"/>
      <c r="R15" s="151"/>
      <c r="S15" s="151"/>
      <c r="T15" s="151"/>
      <c r="U15" s="151"/>
      <c r="V15" s="152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6"/>
      <c r="BE15" s="177"/>
      <c r="BF15" s="177"/>
      <c r="BG15" s="177"/>
      <c r="BH15" s="177"/>
      <c r="BI15" s="177"/>
      <c r="BJ15" s="177"/>
      <c r="BK15" s="69"/>
    </row>
    <row r="16" spans="1:63" x14ac:dyDescent="0.15">
      <c r="B16" s="155"/>
      <c r="C16" s="15">
        <f t="shared" si="0"/>
        <v>10</v>
      </c>
      <c r="D16" s="124" t="s">
        <v>369</v>
      </c>
      <c r="E16" s="125" t="s">
        <v>370</v>
      </c>
      <c r="F16" s="126"/>
      <c r="G16" s="127"/>
      <c r="H16" s="126"/>
      <c r="I16" s="126"/>
      <c r="J16" s="126"/>
      <c r="K16" s="125" t="s">
        <v>371</v>
      </c>
      <c r="L16" s="124" t="s">
        <v>100</v>
      </c>
      <c r="M16" s="78"/>
      <c r="O16" s="69"/>
      <c r="P16" s="151"/>
      <c r="Q16" s="151"/>
      <c r="R16" s="151"/>
      <c r="S16" s="151"/>
      <c r="T16" s="151"/>
      <c r="U16" s="151"/>
      <c r="V16" s="152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6"/>
      <c r="BE16" s="177"/>
      <c r="BF16" s="177"/>
      <c r="BG16" s="177"/>
      <c r="BH16" s="177"/>
      <c r="BI16" s="177"/>
      <c r="BJ16" s="177"/>
      <c r="BK16" s="69"/>
    </row>
    <row r="17" spans="2:63" ht="13.5" customHeight="1" x14ac:dyDescent="0.15">
      <c r="B17" s="155"/>
      <c r="C17" s="15">
        <f t="shared" si="0"/>
        <v>11</v>
      </c>
      <c r="D17" s="37" t="s">
        <v>194</v>
      </c>
      <c r="E17" s="82" t="s">
        <v>393</v>
      </c>
      <c r="F17" s="96"/>
      <c r="G17" s="97"/>
      <c r="H17" s="96"/>
      <c r="I17" s="96"/>
      <c r="J17" s="96"/>
      <c r="K17" s="95" t="s">
        <v>207</v>
      </c>
      <c r="L17" s="37"/>
      <c r="M17" s="78"/>
      <c r="O17" s="69"/>
      <c r="P17" s="151"/>
      <c r="Q17" s="151"/>
      <c r="R17" s="151"/>
      <c r="S17" s="151"/>
      <c r="T17" s="151"/>
      <c r="U17" s="151"/>
      <c r="V17" s="152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6"/>
      <c r="BE17" s="177"/>
      <c r="BF17" s="177"/>
      <c r="BG17" s="177"/>
      <c r="BH17" s="177"/>
      <c r="BI17" s="177"/>
      <c r="BJ17" s="177"/>
      <c r="BK17" s="69"/>
    </row>
    <row r="18" spans="2:63" ht="13.5" customHeight="1" x14ac:dyDescent="0.15">
      <c r="B18" s="155"/>
      <c r="C18" s="15">
        <f t="shared" si="0"/>
        <v>12</v>
      </c>
      <c r="D18" s="37" t="s">
        <v>194</v>
      </c>
      <c r="E18" s="82" t="s">
        <v>394</v>
      </c>
      <c r="F18" s="96"/>
      <c r="G18" s="97"/>
      <c r="H18" s="96"/>
      <c r="I18" s="96"/>
      <c r="J18" s="96"/>
      <c r="K18" s="95" t="s">
        <v>207</v>
      </c>
      <c r="L18" s="37"/>
      <c r="M18" s="78"/>
      <c r="O18" s="69"/>
      <c r="P18" s="151"/>
      <c r="Q18" s="151"/>
      <c r="R18" s="151"/>
      <c r="S18" s="151"/>
      <c r="T18" s="151"/>
      <c r="U18" s="151"/>
      <c r="V18" s="152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6"/>
      <c r="BE18" s="177"/>
      <c r="BF18" s="177"/>
      <c r="BG18" s="177"/>
      <c r="BH18" s="177"/>
      <c r="BI18" s="177"/>
      <c r="BJ18" s="177"/>
      <c r="BK18" s="69"/>
    </row>
    <row r="19" spans="2:63" ht="12.75" customHeight="1" x14ac:dyDescent="0.15">
      <c r="B19" s="155"/>
      <c r="C19" s="15">
        <f t="shared" si="0"/>
        <v>13</v>
      </c>
      <c r="D19" s="37" t="s">
        <v>373</v>
      </c>
      <c r="E19" s="82" t="s">
        <v>374</v>
      </c>
      <c r="F19" s="96"/>
      <c r="G19" s="97"/>
      <c r="H19" s="96"/>
      <c r="I19" s="96"/>
      <c r="J19" s="96"/>
      <c r="K19" s="82" t="s">
        <v>374</v>
      </c>
      <c r="L19" s="37"/>
      <c r="M19" s="78"/>
      <c r="O19" s="69"/>
      <c r="P19" s="151"/>
      <c r="Q19" s="151"/>
      <c r="R19" s="151"/>
      <c r="S19" s="151"/>
      <c r="T19" s="151"/>
      <c r="U19" s="151"/>
      <c r="V19" s="152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8"/>
      <c r="BE19" s="179"/>
      <c r="BF19" s="179"/>
      <c r="BG19" s="179"/>
      <c r="BH19" s="179"/>
      <c r="BI19" s="179"/>
      <c r="BJ19" s="179"/>
      <c r="BK19" s="69"/>
    </row>
    <row r="20" spans="2:63" x14ac:dyDescent="0.15">
      <c r="B20" s="155"/>
      <c r="C20" s="15">
        <f t="shared" si="0"/>
        <v>14</v>
      </c>
      <c r="D20" s="37" t="s">
        <v>194</v>
      </c>
      <c r="E20" s="95" t="s">
        <v>108</v>
      </c>
      <c r="F20" s="37"/>
      <c r="G20" s="15"/>
      <c r="H20" s="37"/>
      <c r="I20" s="37"/>
      <c r="J20" s="37"/>
      <c r="K20" s="95" t="s">
        <v>206</v>
      </c>
      <c r="L20" s="37"/>
      <c r="M20" s="78"/>
      <c r="O20" s="69">
        <v>82</v>
      </c>
      <c r="P20" s="160" t="str">
        <f>$E$88</f>
        <v>NONE</v>
      </c>
      <c r="Q20" s="161"/>
      <c r="R20" s="161"/>
      <c r="S20" s="161"/>
      <c r="T20" s="161"/>
      <c r="U20" s="161"/>
      <c r="V20" s="16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 s="160" t="str">
        <f>$E$54</f>
        <v>NONE</v>
      </c>
      <c r="BE20" s="161"/>
      <c r="BF20" s="161"/>
      <c r="BG20" s="161"/>
      <c r="BH20" s="161"/>
      <c r="BI20" s="161"/>
      <c r="BJ20" s="162"/>
      <c r="BK20" s="69">
        <v>48</v>
      </c>
    </row>
    <row r="21" spans="2:63" x14ac:dyDescent="0.15">
      <c r="B21" s="155"/>
      <c r="C21" s="15">
        <f t="shared" si="0"/>
        <v>15</v>
      </c>
      <c r="D21" s="37" t="s">
        <v>194</v>
      </c>
      <c r="E21" s="82" t="s">
        <v>191</v>
      </c>
      <c r="F21" s="96"/>
      <c r="G21" s="96"/>
      <c r="H21" s="96"/>
      <c r="I21" s="96"/>
      <c r="J21" s="96"/>
      <c r="K21" s="95" t="s">
        <v>205</v>
      </c>
      <c r="L21" s="37"/>
      <c r="M21" s="78"/>
      <c r="O21" s="69">
        <v>83</v>
      </c>
      <c r="P21" s="160" t="str">
        <f>$E$89</f>
        <v>TESTMOS_PMOS_B</v>
      </c>
      <c r="Q21" s="161"/>
      <c r="R21" s="161"/>
      <c r="S21" s="161"/>
      <c r="T21" s="161"/>
      <c r="U21" s="161"/>
      <c r="V21" s="16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160" t="str">
        <f>$E$53</f>
        <v>NONE</v>
      </c>
      <c r="BE21" s="161"/>
      <c r="BF21" s="161"/>
      <c r="BG21" s="161"/>
      <c r="BH21" s="161"/>
      <c r="BI21" s="161"/>
      <c r="BJ21" s="162"/>
      <c r="BK21" s="69">
        <v>47</v>
      </c>
    </row>
    <row r="22" spans="2:63" x14ac:dyDescent="0.15">
      <c r="B22" s="155"/>
      <c r="C22" s="15">
        <f t="shared" si="0"/>
        <v>16</v>
      </c>
      <c r="D22" s="37" t="s">
        <v>194</v>
      </c>
      <c r="E22" s="82" t="s">
        <v>192</v>
      </c>
      <c r="F22" s="96"/>
      <c r="G22" s="97"/>
      <c r="H22" s="96"/>
      <c r="I22" s="96"/>
      <c r="J22" s="96"/>
      <c r="K22" s="95" t="s">
        <v>205</v>
      </c>
      <c r="L22" s="37"/>
      <c r="M22" s="78"/>
      <c r="O22" s="69">
        <v>84</v>
      </c>
      <c r="P22" s="160" t="str">
        <f>$E$90</f>
        <v>TESTMOS_PMOS_D</v>
      </c>
      <c r="Q22" s="161"/>
      <c r="R22" s="161"/>
      <c r="S22" s="161"/>
      <c r="T22" s="161"/>
      <c r="U22" s="161"/>
      <c r="V22" s="162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/>
      <c r="BB22"/>
      <c r="BC22"/>
      <c r="BD22" s="160" t="str">
        <f>$E$52</f>
        <v>NONE</v>
      </c>
      <c r="BE22" s="161"/>
      <c r="BF22" s="161"/>
      <c r="BG22" s="161"/>
      <c r="BH22" s="161"/>
      <c r="BI22" s="161"/>
      <c r="BJ22" s="162"/>
      <c r="BK22" s="69">
        <v>46</v>
      </c>
    </row>
    <row r="23" spans="2:63" x14ac:dyDescent="0.15">
      <c r="B23" s="155"/>
      <c r="C23" s="15">
        <f t="shared" si="0"/>
        <v>17</v>
      </c>
      <c r="D23" s="37" t="s">
        <v>194</v>
      </c>
      <c r="E23" s="82" t="s">
        <v>112</v>
      </c>
      <c r="F23" s="96"/>
      <c r="G23" s="96"/>
      <c r="H23" s="96"/>
      <c r="I23" s="96"/>
      <c r="J23" s="96"/>
      <c r="K23" s="95" t="s">
        <v>205</v>
      </c>
      <c r="L23" s="37"/>
      <c r="M23" s="78"/>
      <c r="O23" s="69">
        <v>85</v>
      </c>
      <c r="P23" s="160" t="str">
        <f>$E$91</f>
        <v>TESTMOS_PMOS_G</v>
      </c>
      <c r="Q23" s="161"/>
      <c r="R23" s="161"/>
      <c r="S23" s="161"/>
      <c r="T23" s="161"/>
      <c r="U23" s="161"/>
      <c r="V23" s="162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/>
      <c r="BB23"/>
      <c r="BC23"/>
      <c r="BD23" s="160" t="str">
        <f>$E$51</f>
        <v>NONE</v>
      </c>
      <c r="BE23" s="161"/>
      <c r="BF23" s="161"/>
      <c r="BG23" s="161"/>
      <c r="BH23" s="161"/>
      <c r="BI23" s="161"/>
      <c r="BJ23" s="162"/>
      <c r="BK23" s="69">
        <v>45</v>
      </c>
    </row>
    <row r="24" spans="2:63" x14ac:dyDescent="0.15">
      <c r="B24" s="155"/>
      <c r="C24" s="15">
        <f t="shared" si="0"/>
        <v>18</v>
      </c>
      <c r="D24" s="37" t="s">
        <v>194</v>
      </c>
      <c r="E24" s="82" t="s">
        <v>109</v>
      </c>
      <c r="F24" s="96"/>
      <c r="G24" s="97"/>
      <c r="H24" s="96"/>
      <c r="I24" s="96"/>
      <c r="J24" s="96"/>
      <c r="K24" s="95" t="s">
        <v>205</v>
      </c>
      <c r="L24" s="37"/>
      <c r="M24" s="78"/>
      <c r="O24" s="69">
        <v>86</v>
      </c>
      <c r="P24" s="160" t="str">
        <f>$E$92</f>
        <v>TESTMOS_PMOS_S</v>
      </c>
      <c r="Q24" s="161"/>
      <c r="R24" s="161"/>
      <c r="S24" s="161"/>
      <c r="T24" s="161"/>
      <c r="U24" s="161"/>
      <c r="V24" s="162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/>
      <c r="BB24"/>
      <c r="BC24"/>
      <c r="BD24" s="160" t="str">
        <f>$E$50</f>
        <v>NONE</v>
      </c>
      <c r="BE24" s="161"/>
      <c r="BF24" s="161"/>
      <c r="BG24" s="161"/>
      <c r="BH24" s="161"/>
      <c r="BI24" s="161"/>
      <c r="BJ24" s="162"/>
      <c r="BK24" s="69">
        <v>44</v>
      </c>
    </row>
    <row r="25" spans="2:63" x14ac:dyDescent="0.15">
      <c r="B25" s="155"/>
      <c r="C25" s="15">
        <f t="shared" si="0"/>
        <v>19</v>
      </c>
      <c r="D25" s="37" t="s">
        <v>194</v>
      </c>
      <c r="E25" s="82" t="s">
        <v>392</v>
      </c>
      <c r="F25" s="96"/>
      <c r="G25" s="96"/>
      <c r="H25" s="96"/>
      <c r="I25" s="96"/>
      <c r="J25" s="96"/>
      <c r="K25" s="95" t="s">
        <v>210</v>
      </c>
      <c r="L25" s="37"/>
      <c r="M25" s="78"/>
      <c r="O25" s="69">
        <v>87</v>
      </c>
      <c r="P25" s="160" t="str">
        <f>$E$93</f>
        <v>NONE</v>
      </c>
      <c r="Q25" s="161"/>
      <c r="R25" s="161"/>
      <c r="S25" s="161"/>
      <c r="T25" s="161"/>
      <c r="U25" s="161"/>
      <c r="V25" s="162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/>
      <c r="BB25"/>
      <c r="BC25"/>
      <c r="BD25" s="160" t="str">
        <f>$E$49</f>
        <v>NONE</v>
      </c>
      <c r="BE25" s="161"/>
      <c r="BF25" s="161"/>
      <c r="BG25" s="161"/>
      <c r="BH25" s="161"/>
      <c r="BI25" s="161"/>
      <c r="BJ25" s="162"/>
      <c r="BK25" s="69">
        <v>43</v>
      </c>
    </row>
    <row r="26" spans="2:63" x14ac:dyDescent="0.15">
      <c r="B26" s="155"/>
      <c r="C26" s="15">
        <f t="shared" si="0"/>
        <v>20</v>
      </c>
      <c r="D26" s="37" t="s">
        <v>194</v>
      </c>
      <c r="E26" s="82" t="s">
        <v>110</v>
      </c>
      <c r="F26" s="96"/>
      <c r="G26" s="97"/>
      <c r="H26" s="96"/>
      <c r="I26" s="96"/>
      <c r="J26" s="96"/>
      <c r="K26" s="95" t="s">
        <v>210</v>
      </c>
      <c r="L26" s="37"/>
      <c r="M26" s="78"/>
      <c r="O26" s="69">
        <v>88</v>
      </c>
      <c r="P26" s="160" t="str">
        <f>$E$94</f>
        <v>NONE</v>
      </c>
      <c r="Q26" s="161"/>
      <c r="R26" s="161"/>
      <c r="S26" s="161"/>
      <c r="T26" s="161"/>
      <c r="U26" s="161"/>
      <c r="V26" s="162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/>
      <c r="BB26"/>
      <c r="BC26"/>
      <c r="BD26" s="160" t="str">
        <f>$E$48</f>
        <v>PRCUT</v>
      </c>
      <c r="BE26" s="161"/>
      <c r="BF26" s="161"/>
      <c r="BG26" s="161"/>
      <c r="BH26" s="161"/>
      <c r="BI26" s="161"/>
      <c r="BJ26" s="162"/>
      <c r="BK26" s="69">
        <v>42</v>
      </c>
    </row>
    <row r="27" spans="2:63" x14ac:dyDescent="0.15">
      <c r="B27" s="155"/>
      <c r="C27" s="15">
        <f t="shared" si="0"/>
        <v>21</v>
      </c>
      <c r="D27" s="37" t="s">
        <v>194</v>
      </c>
      <c r="E27" s="82" t="s">
        <v>375</v>
      </c>
      <c r="F27" s="96"/>
      <c r="G27" s="97"/>
      <c r="H27" s="96"/>
      <c r="I27" s="96"/>
      <c r="J27" s="96"/>
      <c r="K27" s="95" t="s">
        <v>206</v>
      </c>
      <c r="L27" s="37"/>
      <c r="M27" s="78"/>
      <c r="O27" s="69">
        <v>89</v>
      </c>
      <c r="P27" s="160" t="str">
        <f>$E$95</f>
        <v>NONE</v>
      </c>
      <c r="Q27" s="161"/>
      <c r="R27" s="161"/>
      <c r="S27" s="161"/>
      <c r="T27" s="161"/>
      <c r="U27" s="161"/>
      <c r="V27" s="162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/>
      <c r="BB27"/>
      <c r="BC27"/>
      <c r="BD27" s="160" t="str">
        <f>$E$47</f>
        <v>YM_DCO_IN[9]</v>
      </c>
      <c r="BE27" s="161"/>
      <c r="BF27" s="161"/>
      <c r="BG27" s="161"/>
      <c r="BH27" s="161"/>
      <c r="BI27" s="161"/>
      <c r="BJ27" s="162"/>
      <c r="BK27" s="69">
        <v>41</v>
      </c>
    </row>
    <row r="28" spans="2:63" x14ac:dyDescent="0.15">
      <c r="B28" s="155"/>
      <c r="C28" s="15">
        <f t="shared" si="0"/>
        <v>22</v>
      </c>
      <c r="D28" s="37" t="s">
        <v>194</v>
      </c>
      <c r="E28" s="82" t="s">
        <v>376</v>
      </c>
      <c r="F28" s="96"/>
      <c r="G28" s="97"/>
      <c r="H28" s="96"/>
      <c r="I28" s="96"/>
      <c r="J28" s="96"/>
      <c r="K28" s="95" t="s">
        <v>205</v>
      </c>
      <c r="L28" s="37"/>
      <c r="M28" s="78"/>
      <c r="O28" s="69">
        <v>90</v>
      </c>
      <c r="P28" s="160" t="str">
        <f>$E$96</f>
        <v>NONE</v>
      </c>
      <c r="Q28" s="161"/>
      <c r="R28" s="161"/>
      <c r="S28" s="161"/>
      <c r="T28" s="161"/>
      <c r="U28" s="161"/>
      <c r="V28" s="162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/>
      <c r="BB28"/>
      <c r="BC28"/>
      <c r="BD28" s="160" t="str">
        <f>$E$46</f>
        <v>YM_DCO_IN[8]</v>
      </c>
      <c r="BE28" s="161"/>
      <c r="BF28" s="161"/>
      <c r="BG28" s="161"/>
      <c r="BH28" s="161"/>
      <c r="BI28" s="161"/>
      <c r="BJ28" s="162"/>
      <c r="BK28" s="69">
        <v>40</v>
      </c>
    </row>
    <row r="29" spans="2:63" ht="13.5" customHeight="1" x14ac:dyDescent="0.15">
      <c r="B29" s="155"/>
      <c r="C29" s="15">
        <f t="shared" si="0"/>
        <v>23</v>
      </c>
      <c r="D29" s="37" t="s">
        <v>194</v>
      </c>
      <c r="E29" s="82" t="s">
        <v>377</v>
      </c>
      <c r="F29" s="96"/>
      <c r="G29" s="97"/>
      <c r="H29" s="96"/>
      <c r="I29" s="96"/>
      <c r="J29" s="96"/>
      <c r="K29" s="95" t="s">
        <v>205</v>
      </c>
      <c r="L29" s="37"/>
      <c r="M29" s="78"/>
      <c r="O29" s="69">
        <v>91</v>
      </c>
      <c r="P29" s="160" t="str">
        <f>$E$97</f>
        <v>NONE</v>
      </c>
      <c r="Q29" s="161"/>
      <c r="R29" s="161"/>
      <c r="S29" s="161"/>
      <c r="T29" s="161"/>
      <c r="U29" s="161"/>
      <c r="V29" s="162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/>
      <c r="BB29"/>
      <c r="BC29"/>
      <c r="BD29" s="160" t="str">
        <f>$E$45</f>
        <v>YM_DCO_IN[7]</v>
      </c>
      <c r="BE29" s="161"/>
      <c r="BF29" s="161"/>
      <c r="BG29" s="161"/>
      <c r="BH29" s="161"/>
      <c r="BI29" s="161"/>
      <c r="BJ29" s="162"/>
      <c r="BK29" s="69">
        <v>39</v>
      </c>
    </row>
    <row r="30" spans="2:63" x14ac:dyDescent="0.15">
      <c r="B30" s="155"/>
      <c r="C30" s="15">
        <f t="shared" si="0"/>
        <v>24</v>
      </c>
      <c r="D30" s="37" t="s">
        <v>194</v>
      </c>
      <c r="E30" s="82" t="s">
        <v>378</v>
      </c>
      <c r="F30" s="96"/>
      <c r="G30" s="97"/>
      <c r="H30" s="96"/>
      <c r="I30" s="96"/>
      <c r="J30" s="96"/>
      <c r="K30" s="95" t="s">
        <v>205</v>
      </c>
      <c r="L30" s="37"/>
      <c r="M30" s="78"/>
      <c r="O30" s="69">
        <v>92</v>
      </c>
      <c r="P30" s="160" t="str">
        <f>$E$98</f>
        <v>NONE</v>
      </c>
      <c r="Q30" s="161"/>
      <c r="R30" s="161"/>
      <c r="S30" s="161"/>
      <c r="T30" s="161"/>
      <c r="U30" s="161"/>
      <c r="V30" s="162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/>
      <c r="BB30"/>
      <c r="BC30"/>
      <c r="BD30" s="160" t="str">
        <f>$E$44</f>
        <v>YM_DCO_IN[6]</v>
      </c>
      <c r="BE30" s="161"/>
      <c r="BF30" s="161"/>
      <c r="BG30" s="161"/>
      <c r="BH30" s="161"/>
      <c r="BI30" s="161"/>
      <c r="BJ30" s="162"/>
      <c r="BK30" s="69">
        <v>38</v>
      </c>
    </row>
    <row r="31" spans="2:63" x14ac:dyDescent="0.15">
      <c r="B31" s="155"/>
      <c r="C31" s="15">
        <f t="shared" si="0"/>
        <v>25</v>
      </c>
      <c r="D31" s="37" t="s">
        <v>194</v>
      </c>
      <c r="E31" s="82" t="s">
        <v>112</v>
      </c>
      <c r="F31" s="96"/>
      <c r="G31" s="97"/>
      <c r="H31" s="96"/>
      <c r="I31" s="96"/>
      <c r="J31" s="96"/>
      <c r="K31" s="95" t="s">
        <v>205</v>
      </c>
      <c r="L31" s="37"/>
      <c r="M31" s="78"/>
      <c r="O31" s="69">
        <v>93</v>
      </c>
      <c r="P31" s="160" t="str">
        <f>$E$99</f>
        <v>NONE</v>
      </c>
      <c r="Q31" s="161"/>
      <c r="R31" s="161"/>
      <c r="S31" s="161"/>
      <c r="T31" s="161"/>
      <c r="U31" s="161"/>
      <c r="V31" s="162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/>
      <c r="BB31"/>
      <c r="BC31"/>
      <c r="BD31" s="160" t="str">
        <f>$E$43</f>
        <v>YM_DCO_IN[5]</v>
      </c>
      <c r="BE31" s="161"/>
      <c r="BF31" s="161"/>
      <c r="BG31" s="161"/>
      <c r="BH31" s="161"/>
      <c r="BI31" s="161"/>
      <c r="BJ31" s="162"/>
      <c r="BK31" s="69">
        <v>37</v>
      </c>
    </row>
    <row r="32" spans="2:63" x14ac:dyDescent="0.15">
      <c r="B32" s="155"/>
      <c r="C32" s="15">
        <f t="shared" si="0"/>
        <v>26</v>
      </c>
      <c r="D32" s="37" t="s">
        <v>194</v>
      </c>
      <c r="E32" s="82" t="s">
        <v>379</v>
      </c>
      <c r="F32" s="96"/>
      <c r="G32" s="97"/>
      <c r="H32" s="96"/>
      <c r="I32" s="96"/>
      <c r="J32" s="96"/>
      <c r="K32" s="95" t="s">
        <v>210</v>
      </c>
      <c r="L32" s="37"/>
      <c r="M32" s="78"/>
      <c r="O32" s="69">
        <v>94</v>
      </c>
      <c r="P32" s="160" t="str">
        <f>$E$100</f>
        <v>NONE</v>
      </c>
      <c r="Q32" s="161"/>
      <c r="R32" s="161"/>
      <c r="S32" s="161"/>
      <c r="T32" s="161"/>
      <c r="U32" s="161"/>
      <c r="V32" s="162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/>
      <c r="BB32"/>
      <c r="BC32"/>
      <c r="BD32" s="160" t="str">
        <f>$E$42</f>
        <v>YM_DCO_IN[4]</v>
      </c>
      <c r="BE32" s="161"/>
      <c r="BF32" s="161"/>
      <c r="BG32" s="161"/>
      <c r="BH32" s="161"/>
      <c r="BI32" s="161"/>
      <c r="BJ32" s="162"/>
      <c r="BK32" s="69">
        <v>36</v>
      </c>
    </row>
    <row r="33" spans="2:63" x14ac:dyDescent="0.15">
      <c r="B33" s="155"/>
      <c r="C33" s="15">
        <f t="shared" si="0"/>
        <v>27</v>
      </c>
      <c r="D33" s="37" t="s">
        <v>373</v>
      </c>
      <c r="E33" s="82" t="s">
        <v>374</v>
      </c>
      <c r="F33" s="96"/>
      <c r="G33" s="97"/>
      <c r="H33" s="96"/>
      <c r="I33" s="96"/>
      <c r="J33" s="96"/>
      <c r="K33" s="82" t="s">
        <v>374</v>
      </c>
      <c r="L33" s="37"/>
      <c r="M33" s="78"/>
      <c r="O33" s="69">
        <v>95</v>
      </c>
      <c r="P33" s="160" t="str">
        <f>$E$101</f>
        <v>NONE</v>
      </c>
      <c r="Q33" s="161"/>
      <c r="R33" s="161"/>
      <c r="S33" s="161"/>
      <c r="T33" s="161"/>
      <c r="U33" s="161"/>
      <c r="V33" s="162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/>
      <c r="BB33"/>
      <c r="BC33"/>
      <c r="BD33" s="160" t="str">
        <f>$E$41</f>
        <v>YM_DCO_IN[3]</v>
      </c>
      <c r="BE33" s="161"/>
      <c r="BF33" s="161"/>
      <c r="BG33" s="161"/>
      <c r="BH33" s="161"/>
      <c r="BI33" s="161"/>
      <c r="BJ33" s="162"/>
      <c r="BK33" s="69">
        <v>35</v>
      </c>
    </row>
    <row r="34" spans="2:63" ht="13.5" customHeight="1" x14ac:dyDescent="0.15">
      <c r="B34" s="155"/>
      <c r="C34" s="15">
        <f t="shared" si="0"/>
        <v>28</v>
      </c>
      <c r="D34" s="37" t="s">
        <v>194</v>
      </c>
      <c r="E34" s="3" t="s">
        <v>358</v>
      </c>
      <c r="F34" s="96"/>
      <c r="G34" s="97"/>
      <c r="H34" s="96"/>
      <c r="I34" s="96"/>
      <c r="J34" s="96"/>
      <c r="K34" s="95" t="s">
        <v>207</v>
      </c>
      <c r="L34" s="37"/>
      <c r="M34" s="78"/>
      <c r="O34" s="69">
        <v>96</v>
      </c>
      <c r="P34" s="160" t="str">
        <f>$E$102</f>
        <v>NONE</v>
      </c>
      <c r="Q34" s="161"/>
      <c r="R34" s="161"/>
      <c r="S34" s="161"/>
      <c r="T34" s="161"/>
      <c r="U34" s="161"/>
      <c r="V34" s="162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/>
      <c r="BB34"/>
      <c r="BC34"/>
      <c r="BD34" s="160" t="str">
        <f>$E$40</f>
        <v>YM_DCO_IN[2]</v>
      </c>
      <c r="BE34" s="161"/>
      <c r="BF34" s="161"/>
      <c r="BG34" s="161"/>
      <c r="BH34" s="161"/>
      <c r="BI34" s="161"/>
      <c r="BJ34" s="162"/>
      <c r="BK34" s="69">
        <v>34</v>
      </c>
    </row>
    <row r="35" spans="2:63" ht="13.5" customHeight="1" x14ac:dyDescent="0.15">
      <c r="B35" s="155"/>
      <c r="C35" s="15">
        <f t="shared" si="0"/>
        <v>29</v>
      </c>
      <c r="D35" s="37" t="s">
        <v>194</v>
      </c>
      <c r="E35" s="82" t="s">
        <v>359</v>
      </c>
      <c r="F35" s="96"/>
      <c r="G35" s="97"/>
      <c r="H35" s="96"/>
      <c r="I35" s="96"/>
      <c r="J35" s="96"/>
      <c r="K35" s="95" t="s">
        <v>207</v>
      </c>
      <c r="L35" s="37"/>
      <c r="M35" s="78"/>
      <c r="O35" s="69"/>
      <c r="P35" s="171"/>
      <c r="Q35" s="171"/>
      <c r="R35" s="171"/>
      <c r="S35" s="171"/>
      <c r="T35" s="171"/>
      <c r="U35" s="171"/>
      <c r="V35" s="172"/>
      <c r="W35" s="157" t="str">
        <f>$E$7</f>
        <v>YM_ADPLL_VSSD</v>
      </c>
      <c r="X35" s="157" t="str">
        <f>$E$8</f>
        <v>YM_ADPLL_VDD</v>
      </c>
      <c r="Y35" s="157" t="str">
        <f>$E$9</f>
        <v>YM_ADPLL_FCW[0]</v>
      </c>
      <c r="Z35" s="157" t="str">
        <f>$E$10</f>
        <v>YM_ADPLL_FCW[1]</v>
      </c>
      <c r="AA35" s="157" t="str">
        <f>$E$11</f>
        <v>YM_ADPLL_FCW[2]</v>
      </c>
      <c r="AB35" s="157" t="str">
        <f>$E$12</f>
        <v>POC</v>
      </c>
      <c r="AC35" s="157" t="str">
        <f>$E$13</f>
        <v>YM_ADPLL_FCW[3]</v>
      </c>
      <c r="AD35" s="157" t="str">
        <f>$E$14</f>
        <v>YM_ADPLL_FCW[4]</v>
      </c>
      <c r="AE35" s="157" t="str">
        <f>$E$15</f>
        <v>VDD</v>
      </c>
      <c r="AF35" s="157" t="str">
        <f>$E$16</f>
        <v>VSS</v>
      </c>
      <c r="AG35" s="157" t="str">
        <f>$E$17</f>
        <v>YM_ADPLL_RST</v>
      </c>
      <c r="AH35" s="157" t="str">
        <f>$E$18</f>
        <v>YM_ADPLL_SW</v>
      </c>
      <c r="AI35" s="157" t="str">
        <f>$E$19</f>
        <v>PRCUT</v>
      </c>
      <c r="AJ35" s="157" t="str">
        <f>$E$20</f>
        <v>YM_ADPLL_VSSA</v>
      </c>
      <c r="AK35" s="157" t="str">
        <f>$E$21</f>
        <v>YM_ADPLL_VDDA</v>
      </c>
      <c r="AL35" s="157" t="str">
        <f>$E$22</f>
        <v>YM_ADPLL_VBP</v>
      </c>
      <c r="AM35" s="157" t="str">
        <f>$E$23</f>
        <v>YM_ADPLL_VBN</v>
      </c>
      <c r="AN35" s="157" t="str">
        <f>$E$24</f>
        <v>YM_ADPLL_BUFDIV_VDD</v>
      </c>
      <c r="AO35" s="157" t="str">
        <f>$E$25</f>
        <v>YM_ADPLL_CLKREF</v>
      </c>
      <c r="AP35" s="157" t="str">
        <f>$E$26</f>
        <v>YM_ADPLL_CLKDIVOUT</v>
      </c>
      <c r="AQ35" s="157" t="str">
        <f>$E$27</f>
        <v>YM_DCO_VSS</v>
      </c>
      <c r="AR35" s="157" t="str">
        <f>$E$28</f>
        <v>YM_DCO_VDD</v>
      </c>
      <c r="AS35" s="157" t="str">
        <f>$E$29</f>
        <v>YM_DCO_BUFDIV_VDD</v>
      </c>
      <c r="AT35" s="157" t="str">
        <f>$E$30</f>
        <v>YM_ADPLL_VBP</v>
      </c>
      <c r="AU35" s="157" t="str">
        <f>$E$31</f>
        <v>YM_ADPLL_VBN</v>
      </c>
      <c r="AV35" s="157" t="str">
        <f>$E$32</f>
        <v>YM_DCO_DIVOUT</v>
      </c>
      <c r="AW35" s="157" t="str">
        <f>$E$33</f>
        <v>PRCUT</v>
      </c>
      <c r="AX35" s="157" t="str">
        <f>$E$34</f>
        <v>YM_DCO_ENABLE</v>
      </c>
      <c r="AY35" s="157" t="str">
        <f>$E$35</f>
        <v>YM_DCO_IN[0]</v>
      </c>
      <c r="AZ35" s="157" t="str">
        <f>$E$36</f>
        <v>YM_DCO_IN[1]</v>
      </c>
      <c r="BA35" s="157" t="str">
        <f>$E$37</f>
        <v>POC</v>
      </c>
      <c r="BB35" s="157" t="str">
        <f>$E$38</f>
        <v>VDD</v>
      </c>
      <c r="BC35" s="157" t="str">
        <f>$E$39</f>
        <v>VSS</v>
      </c>
      <c r="BD35" s="163"/>
      <c r="BE35" s="163"/>
      <c r="BF35" s="163"/>
      <c r="BG35" s="163"/>
      <c r="BH35" s="163"/>
      <c r="BI35" s="163"/>
      <c r="BJ35" s="163"/>
    </row>
    <row r="36" spans="2:63" x14ac:dyDescent="0.15">
      <c r="B36" s="155"/>
      <c r="C36" s="15">
        <f t="shared" si="0"/>
        <v>30</v>
      </c>
      <c r="D36" s="37" t="s">
        <v>194</v>
      </c>
      <c r="E36" s="82" t="s">
        <v>360</v>
      </c>
      <c r="F36" s="96"/>
      <c r="G36" s="97"/>
      <c r="H36" s="96"/>
      <c r="I36" s="96"/>
      <c r="J36" s="96"/>
      <c r="K36" s="95" t="s">
        <v>207</v>
      </c>
      <c r="L36" s="37"/>
      <c r="M36" s="78"/>
      <c r="O36" s="69"/>
      <c r="P36" s="173"/>
      <c r="Q36" s="173"/>
      <c r="R36" s="173"/>
      <c r="S36" s="173"/>
      <c r="T36" s="173"/>
      <c r="U36" s="173"/>
      <c r="V36" s="174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63"/>
      <c r="BE36" s="163"/>
      <c r="BF36" s="163"/>
      <c r="BG36" s="163"/>
      <c r="BH36" s="163"/>
      <c r="BI36" s="163"/>
      <c r="BJ36" s="163"/>
    </row>
    <row r="37" spans="2:63" ht="13.5" customHeight="1" x14ac:dyDescent="0.15">
      <c r="B37" s="155"/>
      <c r="C37" s="15">
        <f t="shared" si="0"/>
        <v>31</v>
      </c>
      <c r="D37" s="124" t="s">
        <v>356</v>
      </c>
      <c r="E37" s="125" t="s">
        <v>357</v>
      </c>
      <c r="F37" s="126"/>
      <c r="G37" s="126"/>
      <c r="H37" s="126"/>
      <c r="I37" s="126"/>
      <c r="J37" s="126"/>
      <c r="K37" s="125" t="s">
        <v>356</v>
      </c>
      <c r="L37" s="124" t="s">
        <v>100</v>
      </c>
      <c r="M37" s="78"/>
      <c r="O37" s="69"/>
      <c r="P37" s="173"/>
      <c r="Q37" s="173"/>
      <c r="R37" s="173"/>
      <c r="S37" s="173"/>
      <c r="T37" s="173"/>
      <c r="U37" s="173"/>
      <c r="V37" s="174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63"/>
      <c r="BE37" s="163"/>
      <c r="BF37" s="163"/>
      <c r="BG37" s="163"/>
      <c r="BH37" s="163"/>
      <c r="BI37" s="163"/>
      <c r="BJ37" s="163"/>
    </row>
    <row r="38" spans="2:63" x14ac:dyDescent="0.15">
      <c r="B38" s="155"/>
      <c r="C38" s="15">
        <f t="shared" si="0"/>
        <v>32</v>
      </c>
      <c r="D38" s="124" t="s">
        <v>354</v>
      </c>
      <c r="E38" s="125" t="s">
        <v>355</v>
      </c>
      <c r="F38" s="126"/>
      <c r="G38" s="127"/>
      <c r="H38" s="126"/>
      <c r="I38" s="126"/>
      <c r="J38" s="126"/>
      <c r="K38" s="125" t="s">
        <v>355</v>
      </c>
      <c r="L38" s="124" t="s">
        <v>391</v>
      </c>
      <c r="M38" s="78"/>
      <c r="O38" s="69"/>
      <c r="P38" s="173"/>
      <c r="Q38" s="173"/>
      <c r="R38" s="173"/>
      <c r="S38" s="173"/>
      <c r="T38" s="173"/>
      <c r="U38" s="173"/>
      <c r="V38" s="174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63"/>
      <c r="BE38" s="163"/>
      <c r="BF38" s="163"/>
      <c r="BG38" s="163"/>
      <c r="BH38" s="163"/>
      <c r="BI38" s="163"/>
      <c r="BJ38" s="163"/>
    </row>
    <row r="39" spans="2:63" x14ac:dyDescent="0.15">
      <c r="B39" s="155"/>
      <c r="C39" s="15">
        <f t="shared" si="0"/>
        <v>33</v>
      </c>
      <c r="D39" s="124" t="s">
        <v>369</v>
      </c>
      <c r="E39" s="125" t="s">
        <v>370</v>
      </c>
      <c r="F39" s="126"/>
      <c r="G39" s="127"/>
      <c r="H39" s="126"/>
      <c r="I39" s="126"/>
      <c r="J39" s="126"/>
      <c r="K39" s="125" t="s">
        <v>371</v>
      </c>
      <c r="L39" s="124" t="s">
        <v>100</v>
      </c>
      <c r="M39" s="78"/>
      <c r="O39" s="69"/>
      <c r="P39" s="173"/>
      <c r="Q39" s="173"/>
      <c r="R39" s="173"/>
      <c r="S39" s="173"/>
      <c r="T39" s="173"/>
      <c r="U39" s="173"/>
      <c r="V39" s="174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63"/>
      <c r="BE39" s="163"/>
      <c r="BF39" s="163"/>
      <c r="BG39" s="163"/>
      <c r="BH39" s="163"/>
      <c r="BI39" s="163"/>
      <c r="BJ39" s="163"/>
    </row>
    <row r="40" spans="2:63" ht="13.5" customHeight="1" x14ac:dyDescent="0.15">
      <c r="B40" s="156" t="s">
        <v>190</v>
      </c>
      <c r="C40" s="15">
        <f t="shared" si="0"/>
        <v>34</v>
      </c>
      <c r="D40" s="37" t="s">
        <v>194</v>
      </c>
      <c r="E40" s="82" t="s">
        <v>361</v>
      </c>
      <c r="F40" s="96"/>
      <c r="G40" s="97"/>
      <c r="H40" s="96"/>
      <c r="I40" s="96"/>
      <c r="J40" s="96"/>
      <c r="K40" s="95" t="s">
        <v>207</v>
      </c>
      <c r="L40" s="37"/>
      <c r="M40" s="78"/>
      <c r="O40" s="69"/>
      <c r="P40" s="173"/>
      <c r="Q40" s="173"/>
      <c r="R40" s="173"/>
      <c r="S40" s="173"/>
      <c r="T40" s="173"/>
      <c r="U40" s="173"/>
      <c r="V40" s="174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63"/>
      <c r="BE40" s="163"/>
      <c r="BF40" s="163"/>
      <c r="BG40" s="163"/>
      <c r="BH40" s="163"/>
      <c r="BI40" s="163"/>
      <c r="BJ40" s="163"/>
    </row>
    <row r="41" spans="2:63" x14ac:dyDescent="0.15">
      <c r="B41" s="156"/>
      <c r="C41" s="15">
        <f t="shared" si="0"/>
        <v>35</v>
      </c>
      <c r="D41" s="37" t="s">
        <v>194</v>
      </c>
      <c r="E41" s="82" t="s">
        <v>362</v>
      </c>
      <c r="F41" s="96"/>
      <c r="G41" s="97"/>
      <c r="H41" s="96"/>
      <c r="I41" s="96"/>
      <c r="J41" s="96"/>
      <c r="K41" s="95" t="s">
        <v>207</v>
      </c>
      <c r="L41" s="37"/>
      <c r="M41" s="78">
        <v>1</v>
      </c>
      <c r="O41" s="69"/>
      <c r="P41" s="173"/>
      <c r="Q41" s="173"/>
      <c r="R41" s="173"/>
      <c r="S41" s="173"/>
      <c r="T41" s="173"/>
      <c r="U41" s="173"/>
      <c r="V41" s="174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63"/>
      <c r="BE41" s="163"/>
      <c r="BF41" s="163"/>
      <c r="BG41" s="163"/>
      <c r="BH41" s="163"/>
      <c r="BI41" s="163"/>
      <c r="BJ41" s="163"/>
    </row>
    <row r="42" spans="2:63" x14ac:dyDescent="0.15">
      <c r="B42" s="156"/>
      <c r="C42" s="15">
        <f t="shared" si="0"/>
        <v>36</v>
      </c>
      <c r="D42" s="37" t="s">
        <v>194</v>
      </c>
      <c r="E42" s="82" t="s">
        <v>363</v>
      </c>
      <c r="F42" s="96"/>
      <c r="G42" s="97"/>
      <c r="H42" s="96"/>
      <c r="I42" s="96"/>
      <c r="J42" s="96"/>
      <c r="K42" s="95" t="s">
        <v>207</v>
      </c>
      <c r="L42" s="37"/>
      <c r="M42" s="78">
        <v>2</v>
      </c>
      <c r="O42" s="69"/>
      <c r="P42" s="69"/>
      <c r="Q42" s="69"/>
      <c r="R42" s="69"/>
      <c r="S42" s="69"/>
      <c r="T42" s="69"/>
      <c r="U42" s="69"/>
      <c r="V42" s="69"/>
      <c r="W42" s="69">
        <v>1</v>
      </c>
      <c r="X42" s="69">
        <v>2</v>
      </c>
      <c r="Y42" s="69">
        <v>3</v>
      </c>
      <c r="Z42" s="69">
        <v>4</v>
      </c>
      <c r="AA42" s="69">
        <v>5</v>
      </c>
      <c r="AB42" s="69">
        <v>6</v>
      </c>
      <c r="AC42" s="69">
        <v>7</v>
      </c>
      <c r="AD42" s="69">
        <v>8</v>
      </c>
      <c r="AE42" s="69">
        <v>9</v>
      </c>
      <c r="AF42" s="69">
        <v>10</v>
      </c>
      <c r="AG42" s="69">
        <v>11</v>
      </c>
      <c r="AH42" s="69">
        <v>12</v>
      </c>
      <c r="AI42" s="69">
        <v>13</v>
      </c>
      <c r="AJ42" s="69">
        <v>14</v>
      </c>
      <c r="AK42" s="69">
        <v>15</v>
      </c>
      <c r="AL42" s="69">
        <v>16</v>
      </c>
      <c r="AM42" s="69">
        <v>17</v>
      </c>
      <c r="AN42" s="69">
        <v>18</v>
      </c>
      <c r="AO42" s="69">
        <v>19</v>
      </c>
      <c r="AP42" s="69">
        <v>20</v>
      </c>
      <c r="AQ42" s="69">
        <v>21</v>
      </c>
      <c r="AR42" s="69">
        <v>22</v>
      </c>
      <c r="AS42" s="69">
        <v>23</v>
      </c>
      <c r="AT42" s="69">
        <v>24</v>
      </c>
      <c r="AU42" s="69">
        <v>25</v>
      </c>
      <c r="AV42" s="69">
        <v>26</v>
      </c>
      <c r="AW42" s="69">
        <v>27</v>
      </c>
      <c r="AX42" s="69">
        <v>28</v>
      </c>
      <c r="AY42" s="69">
        <v>29</v>
      </c>
      <c r="AZ42" s="69">
        <v>30</v>
      </c>
      <c r="BA42" s="69">
        <v>31</v>
      </c>
      <c r="BB42" s="69">
        <v>32</v>
      </c>
      <c r="BC42" s="69">
        <v>33</v>
      </c>
      <c r="BD42" s="69"/>
      <c r="BE42" s="69"/>
      <c r="BF42" s="69"/>
      <c r="BG42" s="69"/>
      <c r="BH42" s="69"/>
      <c r="BI42" s="69"/>
    </row>
    <row r="43" spans="2:63" x14ac:dyDescent="0.15">
      <c r="B43" s="156"/>
      <c r="C43" s="15">
        <f t="shared" si="0"/>
        <v>37</v>
      </c>
      <c r="D43" s="37" t="s">
        <v>194</v>
      </c>
      <c r="E43" s="82" t="s">
        <v>364</v>
      </c>
      <c r="F43" s="96"/>
      <c r="G43" s="97"/>
      <c r="H43" s="96"/>
      <c r="I43" s="96"/>
      <c r="J43" s="96"/>
      <c r="K43" s="95" t="s">
        <v>207</v>
      </c>
      <c r="L43" s="37"/>
      <c r="M43" s="78">
        <v>3</v>
      </c>
    </row>
    <row r="44" spans="2:63" x14ac:dyDescent="0.15">
      <c r="B44" s="156"/>
      <c r="C44" s="15">
        <f t="shared" si="0"/>
        <v>38</v>
      </c>
      <c r="D44" s="37" t="s">
        <v>194</v>
      </c>
      <c r="E44" s="82" t="s">
        <v>365</v>
      </c>
      <c r="F44" s="96"/>
      <c r="G44" s="97"/>
      <c r="H44" s="96"/>
      <c r="I44" s="96"/>
      <c r="J44" s="96"/>
      <c r="K44" s="95" t="s">
        <v>207</v>
      </c>
      <c r="L44" s="37"/>
      <c r="M44" s="78">
        <v>4</v>
      </c>
    </row>
    <row r="45" spans="2:63" ht="13.5" customHeight="1" x14ac:dyDescent="0.15">
      <c r="B45" s="156"/>
      <c r="C45" s="15">
        <f t="shared" si="0"/>
        <v>39</v>
      </c>
      <c r="D45" s="37" t="s">
        <v>194</v>
      </c>
      <c r="E45" s="82" t="s">
        <v>366</v>
      </c>
      <c r="F45" s="96"/>
      <c r="G45" s="97"/>
      <c r="H45" s="96"/>
      <c r="I45" s="96"/>
      <c r="J45" s="96"/>
      <c r="K45" s="95" t="s">
        <v>207</v>
      </c>
      <c r="L45" s="37"/>
      <c r="M45" s="78">
        <v>5</v>
      </c>
    </row>
    <row r="46" spans="2:63" ht="13.5" customHeight="1" x14ac:dyDescent="0.15">
      <c r="B46" s="156"/>
      <c r="C46" s="15">
        <f t="shared" si="0"/>
        <v>40</v>
      </c>
      <c r="D46" s="37" t="s">
        <v>194</v>
      </c>
      <c r="E46" s="82" t="s">
        <v>367</v>
      </c>
      <c r="F46" s="96"/>
      <c r="G46" s="97"/>
      <c r="H46" s="96"/>
      <c r="I46" s="96"/>
      <c r="J46" s="96"/>
      <c r="K46" s="95" t="s">
        <v>207</v>
      </c>
      <c r="L46" s="37"/>
      <c r="M46" s="78">
        <v>6</v>
      </c>
    </row>
    <row r="47" spans="2:63" x14ac:dyDescent="0.15">
      <c r="B47" s="156"/>
      <c r="C47" s="15">
        <f t="shared" si="0"/>
        <v>41</v>
      </c>
      <c r="D47" s="37" t="s">
        <v>194</v>
      </c>
      <c r="E47" s="82" t="s">
        <v>368</v>
      </c>
      <c r="F47" s="96"/>
      <c r="G47" s="97"/>
      <c r="H47" s="96"/>
      <c r="I47" s="96"/>
      <c r="J47" s="96"/>
      <c r="K47" s="95" t="s">
        <v>207</v>
      </c>
      <c r="L47" s="37"/>
      <c r="M47" s="78">
        <v>7</v>
      </c>
    </row>
    <row r="48" spans="2:63" x14ac:dyDescent="0.15">
      <c r="B48" s="156"/>
      <c r="C48" s="15">
        <f t="shared" si="0"/>
        <v>42</v>
      </c>
      <c r="D48" s="37" t="s">
        <v>395</v>
      </c>
      <c r="E48" s="99" t="s">
        <v>372</v>
      </c>
      <c r="F48" s="96"/>
      <c r="G48" s="97"/>
      <c r="H48" s="96"/>
      <c r="I48" s="96"/>
      <c r="J48" s="96"/>
      <c r="K48" s="95"/>
      <c r="L48" s="37"/>
      <c r="M48" s="78"/>
    </row>
    <row r="49" spans="2:26" ht="13.5" customHeight="1" x14ac:dyDescent="0.15">
      <c r="B49" s="156"/>
      <c r="C49" s="15">
        <f t="shared" si="0"/>
        <v>43</v>
      </c>
      <c r="D49" s="37" t="s">
        <v>195</v>
      </c>
      <c r="E49" s="99" t="s">
        <v>202</v>
      </c>
      <c r="F49" s="96"/>
      <c r="G49" s="97"/>
      <c r="H49" s="96"/>
      <c r="I49" s="96"/>
      <c r="J49" s="96"/>
      <c r="K49" s="95"/>
      <c r="L49" s="37"/>
      <c r="M49" s="78"/>
    </row>
    <row r="50" spans="2:26" x14ac:dyDescent="0.15">
      <c r="B50" s="156"/>
      <c r="C50" s="15">
        <f t="shared" si="0"/>
        <v>44</v>
      </c>
      <c r="D50" s="37" t="s">
        <v>195</v>
      </c>
      <c r="E50" s="99" t="s">
        <v>202</v>
      </c>
      <c r="F50" s="96"/>
      <c r="G50" s="97"/>
      <c r="H50" s="96"/>
      <c r="I50" s="96"/>
      <c r="J50" s="96"/>
      <c r="K50" s="95"/>
      <c r="L50" s="37"/>
      <c r="M50" s="78"/>
    </row>
    <row r="51" spans="2:26" x14ac:dyDescent="0.15">
      <c r="B51" s="156"/>
      <c r="C51" s="15">
        <f t="shared" si="0"/>
        <v>45</v>
      </c>
      <c r="D51" s="37" t="s">
        <v>195</v>
      </c>
      <c r="E51" s="99" t="s">
        <v>202</v>
      </c>
      <c r="F51" s="96"/>
      <c r="G51" s="97"/>
      <c r="H51" s="96"/>
      <c r="I51" s="96"/>
      <c r="J51" s="96"/>
      <c r="K51" s="95"/>
      <c r="L51" s="37"/>
      <c r="M51" s="78">
        <v>1</v>
      </c>
    </row>
    <row r="52" spans="2:26" ht="13.5" customHeight="1" x14ac:dyDescent="0.15">
      <c r="B52" s="156"/>
      <c r="C52" s="15">
        <f t="shared" si="0"/>
        <v>46</v>
      </c>
      <c r="D52" s="37" t="s">
        <v>195</v>
      </c>
      <c r="E52" s="99" t="s">
        <v>202</v>
      </c>
      <c r="F52" s="96"/>
      <c r="G52" s="97"/>
      <c r="H52" s="96"/>
      <c r="I52" s="96"/>
      <c r="J52" s="96"/>
      <c r="K52" s="95"/>
      <c r="L52" s="37"/>
      <c r="M52" s="78">
        <v>2</v>
      </c>
    </row>
    <row r="53" spans="2:26" ht="12.75" customHeight="1" x14ac:dyDescent="0.15">
      <c r="B53" s="156"/>
      <c r="C53" s="15">
        <f t="shared" si="0"/>
        <v>47</v>
      </c>
      <c r="D53" s="37" t="s">
        <v>195</v>
      </c>
      <c r="E53" s="99" t="s">
        <v>202</v>
      </c>
      <c r="F53" s="96"/>
      <c r="G53" s="97"/>
      <c r="H53" s="96"/>
      <c r="I53" s="96"/>
      <c r="J53" s="96"/>
      <c r="K53" s="95"/>
      <c r="L53" s="37"/>
      <c r="M53" s="78">
        <v>3</v>
      </c>
    </row>
    <row r="54" spans="2:26" x14ac:dyDescent="0.15">
      <c r="B54" s="156"/>
      <c r="C54" s="15">
        <f t="shared" si="0"/>
        <v>48</v>
      </c>
      <c r="D54" s="37" t="s">
        <v>195</v>
      </c>
      <c r="E54" s="99" t="s">
        <v>202</v>
      </c>
      <c r="F54" s="96"/>
      <c r="G54" s="97"/>
      <c r="H54" s="96"/>
      <c r="I54" s="96"/>
      <c r="J54" s="96"/>
      <c r="K54" s="95"/>
      <c r="L54" s="37"/>
      <c r="M54" s="78">
        <v>4</v>
      </c>
    </row>
    <row r="55" spans="2:26" ht="12.75" customHeight="1" x14ac:dyDescent="0.15">
      <c r="B55" s="155" t="s">
        <v>380</v>
      </c>
      <c r="C55" s="15">
        <f t="shared" si="0"/>
        <v>49</v>
      </c>
      <c r="D55" s="37" t="s">
        <v>211</v>
      </c>
      <c r="E55" s="82" t="s">
        <v>213</v>
      </c>
      <c r="F55" s="96"/>
      <c r="G55" s="97"/>
      <c r="H55" s="96"/>
      <c r="I55" s="96"/>
      <c r="J55" s="96"/>
      <c r="K55" s="95" t="s">
        <v>229</v>
      </c>
      <c r="L55" s="37"/>
      <c r="M55" s="78">
        <v>5</v>
      </c>
    </row>
    <row r="56" spans="2:26" x14ac:dyDescent="0.15">
      <c r="B56" s="155"/>
      <c r="C56" s="15">
        <f t="shared" si="0"/>
        <v>50</v>
      </c>
      <c r="D56" s="37" t="s">
        <v>211</v>
      </c>
      <c r="E56" s="95" t="s">
        <v>212</v>
      </c>
      <c r="F56" s="96"/>
      <c r="G56" s="97"/>
      <c r="H56" s="96"/>
      <c r="I56" s="96"/>
      <c r="J56" s="96"/>
      <c r="K56" s="95" t="s">
        <v>228</v>
      </c>
      <c r="L56" s="37"/>
      <c r="M56" s="78">
        <v>6</v>
      </c>
    </row>
    <row r="57" spans="2:26" ht="13.5" customHeight="1" x14ac:dyDescent="0.15">
      <c r="B57" s="155"/>
      <c r="C57" s="15">
        <f t="shared" si="0"/>
        <v>51</v>
      </c>
      <c r="D57" s="37" t="s">
        <v>211</v>
      </c>
      <c r="E57" s="82" t="s">
        <v>214</v>
      </c>
      <c r="F57" s="96"/>
      <c r="G57" s="97"/>
      <c r="H57" s="96"/>
      <c r="I57" s="96"/>
      <c r="J57" s="96"/>
      <c r="K57" s="95" t="s">
        <v>230</v>
      </c>
      <c r="L57" s="37"/>
      <c r="M57" s="78">
        <v>7</v>
      </c>
    </row>
    <row r="58" spans="2:26" ht="13.5" customHeight="1" x14ac:dyDescent="0.15">
      <c r="B58" s="155"/>
      <c r="C58" s="15">
        <f t="shared" si="0"/>
        <v>52</v>
      </c>
      <c r="D58" s="37" t="s">
        <v>211</v>
      </c>
      <c r="E58" s="82" t="s">
        <v>215</v>
      </c>
      <c r="F58" s="96"/>
      <c r="G58" s="97"/>
      <c r="H58" s="96"/>
      <c r="I58" s="96"/>
      <c r="J58" s="96"/>
      <c r="K58" s="95" t="s">
        <v>230</v>
      </c>
      <c r="L58" s="37"/>
      <c r="M58" s="78"/>
    </row>
    <row r="59" spans="2:26" ht="13.5" customHeight="1" x14ac:dyDescent="0.15">
      <c r="B59" s="155"/>
      <c r="C59" s="15">
        <f t="shared" si="0"/>
        <v>53</v>
      </c>
      <c r="D59" s="37" t="s">
        <v>211</v>
      </c>
      <c r="E59" s="82" t="s">
        <v>216</v>
      </c>
      <c r="F59" s="96"/>
      <c r="G59" s="97"/>
      <c r="H59" s="96"/>
      <c r="I59" s="96"/>
      <c r="J59" s="96"/>
      <c r="K59" s="95" t="s">
        <v>230</v>
      </c>
      <c r="L59" s="37"/>
      <c r="M59" s="78"/>
    </row>
    <row r="60" spans="2:26" ht="13.5" customHeight="1" x14ac:dyDescent="0.15">
      <c r="B60" s="155"/>
      <c r="C60" s="15">
        <f t="shared" si="0"/>
        <v>54</v>
      </c>
      <c r="D60" s="37" t="s">
        <v>211</v>
      </c>
      <c r="E60" s="82" t="s">
        <v>217</v>
      </c>
      <c r="F60" s="96"/>
      <c r="G60" s="97"/>
      <c r="H60" s="96"/>
      <c r="I60" s="96"/>
      <c r="J60" s="96"/>
      <c r="K60" s="95" t="s">
        <v>230</v>
      </c>
      <c r="L60" s="37"/>
      <c r="M60" s="78"/>
    </row>
    <row r="61" spans="2:26" x14ac:dyDescent="0.15">
      <c r="B61" s="155"/>
      <c r="C61" s="15">
        <f t="shared" si="0"/>
        <v>55</v>
      </c>
      <c r="D61" s="37" t="s">
        <v>211</v>
      </c>
      <c r="E61" s="82" t="s">
        <v>218</v>
      </c>
      <c r="F61" s="96"/>
      <c r="G61" s="97"/>
      <c r="H61" s="96"/>
      <c r="I61" s="96"/>
      <c r="J61" s="96"/>
      <c r="K61" s="95" t="s">
        <v>230</v>
      </c>
      <c r="L61" s="37"/>
      <c r="M61" s="78">
        <v>1</v>
      </c>
    </row>
    <row r="62" spans="2:26" x14ac:dyDescent="0.15">
      <c r="B62" s="155"/>
      <c r="C62" s="15">
        <f t="shared" si="0"/>
        <v>56</v>
      </c>
      <c r="D62" s="37" t="s">
        <v>211</v>
      </c>
      <c r="E62" s="82" t="s">
        <v>221</v>
      </c>
      <c r="F62" s="96"/>
      <c r="G62" s="97"/>
      <c r="H62" s="96"/>
      <c r="I62" s="96"/>
      <c r="J62" s="96"/>
      <c r="K62" s="95" t="s">
        <v>230</v>
      </c>
      <c r="L62" s="37"/>
      <c r="M62" s="78">
        <v>2</v>
      </c>
    </row>
    <row r="63" spans="2:26" x14ac:dyDescent="0.15">
      <c r="B63" s="155"/>
      <c r="C63" s="15">
        <f t="shared" si="0"/>
        <v>57</v>
      </c>
      <c r="D63" s="37" t="s">
        <v>211</v>
      </c>
      <c r="E63" s="82" t="s">
        <v>220</v>
      </c>
      <c r="F63" s="96"/>
      <c r="G63" s="97"/>
      <c r="H63" s="96"/>
      <c r="I63" s="96"/>
      <c r="J63" s="96"/>
      <c r="K63" s="95" t="s">
        <v>206</v>
      </c>
      <c r="L63" s="37"/>
      <c r="M63" s="78">
        <v>3</v>
      </c>
      <c r="R63" s="73"/>
      <c r="S63" s="73"/>
      <c r="T63" s="73"/>
      <c r="U63" s="73"/>
      <c r="V63" s="73"/>
      <c r="W63" s="73"/>
      <c r="X63" s="73"/>
      <c r="Y63" s="73"/>
      <c r="Z63" s="73"/>
    </row>
    <row r="64" spans="2:26" ht="13.5" customHeight="1" x14ac:dyDescent="0.15">
      <c r="B64" s="155"/>
      <c r="C64" s="15">
        <f t="shared" si="0"/>
        <v>58</v>
      </c>
      <c r="D64" s="37" t="s">
        <v>211</v>
      </c>
      <c r="E64" s="82" t="s">
        <v>222</v>
      </c>
      <c r="F64" s="96"/>
      <c r="G64" s="97"/>
      <c r="H64" s="96"/>
      <c r="I64" s="96"/>
      <c r="J64" s="96"/>
      <c r="K64" s="95" t="s">
        <v>230</v>
      </c>
      <c r="L64" s="37"/>
      <c r="M64" s="78">
        <v>4</v>
      </c>
      <c r="R64" s="74"/>
      <c r="S64" s="75"/>
      <c r="T64" s="75"/>
      <c r="U64" s="75"/>
      <c r="V64" s="75"/>
      <c r="W64" s="75"/>
      <c r="X64" s="75"/>
      <c r="Y64" s="76"/>
      <c r="Z64" s="73"/>
    </row>
    <row r="65" spans="2:26" x14ac:dyDescent="0.15">
      <c r="B65" s="155"/>
      <c r="C65" s="15">
        <f t="shared" si="0"/>
        <v>59</v>
      </c>
      <c r="D65" s="37" t="s">
        <v>211</v>
      </c>
      <c r="E65" s="82" t="s">
        <v>219</v>
      </c>
      <c r="F65" s="96"/>
      <c r="G65" s="97"/>
      <c r="H65" s="96"/>
      <c r="I65" s="96"/>
      <c r="J65" s="96"/>
      <c r="K65" s="95" t="s">
        <v>205</v>
      </c>
      <c r="L65" s="37"/>
      <c r="M65" s="78">
        <v>5</v>
      </c>
      <c r="R65" s="74"/>
      <c r="S65" s="75"/>
      <c r="T65" s="75"/>
      <c r="U65" s="75"/>
      <c r="V65" s="75"/>
      <c r="W65" s="75"/>
      <c r="X65" s="75"/>
      <c r="Y65" s="75"/>
      <c r="Z65" s="73"/>
    </row>
    <row r="66" spans="2:26" x14ac:dyDescent="0.15">
      <c r="B66" s="155"/>
      <c r="C66" s="15">
        <f t="shared" si="0"/>
        <v>60</v>
      </c>
      <c r="D66" s="37" t="s">
        <v>211</v>
      </c>
      <c r="E66" s="82" t="s">
        <v>223</v>
      </c>
      <c r="F66" s="96"/>
      <c r="G66" s="97"/>
      <c r="H66" s="96"/>
      <c r="I66" s="96"/>
      <c r="J66" s="96"/>
      <c r="K66" s="95" t="s">
        <v>230</v>
      </c>
      <c r="L66" s="37"/>
      <c r="M66" s="78"/>
      <c r="R66" s="74"/>
      <c r="S66" s="75"/>
      <c r="T66" s="75"/>
      <c r="U66" s="75"/>
      <c r="V66" s="75"/>
      <c r="W66" s="75"/>
      <c r="X66" s="75"/>
      <c r="Y66" s="75"/>
      <c r="Z66" s="73"/>
    </row>
    <row r="67" spans="2:26" x14ac:dyDescent="0.15">
      <c r="B67" s="155"/>
      <c r="C67" s="15">
        <f t="shared" si="0"/>
        <v>61</v>
      </c>
      <c r="D67" s="37" t="s">
        <v>211</v>
      </c>
      <c r="E67" s="82" t="s">
        <v>224</v>
      </c>
      <c r="F67" s="96"/>
      <c r="G67" s="97"/>
      <c r="H67" s="96"/>
      <c r="I67" s="96"/>
      <c r="J67" s="96"/>
      <c r="K67" s="95" t="s">
        <v>230</v>
      </c>
      <c r="L67" s="37"/>
      <c r="M67" s="78"/>
      <c r="R67" s="74"/>
      <c r="S67" s="75"/>
      <c r="T67" s="75"/>
      <c r="U67" s="75"/>
      <c r="V67" s="75"/>
      <c r="W67" s="75"/>
      <c r="X67" s="73"/>
      <c r="Y67" s="73"/>
      <c r="Z67" s="73"/>
    </row>
    <row r="68" spans="2:26" x14ac:dyDescent="0.15">
      <c r="B68" s="155"/>
      <c r="C68" s="15">
        <f t="shared" si="0"/>
        <v>62</v>
      </c>
      <c r="D68" s="37" t="s">
        <v>211</v>
      </c>
      <c r="E68" s="82" t="s">
        <v>225</v>
      </c>
      <c r="F68" s="96"/>
      <c r="G68" s="97"/>
      <c r="H68" s="96"/>
      <c r="I68" s="96"/>
      <c r="J68" s="96"/>
      <c r="K68" s="95" t="s">
        <v>230</v>
      </c>
      <c r="L68" s="37"/>
      <c r="M68" s="78"/>
      <c r="R68" s="74"/>
      <c r="S68" s="75"/>
      <c r="T68" s="75"/>
      <c r="U68" s="75"/>
      <c r="V68" s="75"/>
      <c r="W68" s="75"/>
      <c r="X68" s="75"/>
      <c r="Y68" s="73"/>
      <c r="Z68" s="73"/>
    </row>
    <row r="69" spans="2:26" x14ac:dyDescent="0.15">
      <c r="B69" s="155"/>
      <c r="C69" s="15">
        <f t="shared" si="0"/>
        <v>63</v>
      </c>
      <c r="D69" s="37" t="s">
        <v>211</v>
      </c>
      <c r="E69" s="82" t="s">
        <v>226</v>
      </c>
      <c r="F69" s="96"/>
      <c r="G69" s="97"/>
      <c r="H69" s="96"/>
      <c r="I69" s="96"/>
      <c r="J69" s="96"/>
      <c r="K69" s="95" t="s">
        <v>230</v>
      </c>
      <c r="L69" s="37"/>
      <c r="M69" s="78">
        <v>1</v>
      </c>
      <c r="R69" s="74"/>
      <c r="S69" s="75"/>
      <c r="T69" s="75"/>
      <c r="U69" s="75"/>
      <c r="V69" s="75"/>
      <c r="W69" s="75"/>
      <c r="X69" s="75"/>
      <c r="Y69" s="76"/>
      <c r="Z69" s="73"/>
    </row>
    <row r="70" spans="2:26" ht="13.5" customHeight="1" x14ac:dyDescent="0.15">
      <c r="B70" s="155"/>
      <c r="C70" s="15">
        <f t="shared" si="0"/>
        <v>64</v>
      </c>
      <c r="D70" s="37" t="s">
        <v>211</v>
      </c>
      <c r="E70" s="82" t="s">
        <v>227</v>
      </c>
      <c r="F70" s="96"/>
      <c r="G70" s="97"/>
      <c r="H70" s="96"/>
      <c r="I70" s="96"/>
      <c r="J70" s="96"/>
      <c r="K70" s="95" t="s">
        <v>206</v>
      </c>
      <c r="L70" s="37"/>
      <c r="M70" s="78">
        <v>2</v>
      </c>
      <c r="R70" s="73"/>
      <c r="S70" s="73"/>
      <c r="T70" s="73"/>
      <c r="U70" s="73"/>
      <c r="V70" s="73"/>
      <c r="W70" s="73"/>
      <c r="X70" s="73"/>
      <c r="Y70" s="73"/>
      <c r="Z70" s="73"/>
    </row>
    <row r="71" spans="2:26" x14ac:dyDescent="0.15">
      <c r="B71" s="155"/>
      <c r="C71" s="15">
        <f t="shared" si="0"/>
        <v>65</v>
      </c>
      <c r="D71" s="37" t="s">
        <v>195</v>
      </c>
      <c r="E71" s="99" t="s">
        <v>202</v>
      </c>
      <c r="F71" s="96"/>
      <c r="G71" s="97"/>
      <c r="H71" s="96"/>
      <c r="I71" s="96"/>
      <c r="J71" s="96"/>
      <c r="K71" s="95"/>
      <c r="L71" s="37"/>
      <c r="M71" s="78">
        <v>3</v>
      </c>
    </row>
    <row r="72" spans="2:26" ht="13.5" customHeight="1" x14ac:dyDescent="0.15">
      <c r="B72" s="155"/>
      <c r="C72" s="15">
        <f t="shared" si="0"/>
        <v>66</v>
      </c>
      <c r="D72" s="37" t="s">
        <v>195</v>
      </c>
      <c r="E72" s="99" t="s">
        <v>202</v>
      </c>
      <c r="F72" s="96"/>
      <c r="G72" s="97"/>
      <c r="H72" s="96"/>
      <c r="I72" s="96"/>
      <c r="J72" s="96"/>
      <c r="K72" s="95"/>
      <c r="L72" s="37"/>
      <c r="M72" s="78">
        <v>4</v>
      </c>
    </row>
    <row r="73" spans="2:26" x14ac:dyDescent="0.15">
      <c r="B73" s="155"/>
      <c r="C73" s="15">
        <f t="shared" si="0"/>
        <v>67</v>
      </c>
      <c r="D73" s="37" t="s">
        <v>195</v>
      </c>
      <c r="E73" s="99" t="s">
        <v>202</v>
      </c>
      <c r="F73" s="96"/>
      <c r="G73" s="97"/>
      <c r="H73" s="96"/>
      <c r="I73" s="96"/>
      <c r="J73" s="96"/>
      <c r="K73" s="95"/>
      <c r="L73" s="37"/>
      <c r="M73" s="78">
        <v>5</v>
      </c>
    </row>
    <row r="74" spans="2:26" x14ac:dyDescent="0.15">
      <c r="B74" s="155"/>
      <c r="C74" s="15">
        <f t="shared" ref="C74:C102" si="1">C73+1</f>
        <v>68</v>
      </c>
      <c r="D74" s="37" t="s">
        <v>195</v>
      </c>
      <c r="E74" s="99" t="s">
        <v>202</v>
      </c>
      <c r="F74" s="96"/>
      <c r="G74" s="97"/>
      <c r="H74" s="96"/>
      <c r="I74" s="96"/>
      <c r="J74" s="96"/>
      <c r="K74" s="95"/>
      <c r="L74" s="37"/>
      <c r="M74" s="78">
        <v>6</v>
      </c>
    </row>
    <row r="75" spans="2:26" x14ac:dyDescent="0.15">
      <c r="B75" s="155"/>
      <c r="C75" s="15">
        <f t="shared" si="1"/>
        <v>69</v>
      </c>
      <c r="D75" s="37" t="s">
        <v>195</v>
      </c>
      <c r="E75" s="99" t="s">
        <v>202</v>
      </c>
      <c r="F75" s="96"/>
      <c r="G75" s="97"/>
      <c r="H75" s="96"/>
      <c r="I75" s="96"/>
      <c r="J75" s="96"/>
      <c r="K75" s="95"/>
      <c r="L75" s="37"/>
      <c r="M75" s="78">
        <v>7</v>
      </c>
    </row>
    <row r="76" spans="2:26" ht="13.5" customHeight="1" x14ac:dyDescent="0.15">
      <c r="B76" s="155"/>
      <c r="C76" s="15">
        <f t="shared" si="1"/>
        <v>70</v>
      </c>
      <c r="D76" s="37" t="s">
        <v>195</v>
      </c>
      <c r="E76" s="99" t="s">
        <v>202</v>
      </c>
      <c r="F76" s="96"/>
      <c r="G76" s="97"/>
      <c r="H76" s="96"/>
      <c r="I76" s="96"/>
      <c r="J76" s="96"/>
      <c r="K76" s="95"/>
      <c r="L76" s="37"/>
      <c r="M76" s="78"/>
    </row>
    <row r="77" spans="2:26" x14ac:dyDescent="0.15">
      <c r="B77" s="155"/>
      <c r="C77" s="15">
        <f t="shared" si="1"/>
        <v>71</v>
      </c>
      <c r="D77" s="37" t="s">
        <v>195</v>
      </c>
      <c r="E77" s="99" t="s">
        <v>202</v>
      </c>
      <c r="F77" s="96"/>
      <c r="G77" s="97"/>
      <c r="H77" s="96"/>
      <c r="I77" s="96"/>
      <c r="J77" s="96"/>
      <c r="K77" s="95"/>
      <c r="L77" s="37"/>
      <c r="M77" s="78"/>
    </row>
    <row r="78" spans="2:26" x14ac:dyDescent="0.15">
      <c r="B78" s="155"/>
      <c r="C78" s="15">
        <f t="shared" si="1"/>
        <v>72</v>
      </c>
      <c r="D78" s="37" t="s">
        <v>195</v>
      </c>
      <c r="E78" s="99" t="s">
        <v>202</v>
      </c>
      <c r="F78" s="96"/>
      <c r="G78" s="97"/>
      <c r="H78" s="96"/>
      <c r="I78" s="96"/>
      <c r="J78" s="96"/>
      <c r="K78" s="95"/>
      <c r="L78" s="37"/>
      <c r="M78" s="78"/>
    </row>
    <row r="79" spans="2:26" x14ac:dyDescent="0.15">
      <c r="B79" s="155"/>
      <c r="C79" s="15">
        <f t="shared" si="1"/>
        <v>73</v>
      </c>
      <c r="D79" s="37" t="s">
        <v>195</v>
      </c>
      <c r="E79" s="99" t="s">
        <v>202</v>
      </c>
      <c r="F79" s="96"/>
      <c r="G79" s="97"/>
      <c r="H79" s="96"/>
      <c r="I79" s="96"/>
      <c r="J79" s="96"/>
      <c r="K79" s="95"/>
      <c r="L79" s="37"/>
      <c r="M79" s="78">
        <v>1</v>
      </c>
    </row>
    <row r="80" spans="2:26" x14ac:dyDescent="0.15">
      <c r="B80" s="155"/>
      <c r="C80" s="15">
        <f t="shared" si="1"/>
        <v>74</v>
      </c>
      <c r="D80" s="37" t="s">
        <v>195</v>
      </c>
      <c r="E80" s="99" t="s">
        <v>202</v>
      </c>
      <c r="F80" s="96"/>
      <c r="G80" s="97"/>
      <c r="H80" s="96"/>
      <c r="I80" s="96"/>
      <c r="J80" s="96"/>
      <c r="K80" s="95"/>
      <c r="L80" s="37"/>
      <c r="M80" s="78">
        <v>2</v>
      </c>
    </row>
    <row r="81" spans="2:13" x14ac:dyDescent="0.15">
      <c r="B81" s="155"/>
      <c r="C81" s="15">
        <f t="shared" si="1"/>
        <v>75</v>
      </c>
      <c r="D81" s="37" t="s">
        <v>195</v>
      </c>
      <c r="E81" s="99" t="s">
        <v>202</v>
      </c>
      <c r="F81" s="96"/>
      <c r="G81" s="97"/>
      <c r="H81" s="96"/>
      <c r="I81" s="96"/>
      <c r="J81" s="96"/>
      <c r="K81" s="95"/>
      <c r="L81" s="37"/>
      <c r="M81" s="78">
        <v>3</v>
      </c>
    </row>
    <row r="82" spans="2:13" ht="13.5" customHeight="1" x14ac:dyDescent="0.15">
      <c r="B82" s="155"/>
      <c r="C82" s="15">
        <f t="shared" si="1"/>
        <v>76</v>
      </c>
      <c r="D82" s="37" t="s">
        <v>195</v>
      </c>
      <c r="E82" s="99" t="s">
        <v>202</v>
      </c>
      <c r="F82" s="96"/>
      <c r="G82" s="97"/>
      <c r="H82" s="96"/>
      <c r="I82" s="96"/>
      <c r="J82" s="96"/>
      <c r="K82" s="95"/>
      <c r="L82" s="37"/>
      <c r="M82" s="78">
        <v>4</v>
      </c>
    </row>
    <row r="83" spans="2:13" x14ac:dyDescent="0.15">
      <c r="B83" s="155"/>
      <c r="C83" s="15">
        <f t="shared" si="1"/>
        <v>77</v>
      </c>
      <c r="D83" s="37" t="s">
        <v>382</v>
      </c>
      <c r="E83" s="99" t="s">
        <v>384</v>
      </c>
      <c r="F83" s="96"/>
      <c r="G83" s="97"/>
      <c r="H83" s="96"/>
      <c r="I83" s="96"/>
      <c r="J83" s="96"/>
      <c r="K83" s="95" t="s">
        <v>210</v>
      </c>
      <c r="L83" s="37"/>
      <c r="M83" s="78"/>
    </row>
    <row r="84" spans="2:13" x14ac:dyDescent="0.15">
      <c r="B84" s="155"/>
      <c r="C84" s="15">
        <f t="shared" si="1"/>
        <v>78</v>
      </c>
      <c r="D84" s="37" t="s">
        <v>382</v>
      </c>
      <c r="E84" s="99" t="s">
        <v>383</v>
      </c>
      <c r="F84" s="96"/>
      <c r="G84" s="97"/>
      <c r="H84" s="96"/>
      <c r="I84" s="96"/>
      <c r="J84" s="96"/>
      <c r="K84" s="95" t="s">
        <v>210</v>
      </c>
      <c r="L84" s="37"/>
      <c r="M84" s="78"/>
    </row>
    <row r="85" spans="2:13" x14ac:dyDescent="0.15">
      <c r="B85" s="155"/>
      <c r="C85" s="15">
        <f t="shared" si="1"/>
        <v>79</v>
      </c>
      <c r="D85" s="37" t="s">
        <v>382</v>
      </c>
      <c r="E85" s="99" t="s">
        <v>385</v>
      </c>
      <c r="F85" s="96"/>
      <c r="G85" s="97"/>
      <c r="H85" s="96"/>
      <c r="I85" s="96"/>
      <c r="J85" s="96"/>
      <c r="K85" s="95" t="s">
        <v>210</v>
      </c>
      <c r="L85" s="37"/>
      <c r="M85" s="78"/>
    </row>
    <row r="86" spans="2:13" ht="13.5" customHeight="1" x14ac:dyDescent="0.15">
      <c r="B86" s="155"/>
      <c r="C86" s="15">
        <f t="shared" si="1"/>
        <v>80</v>
      </c>
      <c r="D86" s="37" t="s">
        <v>382</v>
      </c>
      <c r="E86" s="99" t="s">
        <v>386</v>
      </c>
      <c r="F86" s="96"/>
      <c r="G86" s="97"/>
      <c r="H86" s="96"/>
      <c r="I86" s="96"/>
      <c r="J86" s="96"/>
      <c r="K86" s="95" t="s">
        <v>210</v>
      </c>
      <c r="L86" s="37"/>
      <c r="M86" s="78">
        <v>1</v>
      </c>
    </row>
    <row r="87" spans="2:13" ht="13.5" customHeight="1" x14ac:dyDescent="0.15">
      <c r="B87" s="155"/>
      <c r="C87" s="15">
        <f t="shared" si="1"/>
        <v>81</v>
      </c>
      <c r="D87" s="37" t="s">
        <v>195</v>
      </c>
      <c r="E87" s="99" t="s">
        <v>202</v>
      </c>
      <c r="F87" s="96"/>
      <c r="G87" s="97"/>
      <c r="H87" s="96"/>
      <c r="I87" s="96"/>
      <c r="J87" s="96"/>
      <c r="K87" s="95"/>
      <c r="L87" s="37"/>
      <c r="M87" s="78">
        <v>2</v>
      </c>
    </row>
    <row r="88" spans="2:13" ht="13.5" customHeight="1" x14ac:dyDescent="0.15">
      <c r="B88" s="150" t="s">
        <v>381</v>
      </c>
      <c r="C88" s="15">
        <f t="shared" si="1"/>
        <v>82</v>
      </c>
      <c r="D88" s="37" t="s">
        <v>195</v>
      </c>
      <c r="E88" s="99" t="s">
        <v>202</v>
      </c>
      <c r="F88" s="96"/>
      <c r="G88" s="97"/>
      <c r="H88" s="96"/>
      <c r="I88" s="96"/>
      <c r="J88" s="96"/>
      <c r="K88" s="95"/>
      <c r="L88" s="37"/>
      <c r="M88" s="78">
        <v>3</v>
      </c>
    </row>
    <row r="89" spans="2:13" x14ac:dyDescent="0.15">
      <c r="B89" s="150"/>
      <c r="C89" s="15">
        <f t="shared" si="1"/>
        <v>83</v>
      </c>
      <c r="D89" s="37" t="s">
        <v>382</v>
      </c>
      <c r="E89" s="99" t="s">
        <v>387</v>
      </c>
      <c r="F89" s="96"/>
      <c r="G89" s="97"/>
      <c r="H89" s="96"/>
      <c r="I89" s="96"/>
      <c r="J89" s="96"/>
      <c r="K89" s="95" t="s">
        <v>210</v>
      </c>
      <c r="L89" s="37"/>
      <c r="M89" s="78">
        <v>4</v>
      </c>
    </row>
    <row r="90" spans="2:13" x14ac:dyDescent="0.15">
      <c r="B90" s="150"/>
      <c r="C90" s="15">
        <f t="shared" si="1"/>
        <v>84</v>
      </c>
      <c r="D90" s="37" t="s">
        <v>382</v>
      </c>
      <c r="E90" s="99" t="s">
        <v>388</v>
      </c>
      <c r="F90" s="96"/>
      <c r="G90" s="97"/>
      <c r="H90" s="96"/>
      <c r="I90" s="96"/>
      <c r="J90" s="96"/>
      <c r="K90" s="95" t="s">
        <v>210</v>
      </c>
      <c r="L90" s="37"/>
      <c r="M90" s="78">
        <v>5</v>
      </c>
    </row>
    <row r="91" spans="2:13" x14ac:dyDescent="0.15">
      <c r="B91" s="150"/>
      <c r="C91" s="15">
        <f t="shared" si="1"/>
        <v>85</v>
      </c>
      <c r="D91" s="37" t="s">
        <v>382</v>
      </c>
      <c r="E91" s="99" t="s">
        <v>389</v>
      </c>
      <c r="F91" s="96"/>
      <c r="G91" s="97"/>
      <c r="H91" s="96"/>
      <c r="I91" s="96"/>
      <c r="J91" s="96"/>
      <c r="K91" s="95" t="s">
        <v>210</v>
      </c>
      <c r="L91" s="37"/>
      <c r="M91" s="78">
        <v>6</v>
      </c>
    </row>
    <row r="92" spans="2:13" ht="13.5" customHeight="1" x14ac:dyDescent="0.15">
      <c r="B92" s="150"/>
      <c r="C92" s="15">
        <f t="shared" si="1"/>
        <v>86</v>
      </c>
      <c r="D92" s="37" t="s">
        <v>382</v>
      </c>
      <c r="E92" s="99" t="s">
        <v>390</v>
      </c>
      <c r="F92" s="96"/>
      <c r="G92" s="97"/>
      <c r="H92" s="96"/>
      <c r="I92" s="96"/>
      <c r="J92" s="96"/>
      <c r="K92" s="95" t="s">
        <v>210</v>
      </c>
      <c r="L92" s="37"/>
      <c r="M92" s="78"/>
    </row>
    <row r="93" spans="2:13" x14ac:dyDescent="0.15">
      <c r="B93" s="150"/>
      <c r="C93" s="15">
        <f t="shared" si="1"/>
        <v>87</v>
      </c>
      <c r="D93" s="37" t="s">
        <v>195</v>
      </c>
      <c r="E93" s="99" t="s">
        <v>202</v>
      </c>
      <c r="F93" s="96"/>
      <c r="G93" s="97"/>
      <c r="H93" s="96"/>
      <c r="I93" s="96"/>
      <c r="J93" s="96"/>
      <c r="K93" s="95"/>
      <c r="L93" s="37"/>
      <c r="M93" s="78"/>
    </row>
    <row r="94" spans="2:13" x14ac:dyDescent="0.15">
      <c r="B94" s="150"/>
      <c r="C94" s="15">
        <f t="shared" si="1"/>
        <v>88</v>
      </c>
      <c r="D94" s="37" t="s">
        <v>195</v>
      </c>
      <c r="E94" s="99" t="s">
        <v>202</v>
      </c>
      <c r="F94" s="96"/>
      <c r="G94" s="97"/>
      <c r="H94" s="96"/>
      <c r="I94" s="96"/>
      <c r="J94" s="96"/>
      <c r="K94" s="95"/>
      <c r="L94" s="37"/>
      <c r="M94" s="78"/>
    </row>
    <row r="95" spans="2:13" x14ac:dyDescent="0.15">
      <c r="B95" s="150"/>
      <c r="C95" s="15">
        <f t="shared" si="1"/>
        <v>89</v>
      </c>
      <c r="D95" s="37" t="s">
        <v>195</v>
      </c>
      <c r="E95" s="99" t="s">
        <v>202</v>
      </c>
      <c r="F95" s="96"/>
      <c r="G95" s="97"/>
      <c r="H95" s="96"/>
      <c r="I95" s="96"/>
      <c r="J95" s="96"/>
      <c r="K95" s="95"/>
      <c r="L95" s="37"/>
      <c r="M95" s="78">
        <v>1</v>
      </c>
    </row>
    <row r="96" spans="2:13" x14ac:dyDescent="0.15">
      <c r="B96" s="150"/>
      <c r="C96" s="15">
        <f t="shared" si="1"/>
        <v>90</v>
      </c>
      <c r="D96" s="37" t="s">
        <v>195</v>
      </c>
      <c r="E96" s="99" t="s">
        <v>202</v>
      </c>
      <c r="F96" s="96"/>
      <c r="G96" s="97"/>
      <c r="H96" s="96"/>
      <c r="I96" s="96"/>
      <c r="J96" s="96"/>
      <c r="K96" s="95"/>
      <c r="L96" s="37"/>
      <c r="M96" s="78">
        <v>2</v>
      </c>
    </row>
    <row r="97" spans="2:13" x14ac:dyDescent="0.15">
      <c r="B97" s="150"/>
      <c r="C97" s="15">
        <f t="shared" si="1"/>
        <v>91</v>
      </c>
      <c r="D97" s="37" t="s">
        <v>195</v>
      </c>
      <c r="E97" s="99" t="s">
        <v>202</v>
      </c>
      <c r="F97" s="96"/>
      <c r="G97" s="97"/>
      <c r="H97" s="96"/>
      <c r="I97" s="96"/>
      <c r="J97" s="96"/>
      <c r="K97" s="95"/>
      <c r="L97" s="37"/>
      <c r="M97" s="78">
        <v>3</v>
      </c>
    </row>
    <row r="98" spans="2:13" x14ac:dyDescent="0.15">
      <c r="B98" s="150"/>
      <c r="C98" s="15">
        <f t="shared" si="1"/>
        <v>92</v>
      </c>
      <c r="D98" s="37" t="s">
        <v>195</v>
      </c>
      <c r="E98" s="99" t="s">
        <v>202</v>
      </c>
      <c r="F98" s="37"/>
      <c r="G98" s="15"/>
      <c r="H98" s="37"/>
      <c r="I98" s="37"/>
      <c r="J98" s="37"/>
      <c r="K98" s="95"/>
      <c r="L98" s="37"/>
      <c r="M98" s="78">
        <v>4</v>
      </c>
    </row>
    <row r="99" spans="2:13" x14ac:dyDescent="0.15">
      <c r="B99" s="150"/>
      <c r="C99" s="15">
        <f t="shared" si="1"/>
        <v>93</v>
      </c>
      <c r="D99" s="37" t="s">
        <v>195</v>
      </c>
      <c r="E99" s="99" t="s">
        <v>202</v>
      </c>
      <c r="F99" s="37"/>
      <c r="G99" s="15"/>
      <c r="H99" s="37"/>
      <c r="I99" s="37"/>
      <c r="J99" s="37"/>
      <c r="K99" s="95"/>
      <c r="L99" s="37"/>
      <c r="M99" s="78">
        <v>5</v>
      </c>
    </row>
    <row r="100" spans="2:13" x14ac:dyDescent="0.15">
      <c r="B100" s="150"/>
      <c r="C100" s="15">
        <f t="shared" si="1"/>
        <v>94</v>
      </c>
      <c r="D100" s="37" t="s">
        <v>195</v>
      </c>
      <c r="E100" s="99" t="s">
        <v>202</v>
      </c>
      <c r="F100" s="37"/>
      <c r="G100" s="15"/>
      <c r="H100" s="37"/>
      <c r="I100" s="37"/>
      <c r="J100" s="37"/>
      <c r="K100" s="95"/>
      <c r="L100" s="37"/>
      <c r="M100" s="78">
        <v>6</v>
      </c>
    </row>
    <row r="101" spans="2:13" x14ac:dyDescent="0.15">
      <c r="B101" s="150"/>
      <c r="C101" s="15">
        <f t="shared" si="1"/>
        <v>95</v>
      </c>
      <c r="D101" s="37" t="s">
        <v>195</v>
      </c>
      <c r="E101" s="99" t="s">
        <v>202</v>
      </c>
      <c r="F101" s="37"/>
      <c r="G101" s="15"/>
      <c r="H101" s="37"/>
      <c r="I101" s="37"/>
      <c r="J101" s="37"/>
      <c r="K101" s="95"/>
      <c r="L101" s="37"/>
      <c r="M101" s="78"/>
    </row>
    <row r="102" spans="2:13" x14ac:dyDescent="0.15">
      <c r="B102" s="150"/>
      <c r="C102" s="15">
        <f t="shared" si="1"/>
        <v>96</v>
      </c>
      <c r="D102" s="37" t="s">
        <v>195</v>
      </c>
      <c r="E102" s="99" t="s">
        <v>202</v>
      </c>
      <c r="F102" s="37"/>
      <c r="G102" s="15"/>
      <c r="H102" s="37"/>
      <c r="I102" s="37"/>
      <c r="J102" s="37"/>
      <c r="K102" s="95"/>
      <c r="L102" s="37"/>
      <c r="M102" s="78"/>
    </row>
    <row r="103" spans="2:13" x14ac:dyDescent="0.15">
      <c r="B103"/>
      <c r="C103"/>
      <c r="D103"/>
      <c r="E103"/>
      <c r="F103"/>
      <c r="G103"/>
      <c r="H103"/>
      <c r="I103"/>
      <c r="J103"/>
      <c r="K103"/>
      <c r="L103"/>
      <c r="M103" s="78"/>
    </row>
    <row r="104" spans="2:13" ht="13.5" customHeight="1" x14ac:dyDescent="0.15">
      <c r="B104"/>
      <c r="C104"/>
      <c r="D104"/>
      <c r="E104"/>
      <c r="F104"/>
      <c r="G104"/>
      <c r="H104"/>
      <c r="I104"/>
      <c r="J104"/>
      <c r="K104"/>
      <c r="L104"/>
      <c r="M104" s="78"/>
    </row>
    <row r="105" spans="2:13" x14ac:dyDescent="0.15">
      <c r="B105"/>
      <c r="C105"/>
      <c r="D105"/>
      <c r="E105"/>
      <c r="F105"/>
      <c r="G105"/>
      <c r="H105"/>
      <c r="I105"/>
      <c r="J105"/>
      <c r="K105"/>
      <c r="L105"/>
      <c r="M105" s="78"/>
    </row>
    <row r="106" spans="2:13" x14ac:dyDescent="0.15">
      <c r="B106"/>
      <c r="C106"/>
      <c r="D106"/>
      <c r="E106"/>
      <c r="F106"/>
      <c r="G106"/>
      <c r="H106"/>
      <c r="I106"/>
      <c r="J106"/>
      <c r="K106"/>
      <c r="L106"/>
      <c r="M106" s="78"/>
    </row>
    <row r="107" spans="2:13" x14ac:dyDescent="0.15">
      <c r="C107" s="77"/>
      <c r="D107" s="3"/>
      <c r="E107" s="3"/>
      <c r="F107" s="3"/>
      <c r="G107" s="3"/>
      <c r="H107" s="3"/>
      <c r="I107" s="3"/>
      <c r="J107" s="3"/>
      <c r="K107" s="3"/>
      <c r="L107" s="3"/>
    </row>
  </sheetData>
  <autoFilter ref="C6:L106" xr:uid="{00000000-0009-0000-0000-000005000000}"/>
  <mergeCells count="106">
    <mergeCell ref="Y13:Y19"/>
    <mergeCell ref="Z13:Z19"/>
    <mergeCell ref="AA13:AA19"/>
    <mergeCell ref="AB13:AB19"/>
    <mergeCell ref="AC13:AC19"/>
    <mergeCell ref="AD13:AD19"/>
    <mergeCell ref="A1:C1"/>
    <mergeCell ref="E5:J5"/>
    <mergeCell ref="B7:B39"/>
    <mergeCell ref="P13:V19"/>
    <mergeCell ref="W13:W19"/>
    <mergeCell ref="X13:X19"/>
    <mergeCell ref="P22:V22"/>
    <mergeCell ref="P26:V26"/>
    <mergeCell ref="P30:V30"/>
    <mergeCell ref="P34:V34"/>
    <mergeCell ref="AV13:AV19"/>
    <mergeCell ref="AK13:AK19"/>
    <mergeCell ref="AL13:AL19"/>
    <mergeCell ref="AM13:AM19"/>
    <mergeCell ref="AN13:AN19"/>
    <mergeCell ref="AO13:AO19"/>
    <mergeCell ref="AP13:AP19"/>
    <mergeCell ref="AE13:AE19"/>
    <mergeCell ref="AF13:AF19"/>
    <mergeCell ref="AG13:AG19"/>
    <mergeCell ref="AH13:AH19"/>
    <mergeCell ref="AI13:AI19"/>
    <mergeCell ref="AJ13:AJ19"/>
    <mergeCell ref="BD22:BJ22"/>
    <mergeCell ref="P23:V23"/>
    <mergeCell ref="BD23:BJ23"/>
    <mergeCell ref="P24:V24"/>
    <mergeCell ref="BD24:BJ24"/>
    <mergeCell ref="P25:V25"/>
    <mergeCell ref="BD25:BJ25"/>
    <mergeCell ref="BC13:BC19"/>
    <mergeCell ref="BD13:BJ19"/>
    <mergeCell ref="P20:V20"/>
    <mergeCell ref="BD20:BJ20"/>
    <mergeCell ref="P21:V21"/>
    <mergeCell ref="BD21:BJ21"/>
    <mergeCell ref="AW13:AW19"/>
    <mergeCell ref="AX13:AX19"/>
    <mergeCell ref="AY13:AY19"/>
    <mergeCell ref="AZ13:AZ19"/>
    <mergeCell ref="BA13:BA19"/>
    <mergeCell ref="BB13:BB19"/>
    <mergeCell ref="AQ13:AQ19"/>
    <mergeCell ref="AR13:AR19"/>
    <mergeCell ref="AS13:AS19"/>
    <mergeCell ref="AT13:AT19"/>
    <mergeCell ref="AU13:AU19"/>
    <mergeCell ref="BD30:BJ30"/>
    <mergeCell ref="P31:V31"/>
    <mergeCell ref="BD31:BJ31"/>
    <mergeCell ref="P32:V32"/>
    <mergeCell ref="BD32:BJ32"/>
    <mergeCell ref="P33:V33"/>
    <mergeCell ref="BD33:BJ33"/>
    <mergeCell ref="BD26:BJ26"/>
    <mergeCell ref="P27:V27"/>
    <mergeCell ref="BD27:BJ27"/>
    <mergeCell ref="P28:V28"/>
    <mergeCell ref="BD28:BJ28"/>
    <mergeCell ref="P29:V29"/>
    <mergeCell ref="BD29:BJ29"/>
    <mergeCell ref="AH35:AH41"/>
    <mergeCell ref="AI35:AI41"/>
    <mergeCell ref="AJ35:AJ41"/>
    <mergeCell ref="BD34:BJ34"/>
    <mergeCell ref="P35:V41"/>
    <mergeCell ref="W35:W41"/>
    <mergeCell ref="X35:X41"/>
    <mergeCell ref="Y35:Y41"/>
    <mergeCell ref="Z35:Z41"/>
    <mergeCell ref="AA35:AA41"/>
    <mergeCell ref="AB35:AB41"/>
    <mergeCell ref="AC35:AC41"/>
    <mergeCell ref="AD35:AD41"/>
    <mergeCell ref="BC35:BC41"/>
    <mergeCell ref="BD35:BJ41"/>
    <mergeCell ref="B40:B54"/>
    <mergeCell ref="B55:B87"/>
    <mergeCell ref="B88:B102"/>
    <mergeCell ref="AW35:AW41"/>
    <mergeCell ref="AX35:AX41"/>
    <mergeCell ref="AY35:AY41"/>
    <mergeCell ref="AZ35:AZ41"/>
    <mergeCell ref="BA35:BA41"/>
    <mergeCell ref="BB35:BB41"/>
    <mergeCell ref="AQ35:AQ41"/>
    <mergeCell ref="AR35:AR41"/>
    <mergeCell ref="AS35:AS41"/>
    <mergeCell ref="AT35:AT41"/>
    <mergeCell ref="AU35:AU41"/>
    <mergeCell ref="AV35:AV41"/>
    <mergeCell ref="AK35:AK41"/>
    <mergeCell ref="AL35:AL41"/>
    <mergeCell ref="AM35:AM41"/>
    <mergeCell ref="AN35:AN41"/>
    <mergeCell ref="AO35:AO41"/>
    <mergeCell ref="AP35:AP41"/>
    <mergeCell ref="AE35:AE41"/>
    <mergeCell ref="AF35:AF41"/>
    <mergeCell ref="AG35:AG41"/>
  </mergeCells>
  <phoneticPr fontId="1"/>
  <hyperlinks>
    <hyperlink ref="A1:C1" location="Index!A1" display="Back to Index" xr:uid="{00000000-0004-0000-05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0000000}">
          <x14:formula1>
            <xm:f>'M:\ChipFab\TSMC65\TSMC6520_1\11_Pham_Lab\Duran\[Chip_ApplicationForm_v4_TSMC6520_1_duran_20201006.xlsx]List'!#REF!</xm:f>
          </x14:formula1>
          <xm:sqref>K93:K102 K71:K82 K87:K88 K48:K54</xm:sqref>
        </x14:dataValidation>
        <x14:dataValidation type="list" allowBlank="1" showInputMessage="1" showErrorMessage="1" xr:uid="{00000000-0002-0000-0500-000001000000}">
          <x14:formula1>
            <xm:f>'M:\ChipFab\TSMC65\TSMC6520_1\11_Pham_Lab\Yamamoto\[Chip_ApplicationForm_v4_TSMC6520_1_Yamamoto_20201023.xlsx]List'!#REF!</xm:f>
          </x14:formula1>
          <xm:sqref>K7:K11 K13:K14 K17:K18 K20:K26 K83:K86 K89:K92</xm:sqref>
        </x14:dataValidation>
        <x14:dataValidation type="list" allowBlank="1" showInputMessage="1" showErrorMessage="1" xr:uid="{00000000-0002-0000-0500-000002000000}">
          <x14:formula1>
            <xm:f>'M:\ChipFab\TSMC65\TSMC6520_1\12_Ishibashi_Lab\Shibasaki\[Chip_ApplicationForm_v4_TSMC6520_1_shibasaki_20201026.xlsx]List'!#REF!</xm:f>
          </x14:formula1>
          <xm:sqref>K65 K55:K63</xm:sqref>
        </x14:dataValidation>
        <x14:dataValidation type="list" allowBlank="1" showInputMessage="1" showErrorMessage="1" xr:uid="{00000000-0002-0000-0500-000003000000}">
          <x14:formula1>
            <xm:f>'M:\ChipFab\TSMC65\TSMC6520_1\12_Ishibashi_Lab\Shibasaki\[Chip_ApplicationForm_v4_TSMC6520_1_shibasaki_20201113.xlsx]List'!#REF!</xm:f>
          </x14:formula1>
          <xm:sqref>K66:K70 K64</xm:sqref>
        </x14:dataValidation>
        <x14:dataValidation type="list" allowBlank="1" showInputMessage="1" showErrorMessage="1" xr:uid="{00000000-0002-0000-0500-000004000000}">
          <x14:formula1>
            <xm:f>'M:\ChipFab\TSMC65\TSMC6520_1\11_Pham_Lab\Yamamoto\[Chip_ApplicationForm_v4_TSMC6520_1_Yamamoto_20201124.xlsx]List'!#REF!</xm:f>
          </x14:formula1>
          <xm:sqref>K27:K32 K40:K47 K34:K36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M118"/>
  <sheetViews>
    <sheetView tabSelected="1" zoomScale="145" zoomScaleNormal="145" workbookViewId="0">
      <pane ySplit="6" topLeftCell="A7" activePane="bottomLeft" state="frozen"/>
      <selection sqref="A1:B1"/>
      <selection pane="bottomLeft" activeCell="F97" sqref="F97"/>
    </sheetView>
  </sheetViews>
  <sheetFormatPr defaultColWidth="9" defaultRowHeight="13.5" x14ac:dyDescent="0.15"/>
  <cols>
    <col min="1" max="2" width="2.625" style="1" customWidth="1"/>
    <col min="3" max="4" width="7.75" style="1" customWidth="1"/>
    <col min="5" max="5" width="23.875" style="1" customWidth="1"/>
    <col min="6" max="6" width="28.625" style="1" bestFit="1" customWidth="1"/>
    <col min="7" max="7" width="29.75" style="1" bestFit="1" customWidth="1"/>
    <col min="8" max="8" width="16.5" style="1" bestFit="1" customWidth="1"/>
    <col min="9" max="12" width="12" style="1" customWidth="1"/>
    <col min="13" max="13" width="15.375" style="1" bestFit="1" customWidth="1"/>
    <col min="14" max="14" width="15.625" style="1" customWidth="1"/>
    <col min="15" max="15" width="5.625" style="1" customWidth="1"/>
    <col min="16" max="16" width="2.875" style="1" customWidth="1"/>
    <col min="17" max="17" width="3.75" style="1" customWidth="1"/>
    <col min="18" max="63" width="3" style="1" customWidth="1"/>
    <col min="64" max="78" width="2.5" style="1" customWidth="1"/>
    <col min="79" max="16384" width="9" style="1"/>
  </cols>
  <sheetData>
    <row r="1" spans="1:65" x14ac:dyDescent="0.15">
      <c r="A1" s="141" t="s">
        <v>35</v>
      </c>
      <c r="B1" s="141"/>
      <c r="C1" s="141"/>
      <c r="D1" s="108"/>
    </row>
    <row r="2" spans="1:65" x14ac:dyDescent="0.15">
      <c r="A2" s="45"/>
      <c r="B2" s="45"/>
      <c r="C2" s="45"/>
      <c r="D2" s="45"/>
    </row>
    <row r="3" spans="1:65" ht="17.25" x14ac:dyDescent="0.15">
      <c r="B3" s="19" t="s">
        <v>45</v>
      </c>
    </row>
    <row r="5" spans="1:65" x14ac:dyDescent="0.15">
      <c r="C5" s="66"/>
      <c r="D5" s="66"/>
      <c r="E5" s="65"/>
      <c r="F5" s="168" t="s">
        <v>78</v>
      </c>
      <c r="G5" s="169"/>
      <c r="H5" s="170"/>
      <c r="I5" s="170"/>
      <c r="J5" s="170"/>
      <c r="K5" s="170"/>
      <c r="L5" s="170"/>
      <c r="M5" s="66"/>
      <c r="N5" s="65"/>
    </row>
    <row r="6" spans="1:65" ht="13.5" customHeight="1" x14ac:dyDescent="0.15">
      <c r="C6" s="61" t="s">
        <v>4</v>
      </c>
      <c r="D6" s="61" t="s">
        <v>506</v>
      </c>
      <c r="E6" s="61" t="s">
        <v>48</v>
      </c>
      <c r="F6" s="105" t="s">
        <v>63</v>
      </c>
      <c r="G6" s="106" t="s">
        <v>507</v>
      </c>
      <c r="H6" s="109" t="s">
        <v>512</v>
      </c>
      <c r="I6" s="109" t="s">
        <v>510</v>
      </c>
      <c r="J6" s="109" t="s">
        <v>511</v>
      </c>
      <c r="K6" s="107" t="s">
        <v>508</v>
      </c>
      <c r="L6" s="107" t="s">
        <v>509</v>
      </c>
      <c r="M6" s="62" t="s">
        <v>49</v>
      </c>
      <c r="N6" s="61" t="s">
        <v>11</v>
      </c>
    </row>
    <row r="7" spans="1:65" ht="13.5" customHeight="1" x14ac:dyDescent="0.15">
      <c r="B7" s="155" t="s">
        <v>40</v>
      </c>
      <c r="C7" s="15">
        <v>1</v>
      </c>
      <c r="D7" s="15">
        <v>4</v>
      </c>
      <c r="E7" s="37" t="s">
        <v>402</v>
      </c>
      <c r="F7" s="72" t="s">
        <v>403</v>
      </c>
      <c r="G7" s="37" t="s">
        <v>513</v>
      </c>
      <c r="H7" s="37" t="s">
        <v>514</v>
      </c>
      <c r="I7" s="131">
        <v>9000</v>
      </c>
      <c r="J7" s="129">
        <v>0</v>
      </c>
      <c r="K7" s="132">
        <f t="shared" ref="K7:K16" si="0">(I7+IF($H7="PAD55LU_SL", 5500/2, 5000/2))/100</f>
        <v>117.5</v>
      </c>
      <c r="L7" s="132">
        <f t="shared" ref="K7:L40" si="1">(J7+IF($H7="PAD55LU_SL", 3725, 4425))/100</f>
        <v>37.25</v>
      </c>
      <c r="M7" s="72" t="s">
        <v>496</v>
      </c>
      <c r="N7" s="37"/>
      <c r="O7" s="78"/>
      <c r="Q7" s="69"/>
      <c r="R7" s="69"/>
      <c r="S7" s="69"/>
      <c r="T7" s="69"/>
      <c r="U7" s="69"/>
      <c r="V7" s="69"/>
      <c r="W7" s="69"/>
      <c r="X7" s="69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 s="69"/>
    </row>
    <row r="8" spans="1:65" ht="13.5" customHeight="1" x14ac:dyDescent="0.15">
      <c r="B8" s="155"/>
      <c r="C8" s="15">
        <f>C7+1</f>
        <v>2</v>
      </c>
      <c r="D8" s="15">
        <v>5</v>
      </c>
      <c r="E8" s="37" t="s">
        <v>402</v>
      </c>
      <c r="F8" s="72" t="s">
        <v>404</v>
      </c>
      <c r="G8" s="96" t="s">
        <v>515</v>
      </c>
      <c r="H8" s="96" t="s">
        <v>514</v>
      </c>
      <c r="I8" s="130">
        <v>14500</v>
      </c>
      <c r="J8" s="130">
        <v>0</v>
      </c>
      <c r="K8" s="132">
        <f t="shared" si="0"/>
        <v>172.5</v>
      </c>
      <c r="L8" s="132">
        <f t="shared" si="1"/>
        <v>37.25</v>
      </c>
      <c r="M8" s="98" t="s">
        <v>496</v>
      </c>
      <c r="N8" s="37"/>
      <c r="O8" s="78"/>
      <c r="Q8" s="69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 s="69"/>
    </row>
    <row r="9" spans="1:65" ht="13.5" customHeight="1" x14ac:dyDescent="0.15">
      <c r="B9" s="155"/>
      <c r="C9" s="15">
        <f>C8+1</f>
        <v>3</v>
      </c>
      <c r="D9" s="15">
        <v>6</v>
      </c>
      <c r="E9" s="37" t="s">
        <v>402</v>
      </c>
      <c r="F9" s="72" t="s">
        <v>405</v>
      </c>
      <c r="G9" s="37" t="s">
        <v>516</v>
      </c>
      <c r="H9" s="37" t="s">
        <v>514</v>
      </c>
      <c r="I9" s="131">
        <v>20000</v>
      </c>
      <c r="J9" s="129">
        <v>0</v>
      </c>
      <c r="K9" s="132">
        <f t="shared" si="0"/>
        <v>227.5</v>
      </c>
      <c r="L9" s="132">
        <f t="shared" si="1"/>
        <v>37.25</v>
      </c>
      <c r="M9" s="72" t="s">
        <v>496</v>
      </c>
      <c r="N9" s="37"/>
      <c r="O9" s="78"/>
      <c r="Q9" s="6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 s="69"/>
    </row>
    <row r="10" spans="1:65" x14ac:dyDescent="0.15">
      <c r="B10" s="155"/>
      <c r="C10" s="15">
        <f t="shared" ref="C10:C73" si="2">C9+1</f>
        <v>4</v>
      </c>
      <c r="D10" s="15">
        <v>7</v>
      </c>
      <c r="E10" s="37" t="s">
        <v>402</v>
      </c>
      <c r="F10" s="72" t="s">
        <v>406</v>
      </c>
      <c r="G10" s="96" t="s">
        <v>517</v>
      </c>
      <c r="H10" s="96" t="s">
        <v>514</v>
      </c>
      <c r="I10" s="130">
        <v>25500</v>
      </c>
      <c r="J10" s="130">
        <v>0</v>
      </c>
      <c r="K10" s="132">
        <f t="shared" si="0"/>
        <v>282.5</v>
      </c>
      <c r="L10" s="132">
        <f t="shared" si="1"/>
        <v>37.25</v>
      </c>
      <c r="M10" s="98" t="s">
        <v>496</v>
      </c>
      <c r="N10" s="37"/>
      <c r="O10" s="78"/>
      <c r="Q10" s="69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 s="69"/>
    </row>
    <row r="11" spans="1:65" ht="13.5" customHeight="1" x14ac:dyDescent="0.15">
      <c r="B11" s="155"/>
      <c r="C11" s="15">
        <f t="shared" si="2"/>
        <v>5</v>
      </c>
      <c r="D11" s="15">
        <v>8</v>
      </c>
      <c r="E11" s="37" t="s">
        <v>402</v>
      </c>
      <c r="F11" s="98" t="s">
        <v>407</v>
      </c>
      <c r="G11" s="96" t="s">
        <v>518</v>
      </c>
      <c r="H11" s="96" t="s">
        <v>514</v>
      </c>
      <c r="I11" s="130">
        <v>31000</v>
      </c>
      <c r="J11" s="130">
        <v>0</v>
      </c>
      <c r="K11" s="132">
        <f t="shared" si="0"/>
        <v>337.5</v>
      </c>
      <c r="L11" s="132">
        <f t="shared" si="1"/>
        <v>37.25</v>
      </c>
      <c r="M11" s="98" t="s">
        <v>496</v>
      </c>
      <c r="N11" s="37"/>
      <c r="O11" s="78"/>
      <c r="Q11" s="69"/>
      <c r="R11"/>
      <c r="S11"/>
      <c r="T11"/>
      <c r="U11"/>
      <c r="V11"/>
      <c r="W11"/>
      <c r="X11"/>
      <c r="BF11"/>
      <c r="BG11"/>
      <c r="BH11"/>
      <c r="BI11"/>
      <c r="BJ11"/>
      <c r="BK11" s="69"/>
    </row>
    <row r="12" spans="1:65" ht="13.5" customHeight="1" x14ac:dyDescent="0.15">
      <c r="B12" s="155"/>
      <c r="C12" s="15">
        <f t="shared" si="2"/>
        <v>6</v>
      </c>
      <c r="D12" s="15">
        <v>9</v>
      </c>
      <c r="E12" s="37" t="s">
        <v>402</v>
      </c>
      <c r="F12" s="98" t="s">
        <v>408</v>
      </c>
      <c r="G12" s="96" t="s">
        <v>519</v>
      </c>
      <c r="H12" s="96" t="s">
        <v>514</v>
      </c>
      <c r="I12" s="130">
        <v>36500</v>
      </c>
      <c r="J12" s="130">
        <v>0</v>
      </c>
      <c r="K12" s="132">
        <f t="shared" si="0"/>
        <v>392.5</v>
      </c>
      <c r="L12" s="132">
        <f t="shared" si="1"/>
        <v>37.25</v>
      </c>
      <c r="M12" s="98" t="s">
        <v>496</v>
      </c>
      <c r="N12" s="37"/>
      <c r="O12" s="78"/>
      <c r="Q12" s="69"/>
      <c r="R12"/>
      <c r="S12"/>
      <c r="T12"/>
      <c r="U12"/>
      <c r="V12"/>
      <c r="W12"/>
      <c r="X12"/>
      <c r="Y12" s="69">
        <v>81</v>
      </c>
      <c r="Z12" s="69">
        <v>80</v>
      </c>
      <c r="AA12" s="69">
        <v>79</v>
      </c>
      <c r="AB12" s="69">
        <v>78</v>
      </c>
      <c r="AC12" s="69">
        <v>77</v>
      </c>
      <c r="AD12" s="69">
        <v>76</v>
      </c>
      <c r="AE12" s="69">
        <v>75</v>
      </c>
      <c r="AF12" s="69">
        <v>74</v>
      </c>
      <c r="AG12" s="69">
        <v>73</v>
      </c>
      <c r="AH12" s="69">
        <v>72</v>
      </c>
      <c r="AI12" s="69">
        <v>71</v>
      </c>
      <c r="AJ12" s="69">
        <v>70</v>
      </c>
      <c r="AK12" s="69">
        <v>69</v>
      </c>
      <c r="AL12" s="69">
        <v>68</v>
      </c>
      <c r="AM12" s="69">
        <v>67</v>
      </c>
      <c r="AN12" s="69">
        <v>66</v>
      </c>
      <c r="AO12" s="69">
        <v>65</v>
      </c>
      <c r="AP12" s="69">
        <v>64</v>
      </c>
      <c r="AQ12" s="69">
        <v>63</v>
      </c>
      <c r="AR12" s="69">
        <v>62</v>
      </c>
      <c r="AS12" s="69">
        <v>61</v>
      </c>
      <c r="AT12" s="69">
        <v>60</v>
      </c>
      <c r="AU12" s="69">
        <v>59</v>
      </c>
      <c r="AV12" s="69">
        <v>58</v>
      </c>
      <c r="AW12" s="69">
        <v>57</v>
      </c>
      <c r="AX12" s="69">
        <v>56</v>
      </c>
      <c r="AY12" s="69">
        <v>55</v>
      </c>
      <c r="AZ12" s="69">
        <v>54</v>
      </c>
      <c r="BA12" s="69">
        <v>53</v>
      </c>
      <c r="BB12" s="69">
        <v>52</v>
      </c>
      <c r="BC12" s="69">
        <v>51</v>
      </c>
      <c r="BD12" s="69">
        <v>50</v>
      </c>
      <c r="BE12" s="69">
        <v>49</v>
      </c>
      <c r="BF12"/>
      <c r="BG12"/>
      <c r="BH12"/>
      <c r="BI12"/>
      <c r="BJ12"/>
      <c r="BK12"/>
      <c r="BL12"/>
    </row>
    <row r="13" spans="1:65" ht="12.75" customHeight="1" x14ac:dyDescent="0.15">
      <c r="B13" s="155"/>
      <c r="C13" s="15">
        <f t="shared" si="2"/>
        <v>7</v>
      </c>
      <c r="D13" s="15">
        <v>10</v>
      </c>
      <c r="E13" s="37" t="s">
        <v>402</v>
      </c>
      <c r="F13" s="72" t="s">
        <v>409</v>
      </c>
      <c r="G13" s="96" t="s">
        <v>520</v>
      </c>
      <c r="H13" s="96" t="s">
        <v>514</v>
      </c>
      <c r="I13" s="130">
        <v>42000</v>
      </c>
      <c r="J13" s="130">
        <v>0</v>
      </c>
      <c r="K13" s="132">
        <f t="shared" si="0"/>
        <v>447.5</v>
      </c>
      <c r="L13" s="132">
        <f t="shared" si="1"/>
        <v>37.25</v>
      </c>
      <c r="M13" s="72" t="s">
        <v>496</v>
      </c>
      <c r="N13" s="37"/>
      <c r="O13" s="78"/>
      <c r="Q13" s="69"/>
      <c r="R13" s="151"/>
      <c r="S13" s="151"/>
      <c r="T13" s="151"/>
      <c r="U13" s="151"/>
      <c r="V13" s="151"/>
      <c r="W13" s="151"/>
      <c r="X13" s="152"/>
      <c r="Y13" s="175" t="str">
        <f>$F$87</f>
        <v>pad_nreset</v>
      </c>
      <c r="Z13" s="175" t="str">
        <f>$F$86</f>
        <v>pad_clock</v>
      </c>
      <c r="AA13" s="175" t="str">
        <f>$F$85</f>
        <v>pad_clock</v>
      </c>
      <c r="AB13" s="175" t="str">
        <f>$F$84</f>
        <v>pad_LEDS_0</v>
      </c>
      <c r="AC13" s="175" t="str">
        <f>$F$83</f>
        <v>pad_LEDS_1</v>
      </c>
      <c r="AD13" s="175" t="str">
        <f>$F$82</f>
        <v>pad_LEDS_2</v>
      </c>
      <c r="AE13" s="175" t="str">
        <f>$F$81</f>
        <v>pad_LEDS_3</v>
      </c>
      <c r="AF13" s="175" t="str">
        <f>$F$80</f>
        <v>pad_LEDS_4</v>
      </c>
      <c r="AG13" s="175" t="str">
        <f>$F$79</f>
        <v>pad_LEDS_5</v>
      </c>
      <c r="AH13" s="175" t="str">
        <f>$F$78</f>
        <v>pad_LEDS_6</v>
      </c>
      <c r="AI13" s="175" t="str">
        <f>$F$77</f>
        <v>pad_LEDS_7</v>
      </c>
      <c r="AJ13" s="175" t="str">
        <f>$F$76</f>
        <v>pad_DIPSW_0</v>
      </c>
      <c r="AK13" s="175" t="str">
        <f>$F$75</f>
        <v>pad_DIPSW_1</v>
      </c>
      <c r="AL13" s="175" t="str">
        <f>$F$74</f>
        <v>pad_DIPSW_2</v>
      </c>
      <c r="AM13" s="175" t="str">
        <f>$F$73</f>
        <v>pad_DIPSW_3</v>
      </c>
      <c r="AN13" s="175" t="str">
        <f>$F$72</f>
        <v>pad_DIPSW_4</v>
      </c>
      <c r="AO13" s="175" t="str">
        <f>$F$71</f>
        <v>pad_VSS_1</v>
      </c>
      <c r="AP13" s="175" t="str">
        <f>$F$70</f>
        <v>pad_VSS_6</v>
      </c>
      <c r="AQ13" s="175" t="str">
        <f>$F$69</f>
        <v>pad_VDD_1</v>
      </c>
      <c r="AR13" s="175" t="str">
        <f>$F$68</f>
        <v>pad_VDD_5</v>
      </c>
      <c r="AS13" s="175" t="str">
        <f>$F$67</f>
        <v>pad_VDDPST_1</v>
      </c>
      <c r="AT13" s="175" t="str">
        <f>$F$66</f>
        <v>pad_POC_1</v>
      </c>
      <c r="AU13" s="175" t="str">
        <f>$F$65</f>
        <v>pad_DIPSW_5</v>
      </c>
      <c r="AV13" s="175" t="str">
        <f>$F$64</f>
        <v>pad_DIPSW_6</v>
      </c>
      <c r="AW13" s="175" t="str">
        <f>$F$63</f>
        <v>pad_DIPSW_7</v>
      </c>
      <c r="AX13" s="175" t="str">
        <f>$F$62</f>
        <v>pad_i_prog_sck</v>
      </c>
      <c r="AY13" s="175" t="str">
        <f>$F$61</f>
        <v>pad_i_prog_copi</v>
      </c>
      <c r="AZ13" s="175" t="str">
        <f>$F$60</f>
        <v>pad_o_prog_cipo</v>
      </c>
      <c r="BA13" s="175" t="str">
        <f>$F$59</f>
        <v>pad_i_prog_cs</v>
      </c>
      <c r="BB13" s="175" t="str">
        <f>$F$58</f>
        <v>pad_i_tck</v>
      </c>
      <c r="BC13" s="175" t="str">
        <f>$F$57</f>
        <v>pad_i_tdi</v>
      </c>
      <c r="BD13" s="175" t="str">
        <f>$F$56</f>
        <v>pad_o_tdo</v>
      </c>
      <c r="BE13" s="175" t="str">
        <f>$F$55</f>
        <v>pad_i_tms</v>
      </c>
      <c r="BF13" s="176"/>
      <c r="BG13" s="177"/>
      <c r="BH13" s="177"/>
      <c r="BI13" s="177"/>
      <c r="BJ13" s="177"/>
      <c r="BK13" s="177"/>
      <c r="BL13" s="177"/>
    </row>
    <row r="14" spans="1:65" x14ac:dyDescent="0.15">
      <c r="B14" s="155"/>
      <c r="C14" s="15">
        <f t="shared" si="2"/>
        <v>8</v>
      </c>
      <c r="D14" s="15">
        <v>11</v>
      </c>
      <c r="E14" s="37" t="s">
        <v>402</v>
      </c>
      <c r="F14" s="72" t="s">
        <v>410</v>
      </c>
      <c r="G14" s="96" t="s">
        <v>521</v>
      </c>
      <c r="H14" s="96" t="s">
        <v>514</v>
      </c>
      <c r="I14" s="130">
        <v>47500</v>
      </c>
      <c r="J14" s="130">
        <v>0</v>
      </c>
      <c r="K14" s="132">
        <f t="shared" si="0"/>
        <v>502.5</v>
      </c>
      <c r="L14" s="132">
        <f t="shared" si="1"/>
        <v>37.25</v>
      </c>
      <c r="M14" s="72" t="s">
        <v>496</v>
      </c>
      <c r="N14" s="37"/>
      <c r="O14" s="78"/>
      <c r="Q14" s="69"/>
      <c r="R14" s="151"/>
      <c r="S14" s="151"/>
      <c r="T14" s="151"/>
      <c r="U14" s="151"/>
      <c r="V14" s="151"/>
      <c r="W14" s="151"/>
      <c r="X14" s="152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6"/>
      <c r="BG14" s="177"/>
      <c r="BH14" s="177"/>
      <c r="BI14" s="177"/>
      <c r="BJ14" s="177"/>
      <c r="BK14" s="177"/>
      <c r="BL14" s="177"/>
    </row>
    <row r="15" spans="1:65" ht="13.5" customHeight="1" x14ac:dyDescent="0.15">
      <c r="B15" s="155"/>
      <c r="C15" s="15">
        <f t="shared" si="2"/>
        <v>9</v>
      </c>
      <c r="D15" s="15">
        <v>12</v>
      </c>
      <c r="E15" s="37" t="s">
        <v>402</v>
      </c>
      <c r="F15" s="72" t="s">
        <v>411</v>
      </c>
      <c r="G15" s="96" t="s">
        <v>522</v>
      </c>
      <c r="H15" s="96" t="s">
        <v>514</v>
      </c>
      <c r="I15" s="130">
        <v>53000</v>
      </c>
      <c r="J15" s="130">
        <v>0</v>
      </c>
      <c r="K15" s="132">
        <f t="shared" si="0"/>
        <v>557.5</v>
      </c>
      <c r="L15" s="132">
        <f t="shared" si="1"/>
        <v>37.25</v>
      </c>
      <c r="M15" s="72" t="s">
        <v>496</v>
      </c>
      <c r="N15" s="37"/>
      <c r="O15" s="78"/>
      <c r="Q15" s="69"/>
      <c r="R15" s="151"/>
      <c r="S15" s="151"/>
      <c r="T15" s="151"/>
      <c r="U15" s="151"/>
      <c r="V15" s="151"/>
      <c r="W15" s="151"/>
      <c r="X15" s="152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6"/>
      <c r="BG15" s="177"/>
      <c r="BH15" s="177"/>
      <c r="BI15" s="177"/>
      <c r="BJ15" s="177"/>
      <c r="BK15" s="177"/>
      <c r="BL15" s="177"/>
      <c r="BM15" s="69"/>
    </row>
    <row r="16" spans="1:65" x14ac:dyDescent="0.15">
      <c r="B16" s="155"/>
      <c r="C16" s="15">
        <f t="shared" si="2"/>
        <v>10</v>
      </c>
      <c r="D16" s="15">
        <v>13</v>
      </c>
      <c r="E16" s="37" t="s">
        <v>402</v>
      </c>
      <c r="F16" s="128" t="s">
        <v>412</v>
      </c>
      <c r="G16" s="96" t="s">
        <v>523</v>
      </c>
      <c r="H16" s="96" t="s">
        <v>514</v>
      </c>
      <c r="I16" s="130">
        <v>58500</v>
      </c>
      <c r="J16" s="130">
        <v>0</v>
      </c>
      <c r="K16" s="132">
        <f t="shared" si="0"/>
        <v>612.5</v>
      </c>
      <c r="L16" s="132">
        <f t="shared" si="1"/>
        <v>37.25</v>
      </c>
      <c r="M16" s="128" t="s">
        <v>496</v>
      </c>
      <c r="N16" s="37"/>
      <c r="O16" s="78"/>
      <c r="Q16" s="69"/>
      <c r="R16" s="151"/>
      <c r="S16" s="151"/>
      <c r="T16" s="151"/>
      <c r="U16" s="151"/>
      <c r="V16" s="151"/>
      <c r="W16" s="151"/>
      <c r="X16" s="152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6"/>
      <c r="BG16" s="177"/>
      <c r="BH16" s="177"/>
      <c r="BI16" s="177"/>
      <c r="BJ16" s="177"/>
      <c r="BK16" s="177"/>
      <c r="BL16" s="177"/>
      <c r="BM16" s="69"/>
    </row>
    <row r="17" spans="2:65" ht="13.5" customHeight="1" x14ac:dyDescent="0.15">
      <c r="B17" s="155"/>
      <c r="C17" s="15">
        <f t="shared" si="2"/>
        <v>11</v>
      </c>
      <c r="D17" s="15">
        <v>14</v>
      </c>
      <c r="E17" s="37" t="s">
        <v>402</v>
      </c>
      <c r="F17" s="128" t="s">
        <v>413</v>
      </c>
      <c r="G17" s="96" t="s">
        <v>524</v>
      </c>
      <c r="H17" s="96" t="s">
        <v>514</v>
      </c>
      <c r="I17" s="130">
        <v>64000</v>
      </c>
      <c r="J17" s="130">
        <v>0</v>
      </c>
      <c r="K17" s="132">
        <f>(I17+IF($H17="PAD55LU_SL", 5500/2, 5000/2))/100</f>
        <v>667.5</v>
      </c>
      <c r="L17" s="132">
        <f t="shared" si="1"/>
        <v>37.25</v>
      </c>
      <c r="M17" s="128" t="s">
        <v>496</v>
      </c>
      <c r="N17" s="37"/>
      <c r="O17" s="78"/>
      <c r="Q17" s="69"/>
      <c r="R17" s="151"/>
      <c r="S17" s="151"/>
      <c r="T17" s="151"/>
      <c r="U17" s="151"/>
      <c r="V17" s="151"/>
      <c r="W17" s="151"/>
      <c r="X17" s="152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6"/>
      <c r="BG17" s="177"/>
      <c r="BH17" s="177"/>
      <c r="BI17" s="177"/>
      <c r="BJ17" s="177"/>
      <c r="BK17" s="177"/>
      <c r="BL17" s="177"/>
      <c r="BM17" s="69"/>
    </row>
    <row r="18" spans="2:65" ht="13.5" customHeight="1" x14ac:dyDescent="0.15">
      <c r="B18" s="155"/>
      <c r="C18" s="15">
        <f t="shared" si="2"/>
        <v>12</v>
      </c>
      <c r="D18" s="15">
        <v>15</v>
      </c>
      <c r="E18" s="37" t="s">
        <v>402</v>
      </c>
      <c r="F18" s="128" t="s">
        <v>414</v>
      </c>
      <c r="G18" s="96" t="s">
        <v>525</v>
      </c>
      <c r="H18" s="96" t="s">
        <v>514</v>
      </c>
      <c r="I18" s="130">
        <v>69500</v>
      </c>
      <c r="J18" s="130">
        <v>0</v>
      </c>
      <c r="K18" s="132">
        <f t="shared" ref="K18:L40" si="3">(I18+IF($H18="PAD55LU_SL", 5500/2, 5000/2))/100</f>
        <v>722.5</v>
      </c>
      <c r="L18" s="132">
        <f t="shared" si="1"/>
        <v>37.25</v>
      </c>
      <c r="M18" s="128" t="s">
        <v>496</v>
      </c>
      <c r="N18" s="37"/>
      <c r="O18" s="78"/>
      <c r="Q18" s="69"/>
      <c r="R18" s="151"/>
      <c r="S18" s="151"/>
      <c r="T18" s="151"/>
      <c r="U18" s="151"/>
      <c r="V18" s="151"/>
      <c r="W18" s="151"/>
      <c r="X18" s="152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6"/>
      <c r="BG18" s="177"/>
      <c r="BH18" s="177"/>
      <c r="BI18" s="177"/>
      <c r="BJ18" s="177"/>
      <c r="BK18" s="177"/>
      <c r="BL18" s="177"/>
      <c r="BM18" s="69"/>
    </row>
    <row r="19" spans="2:65" ht="12.75" customHeight="1" x14ac:dyDescent="0.15">
      <c r="B19" s="155"/>
      <c r="C19" s="15">
        <f t="shared" si="2"/>
        <v>13</v>
      </c>
      <c r="D19" s="15">
        <v>16</v>
      </c>
      <c r="E19" s="37" t="s">
        <v>402</v>
      </c>
      <c r="F19" s="128" t="s">
        <v>415</v>
      </c>
      <c r="G19" s="96" t="s">
        <v>526</v>
      </c>
      <c r="H19" s="96" t="s">
        <v>514</v>
      </c>
      <c r="I19" s="130">
        <v>75000</v>
      </c>
      <c r="J19" s="130">
        <v>0</v>
      </c>
      <c r="K19" s="132">
        <f t="shared" si="3"/>
        <v>777.5</v>
      </c>
      <c r="L19" s="132">
        <f t="shared" si="1"/>
        <v>37.25</v>
      </c>
      <c r="M19" s="128" t="s">
        <v>496</v>
      </c>
      <c r="N19" s="37"/>
      <c r="O19" s="78"/>
      <c r="Q19" s="69"/>
      <c r="R19" s="151"/>
      <c r="S19" s="151"/>
      <c r="T19" s="151"/>
      <c r="U19" s="151"/>
      <c r="V19" s="151"/>
      <c r="W19" s="151"/>
      <c r="X19" s="152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8"/>
      <c r="BG19" s="179"/>
      <c r="BH19" s="179"/>
      <c r="BI19" s="179"/>
      <c r="BJ19" s="179"/>
      <c r="BK19" s="179"/>
      <c r="BL19" s="179"/>
      <c r="BM19" s="69"/>
    </row>
    <row r="20" spans="2:65" x14ac:dyDescent="0.15">
      <c r="B20" s="155"/>
      <c r="C20" s="15">
        <f t="shared" si="2"/>
        <v>14</v>
      </c>
      <c r="D20" s="15">
        <v>17</v>
      </c>
      <c r="E20" s="37" t="s">
        <v>402</v>
      </c>
      <c r="F20" s="15" t="s">
        <v>416</v>
      </c>
      <c r="G20" s="96" t="s">
        <v>527</v>
      </c>
      <c r="H20" s="96" t="s">
        <v>514</v>
      </c>
      <c r="I20" s="130">
        <v>80500</v>
      </c>
      <c r="J20" s="130">
        <v>0</v>
      </c>
      <c r="K20" s="132">
        <f t="shared" si="3"/>
        <v>832.5</v>
      </c>
      <c r="L20" s="132">
        <f t="shared" si="1"/>
        <v>37.25</v>
      </c>
      <c r="M20" s="128" t="s">
        <v>496</v>
      </c>
      <c r="N20" s="37"/>
      <c r="O20" s="78"/>
      <c r="Q20" s="69">
        <v>82</v>
      </c>
      <c r="R20" s="160" t="str">
        <f>$F$88</f>
        <v>pad_serv_o_spi_copi</v>
      </c>
      <c r="S20" s="161"/>
      <c r="T20" s="161"/>
      <c r="U20" s="161"/>
      <c r="V20" s="161"/>
      <c r="W20" s="161"/>
      <c r="X20" s="162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 s="160" t="str">
        <f>$F$54</f>
        <v>pad_i_trst</v>
      </c>
      <c r="BG20" s="161"/>
      <c r="BH20" s="161"/>
      <c r="BI20" s="161"/>
      <c r="BJ20" s="161"/>
      <c r="BK20" s="161"/>
      <c r="BL20" s="162"/>
      <c r="BM20" s="69">
        <v>48</v>
      </c>
    </row>
    <row r="21" spans="2:65" x14ac:dyDescent="0.15">
      <c r="B21" s="155"/>
      <c r="C21" s="15">
        <f t="shared" si="2"/>
        <v>15</v>
      </c>
      <c r="D21" s="15">
        <v>18</v>
      </c>
      <c r="E21" s="37" t="s">
        <v>402</v>
      </c>
      <c r="F21" s="128" t="s">
        <v>417</v>
      </c>
      <c r="G21" s="96" t="s">
        <v>528</v>
      </c>
      <c r="H21" s="96" t="s">
        <v>514</v>
      </c>
      <c r="I21" s="130">
        <v>86000</v>
      </c>
      <c r="J21" s="130">
        <v>0</v>
      </c>
      <c r="K21" s="132">
        <f t="shared" si="3"/>
        <v>887.5</v>
      </c>
      <c r="L21" s="132">
        <f t="shared" si="1"/>
        <v>37.25</v>
      </c>
      <c r="M21" s="128" t="s">
        <v>496</v>
      </c>
      <c r="N21" s="37"/>
      <c r="O21" s="78"/>
      <c r="Q21" s="69">
        <v>83</v>
      </c>
      <c r="R21" s="160" t="str">
        <f>$F$89</f>
        <v>pad_serv_i_spi_cipo</v>
      </c>
      <c r="S21" s="161"/>
      <c r="T21" s="161"/>
      <c r="U21" s="161"/>
      <c r="V21" s="161"/>
      <c r="W21" s="161"/>
      <c r="X21" s="162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 s="160" t="str">
        <f>$F$53</f>
        <v>pad_o_spi_sck</v>
      </c>
      <c r="BG21" s="161"/>
      <c r="BH21" s="161"/>
      <c r="BI21" s="161"/>
      <c r="BJ21" s="161"/>
      <c r="BK21" s="161"/>
      <c r="BL21" s="162"/>
      <c r="BM21" s="69">
        <v>47</v>
      </c>
    </row>
    <row r="22" spans="2:65" x14ac:dyDescent="0.15">
      <c r="B22" s="155"/>
      <c r="C22" s="15">
        <f t="shared" si="2"/>
        <v>16</v>
      </c>
      <c r="D22" s="15">
        <v>19</v>
      </c>
      <c r="E22" s="37" t="s">
        <v>402</v>
      </c>
      <c r="F22" s="128" t="s">
        <v>418</v>
      </c>
      <c r="G22" s="96" t="s">
        <v>529</v>
      </c>
      <c r="H22" s="96" t="s">
        <v>514</v>
      </c>
      <c r="I22" s="130">
        <v>91500</v>
      </c>
      <c r="J22" s="130">
        <v>0</v>
      </c>
      <c r="K22" s="132">
        <f t="shared" si="3"/>
        <v>942.5</v>
      </c>
      <c r="L22" s="132">
        <f t="shared" si="1"/>
        <v>37.25</v>
      </c>
      <c r="M22" s="128" t="s">
        <v>496</v>
      </c>
      <c r="N22" s="37"/>
      <c r="O22" s="78"/>
      <c r="Q22" s="69">
        <v>84</v>
      </c>
      <c r="R22" s="160" t="str">
        <f>$F$90</f>
        <v>pad_serv_o_spi_cs</v>
      </c>
      <c r="S22" s="161"/>
      <c r="T22" s="161"/>
      <c r="U22" s="161"/>
      <c r="V22" s="161"/>
      <c r="W22" s="161"/>
      <c r="X22" s="162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/>
      <c r="BD22"/>
      <c r="BE22"/>
      <c r="BF22" s="160" t="str">
        <f>$F$52</f>
        <v>pad_o_spi_copi</v>
      </c>
      <c r="BG22" s="161"/>
      <c r="BH22" s="161"/>
      <c r="BI22" s="161"/>
      <c r="BJ22" s="161"/>
      <c r="BK22" s="161"/>
      <c r="BL22" s="162"/>
      <c r="BM22" s="69">
        <v>46</v>
      </c>
    </row>
    <row r="23" spans="2:65" x14ac:dyDescent="0.15">
      <c r="B23" s="155"/>
      <c r="C23" s="15">
        <f t="shared" si="2"/>
        <v>17</v>
      </c>
      <c r="D23" s="15">
        <v>20</v>
      </c>
      <c r="E23" s="37" t="s">
        <v>402</v>
      </c>
      <c r="F23" s="72" t="s">
        <v>419</v>
      </c>
      <c r="G23" s="96" t="s">
        <v>530</v>
      </c>
      <c r="H23" s="96" t="s">
        <v>514</v>
      </c>
      <c r="I23" s="130">
        <v>97000</v>
      </c>
      <c r="J23" s="130">
        <v>0</v>
      </c>
      <c r="K23" s="132">
        <f t="shared" si="3"/>
        <v>997.5</v>
      </c>
      <c r="L23" s="132">
        <f t="shared" si="1"/>
        <v>37.25</v>
      </c>
      <c r="M23" s="72" t="s">
        <v>496</v>
      </c>
      <c r="N23" s="37"/>
      <c r="O23" s="78"/>
      <c r="Q23" s="69">
        <v>85</v>
      </c>
      <c r="R23" s="160" t="str">
        <f>$F$91</f>
        <v>pad_serv_o_spiflash_sck</v>
      </c>
      <c r="S23" s="161"/>
      <c r="T23" s="161"/>
      <c r="U23" s="161"/>
      <c r="V23" s="161"/>
      <c r="W23" s="161"/>
      <c r="X23" s="162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/>
      <c r="BD23"/>
      <c r="BE23"/>
      <c r="BF23" s="160" t="str">
        <f>$F$51</f>
        <v>pad_i_spi_cipo</v>
      </c>
      <c r="BG23" s="161"/>
      <c r="BH23" s="161"/>
      <c r="BI23" s="161"/>
      <c r="BJ23" s="161"/>
      <c r="BK23" s="161"/>
      <c r="BL23" s="162"/>
      <c r="BM23" s="69">
        <v>45</v>
      </c>
    </row>
    <row r="24" spans="2:65" x14ac:dyDescent="0.15">
      <c r="B24" s="155"/>
      <c r="C24" s="15">
        <f t="shared" si="2"/>
        <v>18</v>
      </c>
      <c r="D24" s="15">
        <v>21</v>
      </c>
      <c r="E24" s="37" t="s">
        <v>402</v>
      </c>
      <c r="F24" s="72" t="s">
        <v>420</v>
      </c>
      <c r="G24" s="96" t="s">
        <v>531</v>
      </c>
      <c r="H24" s="96" t="s">
        <v>514</v>
      </c>
      <c r="I24" s="130">
        <v>102500</v>
      </c>
      <c r="J24" s="130">
        <v>0</v>
      </c>
      <c r="K24" s="132">
        <f t="shared" si="3"/>
        <v>1052.5</v>
      </c>
      <c r="L24" s="132">
        <f t="shared" si="1"/>
        <v>37.25</v>
      </c>
      <c r="M24" s="72" t="s">
        <v>496</v>
      </c>
      <c r="N24" s="37"/>
      <c r="O24" s="78"/>
      <c r="Q24" s="69">
        <v>86</v>
      </c>
      <c r="R24" s="160" t="str">
        <f>$F$92</f>
        <v>pad_serv_o_spiflash_copi</v>
      </c>
      <c r="S24" s="161"/>
      <c r="T24" s="161"/>
      <c r="U24" s="161"/>
      <c r="V24" s="161"/>
      <c r="W24" s="161"/>
      <c r="X24" s="162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/>
      <c r="BD24"/>
      <c r="BE24"/>
      <c r="BF24" s="160" t="str">
        <f>$F$50</f>
        <v>pad_o_spi_cs</v>
      </c>
      <c r="BG24" s="161"/>
      <c r="BH24" s="161"/>
      <c r="BI24" s="161"/>
      <c r="BJ24" s="161"/>
      <c r="BK24" s="161"/>
      <c r="BL24" s="162"/>
      <c r="BM24" s="69">
        <v>44</v>
      </c>
    </row>
    <row r="25" spans="2:65" x14ac:dyDescent="0.15">
      <c r="B25" s="155"/>
      <c r="C25" s="15">
        <f t="shared" si="2"/>
        <v>19</v>
      </c>
      <c r="D25" s="15">
        <v>22</v>
      </c>
      <c r="E25" s="37" t="s">
        <v>402</v>
      </c>
      <c r="F25" s="72" t="s">
        <v>421</v>
      </c>
      <c r="G25" s="96" t="s">
        <v>532</v>
      </c>
      <c r="H25" s="96" t="s">
        <v>514</v>
      </c>
      <c r="I25" s="130">
        <v>108000</v>
      </c>
      <c r="J25" s="130">
        <v>0</v>
      </c>
      <c r="K25" s="132">
        <f t="shared" si="3"/>
        <v>1107.5</v>
      </c>
      <c r="L25" s="132">
        <f t="shared" si="1"/>
        <v>37.25</v>
      </c>
      <c r="M25" s="72" t="s">
        <v>500</v>
      </c>
      <c r="N25" s="37" t="s">
        <v>504</v>
      </c>
      <c r="O25" s="78"/>
      <c r="Q25" s="69">
        <v>87</v>
      </c>
      <c r="R25" s="160" t="str">
        <f>$F$93</f>
        <v>pad_VDDPST_4</v>
      </c>
      <c r="S25" s="161"/>
      <c r="T25" s="161"/>
      <c r="U25" s="161"/>
      <c r="V25" s="161"/>
      <c r="W25" s="161"/>
      <c r="X25" s="162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/>
      <c r="BD25"/>
      <c r="BE25"/>
      <c r="BF25" s="160" t="str">
        <f>$F$49</f>
        <v>pad_VDDPST_2</v>
      </c>
      <c r="BG25" s="161"/>
      <c r="BH25" s="161"/>
      <c r="BI25" s="161"/>
      <c r="BJ25" s="161"/>
      <c r="BK25" s="161"/>
      <c r="BL25" s="162"/>
      <c r="BM25" s="69">
        <v>43</v>
      </c>
    </row>
    <row r="26" spans="2:65" x14ac:dyDescent="0.15">
      <c r="B26" s="155"/>
      <c r="C26" s="15">
        <f t="shared" si="2"/>
        <v>20</v>
      </c>
      <c r="D26" s="15">
        <v>23</v>
      </c>
      <c r="E26" s="37" t="s">
        <v>402</v>
      </c>
      <c r="F26" s="72" t="s">
        <v>422</v>
      </c>
      <c r="G26" s="96" t="s">
        <v>533</v>
      </c>
      <c r="H26" s="96" t="s">
        <v>514</v>
      </c>
      <c r="I26" s="130">
        <v>113500</v>
      </c>
      <c r="J26" s="130">
        <v>0</v>
      </c>
      <c r="K26" s="132">
        <f t="shared" si="3"/>
        <v>1162.5</v>
      </c>
      <c r="L26" s="132">
        <f t="shared" si="1"/>
        <v>37.25</v>
      </c>
      <c r="M26" s="72" t="s">
        <v>499</v>
      </c>
      <c r="N26" s="37" t="s">
        <v>504</v>
      </c>
      <c r="O26" s="78"/>
      <c r="Q26" s="69">
        <v>88</v>
      </c>
      <c r="R26" s="160" t="str">
        <f>$F$94</f>
        <v>pad_VDD_4</v>
      </c>
      <c r="S26" s="161"/>
      <c r="T26" s="161"/>
      <c r="U26" s="161"/>
      <c r="V26" s="161"/>
      <c r="W26" s="161"/>
      <c r="X26" s="162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/>
      <c r="BD26"/>
      <c r="BE26"/>
      <c r="BF26" s="160" t="str">
        <f>$F$48</f>
        <v>pad_VDD_2</v>
      </c>
      <c r="BG26" s="161"/>
      <c r="BH26" s="161"/>
      <c r="BI26" s="161"/>
      <c r="BJ26" s="161"/>
      <c r="BK26" s="161"/>
      <c r="BL26" s="162"/>
      <c r="BM26" s="69">
        <v>42</v>
      </c>
    </row>
    <row r="27" spans="2:65" x14ac:dyDescent="0.15">
      <c r="B27" s="155"/>
      <c r="C27" s="15">
        <f t="shared" si="2"/>
        <v>21</v>
      </c>
      <c r="D27" s="15">
        <v>24</v>
      </c>
      <c r="E27" s="37" t="s">
        <v>402</v>
      </c>
      <c r="F27" s="72" t="s">
        <v>423</v>
      </c>
      <c r="G27" s="96" t="s">
        <v>534</v>
      </c>
      <c r="H27" s="96" t="s">
        <v>514</v>
      </c>
      <c r="I27" s="130">
        <v>119000</v>
      </c>
      <c r="J27" s="130">
        <v>0</v>
      </c>
      <c r="K27" s="132">
        <f t="shared" si="3"/>
        <v>1217.5</v>
      </c>
      <c r="L27" s="132">
        <f t="shared" si="1"/>
        <v>37.25</v>
      </c>
      <c r="M27" s="72" t="s">
        <v>498</v>
      </c>
      <c r="N27" s="37" t="s">
        <v>504</v>
      </c>
      <c r="O27" s="78"/>
      <c r="Q27" s="69">
        <v>89</v>
      </c>
      <c r="R27" s="160" t="str">
        <f>$F$95</f>
        <v>pad_VSS_5</v>
      </c>
      <c r="S27" s="161"/>
      <c r="T27" s="161"/>
      <c r="U27" s="161"/>
      <c r="V27" s="161"/>
      <c r="W27" s="161"/>
      <c r="X27" s="162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/>
      <c r="BD27"/>
      <c r="BE27"/>
      <c r="BF27" s="160" t="str">
        <f>$F$47</f>
        <v>pad_VSS_2</v>
      </c>
      <c r="BG27" s="161"/>
      <c r="BH27" s="161"/>
      <c r="BI27" s="161"/>
      <c r="BJ27" s="161"/>
      <c r="BK27" s="161"/>
      <c r="BL27" s="162"/>
      <c r="BM27" s="69">
        <v>41</v>
      </c>
    </row>
    <row r="28" spans="2:65" x14ac:dyDescent="0.15">
      <c r="B28" s="155"/>
      <c r="C28" s="15">
        <f t="shared" si="2"/>
        <v>22</v>
      </c>
      <c r="D28" s="15">
        <v>25</v>
      </c>
      <c r="E28" s="37" t="s">
        <v>402</v>
      </c>
      <c r="F28" s="72" t="s">
        <v>424</v>
      </c>
      <c r="G28" s="96" t="s">
        <v>535</v>
      </c>
      <c r="H28" s="96" t="s">
        <v>514</v>
      </c>
      <c r="I28" s="130">
        <v>124500</v>
      </c>
      <c r="J28" s="130">
        <v>0</v>
      </c>
      <c r="K28" s="132">
        <f t="shared" si="3"/>
        <v>1272.5</v>
      </c>
      <c r="L28" s="132">
        <f t="shared" si="1"/>
        <v>37.25</v>
      </c>
      <c r="M28" s="72" t="s">
        <v>496</v>
      </c>
      <c r="N28" s="37"/>
      <c r="O28" s="78"/>
      <c r="Q28" s="69">
        <v>90</v>
      </c>
      <c r="R28" s="160" t="str">
        <f>$F$96</f>
        <v>pad_VSS_4</v>
      </c>
      <c r="S28" s="161"/>
      <c r="T28" s="161"/>
      <c r="U28" s="161"/>
      <c r="V28" s="161"/>
      <c r="W28" s="161"/>
      <c r="X28" s="162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/>
      <c r="BD28"/>
      <c r="BE28"/>
      <c r="BF28" s="160" t="str">
        <f>$F$46</f>
        <v>pad_VDD_SERV</v>
      </c>
      <c r="BG28" s="161"/>
      <c r="BH28" s="161"/>
      <c r="BI28" s="161"/>
      <c r="BJ28" s="161"/>
      <c r="BK28" s="161"/>
      <c r="BL28" s="162"/>
      <c r="BM28" s="69">
        <v>40</v>
      </c>
    </row>
    <row r="29" spans="2:65" ht="13.5" customHeight="1" x14ac:dyDescent="0.15">
      <c r="B29" s="155"/>
      <c r="C29" s="15">
        <f t="shared" si="2"/>
        <v>23</v>
      </c>
      <c r="D29" s="15">
        <v>26</v>
      </c>
      <c r="E29" s="37" t="s">
        <v>402</v>
      </c>
      <c r="F29" s="72" t="s">
        <v>425</v>
      </c>
      <c r="G29" s="96" t="s">
        <v>536</v>
      </c>
      <c r="H29" s="96" t="s">
        <v>514</v>
      </c>
      <c r="I29" s="130">
        <v>130000</v>
      </c>
      <c r="J29" s="130">
        <v>0</v>
      </c>
      <c r="K29" s="132">
        <f t="shared" si="3"/>
        <v>1327.5</v>
      </c>
      <c r="L29" s="132">
        <f t="shared" si="1"/>
        <v>37.25</v>
      </c>
      <c r="M29" s="72" t="s">
        <v>496</v>
      </c>
      <c r="N29" s="37"/>
      <c r="O29" s="78"/>
      <c r="Q29" s="69">
        <v>91</v>
      </c>
      <c r="R29" s="160" t="str">
        <f>$F$97</f>
        <v>pad_VSS_OPEN8</v>
      </c>
      <c r="S29" s="161"/>
      <c r="T29" s="161"/>
      <c r="U29" s="161"/>
      <c r="V29" s="161"/>
      <c r="W29" s="161"/>
      <c r="X29" s="162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/>
      <c r="BD29"/>
      <c r="BE29"/>
      <c r="BF29" s="160" t="str">
        <f>$F$45</f>
        <v>pad_VSS_SERV</v>
      </c>
      <c r="BG29" s="161"/>
      <c r="BH29" s="161"/>
      <c r="BI29" s="161"/>
      <c r="BJ29" s="161"/>
      <c r="BK29" s="161"/>
      <c r="BL29" s="162"/>
      <c r="BM29" s="69">
        <v>39</v>
      </c>
    </row>
    <row r="30" spans="2:65" x14ac:dyDescent="0.15">
      <c r="B30" s="155"/>
      <c r="C30" s="15">
        <f t="shared" si="2"/>
        <v>24</v>
      </c>
      <c r="D30" s="15">
        <v>27</v>
      </c>
      <c r="E30" s="37" t="s">
        <v>402</v>
      </c>
      <c r="F30" s="72" t="s">
        <v>426</v>
      </c>
      <c r="G30" s="96" t="s">
        <v>537</v>
      </c>
      <c r="H30" s="96" t="s">
        <v>514</v>
      </c>
      <c r="I30" s="130">
        <v>135500</v>
      </c>
      <c r="J30" s="130">
        <v>0</v>
      </c>
      <c r="K30" s="132">
        <f t="shared" si="3"/>
        <v>1382.5</v>
      </c>
      <c r="L30" s="132">
        <f t="shared" si="1"/>
        <v>37.25</v>
      </c>
      <c r="M30" s="72" t="s">
        <v>496</v>
      </c>
      <c r="N30" s="37"/>
      <c r="O30" s="78"/>
      <c r="Q30" s="69">
        <v>92</v>
      </c>
      <c r="R30" s="160" t="str">
        <f>$F$98</f>
        <v>pad_VDD_OPEN8</v>
      </c>
      <c r="S30" s="161"/>
      <c r="T30" s="161"/>
      <c r="U30" s="161"/>
      <c r="V30" s="161"/>
      <c r="W30" s="161"/>
      <c r="X30" s="162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/>
      <c r="BD30"/>
      <c r="BE30"/>
      <c r="BF30" s="160" t="str">
        <f>$F$44</f>
        <v>pad_o_spiflash_sck</v>
      </c>
      <c r="BG30" s="161"/>
      <c r="BH30" s="161"/>
      <c r="BI30" s="161"/>
      <c r="BJ30" s="161"/>
      <c r="BK30" s="161"/>
      <c r="BL30" s="162"/>
      <c r="BM30" s="69">
        <v>38</v>
      </c>
    </row>
    <row r="31" spans="2:65" x14ac:dyDescent="0.15">
      <c r="B31" s="155"/>
      <c r="C31" s="15">
        <f t="shared" si="2"/>
        <v>25</v>
      </c>
      <c r="D31" s="15">
        <v>28</v>
      </c>
      <c r="E31" s="37" t="s">
        <v>402</v>
      </c>
      <c r="F31" s="72" t="s">
        <v>427</v>
      </c>
      <c r="G31" s="96" t="s">
        <v>538</v>
      </c>
      <c r="H31" s="96" t="s">
        <v>514</v>
      </c>
      <c r="I31" s="130">
        <v>141000</v>
      </c>
      <c r="J31" s="130">
        <v>0</v>
      </c>
      <c r="K31" s="132">
        <f t="shared" si="3"/>
        <v>1437.5</v>
      </c>
      <c r="L31" s="132">
        <f t="shared" si="1"/>
        <v>37.25</v>
      </c>
      <c r="M31" s="72" t="s">
        <v>496</v>
      </c>
      <c r="N31" s="37"/>
      <c r="O31" s="78"/>
      <c r="Q31" s="69">
        <v>93</v>
      </c>
      <c r="R31" s="160" t="str">
        <f>$F$99</f>
        <v>pad_serv_i_spiflash_cipo</v>
      </c>
      <c r="S31" s="161"/>
      <c r="T31" s="161"/>
      <c r="U31" s="161"/>
      <c r="V31" s="161"/>
      <c r="W31" s="161"/>
      <c r="X31" s="162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/>
      <c r="BD31"/>
      <c r="BE31"/>
      <c r="BF31" s="160" t="str">
        <f>$F$43</f>
        <v>pad_o_spiflash_copi</v>
      </c>
      <c r="BG31" s="161"/>
      <c r="BH31" s="161"/>
      <c r="BI31" s="161"/>
      <c r="BJ31" s="161"/>
      <c r="BK31" s="161"/>
      <c r="BL31" s="162"/>
      <c r="BM31" s="69">
        <v>37</v>
      </c>
    </row>
    <row r="32" spans="2:65" x14ac:dyDescent="0.15">
      <c r="B32" s="155"/>
      <c r="C32" s="15">
        <f t="shared" si="2"/>
        <v>26</v>
      </c>
      <c r="D32" s="15">
        <v>29</v>
      </c>
      <c r="E32" s="37" t="s">
        <v>402</v>
      </c>
      <c r="F32" s="72" t="s">
        <v>428</v>
      </c>
      <c r="G32" s="37" t="s">
        <v>539</v>
      </c>
      <c r="H32" s="37" t="s">
        <v>514</v>
      </c>
      <c r="I32" s="131">
        <v>146500</v>
      </c>
      <c r="J32" s="129">
        <v>0</v>
      </c>
      <c r="K32" s="132">
        <f t="shared" si="3"/>
        <v>1492.5</v>
      </c>
      <c r="L32" s="132">
        <f t="shared" si="1"/>
        <v>37.25</v>
      </c>
      <c r="M32" s="72" t="s">
        <v>496</v>
      </c>
      <c r="N32" s="37"/>
      <c r="O32" s="78"/>
      <c r="Q32" s="69">
        <v>94</v>
      </c>
      <c r="R32" s="160" t="str">
        <f>$F$100</f>
        <v>pad_serv_o_spiflash_cs</v>
      </c>
      <c r="S32" s="161"/>
      <c r="T32" s="161"/>
      <c r="U32" s="161"/>
      <c r="V32" s="161"/>
      <c r="W32" s="161"/>
      <c r="X32" s="162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/>
      <c r="BD32"/>
      <c r="BE32"/>
      <c r="BF32" s="160" t="str">
        <f>$F$42</f>
        <v>pad_i_spiflash_cipo</v>
      </c>
      <c r="BG32" s="161"/>
      <c r="BH32" s="161"/>
      <c r="BI32" s="161"/>
      <c r="BJ32" s="161"/>
      <c r="BK32" s="161"/>
      <c r="BL32" s="162"/>
      <c r="BM32" s="69">
        <v>36</v>
      </c>
    </row>
    <row r="33" spans="2:65" x14ac:dyDescent="0.15">
      <c r="B33" s="155"/>
      <c r="C33" s="15">
        <f t="shared" si="2"/>
        <v>27</v>
      </c>
      <c r="D33" s="15">
        <v>30</v>
      </c>
      <c r="E33" s="37" t="s">
        <v>402</v>
      </c>
      <c r="F33" s="72" t="s">
        <v>429</v>
      </c>
      <c r="G33" s="96" t="s">
        <v>540</v>
      </c>
      <c r="H33" s="96" t="s">
        <v>514</v>
      </c>
      <c r="I33" s="130">
        <v>152000</v>
      </c>
      <c r="J33" s="130">
        <v>0</v>
      </c>
      <c r="K33" s="132">
        <f t="shared" si="3"/>
        <v>1547.5</v>
      </c>
      <c r="L33" s="132">
        <f t="shared" si="1"/>
        <v>37.25</v>
      </c>
      <c r="M33" s="72" t="s">
        <v>496</v>
      </c>
      <c r="N33" s="37"/>
      <c r="O33" s="78"/>
      <c r="Q33" s="69">
        <v>95</v>
      </c>
      <c r="R33" s="160" t="str">
        <f>$F$101</f>
        <v>pad_serv_TX_Out</v>
      </c>
      <c r="S33" s="161"/>
      <c r="T33" s="161"/>
      <c r="U33" s="161"/>
      <c r="V33" s="161"/>
      <c r="W33" s="161"/>
      <c r="X33" s="162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/>
      <c r="BD33"/>
      <c r="BE33"/>
      <c r="BF33" s="160" t="str">
        <f>$F$41</f>
        <v>pad_o_spiflash_cs</v>
      </c>
      <c r="BG33" s="161"/>
      <c r="BH33" s="161"/>
      <c r="BI33" s="161"/>
      <c r="BJ33" s="161"/>
      <c r="BK33" s="161"/>
      <c r="BL33" s="162"/>
      <c r="BM33" s="69">
        <v>35</v>
      </c>
    </row>
    <row r="34" spans="2:65" ht="13.5" customHeight="1" x14ac:dyDescent="0.15">
      <c r="B34" s="155"/>
      <c r="C34" s="15">
        <f t="shared" si="2"/>
        <v>28</v>
      </c>
      <c r="D34" s="15">
        <v>31</v>
      </c>
      <c r="E34" s="37" t="s">
        <v>402</v>
      </c>
      <c r="F34" s="72" t="s">
        <v>430</v>
      </c>
      <c r="G34" s="96" t="s">
        <v>541</v>
      </c>
      <c r="H34" s="96" t="s">
        <v>514</v>
      </c>
      <c r="I34" s="130">
        <v>157500</v>
      </c>
      <c r="J34" s="130">
        <v>0</v>
      </c>
      <c r="K34" s="132">
        <f t="shared" si="3"/>
        <v>1602.5</v>
      </c>
      <c r="L34" s="132">
        <f t="shared" si="1"/>
        <v>37.25</v>
      </c>
      <c r="M34" s="72" t="s">
        <v>496</v>
      </c>
      <c r="N34" s="37"/>
      <c r="O34" s="78"/>
      <c r="Q34" s="69">
        <v>96</v>
      </c>
      <c r="R34" s="160" t="str">
        <f>$F$102</f>
        <v>pad_serv_RX_In</v>
      </c>
      <c r="S34" s="161"/>
      <c r="T34" s="161"/>
      <c r="U34" s="161"/>
      <c r="V34" s="161"/>
      <c r="W34" s="161"/>
      <c r="X34" s="162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/>
      <c r="BD34"/>
      <c r="BE34"/>
      <c r="BF34" s="160" t="str">
        <f>$F$40</f>
        <v>pad_TX_Out</v>
      </c>
      <c r="BG34" s="161"/>
      <c r="BH34" s="161"/>
      <c r="BI34" s="161"/>
      <c r="BJ34" s="161"/>
      <c r="BK34" s="161"/>
      <c r="BL34" s="162"/>
      <c r="BM34" s="69">
        <v>34</v>
      </c>
    </row>
    <row r="35" spans="2:65" ht="13.5" customHeight="1" x14ac:dyDescent="0.15">
      <c r="B35" s="155"/>
      <c r="C35" s="15">
        <f t="shared" si="2"/>
        <v>29</v>
      </c>
      <c r="D35" s="15">
        <v>32</v>
      </c>
      <c r="E35" s="37" t="s">
        <v>402</v>
      </c>
      <c r="F35" s="72" t="s">
        <v>431</v>
      </c>
      <c r="G35" s="96" t="s">
        <v>542</v>
      </c>
      <c r="H35" s="96" t="s">
        <v>514</v>
      </c>
      <c r="I35" s="130">
        <v>163000</v>
      </c>
      <c r="J35" s="130">
        <v>0</v>
      </c>
      <c r="K35" s="132">
        <f t="shared" si="3"/>
        <v>1657.5</v>
      </c>
      <c r="L35" s="132">
        <f t="shared" si="1"/>
        <v>37.25</v>
      </c>
      <c r="M35" s="72" t="s">
        <v>496</v>
      </c>
      <c r="N35" s="37"/>
      <c r="O35" s="78"/>
      <c r="Q35" s="69"/>
      <c r="R35" s="171"/>
      <c r="S35" s="171"/>
      <c r="T35" s="171"/>
      <c r="U35" s="171"/>
      <c r="V35" s="171"/>
      <c r="W35" s="171"/>
      <c r="X35" s="172"/>
      <c r="Y35" s="157" t="str">
        <f>$F$7</f>
        <v>pad_serv_o_spi_sck</v>
      </c>
      <c r="Z35" s="157" t="str">
        <f>$F$8</f>
        <v>pad_serv_i_trst</v>
      </c>
      <c r="AA35" s="157" t="str">
        <f>$F$9</f>
        <v>pad_serv_i_tms</v>
      </c>
      <c r="AB35" s="157" t="str">
        <f>$F$10</f>
        <v>pad_serv_o_tdo</v>
      </c>
      <c r="AC35" s="157" t="str">
        <f>$F$11</f>
        <v>pad_serv_i_tdi</v>
      </c>
      <c r="AD35" s="157" t="str">
        <f>$F$12</f>
        <v>pad_serv_i_tck</v>
      </c>
      <c r="AE35" s="157" t="str">
        <f>$F$13</f>
        <v>pad_serv_i_prog_cs</v>
      </c>
      <c r="AF35" s="157" t="str">
        <f>$F$14</f>
        <v>pad_serv_o_prog_cipo</v>
      </c>
      <c r="AG35" s="157" t="str">
        <f>$F$15</f>
        <v>pad_serv_i_prog_copi</v>
      </c>
      <c r="AH35" s="157" t="str">
        <f>$F$16</f>
        <v>pad_serv_i_prog_sck</v>
      </c>
      <c r="AI35" s="157" t="str">
        <f>$F$17</f>
        <v>pad_DIPSW_serv_7</v>
      </c>
      <c r="AJ35" s="157" t="str">
        <f>$F$18</f>
        <v>pad_DIPSW_serv_6</v>
      </c>
      <c r="AK35" s="157" t="str">
        <f>$F$19</f>
        <v>pad_DIPSW_serv_5</v>
      </c>
      <c r="AL35" s="157" t="str">
        <f>$F$20</f>
        <v>pad_DIPSW_serv_4</v>
      </c>
      <c r="AM35" s="157" t="str">
        <f>$F$21</f>
        <v>pad_DIPSW_serv_3</v>
      </c>
      <c r="AN35" s="157" t="str">
        <f>$F$22</f>
        <v>pad_DIPSW_serv_2</v>
      </c>
      <c r="AO35" s="157" t="str">
        <f>$F$23</f>
        <v>pad_DIPSW_serv_1</v>
      </c>
      <c r="AP35" s="157" t="str">
        <f>$F$24</f>
        <v>pad_DIPSW_serv_0</v>
      </c>
      <c r="AQ35" s="157" t="str">
        <f>$F$25</f>
        <v>pad_VSS_3</v>
      </c>
      <c r="AR35" s="157" t="str">
        <f>$F$26</f>
        <v>pad_VDD_3</v>
      </c>
      <c r="AS35" s="157" t="str">
        <f>$F$27</f>
        <v>pad_VDDPST_3</v>
      </c>
      <c r="AT35" s="157" t="str">
        <f>$F$28</f>
        <v>pad_LEDS_serv_7</v>
      </c>
      <c r="AU35" s="157" t="str">
        <f>$F$29</f>
        <v>pad_LEDS_serv_6</v>
      </c>
      <c r="AV35" s="157" t="str">
        <f>$F$30</f>
        <v>pad_LEDS_serv_5</v>
      </c>
      <c r="AW35" s="157" t="str">
        <f>$F$31</f>
        <v>pad_LEDS_serv_4</v>
      </c>
      <c r="AX35" s="157" t="str">
        <f>$F$32</f>
        <v>pad_LEDS_serv_3</v>
      </c>
      <c r="AY35" s="157" t="str">
        <f>$F$33</f>
        <v>pad_LEDS_serv_2</v>
      </c>
      <c r="AZ35" s="157" t="str">
        <f>$F$34</f>
        <v>pad_LEDS_serv_1</v>
      </c>
      <c r="BA35" s="157" t="str">
        <f>$F$35</f>
        <v>pad_LEDS_serv_0</v>
      </c>
      <c r="BB35" s="157" t="str">
        <f>$F$36</f>
        <v>pad_clock_serv</v>
      </c>
      <c r="BC35" s="157" t="str">
        <f>$F$37</f>
        <v>pad_clock_serv</v>
      </c>
      <c r="BD35" s="157" t="str">
        <f>$F$38</f>
        <v>pad_nreset_serv</v>
      </c>
      <c r="BE35" s="157" t="str">
        <f>$F$39</f>
        <v>pad_RX_In</v>
      </c>
      <c r="BF35" s="163"/>
      <c r="BG35" s="163"/>
      <c r="BH35" s="163"/>
      <c r="BI35" s="163"/>
      <c r="BJ35" s="163"/>
      <c r="BK35" s="163"/>
      <c r="BL35" s="163"/>
    </row>
    <row r="36" spans="2:65" x14ac:dyDescent="0.15">
      <c r="B36" s="155"/>
      <c r="C36" s="15">
        <f t="shared" si="2"/>
        <v>30</v>
      </c>
      <c r="D36" s="15">
        <v>33</v>
      </c>
      <c r="E36" s="37" t="s">
        <v>402</v>
      </c>
      <c r="F36" s="72" t="s">
        <v>432</v>
      </c>
      <c r="G36" s="37" t="s">
        <v>687</v>
      </c>
      <c r="H36" s="37" t="s">
        <v>514</v>
      </c>
      <c r="I36" s="131">
        <v>168500</v>
      </c>
      <c r="J36" s="129">
        <v>0</v>
      </c>
      <c r="K36" s="132">
        <f t="shared" si="3"/>
        <v>1712.5</v>
      </c>
      <c r="L36" s="132">
        <f t="shared" si="1"/>
        <v>37.25</v>
      </c>
      <c r="M36" s="72" t="s">
        <v>497</v>
      </c>
      <c r="N36" s="37" t="s">
        <v>505</v>
      </c>
      <c r="O36" s="78"/>
      <c r="Q36" s="69"/>
      <c r="R36" s="173"/>
      <c r="S36" s="173"/>
      <c r="T36" s="173"/>
      <c r="U36" s="173"/>
      <c r="V36" s="173"/>
      <c r="W36" s="173"/>
      <c r="X36" s="174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63"/>
      <c r="BG36" s="163"/>
      <c r="BH36" s="163"/>
      <c r="BI36" s="163"/>
      <c r="BJ36" s="163"/>
      <c r="BK36" s="163"/>
      <c r="BL36" s="163"/>
    </row>
    <row r="37" spans="2:65" ht="13.5" customHeight="1" x14ac:dyDescent="0.15">
      <c r="B37" s="155"/>
      <c r="C37" s="15">
        <f t="shared" si="2"/>
        <v>31</v>
      </c>
      <c r="D37" s="15">
        <v>34</v>
      </c>
      <c r="E37" s="37" t="s">
        <v>402</v>
      </c>
      <c r="F37" s="72" t="s">
        <v>432</v>
      </c>
      <c r="G37" s="96" t="s">
        <v>543</v>
      </c>
      <c r="H37" s="96" t="s">
        <v>514</v>
      </c>
      <c r="I37" s="130">
        <v>174500</v>
      </c>
      <c r="J37" s="130">
        <v>0</v>
      </c>
      <c r="K37" s="132">
        <f t="shared" si="3"/>
        <v>1772.5</v>
      </c>
      <c r="L37" s="132">
        <f t="shared" si="1"/>
        <v>37.25</v>
      </c>
      <c r="M37" s="72" t="s">
        <v>497</v>
      </c>
      <c r="N37" s="37" t="s">
        <v>505</v>
      </c>
      <c r="O37" s="78"/>
      <c r="Q37" s="69"/>
      <c r="R37" s="173"/>
      <c r="S37" s="173"/>
      <c r="T37" s="173"/>
      <c r="U37" s="173"/>
      <c r="V37" s="173"/>
      <c r="W37" s="173"/>
      <c r="X37" s="174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63"/>
      <c r="BG37" s="163"/>
      <c r="BH37" s="163"/>
      <c r="BI37" s="163"/>
      <c r="BJ37" s="163"/>
      <c r="BK37" s="163"/>
      <c r="BL37" s="163"/>
    </row>
    <row r="38" spans="2:65" x14ac:dyDescent="0.15">
      <c r="B38" s="155"/>
      <c r="C38" s="15">
        <f t="shared" si="2"/>
        <v>32</v>
      </c>
      <c r="D38" s="15">
        <v>35</v>
      </c>
      <c r="E38" s="37" t="s">
        <v>402</v>
      </c>
      <c r="F38" s="72" t="s">
        <v>433</v>
      </c>
      <c r="G38" s="96" t="s">
        <v>544</v>
      </c>
      <c r="H38" s="96" t="s">
        <v>514</v>
      </c>
      <c r="I38" s="130">
        <v>180000</v>
      </c>
      <c r="J38" s="130">
        <v>0</v>
      </c>
      <c r="K38" s="132">
        <f t="shared" si="3"/>
        <v>1827.5</v>
      </c>
      <c r="L38" s="132">
        <f t="shared" si="1"/>
        <v>37.25</v>
      </c>
      <c r="M38" s="72" t="s">
        <v>496</v>
      </c>
      <c r="N38" s="37"/>
      <c r="O38" s="78"/>
      <c r="Q38" s="69"/>
      <c r="R38" s="173"/>
      <c r="S38" s="173"/>
      <c r="T38" s="173"/>
      <c r="U38" s="173"/>
      <c r="V38" s="173"/>
      <c r="W38" s="173"/>
      <c r="X38" s="174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63"/>
      <c r="BG38" s="163"/>
      <c r="BH38" s="163"/>
      <c r="BI38" s="163"/>
      <c r="BJ38" s="163"/>
      <c r="BK38" s="163"/>
      <c r="BL38" s="163"/>
    </row>
    <row r="39" spans="2:65" x14ac:dyDescent="0.15">
      <c r="B39" s="155"/>
      <c r="C39" s="15">
        <f t="shared" si="2"/>
        <v>33</v>
      </c>
      <c r="D39" s="15">
        <v>36</v>
      </c>
      <c r="E39" s="37" t="s">
        <v>402</v>
      </c>
      <c r="F39" s="72" t="s">
        <v>693</v>
      </c>
      <c r="G39" s="96" t="s">
        <v>545</v>
      </c>
      <c r="H39" s="96" t="s">
        <v>514</v>
      </c>
      <c r="I39" s="130">
        <v>185500</v>
      </c>
      <c r="J39" s="130">
        <v>0</v>
      </c>
      <c r="K39" s="132">
        <f t="shared" si="3"/>
        <v>1882.5</v>
      </c>
      <c r="L39" s="132">
        <f t="shared" si="1"/>
        <v>37.25</v>
      </c>
      <c r="M39" s="72" t="s">
        <v>496</v>
      </c>
      <c r="N39" s="37"/>
      <c r="O39" s="78"/>
      <c r="Q39" s="69"/>
      <c r="R39" s="173"/>
      <c r="S39" s="173"/>
      <c r="T39" s="173"/>
      <c r="U39" s="173"/>
      <c r="V39" s="173"/>
      <c r="W39" s="173"/>
      <c r="X39" s="174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63"/>
      <c r="BG39" s="163"/>
      <c r="BH39" s="163"/>
      <c r="BI39" s="163"/>
      <c r="BJ39" s="163"/>
      <c r="BK39" s="163"/>
      <c r="BL39" s="163"/>
    </row>
    <row r="40" spans="2:65" ht="13.5" customHeight="1" x14ac:dyDescent="0.15">
      <c r="B40" s="156" t="s">
        <v>190</v>
      </c>
      <c r="C40" s="15">
        <f t="shared" si="2"/>
        <v>34</v>
      </c>
      <c r="D40" s="15">
        <v>53</v>
      </c>
      <c r="E40" s="37" t="s">
        <v>402</v>
      </c>
      <c r="F40" s="72" t="s">
        <v>466</v>
      </c>
      <c r="G40" s="96" t="s">
        <v>561</v>
      </c>
      <c r="H40" s="96" t="s">
        <v>514</v>
      </c>
      <c r="I40" s="130">
        <v>192550</v>
      </c>
      <c r="J40" s="130">
        <v>8700</v>
      </c>
      <c r="K40" s="132">
        <f t="shared" si="1"/>
        <v>1962.75</v>
      </c>
      <c r="L40" s="132">
        <f t="shared" si="3"/>
        <v>114.5</v>
      </c>
      <c r="M40" s="72" t="s">
        <v>496</v>
      </c>
      <c r="N40" s="37"/>
      <c r="O40" s="78"/>
      <c r="Q40" s="69"/>
      <c r="R40" s="173"/>
      <c r="S40" s="173"/>
      <c r="T40" s="173"/>
      <c r="U40" s="173"/>
      <c r="V40" s="173"/>
      <c r="W40" s="173"/>
      <c r="X40" s="174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63"/>
      <c r="BG40" s="163"/>
      <c r="BH40" s="163"/>
      <c r="BI40" s="163"/>
      <c r="BJ40" s="163"/>
      <c r="BK40" s="163"/>
      <c r="BL40" s="163"/>
    </row>
    <row r="41" spans="2:65" x14ac:dyDescent="0.15">
      <c r="B41" s="156"/>
      <c r="C41" s="15">
        <f t="shared" si="2"/>
        <v>35</v>
      </c>
      <c r="D41" s="15">
        <v>54</v>
      </c>
      <c r="E41" s="37" t="s">
        <v>402</v>
      </c>
      <c r="F41" s="72" t="s">
        <v>467</v>
      </c>
      <c r="G41" s="96" t="s">
        <v>562</v>
      </c>
      <c r="H41" s="96" t="s">
        <v>514</v>
      </c>
      <c r="I41" s="130">
        <v>192550</v>
      </c>
      <c r="J41" s="130">
        <v>14200</v>
      </c>
      <c r="K41" s="132">
        <f t="shared" ref="K41:K54" si="4">(I41+IF($H41="PAD55LU_SL", 3725, 4425))/100</f>
        <v>1962.75</v>
      </c>
      <c r="L41" s="132">
        <f t="shared" ref="L41:L54" si="5">(J41+IF($H41="PAD55LU_SL", 5500/2, 5000/2))/100</f>
        <v>169.5</v>
      </c>
      <c r="M41" s="72" t="s">
        <v>496</v>
      </c>
      <c r="N41" s="37"/>
      <c r="O41"/>
      <c r="Q41" s="69"/>
      <c r="R41" s="173"/>
      <c r="S41" s="173"/>
      <c r="T41" s="173"/>
      <c r="U41" s="173"/>
      <c r="V41" s="173"/>
      <c r="W41" s="173"/>
      <c r="X41" s="174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63"/>
      <c r="BG41" s="163"/>
      <c r="BH41" s="163"/>
      <c r="BI41" s="163"/>
      <c r="BJ41" s="163"/>
      <c r="BK41" s="163"/>
      <c r="BL41" s="163"/>
    </row>
    <row r="42" spans="2:65" x14ac:dyDescent="0.15">
      <c r="B42" s="156"/>
      <c r="C42" s="15">
        <f t="shared" si="2"/>
        <v>36</v>
      </c>
      <c r="D42" s="15">
        <v>55</v>
      </c>
      <c r="E42" s="37" t="s">
        <v>402</v>
      </c>
      <c r="F42" s="72" t="s">
        <v>468</v>
      </c>
      <c r="G42" s="96" t="s">
        <v>563</v>
      </c>
      <c r="H42" s="96" t="s">
        <v>514</v>
      </c>
      <c r="I42" s="130">
        <v>192550</v>
      </c>
      <c r="J42" s="130">
        <v>19700</v>
      </c>
      <c r="K42" s="132">
        <f t="shared" si="4"/>
        <v>1962.75</v>
      </c>
      <c r="L42" s="132">
        <f t="shared" si="5"/>
        <v>224.5</v>
      </c>
      <c r="M42" s="72" t="s">
        <v>496</v>
      </c>
      <c r="N42" s="37"/>
      <c r="O42"/>
      <c r="Q42" s="69"/>
      <c r="R42" s="69"/>
      <c r="S42" s="69"/>
      <c r="T42" s="69"/>
      <c r="U42" s="69"/>
      <c r="V42" s="69"/>
      <c r="W42" s="69"/>
      <c r="X42" s="69"/>
      <c r="Y42" s="69">
        <v>1</v>
      </c>
      <c r="Z42" s="69">
        <v>2</v>
      </c>
      <c r="AA42" s="69">
        <v>3</v>
      </c>
      <c r="AB42" s="69">
        <v>4</v>
      </c>
      <c r="AC42" s="69">
        <v>5</v>
      </c>
      <c r="AD42" s="69">
        <v>6</v>
      </c>
      <c r="AE42" s="69">
        <v>7</v>
      </c>
      <c r="AF42" s="69">
        <v>8</v>
      </c>
      <c r="AG42" s="69">
        <v>9</v>
      </c>
      <c r="AH42" s="69">
        <v>10</v>
      </c>
      <c r="AI42" s="69">
        <v>11</v>
      </c>
      <c r="AJ42" s="69">
        <v>12</v>
      </c>
      <c r="AK42" s="69">
        <v>13</v>
      </c>
      <c r="AL42" s="69">
        <v>14</v>
      </c>
      <c r="AM42" s="69">
        <v>15</v>
      </c>
      <c r="AN42" s="69">
        <v>16</v>
      </c>
      <c r="AO42" s="69">
        <v>17</v>
      </c>
      <c r="AP42" s="69">
        <v>18</v>
      </c>
      <c r="AQ42" s="69">
        <v>19</v>
      </c>
      <c r="AR42" s="69">
        <v>20</v>
      </c>
      <c r="AS42" s="69">
        <v>21</v>
      </c>
      <c r="AT42" s="69">
        <v>22</v>
      </c>
      <c r="AU42" s="69">
        <v>23</v>
      </c>
      <c r="AV42" s="69">
        <v>24</v>
      </c>
      <c r="AW42" s="69">
        <v>25</v>
      </c>
      <c r="AX42" s="69">
        <v>26</v>
      </c>
      <c r="AY42" s="69">
        <v>27</v>
      </c>
      <c r="AZ42" s="69">
        <v>28</v>
      </c>
      <c r="BA42" s="69">
        <v>29</v>
      </c>
      <c r="BB42" s="69">
        <v>30</v>
      </c>
      <c r="BC42" s="69">
        <v>31</v>
      </c>
      <c r="BD42" s="69">
        <v>32</v>
      </c>
      <c r="BE42" s="69">
        <v>33</v>
      </c>
      <c r="BF42" s="69"/>
      <c r="BG42" s="69"/>
      <c r="BH42" s="69"/>
      <c r="BI42" s="69"/>
      <c r="BJ42" s="69"/>
      <c r="BK42" s="69"/>
    </row>
    <row r="43" spans="2:65" x14ac:dyDescent="0.15">
      <c r="B43" s="156"/>
      <c r="C43" s="15">
        <f t="shared" si="2"/>
        <v>37</v>
      </c>
      <c r="D43" s="15">
        <v>56</v>
      </c>
      <c r="E43" s="37" t="s">
        <v>402</v>
      </c>
      <c r="F43" s="72" t="s">
        <v>469</v>
      </c>
      <c r="G43" s="96" t="s">
        <v>564</v>
      </c>
      <c r="H43" s="96" t="s">
        <v>514</v>
      </c>
      <c r="I43" s="130">
        <v>192550</v>
      </c>
      <c r="J43" s="130">
        <v>25200</v>
      </c>
      <c r="K43" s="132">
        <f t="shared" si="4"/>
        <v>1962.75</v>
      </c>
      <c r="L43" s="132">
        <f t="shared" si="5"/>
        <v>279.5</v>
      </c>
      <c r="M43" s="72" t="s">
        <v>496</v>
      </c>
      <c r="N43" s="37"/>
      <c r="O43"/>
    </row>
    <row r="44" spans="2:65" x14ac:dyDescent="0.15">
      <c r="B44" s="156"/>
      <c r="C44" s="15">
        <f t="shared" si="2"/>
        <v>38</v>
      </c>
      <c r="D44" s="15">
        <v>57</v>
      </c>
      <c r="E44" s="37" t="s">
        <v>402</v>
      </c>
      <c r="F44" s="72" t="s">
        <v>470</v>
      </c>
      <c r="G44" s="96" t="s">
        <v>565</v>
      </c>
      <c r="H44" s="96" t="s">
        <v>514</v>
      </c>
      <c r="I44" s="130">
        <v>192550</v>
      </c>
      <c r="J44" s="130">
        <v>30700</v>
      </c>
      <c r="K44" s="132">
        <f t="shared" si="4"/>
        <v>1962.75</v>
      </c>
      <c r="L44" s="132">
        <f t="shared" si="5"/>
        <v>334.5</v>
      </c>
      <c r="M44" s="72" t="s">
        <v>496</v>
      </c>
      <c r="N44" s="37"/>
      <c r="O44"/>
    </row>
    <row r="45" spans="2:65" ht="13.5" customHeight="1" x14ac:dyDescent="0.15">
      <c r="B45" s="156"/>
      <c r="C45" s="15">
        <f t="shared" si="2"/>
        <v>39</v>
      </c>
      <c r="D45" s="15">
        <v>58</v>
      </c>
      <c r="E45" s="37" t="s">
        <v>402</v>
      </c>
      <c r="F45" s="72" t="s">
        <v>471</v>
      </c>
      <c r="G45" s="96" t="s">
        <v>566</v>
      </c>
      <c r="H45" s="96" t="s">
        <v>514</v>
      </c>
      <c r="I45" s="130">
        <v>192550</v>
      </c>
      <c r="J45" s="130">
        <v>36200</v>
      </c>
      <c r="K45" s="132">
        <f t="shared" si="4"/>
        <v>1962.75</v>
      </c>
      <c r="L45" s="132">
        <f t="shared" si="5"/>
        <v>389.5</v>
      </c>
      <c r="M45" s="72" t="s">
        <v>501</v>
      </c>
      <c r="N45" s="37" t="s">
        <v>504</v>
      </c>
      <c r="O45"/>
    </row>
    <row r="46" spans="2:65" ht="13.5" customHeight="1" x14ac:dyDescent="0.15">
      <c r="B46" s="156"/>
      <c r="C46" s="15">
        <f t="shared" si="2"/>
        <v>40</v>
      </c>
      <c r="D46" s="15">
        <v>59</v>
      </c>
      <c r="E46" s="37" t="s">
        <v>402</v>
      </c>
      <c r="F46" s="72" t="s">
        <v>472</v>
      </c>
      <c r="G46" s="96" t="s">
        <v>567</v>
      </c>
      <c r="H46" s="96" t="s">
        <v>514</v>
      </c>
      <c r="I46" s="130">
        <v>192550</v>
      </c>
      <c r="J46" s="130">
        <v>41700</v>
      </c>
      <c r="K46" s="132">
        <f t="shared" si="4"/>
        <v>1962.75</v>
      </c>
      <c r="L46" s="132">
        <f t="shared" si="5"/>
        <v>444.5</v>
      </c>
      <c r="M46" s="72" t="s">
        <v>502</v>
      </c>
      <c r="N46" s="37" t="s">
        <v>504</v>
      </c>
      <c r="O46"/>
    </row>
    <row r="47" spans="2:65" x14ac:dyDescent="0.15">
      <c r="B47" s="156"/>
      <c r="C47" s="15">
        <f t="shared" si="2"/>
        <v>41</v>
      </c>
      <c r="D47" s="15">
        <v>60</v>
      </c>
      <c r="E47" s="37" t="s">
        <v>402</v>
      </c>
      <c r="F47" s="99" t="s">
        <v>473</v>
      </c>
      <c r="G47" s="96" t="s">
        <v>568</v>
      </c>
      <c r="H47" s="96" t="s">
        <v>514</v>
      </c>
      <c r="I47" s="130">
        <v>192550</v>
      </c>
      <c r="J47" s="130">
        <v>47200</v>
      </c>
      <c r="K47" s="132">
        <f t="shared" si="4"/>
        <v>1962.75</v>
      </c>
      <c r="L47" s="132">
        <f t="shared" si="5"/>
        <v>499.5</v>
      </c>
      <c r="M47" s="72" t="s">
        <v>500</v>
      </c>
      <c r="N47" s="37" t="s">
        <v>504</v>
      </c>
      <c r="O47"/>
    </row>
    <row r="48" spans="2:65" x14ac:dyDescent="0.15">
      <c r="B48" s="156"/>
      <c r="C48" s="15">
        <f t="shared" si="2"/>
        <v>42</v>
      </c>
      <c r="D48" s="15">
        <v>61</v>
      </c>
      <c r="E48" s="37" t="s">
        <v>402</v>
      </c>
      <c r="F48" s="99" t="s">
        <v>474</v>
      </c>
      <c r="G48" s="96" t="s">
        <v>569</v>
      </c>
      <c r="H48" s="96" t="s">
        <v>514</v>
      </c>
      <c r="I48" s="130">
        <v>192550</v>
      </c>
      <c r="J48" s="130">
        <v>52700</v>
      </c>
      <c r="K48" s="132">
        <f t="shared" si="4"/>
        <v>1962.75</v>
      </c>
      <c r="L48" s="132">
        <f t="shared" si="5"/>
        <v>554.5</v>
      </c>
      <c r="M48" s="72" t="s">
        <v>499</v>
      </c>
      <c r="N48" s="37" t="s">
        <v>504</v>
      </c>
      <c r="O48"/>
    </row>
    <row r="49" spans="2:28" ht="13.5" customHeight="1" x14ac:dyDescent="0.15">
      <c r="B49" s="156"/>
      <c r="C49" s="15">
        <f t="shared" si="2"/>
        <v>43</v>
      </c>
      <c r="D49" s="15">
        <v>62</v>
      </c>
      <c r="E49" s="37" t="s">
        <v>402</v>
      </c>
      <c r="F49" s="99" t="s">
        <v>475</v>
      </c>
      <c r="G49" s="96" t="s">
        <v>570</v>
      </c>
      <c r="H49" s="96" t="s">
        <v>514</v>
      </c>
      <c r="I49" s="130">
        <v>192550</v>
      </c>
      <c r="J49" s="130">
        <v>58200</v>
      </c>
      <c r="K49" s="132">
        <f t="shared" si="4"/>
        <v>1962.75</v>
      </c>
      <c r="L49" s="132">
        <f t="shared" si="5"/>
        <v>609.5</v>
      </c>
      <c r="M49" s="72" t="s">
        <v>498</v>
      </c>
      <c r="N49" s="37" t="s">
        <v>504</v>
      </c>
      <c r="O49"/>
    </row>
    <row r="50" spans="2:28" x14ac:dyDescent="0.15">
      <c r="B50" s="156"/>
      <c r="C50" s="15">
        <f t="shared" si="2"/>
        <v>44</v>
      </c>
      <c r="D50" s="15">
        <v>63</v>
      </c>
      <c r="E50" s="37" t="s">
        <v>402</v>
      </c>
      <c r="F50" s="99" t="s">
        <v>476</v>
      </c>
      <c r="G50" s="96" t="s">
        <v>571</v>
      </c>
      <c r="H50" s="96" t="s">
        <v>514</v>
      </c>
      <c r="I50" s="130">
        <v>192550</v>
      </c>
      <c r="J50" s="130">
        <v>63700</v>
      </c>
      <c r="K50" s="132">
        <f t="shared" si="4"/>
        <v>1962.75</v>
      </c>
      <c r="L50" s="132">
        <f t="shared" si="5"/>
        <v>664.5</v>
      </c>
      <c r="M50" s="72" t="s">
        <v>496</v>
      </c>
      <c r="N50" s="37"/>
      <c r="O50"/>
    </row>
    <row r="51" spans="2:28" x14ac:dyDescent="0.15">
      <c r="B51" s="156"/>
      <c r="C51" s="15">
        <f t="shared" si="2"/>
        <v>45</v>
      </c>
      <c r="D51" s="15">
        <v>64</v>
      </c>
      <c r="E51" s="37" t="s">
        <v>402</v>
      </c>
      <c r="F51" s="99" t="s">
        <v>477</v>
      </c>
      <c r="G51" s="96" t="s">
        <v>572</v>
      </c>
      <c r="H51" s="96" t="s">
        <v>514</v>
      </c>
      <c r="I51" s="130">
        <v>192550</v>
      </c>
      <c r="J51" s="130">
        <v>69200</v>
      </c>
      <c r="K51" s="132">
        <f t="shared" si="4"/>
        <v>1962.75</v>
      </c>
      <c r="L51" s="132">
        <f t="shared" si="5"/>
        <v>719.5</v>
      </c>
      <c r="M51" s="72" t="s">
        <v>496</v>
      </c>
      <c r="N51" s="37"/>
      <c r="O51"/>
    </row>
    <row r="52" spans="2:28" ht="13.5" customHeight="1" x14ac:dyDescent="0.15">
      <c r="B52" s="156"/>
      <c r="C52" s="15">
        <f t="shared" si="2"/>
        <v>46</v>
      </c>
      <c r="D52" s="15">
        <v>65</v>
      </c>
      <c r="E52" s="37" t="s">
        <v>402</v>
      </c>
      <c r="F52" s="99" t="s">
        <v>478</v>
      </c>
      <c r="G52" s="96" t="s">
        <v>573</v>
      </c>
      <c r="H52" s="96" t="s">
        <v>514</v>
      </c>
      <c r="I52" s="130">
        <v>192550</v>
      </c>
      <c r="J52" s="130">
        <v>74700</v>
      </c>
      <c r="K52" s="132">
        <f t="shared" si="4"/>
        <v>1962.75</v>
      </c>
      <c r="L52" s="132">
        <f t="shared" si="5"/>
        <v>774.5</v>
      </c>
      <c r="M52" s="72" t="s">
        <v>496</v>
      </c>
      <c r="N52" s="37"/>
      <c r="O52"/>
    </row>
    <row r="53" spans="2:28" ht="12.75" customHeight="1" x14ac:dyDescent="0.15">
      <c r="B53" s="156"/>
      <c r="C53" s="15">
        <f t="shared" si="2"/>
        <v>47</v>
      </c>
      <c r="D53" s="15">
        <v>66</v>
      </c>
      <c r="E53" s="37" t="s">
        <v>402</v>
      </c>
      <c r="F53" s="99" t="s">
        <v>479</v>
      </c>
      <c r="G53" s="96" t="s">
        <v>574</v>
      </c>
      <c r="H53" s="96" t="s">
        <v>514</v>
      </c>
      <c r="I53" s="130">
        <v>192550</v>
      </c>
      <c r="J53" s="130">
        <v>80200</v>
      </c>
      <c r="K53" s="132">
        <f t="shared" si="4"/>
        <v>1962.75</v>
      </c>
      <c r="L53" s="132">
        <f t="shared" si="5"/>
        <v>829.5</v>
      </c>
      <c r="M53" s="72" t="s">
        <v>496</v>
      </c>
      <c r="N53" s="37"/>
      <c r="O53"/>
    </row>
    <row r="54" spans="2:28" x14ac:dyDescent="0.15">
      <c r="B54" s="156"/>
      <c r="C54" s="15">
        <f t="shared" si="2"/>
        <v>48</v>
      </c>
      <c r="D54" s="15">
        <v>67</v>
      </c>
      <c r="E54" s="37" t="s">
        <v>402</v>
      </c>
      <c r="F54" s="99" t="s">
        <v>480</v>
      </c>
      <c r="G54" s="96" t="s">
        <v>575</v>
      </c>
      <c r="H54" s="96" t="s">
        <v>514</v>
      </c>
      <c r="I54" s="130">
        <v>192550</v>
      </c>
      <c r="J54" s="130">
        <v>85700</v>
      </c>
      <c r="K54" s="132">
        <f t="shared" si="4"/>
        <v>1962.75</v>
      </c>
      <c r="L54" s="132">
        <f t="shared" si="5"/>
        <v>884.5</v>
      </c>
      <c r="M54" s="72" t="s">
        <v>496</v>
      </c>
      <c r="N54" s="37"/>
      <c r="O54"/>
    </row>
    <row r="55" spans="2:28" ht="12.75" customHeight="1" x14ac:dyDescent="0.15">
      <c r="B55" s="155" t="s">
        <v>380</v>
      </c>
      <c r="C55" s="15">
        <f t="shared" si="2"/>
        <v>49</v>
      </c>
      <c r="D55" s="15">
        <v>84</v>
      </c>
      <c r="E55" s="37" t="s">
        <v>402</v>
      </c>
      <c r="F55" s="72" t="s">
        <v>465</v>
      </c>
      <c r="G55" s="96" t="s">
        <v>576</v>
      </c>
      <c r="H55" s="96" t="s">
        <v>514</v>
      </c>
      <c r="I55" s="130">
        <v>185500</v>
      </c>
      <c r="J55" s="130">
        <v>92550</v>
      </c>
      <c r="K55" s="132">
        <f t="shared" ref="K55:K87" si="6">(I55+IF($H55="PAD55LU_SL", 5500/2, 5000/2))/100</f>
        <v>1882.5</v>
      </c>
      <c r="L55" s="132">
        <f>(J55+IF($H55="PAD55LU_SL", 3725, 4425))/100</f>
        <v>962.75</v>
      </c>
      <c r="M55" s="72" t="s">
        <v>496</v>
      </c>
      <c r="N55" s="37"/>
      <c r="O55"/>
    </row>
    <row r="56" spans="2:28" x14ac:dyDescent="0.15">
      <c r="B56" s="155"/>
      <c r="C56" s="15">
        <f t="shared" si="2"/>
        <v>50</v>
      </c>
      <c r="D56" s="15">
        <v>85</v>
      </c>
      <c r="E56" s="37" t="s">
        <v>402</v>
      </c>
      <c r="F56" s="72" t="s">
        <v>464</v>
      </c>
      <c r="G56" s="96" t="s">
        <v>577</v>
      </c>
      <c r="H56" s="96" t="s">
        <v>514</v>
      </c>
      <c r="I56" s="130">
        <v>180000</v>
      </c>
      <c r="J56" s="130">
        <v>92550</v>
      </c>
      <c r="K56" s="132">
        <f t="shared" si="6"/>
        <v>1827.5</v>
      </c>
      <c r="L56" s="132">
        <f t="shared" ref="L56:L87" si="7">(J56+IF($H56="PAD55LU_SL", 3725, 4425))/100</f>
        <v>962.75</v>
      </c>
      <c r="M56" s="72" t="s">
        <v>496</v>
      </c>
      <c r="N56" s="37"/>
      <c r="O56"/>
    </row>
    <row r="57" spans="2:28" ht="13.5" customHeight="1" x14ac:dyDescent="0.15">
      <c r="B57" s="155"/>
      <c r="C57" s="15">
        <f t="shared" si="2"/>
        <v>51</v>
      </c>
      <c r="D57" s="15">
        <v>86</v>
      </c>
      <c r="E57" s="37" t="s">
        <v>402</v>
      </c>
      <c r="F57" s="72" t="s">
        <v>463</v>
      </c>
      <c r="G57" s="96" t="s">
        <v>578</v>
      </c>
      <c r="H57" s="96" t="s">
        <v>514</v>
      </c>
      <c r="I57" s="130">
        <v>174500</v>
      </c>
      <c r="J57" s="130">
        <v>92550</v>
      </c>
      <c r="K57" s="132">
        <f t="shared" si="6"/>
        <v>1772.5</v>
      </c>
      <c r="L57" s="132">
        <f t="shared" si="7"/>
        <v>962.75</v>
      </c>
      <c r="M57" s="72" t="s">
        <v>496</v>
      </c>
      <c r="N57" s="37"/>
      <c r="O57"/>
    </row>
    <row r="58" spans="2:28" ht="13.5" customHeight="1" x14ac:dyDescent="0.15">
      <c r="B58" s="155"/>
      <c r="C58" s="15">
        <f t="shared" si="2"/>
        <v>52</v>
      </c>
      <c r="D58" s="15">
        <v>87</v>
      </c>
      <c r="E58" s="37" t="s">
        <v>402</v>
      </c>
      <c r="F58" s="72" t="s">
        <v>462</v>
      </c>
      <c r="G58" s="96" t="s">
        <v>579</v>
      </c>
      <c r="H58" s="96" t="s">
        <v>514</v>
      </c>
      <c r="I58" s="130">
        <v>169000</v>
      </c>
      <c r="J58" s="130">
        <v>92550</v>
      </c>
      <c r="K58" s="132">
        <f t="shared" si="6"/>
        <v>1717.5</v>
      </c>
      <c r="L58" s="132">
        <f t="shared" si="7"/>
        <v>962.75</v>
      </c>
      <c r="M58" s="72" t="s">
        <v>496</v>
      </c>
      <c r="N58" s="37"/>
      <c r="O58"/>
    </row>
    <row r="59" spans="2:28" ht="13.5" customHeight="1" x14ac:dyDescent="0.15">
      <c r="B59" s="155"/>
      <c r="C59" s="15">
        <f t="shared" si="2"/>
        <v>53</v>
      </c>
      <c r="D59" s="15">
        <v>88</v>
      </c>
      <c r="E59" s="37" t="s">
        <v>402</v>
      </c>
      <c r="F59" s="72" t="s">
        <v>461</v>
      </c>
      <c r="G59" s="96" t="s">
        <v>580</v>
      </c>
      <c r="H59" s="96" t="s">
        <v>514</v>
      </c>
      <c r="I59" s="130">
        <v>163500</v>
      </c>
      <c r="J59" s="130">
        <v>92550</v>
      </c>
      <c r="K59" s="132">
        <f t="shared" si="6"/>
        <v>1662.5</v>
      </c>
      <c r="L59" s="132">
        <f t="shared" si="7"/>
        <v>962.75</v>
      </c>
      <c r="M59" s="72" t="s">
        <v>496</v>
      </c>
      <c r="N59" s="37"/>
      <c r="O59"/>
    </row>
    <row r="60" spans="2:28" ht="13.5" customHeight="1" x14ac:dyDescent="0.15">
      <c r="B60" s="155"/>
      <c r="C60" s="15">
        <f t="shared" si="2"/>
        <v>54</v>
      </c>
      <c r="D60" s="15">
        <v>89</v>
      </c>
      <c r="E60" s="37" t="s">
        <v>402</v>
      </c>
      <c r="F60" s="72" t="s">
        <v>460</v>
      </c>
      <c r="G60" s="96" t="s">
        <v>581</v>
      </c>
      <c r="H60" s="96" t="s">
        <v>514</v>
      </c>
      <c r="I60" s="130">
        <v>158000</v>
      </c>
      <c r="J60" s="130">
        <v>92550</v>
      </c>
      <c r="K60" s="132">
        <f t="shared" si="6"/>
        <v>1607.5</v>
      </c>
      <c r="L60" s="132">
        <f t="shared" si="7"/>
        <v>962.75</v>
      </c>
      <c r="M60" s="72" t="s">
        <v>496</v>
      </c>
      <c r="N60" s="37"/>
      <c r="O60"/>
    </row>
    <row r="61" spans="2:28" x14ac:dyDescent="0.15">
      <c r="B61" s="155"/>
      <c r="C61" s="15">
        <f t="shared" si="2"/>
        <v>55</v>
      </c>
      <c r="D61" s="15">
        <v>90</v>
      </c>
      <c r="E61" s="37" t="s">
        <v>402</v>
      </c>
      <c r="F61" s="72" t="s">
        <v>459</v>
      </c>
      <c r="G61" s="96" t="s">
        <v>582</v>
      </c>
      <c r="H61" s="96" t="s">
        <v>514</v>
      </c>
      <c r="I61" s="130">
        <v>152500</v>
      </c>
      <c r="J61" s="130">
        <v>92550</v>
      </c>
      <c r="K61" s="132">
        <f t="shared" si="6"/>
        <v>1552.5</v>
      </c>
      <c r="L61" s="132">
        <f t="shared" si="7"/>
        <v>962.75</v>
      </c>
      <c r="M61" s="72" t="s">
        <v>496</v>
      </c>
      <c r="N61" s="37"/>
      <c r="O61"/>
    </row>
    <row r="62" spans="2:28" x14ac:dyDescent="0.15">
      <c r="B62" s="155"/>
      <c r="C62" s="15">
        <f t="shared" si="2"/>
        <v>56</v>
      </c>
      <c r="D62" s="15">
        <v>91</v>
      </c>
      <c r="E62" s="37" t="s">
        <v>402</v>
      </c>
      <c r="F62" s="72" t="s">
        <v>458</v>
      </c>
      <c r="G62" s="96" t="s">
        <v>583</v>
      </c>
      <c r="H62" s="96" t="s">
        <v>514</v>
      </c>
      <c r="I62" s="130">
        <v>147000</v>
      </c>
      <c r="J62" s="130">
        <v>92550</v>
      </c>
      <c r="K62" s="132">
        <f t="shared" si="6"/>
        <v>1497.5</v>
      </c>
      <c r="L62" s="132">
        <f t="shared" si="7"/>
        <v>962.75</v>
      </c>
      <c r="M62" s="72" t="s">
        <v>496</v>
      </c>
      <c r="N62" s="37"/>
      <c r="O62"/>
    </row>
    <row r="63" spans="2:28" x14ac:dyDescent="0.15">
      <c r="B63" s="155"/>
      <c r="C63" s="15">
        <f t="shared" si="2"/>
        <v>57</v>
      </c>
      <c r="D63" s="15">
        <v>92</v>
      </c>
      <c r="E63" s="37" t="s">
        <v>402</v>
      </c>
      <c r="F63" s="72" t="s">
        <v>457</v>
      </c>
      <c r="G63" s="96" t="s">
        <v>584</v>
      </c>
      <c r="H63" s="96" t="s">
        <v>514</v>
      </c>
      <c r="I63" s="130">
        <v>141500</v>
      </c>
      <c r="J63" s="130">
        <v>92550</v>
      </c>
      <c r="K63" s="132">
        <f t="shared" si="6"/>
        <v>1442.5</v>
      </c>
      <c r="L63" s="132">
        <f t="shared" si="7"/>
        <v>962.75</v>
      </c>
      <c r="M63" s="72" t="s">
        <v>496</v>
      </c>
      <c r="N63" s="37"/>
      <c r="O63"/>
      <c r="T63" s="73"/>
      <c r="U63" s="73"/>
      <c r="V63" s="73"/>
      <c r="W63" s="73"/>
      <c r="X63" s="73"/>
      <c r="Y63" s="73"/>
      <c r="Z63" s="73"/>
      <c r="AA63" s="73"/>
      <c r="AB63" s="73"/>
    </row>
    <row r="64" spans="2:28" ht="13.5" customHeight="1" x14ac:dyDescent="0.15">
      <c r="B64" s="155"/>
      <c r="C64" s="15">
        <f t="shared" si="2"/>
        <v>58</v>
      </c>
      <c r="D64" s="15">
        <v>93</v>
      </c>
      <c r="E64" s="37" t="s">
        <v>402</v>
      </c>
      <c r="F64" s="72" t="s">
        <v>456</v>
      </c>
      <c r="G64" s="96" t="s">
        <v>585</v>
      </c>
      <c r="H64" s="96" t="s">
        <v>514</v>
      </c>
      <c r="I64" s="130">
        <v>136000</v>
      </c>
      <c r="J64" s="130">
        <v>92550</v>
      </c>
      <c r="K64" s="132">
        <f t="shared" si="6"/>
        <v>1387.5</v>
      </c>
      <c r="L64" s="132">
        <f t="shared" si="7"/>
        <v>962.75</v>
      </c>
      <c r="M64" s="72" t="s">
        <v>496</v>
      </c>
      <c r="N64" s="37"/>
      <c r="O64"/>
      <c r="T64" s="74"/>
      <c r="U64" s="75"/>
      <c r="V64" s="75"/>
      <c r="W64" s="75"/>
      <c r="X64" s="75"/>
      <c r="Y64" s="75"/>
      <c r="Z64" s="75"/>
      <c r="AA64" s="76"/>
      <c r="AB64" s="73"/>
    </row>
    <row r="65" spans="2:28" x14ac:dyDescent="0.15">
      <c r="B65" s="155"/>
      <c r="C65" s="15">
        <f t="shared" si="2"/>
        <v>59</v>
      </c>
      <c r="D65" s="15">
        <v>94</v>
      </c>
      <c r="E65" s="37" t="s">
        <v>402</v>
      </c>
      <c r="F65" s="72" t="s">
        <v>455</v>
      </c>
      <c r="G65" s="96" t="s">
        <v>586</v>
      </c>
      <c r="H65" s="96" t="s">
        <v>514</v>
      </c>
      <c r="I65" s="130">
        <v>130500</v>
      </c>
      <c r="J65" s="130">
        <v>92550</v>
      </c>
      <c r="K65" s="132">
        <f t="shared" si="6"/>
        <v>1332.5</v>
      </c>
      <c r="L65" s="132">
        <f t="shared" si="7"/>
        <v>962.75</v>
      </c>
      <c r="M65" s="72" t="s">
        <v>496</v>
      </c>
      <c r="N65" s="37"/>
      <c r="O65"/>
      <c r="T65" s="74"/>
      <c r="U65" s="75"/>
      <c r="V65" s="75"/>
      <c r="W65" s="75"/>
      <c r="X65" s="75"/>
      <c r="Y65" s="75"/>
      <c r="Z65" s="75"/>
      <c r="AA65" s="75"/>
      <c r="AB65" s="73"/>
    </row>
    <row r="66" spans="2:28" x14ac:dyDescent="0.15">
      <c r="B66" s="155"/>
      <c r="C66" s="15">
        <f t="shared" si="2"/>
        <v>60</v>
      </c>
      <c r="D66" s="15">
        <v>95</v>
      </c>
      <c r="E66" s="37" t="s">
        <v>402</v>
      </c>
      <c r="F66" s="72" t="s">
        <v>454</v>
      </c>
      <c r="G66" s="96" t="s">
        <v>587</v>
      </c>
      <c r="H66" s="96" t="s">
        <v>514</v>
      </c>
      <c r="I66" s="130">
        <v>125000</v>
      </c>
      <c r="J66" s="130">
        <v>92550</v>
      </c>
      <c r="K66" s="132">
        <f t="shared" si="6"/>
        <v>1277.5</v>
      </c>
      <c r="L66" s="132">
        <f t="shared" si="7"/>
        <v>962.75</v>
      </c>
      <c r="M66" s="72" t="s">
        <v>503</v>
      </c>
      <c r="N66" s="37" t="s">
        <v>504</v>
      </c>
      <c r="O66"/>
      <c r="T66" s="74"/>
      <c r="U66" s="75"/>
      <c r="V66" s="75"/>
      <c r="W66" s="75"/>
      <c r="X66" s="75"/>
      <c r="Y66" s="75"/>
      <c r="Z66" s="75"/>
      <c r="AA66" s="75"/>
      <c r="AB66" s="73"/>
    </row>
    <row r="67" spans="2:28" x14ac:dyDescent="0.15">
      <c r="B67" s="155"/>
      <c r="C67" s="15">
        <f t="shared" si="2"/>
        <v>61</v>
      </c>
      <c r="D67" s="15">
        <v>96</v>
      </c>
      <c r="E67" s="37" t="s">
        <v>402</v>
      </c>
      <c r="F67" s="72" t="s">
        <v>453</v>
      </c>
      <c r="G67" s="96" t="s">
        <v>588</v>
      </c>
      <c r="H67" s="96" t="s">
        <v>514</v>
      </c>
      <c r="I67" s="130">
        <v>119500</v>
      </c>
      <c r="J67" s="130">
        <v>92550</v>
      </c>
      <c r="K67" s="132">
        <f t="shared" si="6"/>
        <v>1222.5</v>
      </c>
      <c r="L67" s="132">
        <f t="shared" si="7"/>
        <v>962.75</v>
      </c>
      <c r="M67" s="72" t="s">
        <v>498</v>
      </c>
      <c r="N67" s="37" t="s">
        <v>504</v>
      </c>
      <c r="O67"/>
      <c r="T67" s="74"/>
      <c r="U67" s="75"/>
      <c r="V67" s="75"/>
      <c r="W67" s="75"/>
      <c r="X67" s="75"/>
      <c r="Y67" s="75"/>
      <c r="Z67" s="73"/>
      <c r="AA67" s="73"/>
      <c r="AB67" s="73"/>
    </row>
    <row r="68" spans="2:28" x14ac:dyDescent="0.15">
      <c r="B68" s="155"/>
      <c r="C68" s="15">
        <f t="shared" si="2"/>
        <v>62</v>
      </c>
      <c r="D68" s="15">
        <v>97</v>
      </c>
      <c r="E68" s="37" t="s">
        <v>402</v>
      </c>
      <c r="F68" s="72" t="s">
        <v>452</v>
      </c>
      <c r="G68" s="96" t="s">
        <v>589</v>
      </c>
      <c r="H68" s="96" t="s">
        <v>514</v>
      </c>
      <c r="I68" s="130">
        <v>114000</v>
      </c>
      <c r="J68" s="130">
        <v>92550</v>
      </c>
      <c r="K68" s="132">
        <f t="shared" si="6"/>
        <v>1167.5</v>
      </c>
      <c r="L68" s="132">
        <f t="shared" si="7"/>
        <v>962.75</v>
      </c>
      <c r="M68" s="72" t="s">
        <v>499</v>
      </c>
      <c r="N68" s="37" t="s">
        <v>504</v>
      </c>
      <c r="O68"/>
      <c r="T68" s="74"/>
      <c r="U68" s="75"/>
      <c r="V68" s="75"/>
      <c r="W68" s="75"/>
      <c r="X68" s="75"/>
      <c r="Y68" s="75"/>
      <c r="Z68" s="75"/>
      <c r="AA68" s="73"/>
      <c r="AB68" s="73"/>
    </row>
    <row r="69" spans="2:28" x14ac:dyDescent="0.15">
      <c r="B69" s="155"/>
      <c r="C69" s="15">
        <f t="shared" si="2"/>
        <v>63</v>
      </c>
      <c r="D69" s="15">
        <v>98</v>
      </c>
      <c r="E69" s="37" t="s">
        <v>402</v>
      </c>
      <c r="F69" s="99" t="s">
        <v>451</v>
      </c>
      <c r="G69" s="96" t="s">
        <v>590</v>
      </c>
      <c r="H69" s="96" t="s">
        <v>514</v>
      </c>
      <c r="I69" s="130">
        <v>108500</v>
      </c>
      <c r="J69" s="130">
        <v>92550</v>
      </c>
      <c r="K69" s="132">
        <f t="shared" si="6"/>
        <v>1112.5</v>
      </c>
      <c r="L69" s="132">
        <f t="shared" si="7"/>
        <v>962.75</v>
      </c>
      <c r="M69" s="72" t="s">
        <v>499</v>
      </c>
      <c r="N69" s="37" t="s">
        <v>504</v>
      </c>
      <c r="O69"/>
      <c r="T69" s="74"/>
      <c r="U69" s="75"/>
      <c r="V69" s="75"/>
      <c r="W69" s="75"/>
      <c r="X69" s="75"/>
      <c r="Y69" s="75"/>
      <c r="Z69" s="75"/>
      <c r="AA69" s="76"/>
      <c r="AB69" s="73"/>
    </row>
    <row r="70" spans="2:28" ht="13.5" customHeight="1" x14ac:dyDescent="0.15">
      <c r="B70" s="155"/>
      <c r="C70" s="15">
        <f t="shared" si="2"/>
        <v>64</v>
      </c>
      <c r="D70" s="15">
        <v>99</v>
      </c>
      <c r="E70" s="37" t="s">
        <v>402</v>
      </c>
      <c r="F70" s="99" t="s">
        <v>450</v>
      </c>
      <c r="G70" s="96" t="s">
        <v>591</v>
      </c>
      <c r="H70" s="96" t="s">
        <v>514</v>
      </c>
      <c r="I70" s="130">
        <v>103000</v>
      </c>
      <c r="J70" s="130">
        <v>92550</v>
      </c>
      <c r="K70" s="132">
        <f t="shared" si="6"/>
        <v>1057.5</v>
      </c>
      <c r="L70" s="132">
        <f t="shared" si="7"/>
        <v>962.75</v>
      </c>
      <c r="M70" s="72" t="s">
        <v>500</v>
      </c>
      <c r="N70" s="37" t="s">
        <v>504</v>
      </c>
      <c r="O70"/>
      <c r="T70" s="73"/>
      <c r="U70" s="73"/>
      <c r="V70" s="73"/>
      <c r="W70" s="73"/>
      <c r="X70" s="73"/>
      <c r="Y70" s="73"/>
      <c r="Z70" s="73"/>
      <c r="AA70" s="73"/>
      <c r="AB70" s="73"/>
    </row>
    <row r="71" spans="2:28" x14ac:dyDescent="0.15">
      <c r="B71" s="155"/>
      <c r="C71" s="15">
        <f t="shared" si="2"/>
        <v>65</v>
      </c>
      <c r="D71" s="15">
        <v>100</v>
      </c>
      <c r="E71" s="37" t="s">
        <v>402</v>
      </c>
      <c r="F71" s="99" t="s">
        <v>449</v>
      </c>
      <c r="G71" s="96" t="s">
        <v>592</v>
      </c>
      <c r="H71" s="96" t="s">
        <v>514</v>
      </c>
      <c r="I71" s="130">
        <v>97500</v>
      </c>
      <c r="J71" s="130">
        <v>92550</v>
      </c>
      <c r="K71" s="132">
        <f t="shared" si="6"/>
        <v>1002.5</v>
      </c>
      <c r="L71" s="132">
        <f t="shared" si="7"/>
        <v>962.75</v>
      </c>
      <c r="M71" s="72" t="s">
        <v>500</v>
      </c>
      <c r="N71" s="37" t="s">
        <v>504</v>
      </c>
      <c r="O71"/>
    </row>
    <row r="72" spans="2:28" ht="13.5" customHeight="1" x14ac:dyDescent="0.15">
      <c r="B72" s="155"/>
      <c r="C72" s="15">
        <f t="shared" si="2"/>
        <v>66</v>
      </c>
      <c r="D72" s="15">
        <v>101</v>
      </c>
      <c r="E72" s="37" t="s">
        <v>402</v>
      </c>
      <c r="F72" s="99" t="s">
        <v>448</v>
      </c>
      <c r="G72" s="96" t="s">
        <v>593</v>
      </c>
      <c r="H72" s="96" t="s">
        <v>514</v>
      </c>
      <c r="I72" s="130">
        <v>92000</v>
      </c>
      <c r="J72" s="130">
        <v>92550</v>
      </c>
      <c r="K72" s="132">
        <f t="shared" si="6"/>
        <v>947.5</v>
      </c>
      <c r="L72" s="132">
        <f t="shared" si="7"/>
        <v>962.75</v>
      </c>
      <c r="M72" s="72" t="s">
        <v>496</v>
      </c>
      <c r="N72" s="37"/>
      <c r="O72"/>
    </row>
    <row r="73" spans="2:28" x14ac:dyDescent="0.15">
      <c r="B73" s="155"/>
      <c r="C73" s="15">
        <f t="shared" si="2"/>
        <v>67</v>
      </c>
      <c r="D73" s="15">
        <v>102</v>
      </c>
      <c r="E73" s="37" t="s">
        <v>402</v>
      </c>
      <c r="F73" s="99" t="s">
        <v>447</v>
      </c>
      <c r="G73" s="96" t="s">
        <v>594</v>
      </c>
      <c r="H73" s="96" t="s">
        <v>514</v>
      </c>
      <c r="I73" s="130">
        <v>86500</v>
      </c>
      <c r="J73" s="130">
        <v>92550</v>
      </c>
      <c r="K73" s="132">
        <f t="shared" si="6"/>
        <v>892.5</v>
      </c>
      <c r="L73" s="132">
        <f t="shared" si="7"/>
        <v>962.75</v>
      </c>
      <c r="M73" s="72" t="s">
        <v>496</v>
      </c>
      <c r="N73" s="37"/>
      <c r="O73"/>
    </row>
    <row r="74" spans="2:28" x14ac:dyDescent="0.15">
      <c r="B74" s="155"/>
      <c r="C74" s="15">
        <f t="shared" ref="C74:C87" si="8">C73+1</f>
        <v>68</v>
      </c>
      <c r="D74" s="15">
        <v>103</v>
      </c>
      <c r="E74" s="37" t="s">
        <v>402</v>
      </c>
      <c r="F74" s="99" t="s">
        <v>446</v>
      </c>
      <c r="G74" s="96" t="s">
        <v>595</v>
      </c>
      <c r="H74" s="96" t="s">
        <v>514</v>
      </c>
      <c r="I74" s="130">
        <v>81000</v>
      </c>
      <c r="J74" s="130">
        <v>92550</v>
      </c>
      <c r="K74" s="132">
        <f t="shared" si="6"/>
        <v>837.5</v>
      </c>
      <c r="L74" s="132">
        <f t="shared" si="7"/>
        <v>962.75</v>
      </c>
      <c r="M74" s="72" t="s">
        <v>496</v>
      </c>
      <c r="N74" s="37"/>
      <c r="O74"/>
    </row>
    <row r="75" spans="2:28" x14ac:dyDescent="0.15">
      <c r="B75" s="155"/>
      <c r="C75" s="15">
        <f t="shared" si="8"/>
        <v>69</v>
      </c>
      <c r="D75" s="15">
        <v>104</v>
      </c>
      <c r="E75" s="37" t="s">
        <v>402</v>
      </c>
      <c r="F75" s="99" t="s">
        <v>445</v>
      </c>
      <c r="G75" s="96" t="s">
        <v>596</v>
      </c>
      <c r="H75" s="96" t="s">
        <v>514</v>
      </c>
      <c r="I75" s="130">
        <v>75500</v>
      </c>
      <c r="J75" s="130">
        <v>92550</v>
      </c>
      <c r="K75" s="132">
        <f t="shared" si="6"/>
        <v>782.5</v>
      </c>
      <c r="L75" s="132">
        <f t="shared" si="7"/>
        <v>962.75</v>
      </c>
      <c r="M75" s="72" t="s">
        <v>496</v>
      </c>
      <c r="N75" s="37"/>
      <c r="O75"/>
    </row>
    <row r="76" spans="2:28" ht="13.5" customHeight="1" x14ac:dyDescent="0.15">
      <c r="B76" s="155"/>
      <c r="C76" s="15">
        <f t="shared" si="8"/>
        <v>70</v>
      </c>
      <c r="D76" s="15">
        <v>105</v>
      </c>
      <c r="E76" s="37" t="s">
        <v>402</v>
      </c>
      <c r="F76" s="99" t="s">
        <v>444</v>
      </c>
      <c r="G76" s="96" t="s">
        <v>597</v>
      </c>
      <c r="H76" s="96" t="s">
        <v>514</v>
      </c>
      <c r="I76" s="130">
        <v>70000</v>
      </c>
      <c r="J76" s="130">
        <v>92550</v>
      </c>
      <c r="K76" s="132">
        <f t="shared" si="6"/>
        <v>727.5</v>
      </c>
      <c r="L76" s="132">
        <f t="shared" si="7"/>
        <v>962.75</v>
      </c>
      <c r="M76" s="72" t="s">
        <v>496</v>
      </c>
      <c r="N76" s="37"/>
      <c r="O76"/>
    </row>
    <row r="77" spans="2:28" x14ac:dyDescent="0.15">
      <c r="B77" s="155"/>
      <c r="C77" s="15">
        <f t="shared" si="8"/>
        <v>71</v>
      </c>
      <c r="D77" s="15">
        <v>106</v>
      </c>
      <c r="E77" s="37" t="s">
        <v>402</v>
      </c>
      <c r="F77" s="99" t="s">
        <v>443</v>
      </c>
      <c r="G77" s="96" t="s">
        <v>598</v>
      </c>
      <c r="H77" s="96" t="s">
        <v>514</v>
      </c>
      <c r="I77" s="130">
        <v>64500</v>
      </c>
      <c r="J77" s="130">
        <v>92550</v>
      </c>
      <c r="K77" s="132">
        <f t="shared" si="6"/>
        <v>672.5</v>
      </c>
      <c r="L77" s="132">
        <f t="shared" si="7"/>
        <v>962.75</v>
      </c>
      <c r="M77" s="72" t="s">
        <v>496</v>
      </c>
      <c r="N77" s="37"/>
      <c r="O77"/>
    </row>
    <row r="78" spans="2:28" x14ac:dyDescent="0.15">
      <c r="B78" s="155"/>
      <c r="C78" s="15">
        <f t="shared" si="8"/>
        <v>72</v>
      </c>
      <c r="D78" s="15">
        <v>107</v>
      </c>
      <c r="E78" s="37" t="s">
        <v>402</v>
      </c>
      <c r="F78" s="99" t="s">
        <v>442</v>
      </c>
      <c r="G78" s="96" t="s">
        <v>599</v>
      </c>
      <c r="H78" s="96" t="s">
        <v>514</v>
      </c>
      <c r="I78" s="130">
        <v>59000</v>
      </c>
      <c r="J78" s="130">
        <v>92550</v>
      </c>
      <c r="K78" s="132">
        <f t="shared" si="6"/>
        <v>617.5</v>
      </c>
      <c r="L78" s="132">
        <f t="shared" si="7"/>
        <v>962.75</v>
      </c>
      <c r="M78" s="72" t="s">
        <v>496</v>
      </c>
      <c r="N78" s="37"/>
      <c r="O78"/>
    </row>
    <row r="79" spans="2:28" x14ac:dyDescent="0.15">
      <c r="B79" s="155"/>
      <c r="C79" s="15">
        <f t="shared" si="8"/>
        <v>73</v>
      </c>
      <c r="D79" s="15">
        <v>108</v>
      </c>
      <c r="E79" s="37" t="s">
        <v>402</v>
      </c>
      <c r="F79" s="99" t="s">
        <v>441</v>
      </c>
      <c r="G79" s="96" t="s">
        <v>600</v>
      </c>
      <c r="H79" s="96" t="s">
        <v>514</v>
      </c>
      <c r="I79" s="130">
        <v>53500</v>
      </c>
      <c r="J79" s="130">
        <v>92550</v>
      </c>
      <c r="K79" s="132">
        <f t="shared" si="6"/>
        <v>562.5</v>
      </c>
      <c r="L79" s="132">
        <f t="shared" si="7"/>
        <v>962.75</v>
      </c>
      <c r="M79" s="72" t="s">
        <v>496</v>
      </c>
      <c r="N79" s="37"/>
      <c r="O79"/>
    </row>
    <row r="80" spans="2:28" x14ac:dyDescent="0.15">
      <c r="B80" s="155"/>
      <c r="C80" s="15">
        <f t="shared" si="8"/>
        <v>74</v>
      </c>
      <c r="D80" s="15">
        <v>109</v>
      </c>
      <c r="E80" s="37" t="s">
        <v>402</v>
      </c>
      <c r="F80" s="99" t="s">
        <v>440</v>
      </c>
      <c r="G80" s="96" t="s">
        <v>601</v>
      </c>
      <c r="H80" s="96" t="s">
        <v>514</v>
      </c>
      <c r="I80" s="130">
        <v>48000</v>
      </c>
      <c r="J80" s="130">
        <v>92550</v>
      </c>
      <c r="K80" s="132">
        <f t="shared" si="6"/>
        <v>507.5</v>
      </c>
      <c r="L80" s="132">
        <f t="shared" si="7"/>
        <v>962.75</v>
      </c>
      <c r="M80" s="72" t="s">
        <v>496</v>
      </c>
      <c r="N80" s="37"/>
      <c r="O80"/>
    </row>
    <row r="81" spans="2:15" x14ac:dyDescent="0.15">
      <c r="B81" s="155"/>
      <c r="C81" s="15">
        <f t="shared" si="8"/>
        <v>75</v>
      </c>
      <c r="D81" s="15">
        <v>110</v>
      </c>
      <c r="E81" s="37" t="s">
        <v>402</v>
      </c>
      <c r="F81" s="99" t="s">
        <v>439</v>
      </c>
      <c r="G81" s="96" t="s">
        <v>602</v>
      </c>
      <c r="H81" s="96" t="s">
        <v>514</v>
      </c>
      <c r="I81" s="130">
        <v>42500</v>
      </c>
      <c r="J81" s="130">
        <v>92550</v>
      </c>
      <c r="K81" s="132">
        <f t="shared" si="6"/>
        <v>452.5</v>
      </c>
      <c r="L81" s="132">
        <f t="shared" si="7"/>
        <v>962.75</v>
      </c>
      <c r="M81" s="72" t="s">
        <v>496</v>
      </c>
      <c r="N81" s="37"/>
      <c r="O81"/>
    </row>
    <row r="82" spans="2:15" ht="13.5" customHeight="1" x14ac:dyDescent="0.15">
      <c r="B82" s="155"/>
      <c r="C82" s="15">
        <f t="shared" si="8"/>
        <v>76</v>
      </c>
      <c r="D82" s="15">
        <v>111</v>
      </c>
      <c r="E82" s="37" t="s">
        <v>402</v>
      </c>
      <c r="F82" s="99" t="s">
        <v>438</v>
      </c>
      <c r="G82" s="96" t="s">
        <v>603</v>
      </c>
      <c r="H82" s="96" t="s">
        <v>514</v>
      </c>
      <c r="I82" s="130">
        <v>37000</v>
      </c>
      <c r="J82" s="130">
        <v>92550</v>
      </c>
      <c r="K82" s="132">
        <f t="shared" si="6"/>
        <v>397.5</v>
      </c>
      <c r="L82" s="132">
        <f t="shared" si="7"/>
        <v>962.75</v>
      </c>
      <c r="M82" s="72" t="s">
        <v>496</v>
      </c>
      <c r="N82" s="37"/>
      <c r="O82"/>
    </row>
    <row r="83" spans="2:15" x14ac:dyDescent="0.15">
      <c r="B83" s="155"/>
      <c r="C83" s="15">
        <f t="shared" si="8"/>
        <v>77</v>
      </c>
      <c r="D83" s="15">
        <v>112</v>
      </c>
      <c r="E83" s="37" t="s">
        <v>402</v>
      </c>
      <c r="F83" s="99" t="s">
        <v>437</v>
      </c>
      <c r="G83" s="96" t="s">
        <v>604</v>
      </c>
      <c r="H83" s="96" t="s">
        <v>514</v>
      </c>
      <c r="I83" s="130">
        <v>31500</v>
      </c>
      <c r="J83" s="130">
        <v>92550</v>
      </c>
      <c r="K83" s="132">
        <f t="shared" si="6"/>
        <v>342.5</v>
      </c>
      <c r="L83" s="132">
        <f t="shared" si="7"/>
        <v>962.75</v>
      </c>
      <c r="M83" s="72" t="s">
        <v>496</v>
      </c>
      <c r="N83" s="37"/>
      <c r="O83"/>
    </row>
    <row r="84" spans="2:15" x14ac:dyDescent="0.15">
      <c r="B84" s="155"/>
      <c r="C84" s="15">
        <f t="shared" si="8"/>
        <v>78</v>
      </c>
      <c r="D84" s="15">
        <v>113</v>
      </c>
      <c r="E84" s="37" t="s">
        <v>402</v>
      </c>
      <c r="F84" s="99" t="s">
        <v>436</v>
      </c>
      <c r="G84" s="96" t="s">
        <v>605</v>
      </c>
      <c r="H84" s="96" t="s">
        <v>514</v>
      </c>
      <c r="I84" s="130">
        <v>26000</v>
      </c>
      <c r="J84" s="130">
        <v>92550</v>
      </c>
      <c r="K84" s="132">
        <f t="shared" si="6"/>
        <v>287.5</v>
      </c>
      <c r="L84" s="132">
        <f t="shared" si="7"/>
        <v>962.75</v>
      </c>
      <c r="M84" s="72" t="s">
        <v>496</v>
      </c>
      <c r="N84" s="37"/>
      <c r="O84"/>
    </row>
    <row r="85" spans="2:15" x14ac:dyDescent="0.15">
      <c r="B85" s="155"/>
      <c r="C85" s="15">
        <f t="shared" si="8"/>
        <v>79</v>
      </c>
      <c r="D85" s="15">
        <v>114</v>
      </c>
      <c r="E85" s="37" t="s">
        <v>402</v>
      </c>
      <c r="F85" s="99" t="s">
        <v>435</v>
      </c>
      <c r="G85" s="96" t="s">
        <v>606</v>
      </c>
      <c r="H85" s="96" t="s">
        <v>514</v>
      </c>
      <c r="I85" s="130">
        <v>20500</v>
      </c>
      <c r="J85" s="130">
        <v>92550</v>
      </c>
      <c r="K85" s="132">
        <f t="shared" si="6"/>
        <v>232.5</v>
      </c>
      <c r="L85" s="132">
        <f t="shared" si="7"/>
        <v>962.75</v>
      </c>
      <c r="M85" s="72" t="s">
        <v>497</v>
      </c>
      <c r="N85" s="37" t="s">
        <v>505</v>
      </c>
      <c r="O85"/>
    </row>
    <row r="86" spans="2:15" ht="13.5" customHeight="1" x14ac:dyDescent="0.15">
      <c r="B86" s="155"/>
      <c r="C86" s="15">
        <f t="shared" si="8"/>
        <v>80</v>
      </c>
      <c r="D86" s="15">
        <v>115</v>
      </c>
      <c r="E86" s="37" t="s">
        <v>402</v>
      </c>
      <c r="F86" s="99" t="s">
        <v>435</v>
      </c>
      <c r="G86" s="96" t="s">
        <v>607</v>
      </c>
      <c r="H86" s="96" t="s">
        <v>514</v>
      </c>
      <c r="I86" s="130">
        <v>14500</v>
      </c>
      <c r="J86" s="130">
        <v>92550</v>
      </c>
      <c r="K86" s="132">
        <f t="shared" si="6"/>
        <v>172.5</v>
      </c>
      <c r="L86" s="132">
        <f t="shared" si="7"/>
        <v>962.75</v>
      </c>
      <c r="M86" s="72" t="s">
        <v>497</v>
      </c>
      <c r="N86" s="37" t="s">
        <v>505</v>
      </c>
      <c r="O86"/>
    </row>
    <row r="87" spans="2:15" ht="13.5" customHeight="1" x14ac:dyDescent="0.15">
      <c r="B87" s="155"/>
      <c r="C87" s="15">
        <f t="shared" si="8"/>
        <v>81</v>
      </c>
      <c r="D87" s="15">
        <v>116</v>
      </c>
      <c r="E87" s="37" t="s">
        <v>402</v>
      </c>
      <c r="F87" s="99" t="s">
        <v>434</v>
      </c>
      <c r="G87" s="96" t="s">
        <v>608</v>
      </c>
      <c r="H87" s="96" t="s">
        <v>514</v>
      </c>
      <c r="I87" s="130">
        <v>9000</v>
      </c>
      <c r="J87" s="130">
        <v>92550</v>
      </c>
      <c r="K87" s="132">
        <f t="shared" si="6"/>
        <v>117.5</v>
      </c>
      <c r="L87" s="132">
        <f t="shared" si="7"/>
        <v>962.75</v>
      </c>
      <c r="M87" s="72" t="s">
        <v>496</v>
      </c>
      <c r="N87" s="37"/>
      <c r="O87"/>
    </row>
    <row r="88" spans="2:15" ht="13.5" customHeight="1" x14ac:dyDescent="0.15">
      <c r="B88" s="150" t="s">
        <v>381</v>
      </c>
      <c r="C88" s="15">
        <f t="shared" ref="C88:C102" si="9">C87+1</f>
        <v>82</v>
      </c>
      <c r="D88" s="15">
        <v>133</v>
      </c>
      <c r="E88" s="37" t="s">
        <v>402</v>
      </c>
      <c r="F88" s="99" t="s">
        <v>481</v>
      </c>
      <c r="G88" s="37" t="s">
        <v>560</v>
      </c>
      <c r="H88" s="37" t="s">
        <v>514</v>
      </c>
      <c r="I88" s="131">
        <v>0</v>
      </c>
      <c r="J88" s="129">
        <v>85700</v>
      </c>
      <c r="K88" s="132">
        <f t="shared" ref="K88:K102" si="10">(I88+IF($H88="PAD55LU_SL", 3725, 4425))/100</f>
        <v>37.25</v>
      </c>
      <c r="L88" s="132">
        <f t="shared" ref="L88:L102" si="11">(J88+IF($H88="PAD55LU_SL", 5500/2, 5000/2))/100</f>
        <v>884.5</v>
      </c>
      <c r="M88" s="72" t="s">
        <v>496</v>
      </c>
      <c r="N88" s="37"/>
      <c r="O88"/>
    </row>
    <row r="89" spans="2:15" x14ac:dyDescent="0.15">
      <c r="B89" s="150"/>
      <c r="C89" s="15">
        <f t="shared" si="9"/>
        <v>83</v>
      </c>
      <c r="D89" s="15">
        <v>134</v>
      </c>
      <c r="E89" s="37" t="s">
        <v>402</v>
      </c>
      <c r="F89" s="99" t="s">
        <v>482</v>
      </c>
      <c r="G89" s="37" t="s">
        <v>559</v>
      </c>
      <c r="H89" s="37" t="s">
        <v>514</v>
      </c>
      <c r="I89" s="131">
        <v>0</v>
      </c>
      <c r="J89" s="129">
        <v>80200</v>
      </c>
      <c r="K89" s="132">
        <f t="shared" si="10"/>
        <v>37.25</v>
      </c>
      <c r="L89" s="132">
        <f t="shared" si="11"/>
        <v>829.5</v>
      </c>
      <c r="M89" s="72" t="s">
        <v>496</v>
      </c>
      <c r="N89" s="37"/>
      <c r="O89"/>
    </row>
    <row r="90" spans="2:15" x14ac:dyDescent="0.15">
      <c r="B90" s="150"/>
      <c r="C90" s="15">
        <f t="shared" si="9"/>
        <v>84</v>
      </c>
      <c r="D90" s="15">
        <v>135</v>
      </c>
      <c r="E90" s="37" t="s">
        <v>402</v>
      </c>
      <c r="F90" s="99" t="s">
        <v>483</v>
      </c>
      <c r="G90" s="37" t="s">
        <v>558</v>
      </c>
      <c r="H90" s="37" t="s">
        <v>514</v>
      </c>
      <c r="I90" s="131">
        <v>0</v>
      </c>
      <c r="J90" s="129">
        <v>74700</v>
      </c>
      <c r="K90" s="132">
        <f t="shared" si="10"/>
        <v>37.25</v>
      </c>
      <c r="L90" s="132">
        <f t="shared" si="11"/>
        <v>774.5</v>
      </c>
      <c r="M90" s="72" t="s">
        <v>496</v>
      </c>
      <c r="N90" s="37"/>
      <c r="O90"/>
    </row>
    <row r="91" spans="2:15" x14ac:dyDescent="0.15">
      <c r="B91" s="150"/>
      <c r="C91" s="15">
        <f t="shared" si="9"/>
        <v>85</v>
      </c>
      <c r="D91" s="15">
        <v>136</v>
      </c>
      <c r="E91" s="37" t="s">
        <v>402</v>
      </c>
      <c r="F91" s="99" t="s">
        <v>484</v>
      </c>
      <c r="G91" s="37" t="s">
        <v>557</v>
      </c>
      <c r="H91" s="37" t="s">
        <v>514</v>
      </c>
      <c r="I91" s="131">
        <v>0</v>
      </c>
      <c r="J91" s="129">
        <v>69200</v>
      </c>
      <c r="K91" s="132">
        <f t="shared" si="10"/>
        <v>37.25</v>
      </c>
      <c r="L91" s="132">
        <f t="shared" si="11"/>
        <v>719.5</v>
      </c>
      <c r="M91" s="72" t="s">
        <v>496</v>
      </c>
      <c r="N91" s="37"/>
      <c r="O91"/>
    </row>
    <row r="92" spans="2:15" ht="13.5" customHeight="1" x14ac:dyDescent="0.15">
      <c r="B92" s="150"/>
      <c r="C92" s="15">
        <f t="shared" si="9"/>
        <v>86</v>
      </c>
      <c r="D92" s="15">
        <v>137</v>
      </c>
      <c r="E92" s="37" t="s">
        <v>402</v>
      </c>
      <c r="F92" s="99" t="s">
        <v>485</v>
      </c>
      <c r="G92" s="37" t="s">
        <v>556</v>
      </c>
      <c r="H92" s="37" t="s">
        <v>514</v>
      </c>
      <c r="I92" s="131">
        <v>0</v>
      </c>
      <c r="J92" s="129">
        <v>63700</v>
      </c>
      <c r="K92" s="132">
        <f t="shared" si="10"/>
        <v>37.25</v>
      </c>
      <c r="L92" s="132">
        <f t="shared" si="11"/>
        <v>664.5</v>
      </c>
      <c r="M92" s="72" t="s">
        <v>496</v>
      </c>
      <c r="N92" s="37"/>
      <c r="O92"/>
    </row>
    <row r="93" spans="2:15" x14ac:dyDescent="0.15">
      <c r="B93" s="150"/>
      <c r="C93" s="15">
        <f t="shared" si="9"/>
        <v>87</v>
      </c>
      <c r="D93" s="15">
        <v>138</v>
      </c>
      <c r="E93" s="37" t="s">
        <v>402</v>
      </c>
      <c r="F93" s="99" t="s">
        <v>486</v>
      </c>
      <c r="G93" s="96" t="s">
        <v>555</v>
      </c>
      <c r="H93" s="96" t="s">
        <v>514</v>
      </c>
      <c r="I93" s="130">
        <v>0</v>
      </c>
      <c r="J93" s="130">
        <v>58200</v>
      </c>
      <c r="K93" s="132">
        <f t="shared" si="10"/>
        <v>37.25</v>
      </c>
      <c r="L93" s="132">
        <f t="shared" si="11"/>
        <v>609.5</v>
      </c>
      <c r="M93" s="72" t="s">
        <v>498</v>
      </c>
      <c r="N93" s="37" t="s">
        <v>504</v>
      </c>
      <c r="O93"/>
    </row>
    <row r="94" spans="2:15" x14ac:dyDescent="0.15">
      <c r="B94" s="150"/>
      <c r="C94" s="15">
        <f t="shared" si="9"/>
        <v>88</v>
      </c>
      <c r="D94" s="15">
        <v>139</v>
      </c>
      <c r="E94" s="37" t="s">
        <v>402</v>
      </c>
      <c r="F94" s="99" t="s">
        <v>487</v>
      </c>
      <c r="G94" s="96" t="s">
        <v>554</v>
      </c>
      <c r="H94" s="96" t="s">
        <v>514</v>
      </c>
      <c r="I94" s="130">
        <v>0</v>
      </c>
      <c r="J94" s="130">
        <v>52700</v>
      </c>
      <c r="K94" s="132">
        <f t="shared" si="10"/>
        <v>37.25</v>
      </c>
      <c r="L94" s="132">
        <f t="shared" si="11"/>
        <v>554.5</v>
      </c>
      <c r="M94" s="72" t="s">
        <v>499</v>
      </c>
      <c r="N94" s="37" t="s">
        <v>504</v>
      </c>
      <c r="O94"/>
    </row>
    <row r="95" spans="2:15" x14ac:dyDescent="0.15">
      <c r="B95" s="150"/>
      <c r="C95" s="15">
        <f t="shared" si="9"/>
        <v>89</v>
      </c>
      <c r="D95" s="15">
        <v>140</v>
      </c>
      <c r="E95" s="37" t="s">
        <v>402</v>
      </c>
      <c r="F95" s="99" t="s">
        <v>488</v>
      </c>
      <c r="G95" s="96" t="s">
        <v>553</v>
      </c>
      <c r="H95" s="96" t="s">
        <v>514</v>
      </c>
      <c r="I95" s="130">
        <v>0</v>
      </c>
      <c r="J95" s="130">
        <v>47200</v>
      </c>
      <c r="K95" s="132">
        <f t="shared" si="10"/>
        <v>37.25</v>
      </c>
      <c r="L95" s="132">
        <f t="shared" si="11"/>
        <v>499.5</v>
      </c>
      <c r="M95" s="72" t="s">
        <v>500</v>
      </c>
      <c r="N95" s="37" t="s">
        <v>504</v>
      </c>
      <c r="O95"/>
    </row>
    <row r="96" spans="2:15" x14ac:dyDescent="0.15">
      <c r="B96" s="150"/>
      <c r="C96" s="15">
        <f t="shared" si="9"/>
        <v>90</v>
      </c>
      <c r="D96" s="15">
        <v>141</v>
      </c>
      <c r="E96" s="37" t="s">
        <v>402</v>
      </c>
      <c r="F96" s="99" t="s">
        <v>489</v>
      </c>
      <c r="G96" s="96" t="s">
        <v>552</v>
      </c>
      <c r="H96" s="96" t="s">
        <v>514</v>
      </c>
      <c r="I96" s="130">
        <v>0</v>
      </c>
      <c r="J96" s="130">
        <v>41700</v>
      </c>
      <c r="K96" s="132">
        <f t="shared" si="10"/>
        <v>37.25</v>
      </c>
      <c r="L96" s="132">
        <f t="shared" si="11"/>
        <v>444.5</v>
      </c>
      <c r="M96" s="72" t="s">
        <v>500</v>
      </c>
      <c r="N96" s="37" t="s">
        <v>504</v>
      </c>
      <c r="O96"/>
    </row>
    <row r="97" spans="2:15" x14ac:dyDescent="0.15">
      <c r="B97" s="150"/>
      <c r="C97" s="15">
        <f t="shared" si="9"/>
        <v>91</v>
      </c>
      <c r="D97" s="15">
        <v>142</v>
      </c>
      <c r="E97" s="37" t="s">
        <v>402</v>
      </c>
      <c r="F97" s="99" t="s">
        <v>490</v>
      </c>
      <c r="G97" s="96" t="s">
        <v>551</v>
      </c>
      <c r="H97" s="96" t="s">
        <v>514</v>
      </c>
      <c r="I97" s="130">
        <v>0</v>
      </c>
      <c r="J97" s="130">
        <v>36200</v>
      </c>
      <c r="K97" s="132">
        <f t="shared" si="10"/>
        <v>37.25</v>
      </c>
      <c r="L97" s="132">
        <f t="shared" si="11"/>
        <v>389.5</v>
      </c>
      <c r="M97" s="72" t="s">
        <v>501</v>
      </c>
      <c r="N97" s="37" t="s">
        <v>504</v>
      </c>
      <c r="O97"/>
    </row>
    <row r="98" spans="2:15" x14ac:dyDescent="0.15">
      <c r="B98" s="150"/>
      <c r="C98" s="15">
        <f t="shared" si="9"/>
        <v>92</v>
      </c>
      <c r="D98" s="15">
        <v>143</v>
      </c>
      <c r="E98" s="37" t="s">
        <v>402</v>
      </c>
      <c r="F98" s="99" t="s">
        <v>491</v>
      </c>
      <c r="G98" s="96" t="s">
        <v>550</v>
      </c>
      <c r="H98" s="96" t="s">
        <v>514</v>
      </c>
      <c r="I98" s="130">
        <v>0</v>
      </c>
      <c r="J98" s="130">
        <v>30700</v>
      </c>
      <c r="K98" s="132">
        <f t="shared" si="10"/>
        <v>37.25</v>
      </c>
      <c r="L98" s="132">
        <f t="shared" si="11"/>
        <v>334.5</v>
      </c>
      <c r="M98" s="72" t="s">
        <v>502</v>
      </c>
      <c r="N98" s="37" t="s">
        <v>504</v>
      </c>
      <c r="O98"/>
    </row>
    <row r="99" spans="2:15" x14ac:dyDescent="0.15">
      <c r="B99" s="150"/>
      <c r="C99" s="15">
        <f t="shared" si="9"/>
        <v>93</v>
      </c>
      <c r="D99" s="15">
        <v>144</v>
      </c>
      <c r="E99" s="37" t="s">
        <v>402</v>
      </c>
      <c r="F99" s="99" t="s">
        <v>492</v>
      </c>
      <c r="G99" s="96" t="s">
        <v>549</v>
      </c>
      <c r="H99" s="96" t="s">
        <v>514</v>
      </c>
      <c r="I99" s="130">
        <v>0</v>
      </c>
      <c r="J99" s="130">
        <v>25200</v>
      </c>
      <c r="K99" s="132">
        <f t="shared" si="10"/>
        <v>37.25</v>
      </c>
      <c r="L99" s="132">
        <f t="shared" si="11"/>
        <v>279.5</v>
      </c>
      <c r="M99" s="72" t="s">
        <v>496</v>
      </c>
      <c r="N99" s="37"/>
      <c r="O99"/>
    </row>
    <row r="100" spans="2:15" x14ac:dyDescent="0.15">
      <c r="B100" s="150"/>
      <c r="C100" s="15">
        <f t="shared" si="9"/>
        <v>94</v>
      </c>
      <c r="D100" s="15">
        <v>145</v>
      </c>
      <c r="E100" s="37" t="s">
        <v>402</v>
      </c>
      <c r="F100" s="99" t="s">
        <v>493</v>
      </c>
      <c r="G100" s="96" t="s">
        <v>548</v>
      </c>
      <c r="H100" s="96" t="s">
        <v>514</v>
      </c>
      <c r="I100" s="130">
        <v>0</v>
      </c>
      <c r="J100" s="130">
        <v>19700</v>
      </c>
      <c r="K100" s="132">
        <f t="shared" si="10"/>
        <v>37.25</v>
      </c>
      <c r="L100" s="132">
        <f t="shared" si="11"/>
        <v>224.5</v>
      </c>
      <c r="M100" s="72" t="s">
        <v>496</v>
      </c>
      <c r="N100" s="37"/>
      <c r="O100"/>
    </row>
    <row r="101" spans="2:15" x14ac:dyDescent="0.15">
      <c r="B101" s="150"/>
      <c r="C101" s="15">
        <f t="shared" si="9"/>
        <v>95</v>
      </c>
      <c r="D101" s="15">
        <v>146</v>
      </c>
      <c r="E101" s="37" t="s">
        <v>402</v>
      </c>
      <c r="F101" s="99" t="s">
        <v>494</v>
      </c>
      <c r="G101" s="96" t="s">
        <v>547</v>
      </c>
      <c r="H101" s="96" t="s">
        <v>514</v>
      </c>
      <c r="I101" s="130">
        <v>0</v>
      </c>
      <c r="J101" s="130">
        <v>14200</v>
      </c>
      <c r="K101" s="132">
        <f t="shared" si="10"/>
        <v>37.25</v>
      </c>
      <c r="L101" s="132">
        <f t="shared" si="11"/>
        <v>169.5</v>
      </c>
      <c r="M101" s="72" t="s">
        <v>496</v>
      </c>
      <c r="N101" s="37"/>
      <c r="O101" s="78"/>
    </row>
    <row r="102" spans="2:15" x14ac:dyDescent="0.15">
      <c r="B102" s="150"/>
      <c r="C102" s="15">
        <f t="shared" si="9"/>
        <v>96</v>
      </c>
      <c r="D102" s="15">
        <v>147</v>
      </c>
      <c r="E102" s="37" t="s">
        <v>402</v>
      </c>
      <c r="F102" s="99" t="s">
        <v>495</v>
      </c>
      <c r="G102" s="96" t="s">
        <v>546</v>
      </c>
      <c r="H102" s="96" t="s">
        <v>514</v>
      </c>
      <c r="I102" s="130">
        <v>0</v>
      </c>
      <c r="J102" s="130">
        <v>8700</v>
      </c>
      <c r="K102" s="132">
        <f t="shared" si="10"/>
        <v>37.25</v>
      </c>
      <c r="L102" s="132">
        <f t="shared" si="11"/>
        <v>114.5</v>
      </c>
      <c r="M102" s="72" t="s">
        <v>496</v>
      </c>
      <c r="N102" s="37"/>
      <c r="O102" s="78"/>
    </row>
    <row r="103" spans="2:15" x14ac:dyDescent="0.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 s="78"/>
    </row>
    <row r="104" spans="2:15" ht="13.5" customHeight="1" x14ac:dyDescent="0.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 s="78"/>
    </row>
    <row r="105" spans="2:15" x14ac:dyDescent="0.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 s="78"/>
    </row>
    <row r="106" spans="2:15" x14ac:dyDescent="0.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 s="78"/>
    </row>
    <row r="107" spans="2:15" x14ac:dyDescent="0.15">
      <c r="C107" s="77"/>
      <c r="D107" s="77"/>
      <c r="E107"/>
      <c r="F107"/>
      <c r="G107"/>
      <c r="H107"/>
      <c r="I107"/>
      <c r="J107"/>
      <c r="K107"/>
      <c r="L107"/>
      <c r="M107"/>
      <c r="N107" s="3"/>
    </row>
    <row r="108" spans="2:15" x14ac:dyDescent="0.15">
      <c r="E108"/>
      <c r="F108"/>
      <c r="G108"/>
      <c r="H108"/>
      <c r="I108"/>
      <c r="J108"/>
      <c r="K108"/>
      <c r="L108"/>
      <c r="M108"/>
    </row>
    <row r="109" spans="2:15" x14ac:dyDescent="0.15">
      <c r="E109"/>
      <c r="F109"/>
      <c r="G109"/>
      <c r="H109"/>
      <c r="I109"/>
      <c r="J109"/>
      <c r="K109"/>
      <c r="L109"/>
      <c r="M109"/>
    </row>
    <row r="110" spans="2:15" x14ac:dyDescent="0.15">
      <c r="E110"/>
      <c r="F110"/>
      <c r="G110"/>
      <c r="H110"/>
      <c r="I110"/>
      <c r="J110"/>
      <c r="K110"/>
      <c r="L110"/>
      <c r="M110"/>
    </row>
    <row r="111" spans="2:15" x14ac:dyDescent="0.15">
      <c r="E111"/>
      <c r="F111"/>
      <c r="G111"/>
      <c r="H111"/>
      <c r="I111"/>
      <c r="J111"/>
      <c r="K111"/>
      <c r="L111"/>
      <c r="M111"/>
    </row>
    <row r="112" spans="2:15" x14ac:dyDescent="0.15">
      <c r="E112"/>
      <c r="F112"/>
      <c r="G112"/>
      <c r="H112"/>
      <c r="I112"/>
      <c r="J112"/>
      <c r="K112"/>
      <c r="L112"/>
      <c r="M112"/>
    </row>
    <row r="113" spans="5:13" x14ac:dyDescent="0.15">
      <c r="E113"/>
      <c r="F113"/>
      <c r="G113"/>
      <c r="H113"/>
      <c r="I113"/>
      <c r="J113"/>
      <c r="K113"/>
      <c r="L113"/>
      <c r="M113"/>
    </row>
    <row r="114" spans="5:13" x14ac:dyDescent="0.15">
      <c r="E114"/>
      <c r="F114"/>
      <c r="G114"/>
      <c r="H114"/>
      <c r="I114"/>
      <c r="J114"/>
      <c r="K114"/>
      <c r="L114"/>
      <c r="M114"/>
    </row>
    <row r="115" spans="5:13" x14ac:dyDescent="0.15">
      <c r="E115"/>
      <c r="F115"/>
      <c r="G115"/>
      <c r="H115"/>
      <c r="I115"/>
      <c r="J115"/>
      <c r="K115"/>
      <c r="L115"/>
      <c r="M115"/>
    </row>
    <row r="116" spans="5:13" x14ac:dyDescent="0.15">
      <c r="E116"/>
      <c r="F116"/>
      <c r="G116"/>
      <c r="H116"/>
      <c r="I116"/>
      <c r="J116"/>
      <c r="K116"/>
      <c r="L116"/>
      <c r="M116"/>
    </row>
    <row r="117" spans="5:13" x14ac:dyDescent="0.15">
      <c r="E117"/>
      <c r="F117"/>
      <c r="G117"/>
      <c r="H117"/>
      <c r="I117"/>
      <c r="J117"/>
      <c r="K117"/>
      <c r="L117"/>
      <c r="M117"/>
    </row>
    <row r="118" spans="5:13" x14ac:dyDescent="0.15">
      <c r="E118"/>
      <c r="F118"/>
      <c r="G118"/>
      <c r="H118"/>
      <c r="I118"/>
      <c r="J118"/>
      <c r="K118"/>
      <c r="L118"/>
      <c r="M118"/>
    </row>
  </sheetData>
  <autoFilter ref="C6:N106" xr:uid="{00000000-0009-0000-0000-000006000000}"/>
  <sortState ref="D88:D102">
    <sortCondition ref="D88"/>
  </sortState>
  <mergeCells count="106">
    <mergeCell ref="AA13:AA19"/>
    <mergeCell ref="AB13:AB19"/>
    <mergeCell ref="AC13:AC19"/>
    <mergeCell ref="AD13:AD19"/>
    <mergeCell ref="AE13:AE19"/>
    <mergeCell ref="AF13:AF19"/>
    <mergeCell ref="A1:C1"/>
    <mergeCell ref="F5:L5"/>
    <mergeCell ref="B7:B39"/>
    <mergeCell ref="R13:X19"/>
    <mergeCell ref="Y13:Y19"/>
    <mergeCell ref="Z13:Z19"/>
    <mergeCell ref="R22:X22"/>
    <mergeCell ref="R26:X26"/>
    <mergeCell ref="R30:X30"/>
    <mergeCell ref="R34:X34"/>
    <mergeCell ref="AX13:AX19"/>
    <mergeCell ref="AM13:AM19"/>
    <mergeCell ref="AN13:AN19"/>
    <mergeCell ref="AO13:AO19"/>
    <mergeCell ref="AP13:AP19"/>
    <mergeCell ref="AQ13:AQ19"/>
    <mergeCell ref="AR13:AR19"/>
    <mergeCell ref="AG13:AG19"/>
    <mergeCell ref="AH13:AH19"/>
    <mergeCell ref="AI13:AI19"/>
    <mergeCell ref="AJ13:AJ19"/>
    <mergeCell ref="AK13:AK19"/>
    <mergeCell ref="AL13:AL19"/>
    <mergeCell ref="BF22:BL22"/>
    <mergeCell ref="R23:X23"/>
    <mergeCell ref="BF23:BL23"/>
    <mergeCell ref="R24:X24"/>
    <mergeCell ref="BF24:BL24"/>
    <mergeCell ref="R25:X25"/>
    <mergeCell ref="BF25:BL25"/>
    <mergeCell ref="BE13:BE19"/>
    <mergeCell ref="BF13:BL19"/>
    <mergeCell ref="R20:X20"/>
    <mergeCell ref="BF20:BL20"/>
    <mergeCell ref="R21:X21"/>
    <mergeCell ref="BF21:BL21"/>
    <mergeCell ref="AY13:AY19"/>
    <mergeCell ref="AZ13:AZ19"/>
    <mergeCell ref="BA13:BA19"/>
    <mergeCell ref="BB13:BB19"/>
    <mergeCell ref="BC13:BC19"/>
    <mergeCell ref="BD13:BD19"/>
    <mergeCell ref="AS13:AS19"/>
    <mergeCell ref="AT13:AT19"/>
    <mergeCell ref="AU13:AU19"/>
    <mergeCell ref="AV13:AV19"/>
    <mergeCell ref="AW13:AW19"/>
    <mergeCell ref="BF30:BL30"/>
    <mergeCell ref="R31:X31"/>
    <mergeCell ref="BF31:BL31"/>
    <mergeCell ref="R32:X32"/>
    <mergeCell ref="BF32:BL32"/>
    <mergeCell ref="R33:X33"/>
    <mergeCell ref="BF33:BL33"/>
    <mergeCell ref="BF26:BL26"/>
    <mergeCell ref="R27:X27"/>
    <mergeCell ref="BF27:BL27"/>
    <mergeCell ref="R28:X28"/>
    <mergeCell ref="BF28:BL28"/>
    <mergeCell ref="R29:X29"/>
    <mergeCell ref="BF29:BL29"/>
    <mergeCell ref="AJ35:AJ41"/>
    <mergeCell ref="AK35:AK41"/>
    <mergeCell ref="AL35:AL41"/>
    <mergeCell ref="BF34:BL34"/>
    <mergeCell ref="R35:X41"/>
    <mergeCell ref="Y35:Y41"/>
    <mergeCell ref="Z35:Z41"/>
    <mergeCell ref="AA35:AA41"/>
    <mergeCell ref="AB35:AB41"/>
    <mergeCell ref="AC35:AC41"/>
    <mergeCell ref="AD35:AD41"/>
    <mergeCell ref="AE35:AE41"/>
    <mergeCell ref="AF35:AF41"/>
    <mergeCell ref="BE35:BE41"/>
    <mergeCell ref="BF35:BL41"/>
    <mergeCell ref="B40:B54"/>
    <mergeCell ref="B55:B87"/>
    <mergeCell ref="B88:B102"/>
    <mergeCell ref="AY35:AY41"/>
    <mergeCell ref="AZ35:AZ41"/>
    <mergeCell ref="BA35:BA41"/>
    <mergeCell ref="BB35:BB41"/>
    <mergeCell ref="BC35:BC41"/>
    <mergeCell ref="BD35:BD41"/>
    <mergeCell ref="AS35:AS41"/>
    <mergeCell ref="AT35:AT41"/>
    <mergeCell ref="AU35:AU41"/>
    <mergeCell ref="AV35:AV41"/>
    <mergeCell ref="AW35:AW41"/>
    <mergeCell ref="AX35:AX41"/>
    <mergeCell ref="AM35:AM41"/>
    <mergeCell ref="AN35:AN41"/>
    <mergeCell ref="AO35:AO41"/>
    <mergeCell ref="AP35:AP41"/>
    <mergeCell ref="AQ35:AQ41"/>
    <mergeCell ref="AR35:AR41"/>
    <mergeCell ref="AG35:AG41"/>
    <mergeCell ref="AH35:AH41"/>
    <mergeCell ref="AI35:AI41"/>
  </mergeCells>
  <phoneticPr fontId="1"/>
  <hyperlinks>
    <hyperlink ref="A1:C1" location="Index!A1" display="Back to Index" xr:uid="{00000000-0004-0000-06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600-000000000000}">
          <x14:formula1>
            <xm:f>'M:\ChipFab\TSMC65\TSMC6520_1\11_Pham_Lab\Duran\[Chip_ApplicationForm_v4_TSMC6520_1_duran_20201006.xlsx]List'!#REF!</xm:f>
          </x14:formula1>
          <xm:sqref>M69:M102</xm:sqref>
        </x14:dataValidation>
        <x14:dataValidation type="list" allowBlank="1" showInputMessage="1" showErrorMessage="1" xr:uid="{00000000-0002-0000-0600-000001000000}">
          <x14:formula1>
            <xm:f>'M:\ChipFab\TSMC65\TSMC6520_1\11_Pham_Lab\Yamamoto\[Chip_ApplicationForm_v4_TSMC6520_1_Yamamoto_20201023.xlsx]List'!#REF!</xm:f>
          </x14:formula1>
          <xm:sqref>M47:M54 M7 M9 M13:M19 M32:M39</xm:sqref>
        </x14:dataValidation>
        <x14:dataValidation type="list" allowBlank="1" showInputMessage="1" showErrorMessage="1" xr:uid="{00000000-0002-0000-0600-000002000000}">
          <x14:formula1>
            <xm:f>'M:\ChipFab\TSMC65\TSMC6520_1\12_Ishibashi_Lab\Shibasaki\[Chip_ApplicationForm_v4_TSMC6520_1_shibasaki_20201026.xlsx]List'!#REF!</xm:f>
          </x14:formula1>
          <xm:sqref>M63 M55:M61</xm:sqref>
        </x14:dataValidation>
        <x14:dataValidation type="list" allowBlank="1" showInputMessage="1" showErrorMessage="1" xr:uid="{623B0484-8C2C-410A-BCE0-8745AF928DD6}">
          <x14:formula1>
            <xm:f>'M:\ChipFab\TSMC65\TSMC6520_1\12_Ishibashi_Lab\Shibasaki\[Chip_ApplicationForm_v4_TSMC6520_1_shibasaki_20201113.xlsx]List'!#REF!</xm:f>
          </x14:formula1>
          <xm:sqref>M64:M68 M62</xm:sqref>
        </x14:dataValidation>
        <x14:dataValidation type="list" allowBlank="1" showInputMessage="1" showErrorMessage="1" xr:uid="{00000000-0002-0000-0600-000004000000}">
          <x14:formula1>
            <xm:f>'M:\ChipFab\TSMC65\TSMC6520_1\11_Pham_Lab\Yamamoto\[Chip_ApplicationForm_v4_TSMC6520_1_Yamamoto_20201124.xlsx]List'!#REF!</xm:f>
          </x14:formula1>
          <xm:sqref>M20:M30 M40:M46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BF32-E408-4889-A2A1-E49F187ECC0F}">
  <dimension ref="A1:C96"/>
  <sheetViews>
    <sheetView topLeftCell="A10" zoomScale="115" zoomScaleNormal="115" workbookViewId="0">
      <selection activeCell="B86" sqref="B86"/>
    </sheetView>
  </sheetViews>
  <sheetFormatPr defaultRowHeight="13.5" x14ac:dyDescent="0.15"/>
  <cols>
    <col min="2" max="2" width="31.125" customWidth="1"/>
  </cols>
  <sheetData>
    <row r="1" spans="1:3" x14ac:dyDescent="0.15">
      <c r="A1" s="15">
        <v>4</v>
      </c>
      <c r="B1" s="134" t="s">
        <v>609</v>
      </c>
      <c r="C1" s="135"/>
    </row>
    <row r="2" spans="1:3" x14ac:dyDescent="0.15">
      <c r="A2" s="15">
        <v>5</v>
      </c>
      <c r="B2" s="134" t="s">
        <v>686</v>
      </c>
      <c r="C2" s="135"/>
    </row>
    <row r="3" spans="1:3" x14ac:dyDescent="0.15">
      <c r="A3" s="15">
        <v>6</v>
      </c>
      <c r="B3" s="134" t="s">
        <v>610</v>
      </c>
      <c r="C3" s="135"/>
    </row>
    <row r="4" spans="1:3" x14ac:dyDescent="0.15">
      <c r="A4" s="15">
        <v>7</v>
      </c>
      <c r="B4" s="134" t="s">
        <v>611</v>
      </c>
      <c r="C4" s="135"/>
    </row>
    <row r="5" spans="1:3" x14ac:dyDescent="0.15">
      <c r="A5" s="15">
        <v>8</v>
      </c>
      <c r="B5" s="134" t="s">
        <v>612</v>
      </c>
      <c r="C5" s="135"/>
    </row>
    <row r="6" spans="1:3" x14ac:dyDescent="0.15">
      <c r="A6" s="15">
        <v>9</v>
      </c>
      <c r="B6" s="134" t="s">
        <v>613</v>
      </c>
      <c r="C6" s="135"/>
    </row>
    <row r="7" spans="1:3" x14ac:dyDescent="0.15">
      <c r="A7" s="15">
        <v>10</v>
      </c>
      <c r="B7" s="134" t="s">
        <v>614</v>
      </c>
      <c r="C7" s="135"/>
    </row>
    <row r="8" spans="1:3" x14ac:dyDescent="0.15">
      <c r="A8" s="15">
        <v>11</v>
      </c>
      <c r="B8" s="134" t="s">
        <v>615</v>
      </c>
      <c r="C8" s="135"/>
    </row>
    <row r="9" spans="1:3" x14ac:dyDescent="0.15">
      <c r="A9" s="15">
        <v>12</v>
      </c>
      <c r="B9" s="134" t="s">
        <v>616</v>
      </c>
      <c r="C9" s="135"/>
    </row>
    <row r="10" spans="1:3" x14ac:dyDescent="0.15">
      <c r="A10" s="15">
        <v>13</v>
      </c>
      <c r="B10" s="134" t="s">
        <v>617</v>
      </c>
      <c r="C10" s="135"/>
    </row>
    <row r="11" spans="1:3" x14ac:dyDescent="0.15">
      <c r="A11" s="15">
        <v>14</v>
      </c>
      <c r="B11" s="134" t="s">
        <v>618</v>
      </c>
      <c r="C11" s="135"/>
    </row>
    <row r="12" spans="1:3" x14ac:dyDescent="0.15">
      <c r="A12" s="15">
        <v>15</v>
      </c>
      <c r="B12" s="134" t="s">
        <v>619</v>
      </c>
      <c r="C12" s="135"/>
    </row>
    <row r="13" spans="1:3" x14ac:dyDescent="0.15">
      <c r="A13" s="15">
        <v>16</v>
      </c>
      <c r="B13" s="134" t="s">
        <v>620</v>
      </c>
      <c r="C13" s="135"/>
    </row>
    <row r="14" spans="1:3" x14ac:dyDescent="0.15">
      <c r="A14" s="15">
        <v>17</v>
      </c>
      <c r="B14" s="134" t="s">
        <v>621</v>
      </c>
      <c r="C14" s="135"/>
    </row>
    <row r="15" spans="1:3" x14ac:dyDescent="0.15">
      <c r="A15" s="15">
        <v>18</v>
      </c>
      <c r="B15" s="134" t="s">
        <v>622</v>
      </c>
      <c r="C15" s="135"/>
    </row>
    <row r="16" spans="1:3" x14ac:dyDescent="0.15">
      <c r="A16" s="15">
        <v>19</v>
      </c>
      <c r="B16" s="134" t="s">
        <v>623</v>
      </c>
      <c r="C16" s="135"/>
    </row>
    <row r="17" spans="1:3" x14ac:dyDescent="0.15">
      <c r="A17" s="15">
        <v>20</v>
      </c>
      <c r="B17" s="134" t="s">
        <v>624</v>
      </c>
      <c r="C17" s="135"/>
    </row>
    <row r="18" spans="1:3" x14ac:dyDescent="0.15">
      <c r="A18" s="15">
        <v>21</v>
      </c>
      <c r="B18" s="134" t="s">
        <v>697</v>
      </c>
      <c r="C18" s="135"/>
    </row>
    <row r="19" spans="1:3" x14ac:dyDescent="0.15">
      <c r="A19" s="15">
        <v>22</v>
      </c>
      <c r="B19" s="140" t="s">
        <v>625</v>
      </c>
      <c r="C19" s="138"/>
    </row>
    <row r="20" spans="1:3" x14ac:dyDescent="0.15">
      <c r="A20" s="15">
        <v>23</v>
      </c>
      <c r="B20" s="140" t="s">
        <v>626</v>
      </c>
      <c r="C20" s="136"/>
    </row>
    <row r="21" spans="1:3" x14ac:dyDescent="0.15">
      <c r="A21" s="15">
        <v>24</v>
      </c>
      <c r="B21" s="140" t="s">
        <v>627</v>
      </c>
      <c r="C21" s="136"/>
    </row>
    <row r="22" spans="1:3" x14ac:dyDescent="0.15">
      <c r="A22" s="15">
        <v>25</v>
      </c>
      <c r="B22" s="134" t="s">
        <v>628</v>
      </c>
      <c r="C22" s="135"/>
    </row>
    <row r="23" spans="1:3" x14ac:dyDescent="0.15">
      <c r="A23" s="15">
        <v>26</v>
      </c>
      <c r="B23" s="134" t="s">
        <v>629</v>
      </c>
      <c r="C23" s="135"/>
    </row>
    <row r="24" spans="1:3" x14ac:dyDescent="0.15">
      <c r="A24" s="15">
        <v>27</v>
      </c>
      <c r="B24" s="134" t="s">
        <v>630</v>
      </c>
      <c r="C24" s="135"/>
    </row>
    <row r="25" spans="1:3" x14ac:dyDescent="0.15">
      <c r="A25" s="15">
        <v>28</v>
      </c>
      <c r="B25" s="134" t="s">
        <v>631</v>
      </c>
      <c r="C25" s="135"/>
    </row>
    <row r="26" spans="1:3" x14ac:dyDescent="0.15">
      <c r="A26" s="15">
        <v>29</v>
      </c>
      <c r="B26" s="134" t="s">
        <v>632</v>
      </c>
      <c r="C26" s="135"/>
    </row>
    <row r="27" spans="1:3" x14ac:dyDescent="0.15">
      <c r="A27" s="15">
        <v>30</v>
      </c>
      <c r="B27" s="134" t="s">
        <v>633</v>
      </c>
      <c r="C27" s="135"/>
    </row>
    <row r="28" spans="1:3" x14ac:dyDescent="0.15">
      <c r="A28" s="15">
        <v>31</v>
      </c>
      <c r="B28" s="134" t="s">
        <v>634</v>
      </c>
      <c r="C28" s="135"/>
    </row>
    <row r="29" spans="1:3" x14ac:dyDescent="0.15">
      <c r="A29" s="15">
        <v>32</v>
      </c>
      <c r="B29" s="134" t="s">
        <v>696</v>
      </c>
      <c r="C29" s="135"/>
    </row>
    <row r="30" spans="1:3" x14ac:dyDescent="0.15">
      <c r="A30" s="15">
        <v>33</v>
      </c>
      <c r="B30" s="134" t="s">
        <v>689</v>
      </c>
      <c r="C30" s="137"/>
    </row>
    <row r="31" spans="1:3" x14ac:dyDescent="0.15">
      <c r="A31" s="15">
        <v>34</v>
      </c>
      <c r="B31" s="134" t="s">
        <v>690</v>
      </c>
      <c r="C31" s="137"/>
    </row>
    <row r="32" spans="1:3" x14ac:dyDescent="0.15">
      <c r="A32" s="15">
        <v>35</v>
      </c>
      <c r="B32" s="134" t="s">
        <v>688</v>
      </c>
      <c r="C32" s="135"/>
    </row>
    <row r="33" spans="1:3" x14ac:dyDescent="0.15">
      <c r="A33" s="15">
        <v>36</v>
      </c>
      <c r="B33" s="133" t="s">
        <v>635</v>
      </c>
      <c r="C33" s="139"/>
    </row>
    <row r="34" spans="1:3" x14ac:dyDescent="0.15">
      <c r="A34" s="15">
        <v>53</v>
      </c>
      <c r="B34" s="133" t="s">
        <v>636</v>
      </c>
      <c r="C34" s="139"/>
    </row>
    <row r="35" spans="1:3" x14ac:dyDescent="0.15">
      <c r="A35" s="15">
        <v>54</v>
      </c>
      <c r="B35" s="133" t="s">
        <v>703</v>
      </c>
      <c r="C35" s="139"/>
    </row>
    <row r="36" spans="1:3" x14ac:dyDescent="0.15">
      <c r="A36" s="15">
        <v>55</v>
      </c>
      <c r="B36" s="133" t="s">
        <v>704</v>
      </c>
      <c r="C36" s="139"/>
    </row>
    <row r="37" spans="1:3" x14ac:dyDescent="0.15">
      <c r="A37" s="15">
        <v>56</v>
      </c>
      <c r="B37" s="133" t="s">
        <v>637</v>
      </c>
      <c r="C37" s="139"/>
    </row>
    <row r="38" spans="1:3" x14ac:dyDescent="0.15">
      <c r="A38" s="15">
        <v>57</v>
      </c>
      <c r="B38" s="133" t="s">
        <v>638</v>
      </c>
      <c r="C38" s="139"/>
    </row>
    <row r="39" spans="1:3" x14ac:dyDescent="0.15">
      <c r="A39" s="15">
        <v>58</v>
      </c>
      <c r="B39" s="134" t="s">
        <v>639</v>
      </c>
      <c r="C39" s="138"/>
    </row>
    <row r="40" spans="1:3" x14ac:dyDescent="0.15">
      <c r="A40" s="15">
        <v>59</v>
      </c>
      <c r="B40" s="134" t="s">
        <v>640</v>
      </c>
      <c r="C40" s="136"/>
    </row>
    <row r="41" spans="1:3" x14ac:dyDescent="0.15">
      <c r="A41" s="15">
        <v>60</v>
      </c>
      <c r="B41" s="140" t="s">
        <v>641</v>
      </c>
      <c r="C41" s="138"/>
    </row>
    <row r="42" spans="1:3" x14ac:dyDescent="0.15">
      <c r="A42" s="15">
        <v>61</v>
      </c>
      <c r="B42" s="140" t="s">
        <v>642</v>
      </c>
      <c r="C42" s="136"/>
    </row>
    <row r="43" spans="1:3" x14ac:dyDescent="0.15">
      <c r="A43" s="15">
        <v>62</v>
      </c>
      <c r="B43" s="140" t="s">
        <v>643</v>
      </c>
      <c r="C43" s="136"/>
    </row>
    <row r="44" spans="1:3" x14ac:dyDescent="0.15">
      <c r="A44" s="15">
        <v>63</v>
      </c>
      <c r="B44" s="133" t="s">
        <v>644</v>
      </c>
      <c r="C44" s="139"/>
    </row>
    <row r="45" spans="1:3" x14ac:dyDescent="0.15">
      <c r="A45" s="15">
        <v>64</v>
      </c>
      <c r="B45" s="133" t="s">
        <v>705</v>
      </c>
      <c r="C45" s="139"/>
    </row>
    <row r="46" spans="1:3" x14ac:dyDescent="0.15">
      <c r="A46" s="15">
        <v>65</v>
      </c>
      <c r="B46" s="133" t="s">
        <v>645</v>
      </c>
      <c r="C46" s="139"/>
    </row>
    <row r="47" spans="1:3" x14ac:dyDescent="0.15">
      <c r="A47" s="15">
        <v>66</v>
      </c>
      <c r="B47" s="133" t="s">
        <v>646</v>
      </c>
      <c r="C47" s="139"/>
    </row>
    <row r="48" spans="1:3" x14ac:dyDescent="0.15">
      <c r="A48" s="15">
        <v>67</v>
      </c>
      <c r="B48" s="133" t="s">
        <v>706</v>
      </c>
      <c r="C48" s="139"/>
    </row>
    <row r="49" spans="1:3" x14ac:dyDescent="0.15">
      <c r="A49" s="15">
        <v>84</v>
      </c>
      <c r="B49" s="133" t="s">
        <v>647</v>
      </c>
      <c r="C49" s="139"/>
    </row>
    <row r="50" spans="1:3" x14ac:dyDescent="0.15">
      <c r="A50" s="15">
        <v>85</v>
      </c>
      <c r="B50" s="133" t="s">
        <v>648</v>
      </c>
      <c r="C50" s="139"/>
    </row>
    <row r="51" spans="1:3" x14ac:dyDescent="0.15">
      <c r="A51" s="15">
        <v>86</v>
      </c>
      <c r="B51" s="133" t="s">
        <v>649</v>
      </c>
      <c r="C51" s="139"/>
    </row>
    <row r="52" spans="1:3" x14ac:dyDescent="0.15">
      <c r="A52" s="15">
        <v>87</v>
      </c>
      <c r="B52" s="133" t="s">
        <v>650</v>
      </c>
      <c r="C52" s="139"/>
    </row>
    <row r="53" spans="1:3" x14ac:dyDescent="0.15">
      <c r="A53" s="15">
        <v>88</v>
      </c>
      <c r="B53" s="133" t="s">
        <v>651</v>
      </c>
      <c r="C53" s="139"/>
    </row>
    <row r="54" spans="1:3" x14ac:dyDescent="0.15">
      <c r="A54" s="15">
        <v>89</v>
      </c>
      <c r="B54" s="133" t="s">
        <v>701</v>
      </c>
      <c r="C54" s="139"/>
    </row>
    <row r="55" spans="1:3" x14ac:dyDescent="0.15">
      <c r="A55" s="15">
        <v>90</v>
      </c>
      <c r="B55" s="133" t="s">
        <v>652</v>
      </c>
      <c r="C55" s="139"/>
    </row>
    <row r="56" spans="1:3" x14ac:dyDescent="0.15">
      <c r="A56" s="15">
        <v>91</v>
      </c>
      <c r="B56" s="133" t="s">
        <v>653</v>
      </c>
      <c r="C56" s="139"/>
    </row>
    <row r="57" spans="1:3" x14ac:dyDescent="0.15">
      <c r="A57" s="15">
        <v>92</v>
      </c>
      <c r="B57" s="133" t="s">
        <v>654</v>
      </c>
      <c r="C57" s="139"/>
    </row>
    <row r="58" spans="1:3" x14ac:dyDescent="0.15">
      <c r="A58" s="15">
        <v>93</v>
      </c>
      <c r="B58" s="133" t="s">
        <v>655</v>
      </c>
      <c r="C58" s="139"/>
    </row>
    <row r="59" spans="1:3" x14ac:dyDescent="0.15">
      <c r="A59" s="15">
        <v>94</v>
      </c>
      <c r="B59" s="133" t="s">
        <v>656</v>
      </c>
      <c r="C59" s="139"/>
    </row>
    <row r="60" spans="1:3" x14ac:dyDescent="0.15">
      <c r="A60" s="15">
        <v>95</v>
      </c>
      <c r="B60" s="140" t="s">
        <v>657</v>
      </c>
      <c r="C60" s="136"/>
    </row>
    <row r="61" spans="1:3" x14ac:dyDescent="0.15">
      <c r="A61" s="15">
        <v>96</v>
      </c>
      <c r="B61" s="140" t="s">
        <v>658</v>
      </c>
      <c r="C61" s="136"/>
    </row>
    <row r="62" spans="1:3" x14ac:dyDescent="0.15">
      <c r="A62" s="15">
        <v>97</v>
      </c>
      <c r="B62" s="140" t="s">
        <v>659</v>
      </c>
      <c r="C62" s="136"/>
    </row>
    <row r="63" spans="1:3" x14ac:dyDescent="0.15">
      <c r="A63" s="15">
        <v>98</v>
      </c>
      <c r="B63" s="140" t="s">
        <v>660</v>
      </c>
      <c r="C63" s="136"/>
    </row>
    <row r="64" spans="1:3" x14ac:dyDescent="0.15">
      <c r="A64" s="15">
        <v>99</v>
      </c>
      <c r="B64" s="140" t="s">
        <v>661</v>
      </c>
      <c r="C64" s="138"/>
    </row>
    <row r="65" spans="1:3" x14ac:dyDescent="0.15">
      <c r="A65" s="15">
        <v>100</v>
      </c>
      <c r="B65" s="140" t="s">
        <v>662</v>
      </c>
      <c r="C65" s="138"/>
    </row>
    <row r="66" spans="1:3" x14ac:dyDescent="0.15">
      <c r="A66" s="15">
        <v>101</v>
      </c>
      <c r="B66" s="133" t="s">
        <v>663</v>
      </c>
      <c r="C66" s="139"/>
    </row>
    <row r="67" spans="1:3" x14ac:dyDescent="0.15">
      <c r="A67" s="15">
        <v>102</v>
      </c>
      <c r="B67" s="133" t="s">
        <v>664</v>
      </c>
      <c r="C67" s="139"/>
    </row>
    <row r="68" spans="1:3" x14ac:dyDescent="0.15">
      <c r="A68" s="15">
        <v>103</v>
      </c>
      <c r="B68" s="133" t="s">
        <v>665</v>
      </c>
      <c r="C68" s="139"/>
    </row>
    <row r="69" spans="1:3" x14ac:dyDescent="0.15">
      <c r="A69" s="15">
        <v>104</v>
      </c>
      <c r="B69" s="133" t="s">
        <v>666</v>
      </c>
      <c r="C69" s="139"/>
    </row>
    <row r="70" spans="1:3" x14ac:dyDescent="0.15">
      <c r="A70" s="15">
        <v>105</v>
      </c>
      <c r="B70" s="133" t="s">
        <v>700</v>
      </c>
      <c r="C70" s="139"/>
    </row>
    <row r="71" spans="1:3" x14ac:dyDescent="0.15">
      <c r="A71" s="15">
        <v>106</v>
      </c>
      <c r="B71" s="133" t="s">
        <v>698</v>
      </c>
      <c r="C71" s="139"/>
    </row>
    <row r="72" spans="1:3" x14ac:dyDescent="0.15">
      <c r="A72" s="15">
        <v>107</v>
      </c>
      <c r="B72" s="133" t="s">
        <v>667</v>
      </c>
      <c r="C72" s="139"/>
    </row>
    <row r="73" spans="1:3" x14ac:dyDescent="0.15">
      <c r="A73" s="15">
        <v>108</v>
      </c>
      <c r="B73" s="133" t="s">
        <v>668</v>
      </c>
      <c r="C73" s="139"/>
    </row>
    <row r="74" spans="1:3" x14ac:dyDescent="0.15">
      <c r="A74" s="15">
        <v>109</v>
      </c>
      <c r="B74" s="133" t="s">
        <v>669</v>
      </c>
      <c r="C74" s="139"/>
    </row>
    <row r="75" spans="1:3" x14ac:dyDescent="0.15">
      <c r="A75" s="15">
        <v>110</v>
      </c>
      <c r="B75" s="133" t="s">
        <v>670</v>
      </c>
      <c r="C75" s="139"/>
    </row>
    <row r="76" spans="1:3" x14ac:dyDescent="0.15">
      <c r="A76" s="15">
        <v>111</v>
      </c>
      <c r="B76" s="133" t="s">
        <v>671</v>
      </c>
      <c r="C76" s="139"/>
    </row>
    <row r="77" spans="1:3" x14ac:dyDescent="0.15">
      <c r="A77" s="15">
        <v>112</v>
      </c>
      <c r="B77" s="133" t="s">
        <v>672</v>
      </c>
      <c r="C77" s="139"/>
    </row>
    <row r="78" spans="1:3" x14ac:dyDescent="0.15">
      <c r="A78" s="15">
        <v>113</v>
      </c>
      <c r="B78" s="133" t="s">
        <v>699</v>
      </c>
      <c r="C78" s="139"/>
    </row>
    <row r="79" spans="1:3" x14ac:dyDescent="0.15">
      <c r="A79" s="15">
        <v>114</v>
      </c>
      <c r="B79" s="133" t="s">
        <v>691</v>
      </c>
    </row>
    <row r="80" spans="1:3" x14ac:dyDescent="0.15">
      <c r="A80" s="15">
        <v>115</v>
      </c>
      <c r="B80" s="133" t="s">
        <v>692</v>
      </c>
    </row>
    <row r="81" spans="1:3" x14ac:dyDescent="0.15">
      <c r="A81" s="15">
        <v>116</v>
      </c>
      <c r="B81" s="133" t="s">
        <v>702</v>
      </c>
      <c r="C81" s="135"/>
    </row>
    <row r="82" spans="1:3" x14ac:dyDescent="0.15">
      <c r="A82" s="15">
        <v>133</v>
      </c>
      <c r="B82" s="134" t="s">
        <v>673</v>
      </c>
      <c r="C82" s="135"/>
    </row>
    <row r="83" spans="1:3" x14ac:dyDescent="0.15">
      <c r="A83" s="15">
        <v>134</v>
      </c>
      <c r="B83" s="134" t="s">
        <v>674</v>
      </c>
      <c r="C83" s="135"/>
    </row>
    <row r="84" spans="1:3" x14ac:dyDescent="0.15">
      <c r="A84" s="15">
        <v>135</v>
      </c>
      <c r="B84" s="134" t="s">
        <v>675</v>
      </c>
      <c r="C84" s="135"/>
    </row>
    <row r="85" spans="1:3" x14ac:dyDescent="0.15">
      <c r="A85" s="15">
        <v>136</v>
      </c>
      <c r="B85" s="134" t="s">
        <v>694</v>
      </c>
      <c r="C85" s="135"/>
    </row>
    <row r="86" spans="1:3" x14ac:dyDescent="0.15">
      <c r="A86" s="15">
        <v>137</v>
      </c>
      <c r="B86" s="134" t="s">
        <v>676</v>
      </c>
      <c r="C86" s="135"/>
    </row>
    <row r="87" spans="1:3" x14ac:dyDescent="0.15">
      <c r="A87" s="15">
        <v>138</v>
      </c>
      <c r="B87" s="140" t="s">
        <v>677</v>
      </c>
      <c r="C87" s="136"/>
    </row>
    <row r="88" spans="1:3" x14ac:dyDescent="0.15">
      <c r="A88" s="15">
        <v>139</v>
      </c>
      <c r="B88" s="140" t="s">
        <v>678</v>
      </c>
      <c r="C88" s="136"/>
    </row>
    <row r="89" spans="1:3" x14ac:dyDescent="0.15">
      <c r="A89" s="15">
        <v>140</v>
      </c>
      <c r="B89" s="140" t="s">
        <v>679</v>
      </c>
      <c r="C89" s="138"/>
    </row>
    <row r="90" spans="1:3" x14ac:dyDescent="0.15">
      <c r="A90" s="15">
        <v>141</v>
      </c>
      <c r="B90" s="140" t="s">
        <v>680</v>
      </c>
      <c r="C90" s="138"/>
    </row>
    <row r="91" spans="1:3" x14ac:dyDescent="0.15">
      <c r="A91" s="15">
        <v>142</v>
      </c>
      <c r="B91" s="140" t="s">
        <v>681</v>
      </c>
      <c r="C91" s="138"/>
    </row>
    <row r="92" spans="1:3" x14ac:dyDescent="0.15">
      <c r="A92" s="15">
        <v>143</v>
      </c>
      <c r="B92" s="140" t="s">
        <v>682</v>
      </c>
      <c r="C92" s="136"/>
    </row>
    <row r="93" spans="1:3" x14ac:dyDescent="0.15">
      <c r="A93" s="15">
        <v>144</v>
      </c>
      <c r="B93" s="134" t="s">
        <v>695</v>
      </c>
      <c r="C93" s="135"/>
    </row>
    <row r="94" spans="1:3" x14ac:dyDescent="0.15">
      <c r="A94" s="15">
        <v>145</v>
      </c>
      <c r="B94" s="134" t="s">
        <v>683</v>
      </c>
      <c r="C94" s="135"/>
    </row>
    <row r="95" spans="1:3" x14ac:dyDescent="0.15">
      <c r="A95" s="15">
        <v>146</v>
      </c>
      <c r="B95" s="134" t="s">
        <v>684</v>
      </c>
      <c r="C95" s="135"/>
    </row>
    <row r="96" spans="1:3" x14ac:dyDescent="0.15">
      <c r="A96" s="15">
        <v>147</v>
      </c>
      <c r="B96" s="134" t="s">
        <v>685</v>
      </c>
      <c r="C96" s="135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118"/>
  <sheetViews>
    <sheetView zoomScale="85" zoomScaleNormal="85" workbookViewId="0">
      <pane ySplit="6" topLeftCell="A55" activePane="bottomLeft" state="frozen"/>
      <selection sqref="A1:B1"/>
      <selection pane="bottomLeft" activeCell="D72" sqref="D72:L74"/>
    </sheetView>
  </sheetViews>
  <sheetFormatPr defaultColWidth="9" defaultRowHeight="13.5" x14ac:dyDescent="0.15"/>
  <cols>
    <col min="1" max="2" width="2.625" style="1" customWidth="1"/>
    <col min="3" max="3" width="7.75" style="1" customWidth="1"/>
    <col min="4" max="4" width="23.875" style="1" customWidth="1"/>
    <col min="5" max="10" width="17.875" style="1" customWidth="1"/>
    <col min="11" max="11" width="9.5" style="1" bestFit="1" customWidth="1"/>
    <col min="12" max="12" width="15.625" style="1" customWidth="1"/>
    <col min="13" max="13" width="5.625" style="1" customWidth="1"/>
    <col min="14" max="14" width="2.875" style="1" customWidth="1"/>
    <col min="15" max="15" width="3.75" style="1" customWidth="1"/>
    <col min="16" max="61" width="3" style="1" customWidth="1"/>
    <col min="62" max="76" width="2.5" style="1" customWidth="1"/>
    <col min="77" max="16384" width="9" style="1"/>
  </cols>
  <sheetData>
    <row r="1" spans="1:63" x14ac:dyDescent="0.15">
      <c r="A1" s="141" t="s">
        <v>35</v>
      </c>
      <c r="B1" s="141"/>
      <c r="C1" s="141"/>
    </row>
    <row r="2" spans="1:63" x14ac:dyDescent="0.15">
      <c r="A2" s="45"/>
      <c r="B2" s="45"/>
      <c r="C2" s="45"/>
    </row>
    <row r="3" spans="1:63" ht="17.25" x14ac:dyDescent="0.15">
      <c r="B3" s="19" t="s">
        <v>45</v>
      </c>
    </row>
    <row r="5" spans="1:63" x14ac:dyDescent="0.15">
      <c r="C5" s="66"/>
      <c r="D5" s="65"/>
      <c r="E5" s="168" t="s">
        <v>78</v>
      </c>
      <c r="F5" s="169"/>
      <c r="G5" s="170"/>
      <c r="H5" s="170"/>
      <c r="I5" s="170"/>
      <c r="J5" s="170"/>
      <c r="K5" s="66"/>
      <c r="L5" s="65"/>
    </row>
    <row r="6" spans="1:63" ht="13.5" customHeight="1" x14ac:dyDescent="0.15">
      <c r="C6" s="61" t="s">
        <v>4</v>
      </c>
      <c r="D6" s="61" t="s">
        <v>48</v>
      </c>
      <c r="E6" s="105" t="s">
        <v>63</v>
      </c>
      <c r="F6" s="106" t="s">
        <v>79</v>
      </c>
      <c r="G6" s="107" t="s">
        <v>80</v>
      </c>
      <c r="H6" s="107" t="s">
        <v>89</v>
      </c>
      <c r="I6" s="107" t="s">
        <v>90</v>
      </c>
      <c r="J6" s="107" t="s">
        <v>92</v>
      </c>
      <c r="K6" s="62" t="s">
        <v>49</v>
      </c>
      <c r="L6" s="61" t="s">
        <v>11</v>
      </c>
    </row>
    <row r="7" spans="1:63" ht="13.5" customHeight="1" x14ac:dyDescent="0.15">
      <c r="B7" s="155" t="s">
        <v>40</v>
      </c>
      <c r="C7" s="15">
        <v>1</v>
      </c>
      <c r="D7" s="37" t="s">
        <v>194</v>
      </c>
      <c r="E7" s="95" t="s">
        <v>399</v>
      </c>
      <c r="F7" s="37"/>
      <c r="G7" s="15"/>
      <c r="H7" s="37"/>
      <c r="I7" s="37"/>
      <c r="J7" s="37"/>
      <c r="K7" s="95" t="s">
        <v>208</v>
      </c>
      <c r="L7" s="37" t="s">
        <v>100</v>
      </c>
      <c r="M7" s="78"/>
      <c r="O7" s="69"/>
      <c r="P7" s="69"/>
      <c r="Q7" s="69"/>
      <c r="R7" s="69"/>
      <c r="S7" s="69"/>
      <c r="T7" s="69"/>
      <c r="U7" s="69"/>
      <c r="V7" s="69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 s="69"/>
    </row>
    <row r="8" spans="1:63" ht="13.5" customHeight="1" x14ac:dyDescent="0.15">
      <c r="B8" s="155"/>
      <c r="C8" s="15">
        <f>C7+1</f>
        <v>2</v>
      </c>
      <c r="D8" s="37" t="s">
        <v>194</v>
      </c>
      <c r="E8" s="82" t="s">
        <v>400</v>
      </c>
      <c r="F8" s="37"/>
      <c r="G8" s="15"/>
      <c r="H8" s="37"/>
      <c r="I8" s="37"/>
      <c r="J8" s="37"/>
      <c r="K8" s="95" t="s">
        <v>209</v>
      </c>
      <c r="L8" s="37" t="s">
        <v>100</v>
      </c>
      <c r="M8" s="78"/>
      <c r="O8" s="69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 s="69"/>
    </row>
    <row r="9" spans="1:63" ht="13.5" customHeight="1" x14ac:dyDescent="0.15">
      <c r="B9" s="155"/>
      <c r="C9" s="15">
        <f>C8+1</f>
        <v>3</v>
      </c>
      <c r="D9" s="37" t="s">
        <v>194</v>
      </c>
      <c r="E9" s="82" t="s">
        <v>401</v>
      </c>
      <c r="F9" s="96"/>
      <c r="G9" s="96"/>
      <c r="H9" s="96"/>
      <c r="I9" s="96"/>
      <c r="J9" s="96"/>
      <c r="K9" s="95" t="s">
        <v>207</v>
      </c>
      <c r="L9" s="37"/>
      <c r="M9" s="78"/>
      <c r="O9" s="6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 s="69"/>
    </row>
    <row r="10" spans="1:63" x14ac:dyDescent="0.15">
      <c r="B10" s="155"/>
      <c r="C10" s="15">
        <f t="shared" ref="C10:C73" si="0">C9+1</f>
        <v>4</v>
      </c>
      <c r="D10" s="37" t="s">
        <v>194</v>
      </c>
      <c r="E10" s="82" t="s">
        <v>163</v>
      </c>
      <c r="F10" s="96"/>
      <c r="G10" s="97"/>
      <c r="H10" s="96"/>
      <c r="I10" s="96"/>
      <c r="J10" s="96"/>
      <c r="K10" s="95" t="s">
        <v>207</v>
      </c>
      <c r="L10" s="37"/>
      <c r="M10" s="78"/>
      <c r="O10" s="69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 s="69"/>
    </row>
    <row r="11" spans="1:63" ht="13.5" customHeight="1" x14ac:dyDescent="0.15">
      <c r="B11" s="155"/>
      <c r="C11" s="15">
        <f t="shared" si="0"/>
        <v>5</v>
      </c>
      <c r="D11" s="37" t="s">
        <v>194</v>
      </c>
      <c r="E11" s="82" t="s">
        <v>164</v>
      </c>
      <c r="F11" s="96"/>
      <c r="G11" s="97"/>
      <c r="H11" s="96"/>
      <c r="I11" s="96"/>
      <c r="J11" s="96"/>
      <c r="K11" s="95" t="s">
        <v>207</v>
      </c>
      <c r="L11" s="37"/>
      <c r="M11" s="78"/>
      <c r="O11" s="69"/>
      <c r="P11"/>
      <c r="Q11"/>
      <c r="R11"/>
      <c r="S11"/>
      <c r="T11"/>
      <c r="U11"/>
      <c r="V11"/>
      <c r="BD11"/>
      <c r="BE11"/>
      <c r="BF11"/>
      <c r="BG11"/>
      <c r="BH11"/>
      <c r="BI11" s="69"/>
    </row>
    <row r="12" spans="1:63" ht="13.5" customHeight="1" x14ac:dyDescent="0.15">
      <c r="B12" s="155"/>
      <c r="C12" s="15">
        <f t="shared" si="0"/>
        <v>6</v>
      </c>
      <c r="D12" s="124" t="s">
        <v>356</v>
      </c>
      <c r="E12" s="125" t="s">
        <v>357</v>
      </c>
      <c r="F12" s="126"/>
      <c r="G12" s="126"/>
      <c r="H12" s="126"/>
      <c r="I12" s="126"/>
      <c r="J12" s="126"/>
      <c r="K12" s="125" t="s">
        <v>356</v>
      </c>
      <c r="L12" s="124" t="s">
        <v>100</v>
      </c>
      <c r="M12" s="78"/>
      <c r="O12" s="69"/>
      <c r="P12"/>
      <c r="Q12"/>
      <c r="R12"/>
      <c r="S12"/>
      <c r="T12"/>
      <c r="U12"/>
      <c r="V12"/>
      <c r="W12" s="69">
        <v>81</v>
      </c>
      <c r="X12" s="69">
        <v>80</v>
      </c>
      <c r="Y12" s="69">
        <v>79</v>
      </c>
      <c r="Z12" s="69">
        <v>78</v>
      </c>
      <c r="AA12" s="69">
        <v>77</v>
      </c>
      <c r="AB12" s="69">
        <v>76</v>
      </c>
      <c r="AC12" s="69">
        <v>75</v>
      </c>
      <c r="AD12" s="69">
        <v>74</v>
      </c>
      <c r="AE12" s="69">
        <v>73</v>
      </c>
      <c r="AF12" s="69">
        <v>72</v>
      </c>
      <c r="AG12" s="69">
        <v>71</v>
      </c>
      <c r="AH12" s="69">
        <v>70</v>
      </c>
      <c r="AI12" s="69">
        <v>69</v>
      </c>
      <c r="AJ12" s="69">
        <v>68</v>
      </c>
      <c r="AK12" s="69">
        <v>67</v>
      </c>
      <c r="AL12" s="69">
        <v>66</v>
      </c>
      <c r="AM12" s="69">
        <v>65</v>
      </c>
      <c r="AN12" s="69">
        <v>64</v>
      </c>
      <c r="AO12" s="69">
        <v>63</v>
      </c>
      <c r="AP12" s="69">
        <v>62</v>
      </c>
      <c r="AQ12" s="69">
        <v>61</v>
      </c>
      <c r="AR12" s="69">
        <v>60</v>
      </c>
      <c r="AS12" s="69">
        <v>59</v>
      </c>
      <c r="AT12" s="69">
        <v>58</v>
      </c>
      <c r="AU12" s="69">
        <v>57</v>
      </c>
      <c r="AV12" s="69">
        <v>56</v>
      </c>
      <c r="AW12" s="69">
        <v>55</v>
      </c>
      <c r="AX12" s="69">
        <v>54</v>
      </c>
      <c r="AY12" s="69">
        <v>53</v>
      </c>
      <c r="AZ12" s="69">
        <v>52</v>
      </c>
      <c r="BA12" s="69">
        <v>51</v>
      </c>
      <c r="BB12" s="69">
        <v>50</v>
      </c>
      <c r="BC12" s="69">
        <v>49</v>
      </c>
      <c r="BD12"/>
      <c r="BE12"/>
      <c r="BF12"/>
      <c r="BG12"/>
      <c r="BH12"/>
      <c r="BI12"/>
      <c r="BJ12"/>
    </row>
    <row r="13" spans="1:63" ht="12.75" customHeight="1" x14ac:dyDescent="0.15">
      <c r="B13" s="155"/>
      <c r="C13" s="15">
        <f t="shared" si="0"/>
        <v>7</v>
      </c>
      <c r="D13" s="37" t="s">
        <v>194</v>
      </c>
      <c r="E13" s="82" t="s">
        <v>165</v>
      </c>
      <c r="F13" s="96"/>
      <c r="G13" s="97"/>
      <c r="H13" s="96"/>
      <c r="I13" s="96"/>
      <c r="J13" s="96"/>
      <c r="K13" s="95" t="s">
        <v>207</v>
      </c>
      <c r="L13" s="37"/>
      <c r="M13" s="78"/>
      <c r="O13" s="69"/>
      <c r="P13" s="151"/>
      <c r="Q13" s="151"/>
      <c r="R13" s="151"/>
      <c r="S13" s="151"/>
      <c r="T13" s="151"/>
      <c r="U13" s="151"/>
      <c r="V13" s="152"/>
      <c r="W13" s="157" t="str">
        <f>$E$87</f>
        <v>NONE</v>
      </c>
      <c r="X13" s="157" t="str">
        <f>$E$86</f>
        <v>NONE</v>
      </c>
      <c r="Y13" s="157" t="str">
        <f>$E$85</f>
        <v>NONE</v>
      </c>
      <c r="Z13" s="157" t="str">
        <f>$E$84</f>
        <v>NONE</v>
      </c>
      <c r="AA13" s="157" t="str">
        <f>$E$83</f>
        <v>NONE</v>
      </c>
      <c r="AB13" s="157" t="str">
        <f>$E$82</f>
        <v>NONE</v>
      </c>
      <c r="AC13" s="157" t="str">
        <f>$E$81</f>
        <v>NONE</v>
      </c>
      <c r="AD13" s="157" t="str">
        <f>$E$80</f>
        <v>NONE</v>
      </c>
      <c r="AE13" s="157" t="str">
        <f>$E$79</f>
        <v>NONE</v>
      </c>
      <c r="AF13" s="157" t="str">
        <f>$E$78</f>
        <v>NONE</v>
      </c>
      <c r="AG13" s="157" t="str">
        <f>$E$77</f>
        <v>NONE</v>
      </c>
      <c r="AH13" s="157" t="str">
        <f>$E$76</f>
        <v>NONE</v>
      </c>
      <c r="AI13" s="157" t="str">
        <f>$E$75</f>
        <v>NONE</v>
      </c>
      <c r="AJ13" s="157" t="str">
        <f>$E$74</f>
        <v>NONE</v>
      </c>
      <c r="AK13" s="157" t="str">
        <f>$E$73</f>
        <v>NONE</v>
      </c>
      <c r="AL13" s="157" t="str">
        <f>$E$72</f>
        <v>NONE</v>
      </c>
      <c r="AM13" s="157" t="str">
        <f>$E$71</f>
        <v>NONE</v>
      </c>
      <c r="AN13" s="157" t="str">
        <f>$E$70</f>
        <v>NONE</v>
      </c>
      <c r="AO13" s="157" t="str">
        <f>$E$69</f>
        <v>NONE</v>
      </c>
      <c r="AP13" s="157" t="str">
        <f>$E$68</f>
        <v>SB_VSSCORE_NBB</v>
      </c>
      <c r="AQ13" s="157" t="str">
        <f>$E$67</f>
        <v>SB_OUTNSF_NBB</v>
      </c>
      <c r="AR13" s="157" t="str">
        <f>$E$66</f>
        <v>SB_OUTNTH_NBB</v>
      </c>
      <c r="AS13" s="157" t="str">
        <f>$E$65</f>
        <v>SB_OUTPSF_NBB</v>
      </c>
      <c r="AT13" s="157" t="str">
        <f>$E$64</f>
        <v>SB_OUTPTH_NBB</v>
      </c>
      <c r="AU13" s="157" t="str">
        <f>$E$63</f>
        <v>SB_VDDCORE</v>
      </c>
      <c r="AV13" s="157" t="str">
        <f>$E$62</f>
        <v>SB_IN_NBB</v>
      </c>
      <c r="AW13" s="157" t="str">
        <f>$E$61</f>
        <v>SB_VSSCORE</v>
      </c>
      <c r="AX13" s="157" t="str">
        <f>$E$60</f>
        <v>SB_VSSRF</v>
      </c>
      <c r="AY13" s="157" t="str">
        <f>$E$59</f>
        <v>SB_OUTNSF</v>
      </c>
      <c r="AZ13" s="157" t="str">
        <f>$E$58</f>
        <v>SB_OUTNTH</v>
      </c>
      <c r="BA13" s="157" t="str">
        <f>$E$57</f>
        <v>SB_OUTPSF</v>
      </c>
      <c r="BB13" s="157" t="str">
        <f>$E$56</f>
        <v>SB_OUTPTH</v>
      </c>
      <c r="BC13" s="157" t="str">
        <f>$E$55</f>
        <v>SB_IN</v>
      </c>
      <c r="BD13" s="176"/>
      <c r="BE13" s="177"/>
      <c r="BF13" s="177"/>
      <c r="BG13" s="177"/>
      <c r="BH13" s="177"/>
      <c r="BI13" s="177"/>
      <c r="BJ13" s="177"/>
    </row>
    <row r="14" spans="1:63" x14ac:dyDescent="0.15">
      <c r="B14" s="155"/>
      <c r="C14" s="15">
        <f t="shared" si="0"/>
        <v>8</v>
      </c>
      <c r="D14" s="37" t="s">
        <v>194</v>
      </c>
      <c r="E14" s="82" t="s">
        <v>166</v>
      </c>
      <c r="F14" s="96"/>
      <c r="G14" s="97"/>
      <c r="H14" s="96"/>
      <c r="I14" s="96"/>
      <c r="J14" s="96"/>
      <c r="K14" s="95" t="s">
        <v>207</v>
      </c>
      <c r="L14" s="37"/>
      <c r="M14" s="78"/>
      <c r="O14" s="69"/>
      <c r="P14" s="151"/>
      <c r="Q14" s="151"/>
      <c r="R14" s="151"/>
      <c r="S14" s="151"/>
      <c r="T14" s="151"/>
      <c r="U14" s="151"/>
      <c r="V14" s="152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76"/>
      <c r="BE14" s="177"/>
      <c r="BF14" s="177"/>
      <c r="BG14" s="177"/>
      <c r="BH14" s="177"/>
      <c r="BI14" s="177"/>
      <c r="BJ14" s="177"/>
    </row>
    <row r="15" spans="1:63" ht="13.5" customHeight="1" x14ac:dyDescent="0.15">
      <c r="B15" s="155"/>
      <c r="C15" s="15">
        <f t="shared" si="0"/>
        <v>9</v>
      </c>
      <c r="D15" s="124" t="s">
        <v>354</v>
      </c>
      <c r="E15" s="125" t="s">
        <v>355</v>
      </c>
      <c r="F15" s="126"/>
      <c r="G15" s="127"/>
      <c r="H15" s="126"/>
      <c r="I15" s="126"/>
      <c r="J15" s="126"/>
      <c r="K15" s="125" t="s">
        <v>355</v>
      </c>
      <c r="L15" s="124" t="s">
        <v>100</v>
      </c>
      <c r="M15" s="78"/>
      <c r="O15" s="69"/>
      <c r="P15" s="151"/>
      <c r="Q15" s="151"/>
      <c r="R15" s="151"/>
      <c r="S15" s="151"/>
      <c r="T15" s="151"/>
      <c r="U15" s="151"/>
      <c r="V15" s="152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76"/>
      <c r="BE15" s="177"/>
      <c r="BF15" s="177"/>
      <c r="BG15" s="177"/>
      <c r="BH15" s="177"/>
      <c r="BI15" s="177"/>
      <c r="BJ15" s="177"/>
      <c r="BK15" s="69"/>
    </row>
    <row r="16" spans="1:63" x14ac:dyDescent="0.15">
      <c r="B16" s="155"/>
      <c r="C16" s="15">
        <f t="shared" si="0"/>
        <v>10</v>
      </c>
      <c r="D16" s="124" t="s">
        <v>369</v>
      </c>
      <c r="E16" s="125" t="s">
        <v>370</v>
      </c>
      <c r="F16" s="126"/>
      <c r="G16" s="127"/>
      <c r="H16" s="126"/>
      <c r="I16" s="126"/>
      <c r="J16" s="126"/>
      <c r="K16" s="125" t="s">
        <v>371</v>
      </c>
      <c r="L16" s="124" t="s">
        <v>100</v>
      </c>
      <c r="M16" s="78"/>
      <c r="O16" s="69"/>
      <c r="P16" s="151"/>
      <c r="Q16" s="151"/>
      <c r="R16" s="151"/>
      <c r="S16" s="151"/>
      <c r="T16" s="151"/>
      <c r="U16" s="151"/>
      <c r="V16" s="152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76"/>
      <c r="BE16" s="177"/>
      <c r="BF16" s="177"/>
      <c r="BG16" s="177"/>
      <c r="BH16" s="177"/>
      <c r="BI16" s="177"/>
      <c r="BJ16" s="177"/>
      <c r="BK16" s="69"/>
    </row>
    <row r="17" spans="2:63" ht="13.5" customHeight="1" x14ac:dyDescent="0.15">
      <c r="B17" s="155"/>
      <c r="C17" s="15">
        <f t="shared" si="0"/>
        <v>11</v>
      </c>
      <c r="D17" s="37" t="s">
        <v>194</v>
      </c>
      <c r="E17" s="82" t="s">
        <v>393</v>
      </c>
      <c r="F17" s="96"/>
      <c r="G17" s="97"/>
      <c r="H17" s="96"/>
      <c r="I17" s="96"/>
      <c r="J17" s="96"/>
      <c r="K17" s="95" t="s">
        <v>207</v>
      </c>
      <c r="L17" s="37"/>
      <c r="M17" s="78"/>
      <c r="O17" s="69"/>
      <c r="P17" s="151"/>
      <c r="Q17" s="151"/>
      <c r="R17" s="151"/>
      <c r="S17" s="151"/>
      <c r="T17" s="151"/>
      <c r="U17" s="151"/>
      <c r="V17" s="152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76"/>
      <c r="BE17" s="177"/>
      <c r="BF17" s="177"/>
      <c r="BG17" s="177"/>
      <c r="BH17" s="177"/>
      <c r="BI17" s="177"/>
      <c r="BJ17" s="177"/>
      <c r="BK17" s="69"/>
    </row>
    <row r="18" spans="2:63" ht="13.5" customHeight="1" x14ac:dyDescent="0.15">
      <c r="B18" s="155"/>
      <c r="C18" s="15">
        <f t="shared" si="0"/>
        <v>12</v>
      </c>
      <c r="D18" s="37" t="s">
        <v>194</v>
      </c>
      <c r="E18" s="82" t="s">
        <v>394</v>
      </c>
      <c r="F18" s="96"/>
      <c r="G18" s="97"/>
      <c r="H18" s="96"/>
      <c r="I18" s="96"/>
      <c r="J18" s="96"/>
      <c r="K18" s="95" t="s">
        <v>207</v>
      </c>
      <c r="L18" s="37"/>
      <c r="M18" s="78"/>
      <c r="O18" s="69"/>
      <c r="P18" s="151"/>
      <c r="Q18" s="151"/>
      <c r="R18" s="151"/>
      <c r="S18" s="151"/>
      <c r="T18" s="151"/>
      <c r="U18" s="151"/>
      <c r="V18" s="152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76"/>
      <c r="BE18" s="177"/>
      <c r="BF18" s="177"/>
      <c r="BG18" s="177"/>
      <c r="BH18" s="177"/>
      <c r="BI18" s="177"/>
      <c r="BJ18" s="177"/>
      <c r="BK18" s="69"/>
    </row>
    <row r="19" spans="2:63" ht="12.75" customHeight="1" x14ac:dyDescent="0.15">
      <c r="B19" s="155"/>
      <c r="C19" s="15">
        <f t="shared" si="0"/>
        <v>13</v>
      </c>
      <c r="D19" s="37" t="s">
        <v>194</v>
      </c>
      <c r="E19" s="3" t="s">
        <v>358</v>
      </c>
      <c r="F19" s="96"/>
      <c r="G19" s="97"/>
      <c r="H19" s="96"/>
      <c r="I19" s="96"/>
      <c r="J19" s="96"/>
      <c r="K19" s="95" t="s">
        <v>207</v>
      </c>
      <c r="L19" s="37"/>
      <c r="M19" s="78"/>
      <c r="O19" s="69"/>
      <c r="P19" s="153"/>
      <c r="Q19" s="153"/>
      <c r="R19" s="153"/>
      <c r="S19" s="153"/>
      <c r="T19" s="153"/>
      <c r="U19" s="153"/>
      <c r="V19" s="154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  <c r="BB19" s="159"/>
      <c r="BC19" s="159"/>
      <c r="BD19" s="178"/>
      <c r="BE19" s="179"/>
      <c r="BF19" s="179"/>
      <c r="BG19" s="179"/>
      <c r="BH19" s="179"/>
      <c r="BI19" s="179"/>
      <c r="BJ19" s="179"/>
      <c r="BK19" s="69"/>
    </row>
    <row r="20" spans="2:63" x14ac:dyDescent="0.15">
      <c r="B20" s="155"/>
      <c r="C20" s="15">
        <f t="shared" si="0"/>
        <v>14</v>
      </c>
      <c r="D20" s="37" t="s">
        <v>194</v>
      </c>
      <c r="E20" s="82" t="s">
        <v>359</v>
      </c>
      <c r="F20" s="96"/>
      <c r="G20" s="97"/>
      <c r="H20" s="96"/>
      <c r="I20" s="96"/>
      <c r="J20" s="96"/>
      <c r="K20" s="95" t="s">
        <v>207</v>
      </c>
      <c r="L20" s="37"/>
      <c r="M20" s="78"/>
      <c r="O20" s="69">
        <v>82</v>
      </c>
      <c r="P20" s="160" t="str">
        <f>$E$88</f>
        <v>NONE</v>
      </c>
      <c r="Q20" s="161"/>
      <c r="R20" s="161"/>
      <c r="S20" s="161"/>
      <c r="T20" s="161"/>
      <c r="U20" s="161"/>
      <c r="V20" s="162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 s="160" t="str">
        <f>$E$54</f>
        <v>TESTMOS_PMOS_S</v>
      </c>
      <c r="BE20" s="161"/>
      <c r="BF20" s="161"/>
      <c r="BG20" s="161"/>
      <c r="BH20" s="161"/>
      <c r="BI20" s="161"/>
      <c r="BJ20" s="162"/>
      <c r="BK20" s="69">
        <v>48</v>
      </c>
    </row>
    <row r="21" spans="2:63" x14ac:dyDescent="0.15">
      <c r="B21" s="155"/>
      <c r="C21" s="15">
        <f t="shared" si="0"/>
        <v>15</v>
      </c>
      <c r="D21" s="37" t="s">
        <v>194</v>
      </c>
      <c r="E21" s="82" t="s">
        <v>360</v>
      </c>
      <c r="F21" s="96"/>
      <c r="G21" s="97"/>
      <c r="H21" s="96"/>
      <c r="I21" s="96"/>
      <c r="J21" s="96"/>
      <c r="K21" s="95" t="s">
        <v>207</v>
      </c>
      <c r="L21" s="37"/>
      <c r="M21" s="78"/>
      <c r="O21" s="69">
        <v>83</v>
      </c>
      <c r="P21" s="160" t="str">
        <f>$E$89</f>
        <v>NONE</v>
      </c>
      <c r="Q21" s="161"/>
      <c r="R21" s="161"/>
      <c r="S21" s="161"/>
      <c r="T21" s="161"/>
      <c r="U21" s="161"/>
      <c r="V21" s="162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160" t="str">
        <f>$E$53</f>
        <v>TESTMOS_PMOS_G</v>
      </c>
      <c r="BE21" s="161"/>
      <c r="BF21" s="161"/>
      <c r="BG21" s="161"/>
      <c r="BH21" s="161"/>
      <c r="BI21" s="161"/>
      <c r="BJ21" s="162"/>
      <c r="BK21" s="69">
        <v>47</v>
      </c>
    </row>
    <row r="22" spans="2:63" x14ac:dyDescent="0.15">
      <c r="B22" s="155"/>
      <c r="C22" s="15">
        <f t="shared" si="0"/>
        <v>16</v>
      </c>
      <c r="D22" s="124" t="s">
        <v>356</v>
      </c>
      <c r="E22" s="125" t="s">
        <v>357</v>
      </c>
      <c r="F22" s="126"/>
      <c r="G22" s="126"/>
      <c r="H22" s="126"/>
      <c r="I22" s="126"/>
      <c r="J22" s="126"/>
      <c r="K22" s="125" t="s">
        <v>356</v>
      </c>
      <c r="L22" s="124" t="s">
        <v>100</v>
      </c>
      <c r="M22" s="78"/>
      <c r="O22" s="69">
        <v>84</v>
      </c>
      <c r="P22" s="160" t="str">
        <f>$E$90</f>
        <v>NONE</v>
      </c>
      <c r="Q22" s="161"/>
      <c r="R22" s="161"/>
      <c r="S22" s="161"/>
      <c r="T22" s="161"/>
      <c r="U22" s="161"/>
      <c r="V22" s="162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/>
      <c r="BB22"/>
      <c r="BC22"/>
      <c r="BD22" s="160" t="str">
        <f>$E$52</f>
        <v>TESTMOS_PMOS_D</v>
      </c>
      <c r="BE22" s="161"/>
      <c r="BF22" s="161"/>
      <c r="BG22" s="161"/>
      <c r="BH22" s="161"/>
      <c r="BI22" s="161"/>
      <c r="BJ22" s="162"/>
      <c r="BK22" s="69">
        <v>46</v>
      </c>
    </row>
    <row r="23" spans="2:63" x14ac:dyDescent="0.15">
      <c r="B23" s="155"/>
      <c r="C23" s="15">
        <f t="shared" si="0"/>
        <v>17</v>
      </c>
      <c r="D23" s="124" t="s">
        <v>354</v>
      </c>
      <c r="E23" s="125" t="s">
        <v>355</v>
      </c>
      <c r="F23" s="126"/>
      <c r="G23" s="127"/>
      <c r="H23" s="126"/>
      <c r="I23" s="126"/>
      <c r="J23" s="126"/>
      <c r="K23" s="125" t="s">
        <v>355</v>
      </c>
      <c r="L23" s="124" t="s">
        <v>391</v>
      </c>
      <c r="M23" s="78"/>
      <c r="O23" s="69">
        <v>85</v>
      </c>
      <c r="P23" s="160" t="str">
        <f>$E$91</f>
        <v>NONE</v>
      </c>
      <c r="Q23" s="161"/>
      <c r="R23" s="161"/>
      <c r="S23" s="161"/>
      <c r="T23" s="161"/>
      <c r="U23" s="161"/>
      <c r="V23" s="162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/>
      <c r="BB23"/>
      <c r="BC23"/>
      <c r="BD23" s="160" t="str">
        <f>$E$51</f>
        <v>TESTMOS_PMOS_B</v>
      </c>
      <c r="BE23" s="161"/>
      <c r="BF23" s="161"/>
      <c r="BG23" s="161"/>
      <c r="BH23" s="161"/>
      <c r="BI23" s="161"/>
      <c r="BJ23" s="162"/>
      <c r="BK23" s="69">
        <v>45</v>
      </c>
    </row>
    <row r="24" spans="2:63" x14ac:dyDescent="0.15">
      <c r="B24" s="155"/>
      <c r="C24" s="15">
        <f t="shared" si="0"/>
        <v>18</v>
      </c>
      <c r="D24" s="124" t="s">
        <v>369</v>
      </c>
      <c r="E24" s="125" t="s">
        <v>370</v>
      </c>
      <c r="F24" s="126"/>
      <c r="G24" s="127"/>
      <c r="H24" s="126"/>
      <c r="I24" s="126"/>
      <c r="J24" s="126"/>
      <c r="K24" s="125" t="s">
        <v>371</v>
      </c>
      <c r="L24" s="124" t="s">
        <v>100</v>
      </c>
      <c r="M24" s="78"/>
      <c r="O24" s="69">
        <v>86</v>
      </c>
      <c r="P24" s="160" t="str">
        <f>$E$92</f>
        <v>NONE</v>
      </c>
      <c r="Q24" s="161"/>
      <c r="R24" s="161"/>
      <c r="S24" s="161"/>
      <c r="T24" s="161"/>
      <c r="U24" s="161"/>
      <c r="V24" s="162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/>
      <c r="BB24"/>
      <c r="BC24"/>
      <c r="BD24" s="160" t="str">
        <f>$E$50</f>
        <v>TESTMOS_NMOS_S</v>
      </c>
      <c r="BE24" s="161"/>
      <c r="BF24" s="161"/>
      <c r="BG24" s="161"/>
      <c r="BH24" s="161"/>
      <c r="BI24" s="161"/>
      <c r="BJ24" s="162"/>
      <c r="BK24" s="69">
        <v>44</v>
      </c>
    </row>
    <row r="25" spans="2:63" x14ac:dyDescent="0.15">
      <c r="B25" s="155"/>
      <c r="C25" s="15">
        <f t="shared" si="0"/>
        <v>19</v>
      </c>
      <c r="D25" s="37" t="s">
        <v>194</v>
      </c>
      <c r="E25" s="82" t="s">
        <v>361</v>
      </c>
      <c r="F25" s="96"/>
      <c r="G25" s="97"/>
      <c r="H25" s="96"/>
      <c r="I25" s="96"/>
      <c r="J25" s="96"/>
      <c r="K25" s="95" t="s">
        <v>207</v>
      </c>
      <c r="L25" s="37"/>
      <c r="M25" s="78"/>
      <c r="O25" s="69">
        <v>87</v>
      </c>
      <c r="P25" s="160" t="str">
        <f>$E$93</f>
        <v>NONE</v>
      </c>
      <c r="Q25" s="161"/>
      <c r="R25" s="161"/>
      <c r="S25" s="161"/>
      <c r="T25" s="161"/>
      <c r="U25" s="161"/>
      <c r="V25" s="162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/>
      <c r="BB25"/>
      <c r="BC25"/>
      <c r="BD25" s="160" t="str">
        <f>$E$49</f>
        <v>TESTMOS_NMOS_G</v>
      </c>
      <c r="BE25" s="161"/>
      <c r="BF25" s="161"/>
      <c r="BG25" s="161"/>
      <c r="BH25" s="161"/>
      <c r="BI25" s="161"/>
      <c r="BJ25" s="162"/>
      <c r="BK25" s="69">
        <v>43</v>
      </c>
    </row>
    <row r="26" spans="2:63" x14ac:dyDescent="0.15">
      <c r="B26" s="155"/>
      <c r="C26" s="15">
        <f t="shared" si="0"/>
        <v>20</v>
      </c>
      <c r="D26" s="37" t="s">
        <v>194</v>
      </c>
      <c r="E26" s="82" t="s">
        <v>362</v>
      </c>
      <c r="F26" s="96"/>
      <c r="G26" s="97"/>
      <c r="H26" s="96"/>
      <c r="I26" s="96"/>
      <c r="J26" s="96"/>
      <c r="K26" s="95" t="s">
        <v>207</v>
      </c>
      <c r="L26" s="37"/>
      <c r="M26" s="78"/>
      <c r="O26" s="69">
        <v>88</v>
      </c>
      <c r="P26" s="160" t="str">
        <f>$E$94</f>
        <v>NONE</v>
      </c>
      <c r="Q26" s="161"/>
      <c r="R26" s="161"/>
      <c r="S26" s="161"/>
      <c r="T26" s="161"/>
      <c r="U26" s="161"/>
      <c r="V26" s="162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/>
      <c r="BB26"/>
      <c r="BC26"/>
      <c r="BD26" s="160" t="str">
        <f>$E$48</f>
        <v>TESTMOS_NMOS_D</v>
      </c>
      <c r="BE26" s="161"/>
      <c r="BF26" s="161"/>
      <c r="BG26" s="161"/>
      <c r="BH26" s="161"/>
      <c r="BI26" s="161"/>
      <c r="BJ26" s="162"/>
      <c r="BK26" s="69">
        <v>42</v>
      </c>
    </row>
    <row r="27" spans="2:63" x14ac:dyDescent="0.15">
      <c r="B27" s="155"/>
      <c r="C27" s="15">
        <f t="shared" si="0"/>
        <v>21</v>
      </c>
      <c r="D27" s="37" t="s">
        <v>194</v>
      </c>
      <c r="E27" s="82" t="s">
        <v>363</v>
      </c>
      <c r="F27" s="96"/>
      <c r="G27" s="97"/>
      <c r="H27" s="96"/>
      <c r="I27" s="96"/>
      <c r="J27" s="96"/>
      <c r="K27" s="95" t="s">
        <v>207</v>
      </c>
      <c r="L27" s="37"/>
      <c r="M27" s="78"/>
      <c r="O27" s="69">
        <v>89</v>
      </c>
      <c r="P27" s="160" t="str">
        <f>$E$95</f>
        <v>NONE</v>
      </c>
      <c r="Q27" s="161"/>
      <c r="R27" s="161"/>
      <c r="S27" s="161"/>
      <c r="T27" s="161"/>
      <c r="U27" s="161"/>
      <c r="V27" s="162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/>
      <c r="BB27"/>
      <c r="BC27"/>
      <c r="BD27" s="160" t="str">
        <f>$E$47</f>
        <v>TESTMOS_NMOS_B</v>
      </c>
      <c r="BE27" s="161"/>
      <c r="BF27" s="161"/>
      <c r="BG27" s="161"/>
      <c r="BH27" s="161"/>
      <c r="BI27" s="161"/>
      <c r="BJ27" s="162"/>
      <c r="BK27" s="69">
        <v>41</v>
      </c>
    </row>
    <row r="28" spans="2:63" x14ac:dyDescent="0.15">
      <c r="B28" s="155"/>
      <c r="C28" s="15">
        <f t="shared" si="0"/>
        <v>22</v>
      </c>
      <c r="D28" s="37" t="s">
        <v>194</v>
      </c>
      <c r="E28" s="82" t="s">
        <v>364</v>
      </c>
      <c r="F28" s="96"/>
      <c r="G28" s="97"/>
      <c r="H28" s="96"/>
      <c r="I28" s="96"/>
      <c r="J28" s="96"/>
      <c r="K28" s="95" t="s">
        <v>207</v>
      </c>
      <c r="L28" s="37"/>
      <c r="M28" s="78"/>
      <c r="O28" s="69">
        <v>90</v>
      </c>
      <c r="P28" s="160" t="str">
        <f>$E$96</f>
        <v>NONE</v>
      </c>
      <c r="Q28" s="161"/>
      <c r="R28" s="161"/>
      <c r="S28" s="161"/>
      <c r="T28" s="161"/>
      <c r="U28" s="161"/>
      <c r="V28" s="162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/>
      <c r="BB28"/>
      <c r="BC28"/>
      <c r="BD28" s="160" t="str">
        <f>$E$46</f>
        <v>PRCUT</v>
      </c>
      <c r="BE28" s="161"/>
      <c r="BF28" s="161"/>
      <c r="BG28" s="161"/>
      <c r="BH28" s="161"/>
      <c r="BI28" s="161"/>
      <c r="BJ28" s="162"/>
      <c r="BK28" s="69">
        <v>40</v>
      </c>
    </row>
    <row r="29" spans="2:63" ht="13.5" customHeight="1" x14ac:dyDescent="0.15">
      <c r="B29" s="155"/>
      <c r="C29" s="15">
        <f t="shared" si="0"/>
        <v>23</v>
      </c>
      <c r="D29" s="37" t="s">
        <v>194</v>
      </c>
      <c r="E29" s="82" t="s">
        <v>365</v>
      </c>
      <c r="F29" s="96"/>
      <c r="G29" s="97"/>
      <c r="H29" s="96"/>
      <c r="I29" s="96"/>
      <c r="J29" s="96"/>
      <c r="K29" s="95" t="s">
        <v>207</v>
      </c>
      <c r="L29" s="37"/>
      <c r="M29" s="78"/>
      <c r="O29" s="69">
        <v>91</v>
      </c>
      <c r="P29" s="160" t="str">
        <f>$E$97</f>
        <v>NONE</v>
      </c>
      <c r="Q29" s="161"/>
      <c r="R29" s="161"/>
      <c r="S29" s="161"/>
      <c r="T29" s="161"/>
      <c r="U29" s="161"/>
      <c r="V29" s="162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/>
      <c r="BB29"/>
      <c r="BC29"/>
      <c r="BD29" s="160" t="str">
        <f>$E$45</f>
        <v>YM_DCO_DIVOUT</v>
      </c>
      <c r="BE29" s="161"/>
      <c r="BF29" s="161"/>
      <c r="BG29" s="161"/>
      <c r="BH29" s="161"/>
      <c r="BI29" s="161"/>
      <c r="BJ29" s="162"/>
      <c r="BK29" s="69">
        <v>39</v>
      </c>
    </row>
    <row r="30" spans="2:63" x14ac:dyDescent="0.15">
      <c r="B30" s="155"/>
      <c r="C30" s="15">
        <f t="shared" si="0"/>
        <v>24</v>
      </c>
      <c r="D30" s="37" t="s">
        <v>194</v>
      </c>
      <c r="E30" s="82" t="s">
        <v>366</v>
      </c>
      <c r="F30" s="96"/>
      <c r="G30" s="97"/>
      <c r="H30" s="96"/>
      <c r="I30" s="96"/>
      <c r="J30" s="96"/>
      <c r="K30" s="95" t="s">
        <v>207</v>
      </c>
      <c r="L30" s="37"/>
      <c r="M30" s="78"/>
      <c r="O30" s="69">
        <v>92</v>
      </c>
      <c r="P30" s="160" t="str">
        <f>$E$98</f>
        <v>NONE</v>
      </c>
      <c r="Q30" s="161"/>
      <c r="R30" s="161"/>
      <c r="S30" s="161"/>
      <c r="T30" s="161"/>
      <c r="U30" s="161"/>
      <c r="V30" s="162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/>
      <c r="BB30"/>
      <c r="BC30"/>
      <c r="BD30" s="160" t="str">
        <f>$E$44</f>
        <v>YM_ADPLL_VBN</v>
      </c>
      <c r="BE30" s="161"/>
      <c r="BF30" s="161"/>
      <c r="BG30" s="161"/>
      <c r="BH30" s="161"/>
      <c r="BI30" s="161"/>
      <c r="BJ30" s="162"/>
      <c r="BK30" s="69">
        <v>38</v>
      </c>
    </row>
    <row r="31" spans="2:63" x14ac:dyDescent="0.15">
      <c r="B31" s="155"/>
      <c r="C31" s="15">
        <f t="shared" si="0"/>
        <v>25</v>
      </c>
      <c r="D31" s="37" t="s">
        <v>194</v>
      </c>
      <c r="E31" s="82" t="s">
        <v>367</v>
      </c>
      <c r="F31" s="96"/>
      <c r="G31" s="97"/>
      <c r="H31" s="96"/>
      <c r="I31" s="96"/>
      <c r="J31" s="96"/>
      <c r="K31" s="95" t="s">
        <v>207</v>
      </c>
      <c r="L31" s="37"/>
      <c r="M31" s="78"/>
      <c r="O31" s="69">
        <v>93</v>
      </c>
      <c r="P31" s="160" t="str">
        <f>$E$99</f>
        <v>NONE</v>
      </c>
      <c r="Q31" s="161"/>
      <c r="R31" s="161"/>
      <c r="S31" s="161"/>
      <c r="T31" s="161"/>
      <c r="U31" s="161"/>
      <c r="V31" s="162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/>
      <c r="BB31"/>
      <c r="BC31"/>
      <c r="BD31" s="160" t="str">
        <f>$E$43</f>
        <v>YM_ADPLL_VBP</v>
      </c>
      <c r="BE31" s="161"/>
      <c r="BF31" s="161"/>
      <c r="BG31" s="161"/>
      <c r="BH31" s="161"/>
      <c r="BI31" s="161"/>
      <c r="BJ31" s="162"/>
      <c r="BK31" s="69">
        <v>37</v>
      </c>
    </row>
    <row r="32" spans="2:63" x14ac:dyDescent="0.15">
      <c r="B32" s="155"/>
      <c r="C32" s="15">
        <f t="shared" si="0"/>
        <v>26</v>
      </c>
      <c r="D32" s="37" t="s">
        <v>194</v>
      </c>
      <c r="E32" s="82" t="s">
        <v>368</v>
      </c>
      <c r="F32" s="96"/>
      <c r="G32" s="97"/>
      <c r="H32" s="96"/>
      <c r="I32" s="96"/>
      <c r="J32" s="96"/>
      <c r="K32" s="95" t="s">
        <v>207</v>
      </c>
      <c r="L32" s="37"/>
      <c r="M32" s="78"/>
      <c r="O32" s="69">
        <v>94</v>
      </c>
      <c r="P32" s="160" t="str">
        <f>$E$100</f>
        <v>NONE</v>
      </c>
      <c r="Q32" s="161"/>
      <c r="R32" s="161"/>
      <c r="S32" s="161"/>
      <c r="T32" s="161"/>
      <c r="U32" s="161"/>
      <c r="V32" s="162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/>
      <c r="BB32"/>
      <c r="BC32"/>
      <c r="BD32" s="160" t="str">
        <f>$E$42</f>
        <v>YM_DCO_BUFDIV_VDD</v>
      </c>
      <c r="BE32" s="161"/>
      <c r="BF32" s="161"/>
      <c r="BG32" s="161"/>
      <c r="BH32" s="161"/>
      <c r="BI32" s="161"/>
      <c r="BJ32" s="162"/>
      <c r="BK32" s="69">
        <v>36</v>
      </c>
    </row>
    <row r="33" spans="2:63" x14ac:dyDescent="0.15">
      <c r="B33" s="155"/>
      <c r="C33" s="15">
        <f t="shared" si="0"/>
        <v>27</v>
      </c>
      <c r="D33" s="37" t="s">
        <v>194</v>
      </c>
      <c r="E33" s="95" t="s">
        <v>108</v>
      </c>
      <c r="F33" s="37"/>
      <c r="G33" s="15"/>
      <c r="H33" s="37"/>
      <c r="I33" s="37"/>
      <c r="J33" s="37"/>
      <c r="K33" s="95" t="s">
        <v>206</v>
      </c>
      <c r="L33" s="37"/>
      <c r="M33" s="78"/>
      <c r="O33" s="69">
        <v>95</v>
      </c>
      <c r="P33" s="160" t="str">
        <f>$E$101</f>
        <v>NONE</v>
      </c>
      <c r="Q33" s="161"/>
      <c r="R33" s="161"/>
      <c r="S33" s="161"/>
      <c r="T33" s="161"/>
      <c r="U33" s="161"/>
      <c r="V33" s="162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/>
      <c r="BB33"/>
      <c r="BC33"/>
      <c r="BD33" s="160" t="str">
        <f>$E$41</f>
        <v>YM_DCO_VDD</v>
      </c>
      <c r="BE33" s="161"/>
      <c r="BF33" s="161"/>
      <c r="BG33" s="161"/>
      <c r="BH33" s="161"/>
      <c r="BI33" s="161"/>
      <c r="BJ33" s="162"/>
      <c r="BK33" s="69">
        <v>35</v>
      </c>
    </row>
    <row r="34" spans="2:63" ht="13.5" customHeight="1" x14ac:dyDescent="0.15">
      <c r="B34" s="155"/>
      <c r="C34" s="15">
        <f t="shared" si="0"/>
        <v>28</v>
      </c>
      <c r="D34" s="37" t="s">
        <v>194</v>
      </c>
      <c r="E34" s="82" t="s">
        <v>191</v>
      </c>
      <c r="F34" s="96"/>
      <c r="G34" s="96"/>
      <c r="H34" s="96"/>
      <c r="I34" s="96"/>
      <c r="J34" s="96"/>
      <c r="K34" s="95" t="s">
        <v>205</v>
      </c>
      <c r="L34" s="37"/>
      <c r="M34" s="78"/>
      <c r="O34" s="69">
        <v>96</v>
      </c>
      <c r="P34" s="160" t="str">
        <f>$E$102</f>
        <v>NONE</v>
      </c>
      <c r="Q34" s="161"/>
      <c r="R34" s="161"/>
      <c r="S34" s="161"/>
      <c r="T34" s="161"/>
      <c r="U34" s="161"/>
      <c r="V34" s="162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/>
      <c r="BB34"/>
      <c r="BC34"/>
      <c r="BD34" s="160" t="str">
        <f>$E$40</f>
        <v>YM_DCO_VSS</v>
      </c>
      <c r="BE34" s="161"/>
      <c r="BF34" s="161"/>
      <c r="BG34" s="161"/>
      <c r="BH34" s="161"/>
      <c r="BI34" s="161"/>
      <c r="BJ34" s="162"/>
      <c r="BK34" s="69">
        <v>34</v>
      </c>
    </row>
    <row r="35" spans="2:63" ht="13.5" customHeight="1" x14ac:dyDescent="0.15">
      <c r="B35" s="155"/>
      <c r="C35" s="15">
        <f t="shared" si="0"/>
        <v>29</v>
      </c>
      <c r="D35" s="37" t="s">
        <v>194</v>
      </c>
      <c r="E35" s="82" t="s">
        <v>192</v>
      </c>
      <c r="F35" s="96"/>
      <c r="G35" s="97"/>
      <c r="H35" s="96"/>
      <c r="I35" s="96"/>
      <c r="J35" s="96"/>
      <c r="K35" s="95" t="s">
        <v>205</v>
      </c>
      <c r="L35" s="37"/>
      <c r="M35" s="78"/>
      <c r="O35" s="69"/>
      <c r="P35" s="171"/>
      <c r="Q35" s="171"/>
      <c r="R35" s="171"/>
      <c r="S35" s="171"/>
      <c r="T35" s="171"/>
      <c r="U35" s="171"/>
      <c r="V35" s="172"/>
      <c r="W35" s="157" t="str">
        <f>$E$7</f>
        <v>YM_ADPLL_VSSD_1</v>
      </c>
      <c r="X35" s="157" t="str">
        <f>$E$8</f>
        <v>YM_ADPLL_VDD_1</v>
      </c>
      <c r="Y35" s="157" t="str">
        <f>$E$9</f>
        <v>YM_ADPLL_FCW[0]</v>
      </c>
      <c r="Z35" s="157" t="str">
        <f>$E$10</f>
        <v>YM_ADPLL_FCW[1]</v>
      </c>
      <c r="AA35" s="157" t="str">
        <f>$E$11</f>
        <v>YM_ADPLL_FCW[2]</v>
      </c>
      <c r="AB35" s="157" t="str">
        <f>$E$12</f>
        <v>POC</v>
      </c>
      <c r="AC35" s="157" t="str">
        <f>$E$13</f>
        <v>YM_ADPLL_FCW[3]</v>
      </c>
      <c r="AD35" s="157" t="str">
        <f>$E$14</f>
        <v>YM_ADPLL_FCW[4]</v>
      </c>
      <c r="AE35" s="157" t="str">
        <f>$E$15</f>
        <v>VDD</v>
      </c>
      <c r="AF35" s="157" t="str">
        <f>$E$16</f>
        <v>VSS</v>
      </c>
      <c r="AG35" s="157" t="str">
        <f>$E$17</f>
        <v>YM_ADPLL_RST</v>
      </c>
      <c r="AH35" s="157" t="str">
        <f>$E$18</f>
        <v>YM_ADPLL_SW</v>
      </c>
      <c r="AI35" s="157" t="str">
        <f>$E$19</f>
        <v>YM_DCO_ENABLE</v>
      </c>
      <c r="AJ35" s="157" t="str">
        <f>$E$20</f>
        <v>YM_DCO_IN[0]</v>
      </c>
      <c r="AK35" s="157" t="str">
        <f>$E$21</f>
        <v>YM_DCO_IN[1]</v>
      </c>
      <c r="AL35" s="157" t="str">
        <f>$E$22</f>
        <v>POC</v>
      </c>
      <c r="AM35" s="157" t="str">
        <f>$E$23</f>
        <v>VDD</v>
      </c>
      <c r="AN35" s="157" t="str">
        <f>$E$24</f>
        <v>VSS</v>
      </c>
      <c r="AO35" s="157" t="str">
        <f>$E$25</f>
        <v>YM_DCO_IN[2]</v>
      </c>
      <c r="AP35" s="157" t="str">
        <f>$E$26</f>
        <v>YM_DCO_IN[3]</v>
      </c>
      <c r="AQ35" s="157" t="str">
        <f>$E$27</f>
        <v>YM_DCO_IN[4]</v>
      </c>
      <c r="AR35" s="157" t="str">
        <f>$E$28</f>
        <v>YM_DCO_IN[5]</v>
      </c>
      <c r="AS35" s="157" t="str">
        <f>$E$29</f>
        <v>YM_DCO_IN[6]</v>
      </c>
      <c r="AT35" s="157" t="str">
        <f>$E$30</f>
        <v>YM_DCO_IN[7]</v>
      </c>
      <c r="AU35" s="157" t="str">
        <f>$E$31</f>
        <v>YM_DCO_IN[8]</v>
      </c>
      <c r="AV35" s="157" t="str">
        <f>$E$32</f>
        <v>YM_DCO_IN[9]</v>
      </c>
      <c r="AW35" s="157" t="str">
        <f>$E$33</f>
        <v>YM_ADPLL_VSSA</v>
      </c>
      <c r="AX35" s="157" t="str">
        <f>$E$34</f>
        <v>YM_ADPLL_VDDA</v>
      </c>
      <c r="AY35" s="157" t="str">
        <f>$E$35</f>
        <v>YM_ADPLL_VBP</v>
      </c>
      <c r="AZ35" s="157" t="str">
        <f>$E$36</f>
        <v>YM_ADPLL_VBN</v>
      </c>
      <c r="BA35" s="157" t="str">
        <f>$E$37</f>
        <v>YM_ADPLL_BUFDIV_VDD</v>
      </c>
      <c r="BB35" s="157" t="str">
        <f>$E$38</f>
        <v>YM_ADPLL_CLKREF</v>
      </c>
      <c r="BC35" s="157" t="str">
        <f>$E$39</f>
        <v>YM_ADPLL_CLKDIVOUT</v>
      </c>
      <c r="BD35" s="180"/>
      <c r="BE35" s="181"/>
      <c r="BF35" s="181"/>
      <c r="BG35" s="181"/>
      <c r="BH35" s="181"/>
      <c r="BI35" s="181"/>
      <c r="BJ35" s="181"/>
    </row>
    <row r="36" spans="2:63" x14ac:dyDescent="0.15">
      <c r="B36" s="155"/>
      <c r="C36" s="15">
        <f t="shared" si="0"/>
        <v>30</v>
      </c>
      <c r="D36" s="37" t="s">
        <v>194</v>
      </c>
      <c r="E36" s="82" t="s">
        <v>112</v>
      </c>
      <c r="F36" s="96"/>
      <c r="G36" s="96"/>
      <c r="H36" s="96"/>
      <c r="I36" s="96"/>
      <c r="J36" s="96"/>
      <c r="K36" s="95" t="s">
        <v>205</v>
      </c>
      <c r="L36" s="37"/>
      <c r="M36" s="78"/>
      <c r="O36" s="69"/>
      <c r="P36" s="173"/>
      <c r="Q36" s="173"/>
      <c r="R36" s="173"/>
      <c r="S36" s="173"/>
      <c r="T36" s="173"/>
      <c r="U36" s="173"/>
      <c r="V36" s="174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82"/>
      <c r="BE36" s="163"/>
      <c r="BF36" s="163"/>
      <c r="BG36" s="163"/>
      <c r="BH36" s="163"/>
      <c r="BI36" s="163"/>
      <c r="BJ36" s="163"/>
    </row>
    <row r="37" spans="2:63" ht="13.5" customHeight="1" x14ac:dyDescent="0.15">
      <c r="B37" s="155"/>
      <c r="C37" s="15">
        <f t="shared" si="0"/>
        <v>31</v>
      </c>
      <c r="D37" s="37" t="s">
        <v>194</v>
      </c>
      <c r="E37" s="82" t="s">
        <v>109</v>
      </c>
      <c r="F37" s="96"/>
      <c r="G37" s="97"/>
      <c r="H37" s="96"/>
      <c r="I37" s="96"/>
      <c r="J37" s="96"/>
      <c r="K37" s="95" t="s">
        <v>205</v>
      </c>
      <c r="L37" s="37"/>
      <c r="M37" s="78"/>
      <c r="O37" s="69"/>
      <c r="P37" s="173"/>
      <c r="Q37" s="173"/>
      <c r="R37" s="173"/>
      <c r="S37" s="173"/>
      <c r="T37" s="173"/>
      <c r="U37" s="173"/>
      <c r="V37" s="174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82"/>
      <c r="BE37" s="163"/>
      <c r="BF37" s="163"/>
      <c r="BG37" s="163"/>
      <c r="BH37" s="163"/>
      <c r="BI37" s="163"/>
      <c r="BJ37" s="163"/>
    </row>
    <row r="38" spans="2:63" x14ac:dyDescent="0.15">
      <c r="B38" s="155"/>
      <c r="C38" s="15">
        <f t="shared" si="0"/>
        <v>32</v>
      </c>
      <c r="D38" s="37" t="s">
        <v>194</v>
      </c>
      <c r="E38" s="82" t="s">
        <v>392</v>
      </c>
      <c r="F38" s="96"/>
      <c r="G38" s="96"/>
      <c r="H38" s="96"/>
      <c r="I38" s="96"/>
      <c r="J38" s="96"/>
      <c r="K38" s="95" t="s">
        <v>210</v>
      </c>
      <c r="L38" s="37"/>
      <c r="M38" s="78"/>
      <c r="O38" s="69"/>
      <c r="P38" s="173"/>
      <c r="Q38" s="173"/>
      <c r="R38" s="173"/>
      <c r="S38" s="173"/>
      <c r="T38" s="173"/>
      <c r="U38" s="173"/>
      <c r="V38" s="174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82"/>
      <c r="BE38" s="163"/>
      <c r="BF38" s="163"/>
      <c r="BG38" s="163"/>
      <c r="BH38" s="163"/>
      <c r="BI38" s="163"/>
      <c r="BJ38" s="163"/>
    </row>
    <row r="39" spans="2:63" x14ac:dyDescent="0.15">
      <c r="B39" s="155"/>
      <c r="C39" s="15">
        <f t="shared" si="0"/>
        <v>33</v>
      </c>
      <c r="D39" s="37" t="s">
        <v>194</v>
      </c>
      <c r="E39" s="82" t="s">
        <v>110</v>
      </c>
      <c r="F39" s="96"/>
      <c r="G39" s="97"/>
      <c r="H39" s="96"/>
      <c r="I39" s="96"/>
      <c r="J39" s="96"/>
      <c r="K39" s="95" t="s">
        <v>210</v>
      </c>
      <c r="L39" s="37"/>
      <c r="M39" s="78"/>
      <c r="O39" s="69"/>
      <c r="P39" s="173"/>
      <c r="Q39" s="173"/>
      <c r="R39" s="173"/>
      <c r="S39" s="173"/>
      <c r="T39" s="173"/>
      <c r="U39" s="173"/>
      <c r="V39" s="174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82"/>
      <c r="BE39" s="163"/>
      <c r="BF39" s="163"/>
      <c r="BG39" s="163"/>
      <c r="BH39" s="163"/>
      <c r="BI39" s="163"/>
      <c r="BJ39" s="163"/>
    </row>
    <row r="40" spans="2:63" ht="13.5" customHeight="1" x14ac:dyDescent="0.15">
      <c r="B40" s="156" t="s">
        <v>190</v>
      </c>
      <c r="C40" s="15">
        <f t="shared" si="0"/>
        <v>34</v>
      </c>
      <c r="D40" s="37" t="s">
        <v>194</v>
      </c>
      <c r="E40" s="82" t="s">
        <v>375</v>
      </c>
      <c r="F40" s="96"/>
      <c r="G40" s="97"/>
      <c r="H40" s="96"/>
      <c r="I40" s="96"/>
      <c r="J40" s="96"/>
      <c r="K40" s="95" t="s">
        <v>206</v>
      </c>
      <c r="L40" s="37"/>
      <c r="M40" s="78"/>
      <c r="O40" s="69"/>
      <c r="P40" s="173"/>
      <c r="Q40" s="173"/>
      <c r="R40" s="173"/>
      <c r="S40" s="173"/>
      <c r="T40" s="173"/>
      <c r="U40" s="173"/>
      <c r="V40" s="174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82"/>
      <c r="BE40" s="163"/>
      <c r="BF40" s="163"/>
      <c r="BG40" s="163"/>
      <c r="BH40" s="163"/>
      <c r="BI40" s="163"/>
      <c r="BJ40" s="163"/>
    </row>
    <row r="41" spans="2:63" x14ac:dyDescent="0.15">
      <c r="B41" s="156"/>
      <c r="C41" s="15">
        <f t="shared" si="0"/>
        <v>35</v>
      </c>
      <c r="D41" s="37" t="s">
        <v>194</v>
      </c>
      <c r="E41" s="82" t="s">
        <v>376</v>
      </c>
      <c r="F41" s="96"/>
      <c r="G41" s="97"/>
      <c r="H41" s="96"/>
      <c r="I41" s="96"/>
      <c r="J41" s="96"/>
      <c r="K41" s="95" t="s">
        <v>205</v>
      </c>
      <c r="L41" s="37"/>
      <c r="M41"/>
      <c r="O41" s="69"/>
      <c r="P41" s="173"/>
      <c r="Q41" s="173"/>
      <c r="R41" s="173"/>
      <c r="S41" s="173"/>
      <c r="T41" s="173"/>
      <c r="U41" s="173"/>
      <c r="V41" s="174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82"/>
      <c r="BE41" s="163"/>
      <c r="BF41" s="163"/>
      <c r="BG41" s="163"/>
      <c r="BH41" s="163"/>
      <c r="BI41" s="163"/>
      <c r="BJ41" s="163"/>
    </row>
    <row r="42" spans="2:63" x14ac:dyDescent="0.15">
      <c r="B42" s="156"/>
      <c r="C42" s="15">
        <f t="shared" si="0"/>
        <v>36</v>
      </c>
      <c r="D42" s="37" t="s">
        <v>194</v>
      </c>
      <c r="E42" s="82" t="s">
        <v>377</v>
      </c>
      <c r="F42" s="96"/>
      <c r="G42" s="97"/>
      <c r="H42" s="96"/>
      <c r="I42" s="96"/>
      <c r="J42" s="96"/>
      <c r="K42" s="95" t="s">
        <v>205</v>
      </c>
      <c r="L42" s="37"/>
      <c r="M42"/>
      <c r="O42" s="69"/>
      <c r="P42" s="69"/>
      <c r="Q42" s="69"/>
      <c r="R42" s="69"/>
      <c r="S42" s="69"/>
      <c r="T42" s="69"/>
      <c r="U42" s="69"/>
      <c r="V42" s="69"/>
      <c r="W42" s="69">
        <v>1</v>
      </c>
      <c r="X42" s="69">
        <v>2</v>
      </c>
      <c r="Y42" s="69">
        <v>3</v>
      </c>
      <c r="Z42" s="69">
        <v>4</v>
      </c>
      <c r="AA42" s="69">
        <v>5</v>
      </c>
      <c r="AB42" s="69">
        <v>6</v>
      </c>
      <c r="AC42" s="69">
        <v>7</v>
      </c>
      <c r="AD42" s="69">
        <v>8</v>
      </c>
      <c r="AE42" s="69">
        <v>9</v>
      </c>
      <c r="AF42" s="69">
        <v>10</v>
      </c>
      <c r="AG42" s="69">
        <v>11</v>
      </c>
      <c r="AH42" s="69">
        <v>12</v>
      </c>
      <c r="AI42" s="69">
        <v>13</v>
      </c>
      <c r="AJ42" s="69">
        <v>14</v>
      </c>
      <c r="AK42" s="69">
        <v>15</v>
      </c>
      <c r="AL42" s="69">
        <v>16</v>
      </c>
      <c r="AM42" s="69">
        <v>17</v>
      </c>
      <c r="AN42" s="69">
        <v>18</v>
      </c>
      <c r="AO42" s="69">
        <v>19</v>
      </c>
      <c r="AP42" s="69">
        <v>20</v>
      </c>
      <c r="AQ42" s="69">
        <v>21</v>
      </c>
      <c r="AR42" s="69">
        <v>22</v>
      </c>
      <c r="AS42" s="69">
        <v>23</v>
      </c>
      <c r="AT42" s="69">
        <v>24</v>
      </c>
      <c r="AU42" s="69">
        <v>25</v>
      </c>
      <c r="AV42" s="69">
        <v>26</v>
      </c>
      <c r="AW42" s="69">
        <v>27</v>
      </c>
      <c r="AX42" s="69">
        <v>28</v>
      </c>
      <c r="AY42" s="69">
        <v>29</v>
      </c>
      <c r="AZ42" s="69">
        <v>30</v>
      </c>
      <c r="BA42" s="69">
        <v>31</v>
      </c>
      <c r="BB42" s="69">
        <v>32</v>
      </c>
      <c r="BC42" s="69">
        <v>33</v>
      </c>
      <c r="BD42" s="69"/>
      <c r="BE42" s="69"/>
      <c r="BF42" s="69"/>
      <c r="BG42" s="69"/>
      <c r="BH42" s="69"/>
      <c r="BI42" s="69"/>
    </row>
    <row r="43" spans="2:63" x14ac:dyDescent="0.15">
      <c r="B43" s="156"/>
      <c r="C43" s="15">
        <f t="shared" si="0"/>
        <v>37</v>
      </c>
      <c r="D43" s="37" t="s">
        <v>194</v>
      </c>
      <c r="E43" s="82" t="s">
        <v>378</v>
      </c>
      <c r="F43" s="96"/>
      <c r="G43" s="97"/>
      <c r="H43" s="96"/>
      <c r="I43" s="96"/>
      <c r="J43" s="96"/>
      <c r="K43" s="95" t="s">
        <v>205</v>
      </c>
      <c r="L43" s="37"/>
      <c r="M43"/>
    </row>
    <row r="44" spans="2:63" x14ac:dyDescent="0.15">
      <c r="B44" s="156"/>
      <c r="C44" s="15">
        <f t="shared" si="0"/>
        <v>38</v>
      </c>
      <c r="D44" s="37" t="s">
        <v>194</v>
      </c>
      <c r="E44" s="82" t="s">
        <v>112</v>
      </c>
      <c r="F44" s="96"/>
      <c r="G44" s="97"/>
      <c r="H44" s="96"/>
      <c r="I44" s="96"/>
      <c r="J44" s="96"/>
      <c r="K44" s="95" t="s">
        <v>205</v>
      </c>
      <c r="L44" s="37"/>
      <c r="M44"/>
    </row>
    <row r="45" spans="2:63" ht="13.5" customHeight="1" x14ac:dyDescent="0.15">
      <c r="B45" s="156"/>
      <c r="C45" s="15">
        <f t="shared" si="0"/>
        <v>39</v>
      </c>
      <c r="D45" s="37" t="s">
        <v>194</v>
      </c>
      <c r="E45" s="82" t="s">
        <v>379</v>
      </c>
      <c r="F45" s="96"/>
      <c r="G45" s="97"/>
      <c r="H45" s="96"/>
      <c r="I45" s="96"/>
      <c r="J45" s="96"/>
      <c r="K45" s="95" t="s">
        <v>210</v>
      </c>
      <c r="L45" s="37"/>
      <c r="M45"/>
    </row>
    <row r="46" spans="2:63" ht="13.5" customHeight="1" x14ac:dyDescent="0.15">
      <c r="B46" s="156"/>
      <c r="C46" s="15">
        <f t="shared" si="0"/>
        <v>40</v>
      </c>
      <c r="D46" s="37" t="s">
        <v>373</v>
      </c>
      <c r="E46" s="82" t="s">
        <v>374</v>
      </c>
      <c r="F46" s="96"/>
      <c r="G46" s="97"/>
      <c r="H46" s="96"/>
      <c r="I46" s="96"/>
      <c r="J46" s="96"/>
      <c r="K46" s="82" t="s">
        <v>374</v>
      </c>
      <c r="L46" s="37"/>
      <c r="M46"/>
    </row>
    <row r="47" spans="2:63" x14ac:dyDescent="0.15">
      <c r="B47" s="156"/>
      <c r="C47" s="15">
        <f t="shared" si="0"/>
        <v>41</v>
      </c>
      <c r="D47" s="37" t="s">
        <v>382</v>
      </c>
      <c r="E47" s="99" t="s">
        <v>384</v>
      </c>
      <c r="F47" s="96"/>
      <c r="G47" s="97"/>
      <c r="H47" s="96"/>
      <c r="I47" s="96"/>
      <c r="J47" s="96"/>
      <c r="K47" s="95" t="s">
        <v>210</v>
      </c>
      <c r="L47" s="37"/>
      <c r="M47"/>
    </row>
    <row r="48" spans="2:63" x14ac:dyDescent="0.15">
      <c r="B48" s="156"/>
      <c r="C48" s="15">
        <f t="shared" si="0"/>
        <v>42</v>
      </c>
      <c r="D48" s="37" t="s">
        <v>382</v>
      </c>
      <c r="E48" s="99" t="s">
        <v>383</v>
      </c>
      <c r="F48" s="96"/>
      <c r="G48" s="97"/>
      <c r="H48" s="96"/>
      <c r="I48" s="96"/>
      <c r="J48" s="96"/>
      <c r="K48" s="95" t="s">
        <v>210</v>
      </c>
      <c r="L48" s="37"/>
      <c r="M48"/>
    </row>
    <row r="49" spans="2:26" ht="13.5" customHeight="1" x14ac:dyDescent="0.15">
      <c r="B49" s="156"/>
      <c r="C49" s="15">
        <f t="shared" si="0"/>
        <v>43</v>
      </c>
      <c r="D49" s="37" t="s">
        <v>382</v>
      </c>
      <c r="E49" s="99" t="s">
        <v>385</v>
      </c>
      <c r="F49" s="96"/>
      <c r="G49" s="97"/>
      <c r="H49" s="96"/>
      <c r="I49" s="96"/>
      <c r="J49" s="96"/>
      <c r="K49" s="95" t="s">
        <v>210</v>
      </c>
      <c r="L49" s="37"/>
      <c r="M49"/>
    </row>
    <row r="50" spans="2:26" x14ac:dyDescent="0.15">
      <c r="B50" s="156"/>
      <c r="C50" s="15">
        <f t="shared" si="0"/>
        <v>44</v>
      </c>
      <c r="D50" s="37" t="s">
        <v>382</v>
      </c>
      <c r="E50" s="99" t="s">
        <v>386</v>
      </c>
      <c r="F50" s="96"/>
      <c r="G50" s="97"/>
      <c r="H50" s="96"/>
      <c r="I50" s="96"/>
      <c r="J50" s="96"/>
      <c r="K50" s="95" t="s">
        <v>210</v>
      </c>
      <c r="L50" s="37"/>
      <c r="M50"/>
    </row>
    <row r="51" spans="2:26" x14ac:dyDescent="0.15">
      <c r="B51" s="156"/>
      <c r="C51" s="15">
        <f t="shared" si="0"/>
        <v>45</v>
      </c>
      <c r="D51" s="37" t="s">
        <v>382</v>
      </c>
      <c r="E51" s="99" t="s">
        <v>387</v>
      </c>
      <c r="F51" s="96"/>
      <c r="G51" s="97"/>
      <c r="H51" s="96"/>
      <c r="I51" s="96"/>
      <c r="J51" s="96"/>
      <c r="K51" s="95" t="s">
        <v>210</v>
      </c>
      <c r="L51" s="37"/>
      <c r="M51"/>
    </row>
    <row r="52" spans="2:26" ht="13.5" customHeight="1" x14ac:dyDescent="0.15">
      <c r="B52" s="156"/>
      <c r="C52" s="15">
        <f t="shared" si="0"/>
        <v>46</v>
      </c>
      <c r="D52" s="37" t="s">
        <v>382</v>
      </c>
      <c r="E52" s="99" t="s">
        <v>388</v>
      </c>
      <c r="F52" s="96"/>
      <c r="G52" s="97"/>
      <c r="H52" s="96"/>
      <c r="I52" s="96"/>
      <c r="J52" s="96"/>
      <c r="K52" s="95" t="s">
        <v>210</v>
      </c>
      <c r="L52" s="37"/>
      <c r="M52"/>
    </row>
    <row r="53" spans="2:26" ht="12.75" customHeight="1" x14ac:dyDescent="0.15">
      <c r="B53" s="156"/>
      <c r="C53" s="15">
        <f t="shared" si="0"/>
        <v>47</v>
      </c>
      <c r="D53" s="37" t="s">
        <v>382</v>
      </c>
      <c r="E53" s="99" t="s">
        <v>389</v>
      </c>
      <c r="F53" s="96"/>
      <c r="G53" s="97"/>
      <c r="H53" s="96"/>
      <c r="I53" s="96"/>
      <c r="J53" s="96"/>
      <c r="K53" s="95" t="s">
        <v>210</v>
      </c>
      <c r="L53" s="37"/>
      <c r="M53"/>
    </row>
    <row r="54" spans="2:26" x14ac:dyDescent="0.15">
      <c r="B54" s="156"/>
      <c r="C54" s="15">
        <f t="shared" si="0"/>
        <v>48</v>
      </c>
      <c r="D54" s="37" t="s">
        <v>382</v>
      </c>
      <c r="E54" s="99" t="s">
        <v>390</v>
      </c>
      <c r="F54" s="96"/>
      <c r="G54" s="97"/>
      <c r="H54" s="96"/>
      <c r="I54" s="96"/>
      <c r="J54" s="96"/>
      <c r="K54" s="95" t="s">
        <v>210</v>
      </c>
      <c r="L54" s="37"/>
      <c r="M54"/>
    </row>
    <row r="55" spans="2:26" ht="12.75" customHeight="1" x14ac:dyDescent="0.15">
      <c r="B55" s="155" t="s">
        <v>380</v>
      </c>
      <c r="C55" s="15">
        <f t="shared" si="0"/>
        <v>49</v>
      </c>
      <c r="D55" s="37" t="s">
        <v>211</v>
      </c>
      <c r="E55" s="82" t="s">
        <v>214</v>
      </c>
      <c r="F55" s="96"/>
      <c r="G55" s="97"/>
      <c r="H55" s="96"/>
      <c r="I55" s="96"/>
      <c r="J55" s="96"/>
      <c r="K55" s="95" t="s">
        <v>230</v>
      </c>
      <c r="L55" s="37"/>
      <c r="M55"/>
    </row>
    <row r="56" spans="2:26" x14ac:dyDescent="0.15">
      <c r="B56" s="155"/>
      <c r="C56" s="15">
        <f t="shared" si="0"/>
        <v>50</v>
      </c>
      <c r="D56" s="37" t="s">
        <v>211</v>
      </c>
      <c r="E56" s="82" t="s">
        <v>215</v>
      </c>
      <c r="F56" s="96"/>
      <c r="G56" s="97"/>
      <c r="H56" s="96"/>
      <c r="I56" s="96"/>
      <c r="J56" s="96"/>
      <c r="K56" s="95" t="s">
        <v>230</v>
      </c>
      <c r="L56" s="37"/>
      <c r="M56"/>
    </row>
    <row r="57" spans="2:26" ht="13.5" customHeight="1" x14ac:dyDescent="0.15">
      <c r="B57" s="155"/>
      <c r="C57" s="15">
        <f t="shared" si="0"/>
        <v>51</v>
      </c>
      <c r="D57" s="37" t="s">
        <v>211</v>
      </c>
      <c r="E57" s="82" t="s">
        <v>216</v>
      </c>
      <c r="F57" s="96"/>
      <c r="G57" s="97"/>
      <c r="H57" s="96"/>
      <c r="I57" s="96"/>
      <c r="J57" s="96"/>
      <c r="K57" s="95" t="s">
        <v>230</v>
      </c>
      <c r="L57" s="37"/>
      <c r="M57"/>
    </row>
    <row r="58" spans="2:26" ht="13.5" customHeight="1" x14ac:dyDescent="0.15">
      <c r="B58" s="155"/>
      <c r="C58" s="15">
        <f t="shared" si="0"/>
        <v>52</v>
      </c>
      <c r="D58" s="37" t="s">
        <v>211</v>
      </c>
      <c r="E58" s="82" t="s">
        <v>217</v>
      </c>
      <c r="F58" s="96"/>
      <c r="G58" s="97"/>
      <c r="H58" s="96"/>
      <c r="I58" s="96"/>
      <c r="J58" s="96"/>
      <c r="K58" s="95" t="s">
        <v>230</v>
      </c>
      <c r="L58" s="37"/>
      <c r="M58"/>
    </row>
    <row r="59" spans="2:26" ht="13.5" customHeight="1" x14ac:dyDescent="0.15">
      <c r="B59" s="155"/>
      <c r="C59" s="15">
        <f t="shared" si="0"/>
        <v>53</v>
      </c>
      <c r="D59" s="37" t="s">
        <v>211</v>
      </c>
      <c r="E59" s="82" t="s">
        <v>218</v>
      </c>
      <c r="F59" s="96"/>
      <c r="G59" s="97"/>
      <c r="H59" s="96"/>
      <c r="I59" s="96"/>
      <c r="J59" s="96"/>
      <c r="K59" s="95" t="s">
        <v>230</v>
      </c>
      <c r="L59" s="37"/>
      <c r="M59"/>
    </row>
    <row r="60" spans="2:26" ht="13.5" customHeight="1" x14ac:dyDescent="0.15">
      <c r="B60" s="155"/>
      <c r="C60" s="15">
        <f t="shared" si="0"/>
        <v>54</v>
      </c>
      <c r="D60" s="37" t="s">
        <v>211</v>
      </c>
      <c r="E60" s="82" t="s">
        <v>221</v>
      </c>
      <c r="F60" s="96"/>
      <c r="G60" s="97"/>
      <c r="H60" s="96"/>
      <c r="I60" s="96"/>
      <c r="J60" s="96"/>
      <c r="K60" s="95" t="s">
        <v>230</v>
      </c>
      <c r="L60" s="37"/>
      <c r="M60"/>
    </row>
    <row r="61" spans="2:26" x14ac:dyDescent="0.15">
      <c r="B61" s="155"/>
      <c r="C61" s="15">
        <f t="shared" si="0"/>
        <v>55</v>
      </c>
      <c r="D61" s="37" t="s">
        <v>211</v>
      </c>
      <c r="E61" s="82" t="s">
        <v>220</v>
      </c>
      <c r="F61" s="96"/>
      <c r="G61" s="97"/>
      <c r="H61" s="96"/>
      <c r="I61" s="96"/>
      <c r="J61" s="96"/>
      <c r="K61" s="95" t="s">
        <v>206</v>
      </c>
      <c r="L61" s="37"/>
      <c r="M61"/>
    </row>
    <row r="62" spans="2:26" x14ac:dyDescent="0.15">
      <c r="B62" s="155"/>
      <c r="C62" s="15">
        <f t="shared" si="0"/>
        <v>56</v>
      </c>
      <c r="D62" s="37" t="s">
        <v>211</v>
      </c>
      <c r="E62" s="82" t="s">
        <v>222</v>
      </c>
      <c r="F62" s="96"/>
      <c r="G62" s="97"/>
      <c r="H62" s="96"/>
      <c r="I62" s="96"/>
      <c r="J62" s="96"/>
      <c r="K62" s="95" t="s">
        <v>230</v>
      </c>
      <c r="L62" s="37"/>
      <c r="M62"/>
    </row>
    <row r="63" spans="2:26" x14ac:dyDescent="0.15">
      <c r="B63" s="155"/>
      <c r="C63" s="15">
        <f t="shared" si="0"/>
        <v>57</v>
      </c>
      <c r="D63" s="37" t="s">
        <v>211</v>
      </c>
      <c r="E63" s="82" t="s">
        <v>219</v>
      </c>
      <c r="F63" s="96"/>
      <c r="G63" s="97"/>
      <c r="H63" s="96"/>
      <c r="I63" s="96"/>
      <c r="J63" s="96"/>
      <c r="K63" s="95" t="s">
        <v>205</v>
      </c>
      <c r="L63" s="37"/>
      <c r="M63"/>
      <c r="R63" s="73"/>
      <c r="S63" s="73"/>
      <c r="T63" s="73"/>
      <c r="U63" s="73"/>
      <c r="V63" s="73"/>
      <c r="W63" s="73"/>
      <c r="X63" s="73"/>
      <c r="Y63" s="73"/>
      <c r="Z63" s="73"/>
    </row>
    <row r="64" spans="2:26" ht="13.5" customHeight="1" x14ac:dyDescent="0.15">
      <c r="B64" s="155"/>
      <c r="C64" s="15">
        <f t="shared" si="0"/>
        <v>58</v>
      </c>
      <c r="D64" s="37" t="s">
        <v>211</v>
      </c>
      <c r="E64" s="82" t="s">
        <v>223</v>
      </c>
      <c r="F64" s="96"/>
      <c r="G64" s="97"/>
      <c r="H64" s="96"/>
      <c r="I64" s="96"/>
      <c r="J64" s="96"/>
      <c r="K64" s="95" t="s">
        <v>230</v>
      </c>
      <c r="L64" s="37"/>
      <c r="M64"/>
      <c r="R64" s="74"/>
      <c r="S64" s="75"/>
      <c r="T64" s="75"/>
      <c r="U64" s="75"/>
      <c r="V64" s="75"/>
      <c r="W64" s="75"/>
      <c r="X64" s="75"/>
      <c r="Y64" s="76"/>
      <c r="Z64" s="73"/>
    </row>
    <row r="65" spans="2:26" x14ac:dyDescent="0.15">
      <c r="B65" s="155"/>
      <c r="C65" s="15">
        <f t="shared" si="0"/>
        <v>59</v>
      </c>
      <c r="D65" s="37" t="s">
        <v>211</v>
      </c>
      <c r="E65" s="82" t="s">
        <v>224</v>
      </c>
      <c r="F65" s="96"/>
      <c r="G65" s="97"/>
      <c r="H65" s="96"/>
      <c r="I65" s="96"/>
      <c r="J65" s="96"/>
      <c r="K65" s="95" t="s">
        <v>230</v>
      </c>
      <c r="L65" s="37"/>
      <c r="M65"/>
      <c r="R65" s="74"/>
      <c r="S65" s="75"/>
      <c r="T65" s="75"/>
      <c r="U65" s="75"/>
      <c r="V65" s="75"/>
      <c r="W65" s="75"/>
      <c r="X65" s="75"/>
      <c r="Y65" s="75"/>
      <c r="Z65" s="73"/>
    </row>
    <row r="66" spans="2:26" x14ac:dyDescent="0.15">
      <c r="B66" s="155"/>
      <c r="C66" s="15">
        <f t="shared" si="0"/>
        <v>60</v>
      </c>
      <c r="D66" s="37" t="s">
        <v>211</v>
      </c>
      <c r="E66" s="82" t="s">
        <v>225</v>
      </c>
      <c r="F66" s="96"/>
      <c r="G66" s="97"/>
      <c r="H66" s="96"/>
      <c r="I66" s="96"/>
      <c r="J66" s="96"/>
      <c r="K66" s="95" t="s">
        <v>230</v>
      </c>
      <c r="L66" s="37"/>
      <c r="M66"/>
      <c r="R66" s="74"/>
      <c r="S66" s="75"/>
      <c r="T66" s="75"/>
      <c r="U66" s="75"/>
      <c r="V66" s="75"/>
      <c r="W66" s="75"/>
      <c r="X66" s="75"/>
      <c r="Y66" s="75"/>
      <c r="Z66" s="73"/>
    </row>
    <row r="67" spans="2:26" x14ac:dyDescent="0.15">
      <c r="B67" s="155"/>
      <c r="C67" s="15">
        <f t="shared" si="0"/>
        <v>61</v>
      </c>
      <c r="D67" s="37" t="s">
        <v>211</v>
      </c>
      <c r="E67" s="82" t="s">
        <v>226</v>
      </c>
      <c r="F67" s="96"/>
      <c r="G67" s="97"/>
      <c r="H67" s="96"/>
      <c r="I67" s="96"/>
      <c r="J67" s="96"/>
      <c r="K67" s="95" t="s">
        <v>230</v>
      </c>
      <c r="L67" s="37"/>
      <c r="M67"/>
      <c r="R67" s="74"/>
      <c r="S67" s="75"/>
      <c r="T67" s="75"/>
      <c r="U67" s="75"/>
      <c r="V67" s="75"/>
      <c r="W67" s="75"/>
      <c r="X67" s="73"/>
      <c r="Y67" s="73"/>
      <c r="Z67" s="73"/>
    </row>
    <row r="68" spans="2:26" x14ac:dyDescent="0.15">
      <c r="B68" s="155"/>
      <c r="C68" s="15">
        <f t="shared" si="0"/>
        <v>62</v>
      </c>
      <c r="D68" s="37" t="s">
        <v>211</v>
      </c>
      <c r="E68" s="82" t="s">
        <v>227</v>
      </c>
      <c r="F68" s="96"/>
      <c r="G68" s="97"/>
      <c r="H68" s="96"/>
      <c r="I68" s="96"/>
      <c r="J68" s="96"/>
      <c r="K68" s="95" t="s">
        <v>206</v>
      </c>
      <c r="L68" s="37"/>
      <c r="M68"/>
      <c r="R68" s="74"/>
      <c r="S68" s="75"/>
      <c r="T68" s="75"/>
      <c r="U68" s="75"/>
      <c r="V68" s="75"/>
      <c r="W68" s="75"/>
      <c r="X68" s="75"/>
      <c r="Y68" s="73"/>
      <c r="Z68" s="73"/>
    </row>
    <row r="69" spans="2:26" x14ac:dyDescent="0.15">
      <c r="B69" s="155"/>
      <c r="C69" s="15">
        <f t="shared" si="0"/>
        <v>63</v>
      </c>
      <c r="D69" s="37" t="s">
        <v>396</v>
      </c>
      <c r="E69" s="82" t="s">
        <v>397</v>
      </c>
      <c r="F69" s="96"/>
      <c r="G69" s="97"/>
      <c r="H69" s="96"/>
      <c r="I69" s="96"/>
      <c r="J69" s="96"/>
      <c r="K69" s="82"/>
      <c r="L69" s="37"/>
      <c r="M69"/>
      <c r="R69" s="74"/>
      <c r="S69" s="75"/>
      <c r="T69" s="75"/>
      <c r="U69" s="75"/>
      <c r="V69" s="75"/>
      <c r="W69" s="75"/>
      <c r="X69" s="75"/>
      <c r="Y69" s="76"/>
      <c r="Z69" s="73"/>
    </row>
    <row r="70" spans="2:26" ht="13.5" customHeight="1" x14ac:dyDescent="0.15">
      <c r="B70" s="155"/>
      <c r="C70" s="15">
        <f t="shared" si="0"/>
        <v>64</v>
      </c>
      <c r="D70" s="37" t="s">
        <v>396</v>
      </c>
      <c r="E70" s="99" t="s">
        <v>398</v>
      </c>
      <c r="F70" s="96"/>
      <c r="G70" s="97"/>
      <c r="H70" s="96"/>
      <c r="I70" s="96"/>
      <c r="J70" s="96"/>
      <c r="K70" s="95"/>
      <c r="L70" s="37"/>
      <c r="M70"/>
      <c r="R70" s="73"/>
      <c r="S70" s="73"/>
      <c r="T70" s="73"/>
      <c r="U70" s="73"/>
      <c r="V70" s="73"/>
      <c r="W70" s="73"/>
      <c r="X70" s="73"/>
      <c r="Y70" s="73"/>
      <c r="Z70" s="73"/>
    </row>
    <row r="71" spans="2:26" x14ac:dyDescent="0.15">
      <c r="B71" s="155"/>
      <c r="C71" s="15">
        <f t="shared" si="0"/>
        <v>65</v>
      </c>
      <c r="D71" s="37" t="s">
        <v>195</v>
      </c>
      <c r="E71" s="99" t="s">
        <v>202</v>
      </c>
      <c r="F71" s="96"/>
      <c r="G71" s="97"/>
      <c r="H71" s="96"/>
      <c r="I71" s="96"/>
      <c r="J71" s="96"/>
      <c r="K71" s="95"/>
      <c r="L71" s="37"/>
      <c r="M71"/>
    </row>
    <row r="72" spans="2:26" ht="13.5" customHeight="1" x14ac:dyDescent="0.15">
      <c r="B72" s="155"/>
      <c r="C72" s="15">
        <f t="shared" si="0"/>
        <v>66</v>
      </c>
      <c r="D72" s="37" t="s">
        <v>195</v>
      </c>
      <c r="E72" s="99" t="s">
        <v>202</v>
      </c>
      <c r="F72" s="96"/>
      <c r="G72" s="97"/>
      <c r="H72" s="96"/>
      <c r="I72" s="96"/>
      <c r="J72" s="96"/>
      <c r="K72" s="95"/>
      <c r="L72" s="37"/>
      <c r="M72"/>
    </row>
    <row r="73" spans="2:26" x14ac:dyDescent="0.15">
      <c r="B73" s="155"/>
      <c r="C73" s="15">
        <f t="shared" si="0"/>
        <v>67</v>
      </c>
      <c r="D73" s="37" t="s">
        <v>195</v>
      </c>
      <c r="E73" s="99" t="s">
        <v>202</v>
      </c>
      <c r="F73" s="96"/>
      <c r="G73" s="97"/>
      <c r="H73" s="96"/>
      <c r="I73" s="96"/>
      <c r="J73" s="96"/>
      <c r="K73" s="95"/>
      <c r="L73" s="37"/>
      <c r="M73"/>
    </row>
    <row r="74" spans="2:26" x14ac:dyDescent="0.15">
      <c r="B74" s="155"/>
      <c r="C74" s="15">
        <f t="shared" ref="C74:C102" si="1">C73+1</f>
        <v>68</v>
      </c>
      <c r="D74" s="37" t="s">
        <v>195</v>
      </c>
      <c r="E74" s="99" t="s">
        <v>202</v>
      </c>
      <c r="F74" s="96"/>
      <c r="G74" s="97"/>
      <c r="H74" s="96"/>
      <c r="I74" s="96"/>
      <c r="J74" s="96"/>
      <c r="K74" s="95"/>
      <c r="L74" s="37"/>
      <c r="M74"/>
    </row>
    <row r="75" spans="2:26" x14ac:dyDescent="0.15">
      <c r="B75" s="155"/>
      <c r="C75" s="15">
        <f t="shared" si="1"/>
        <v>69</v>
      </c>
      <c r="D75" s="37" t="s">
        <v>195</v>
      </c>
      <c r="E75" s="99" t="s">
        <v>202</v>
      </c>
      <c r="F75" s="96"/>
      <c r="G75" s="97"/>
      <c r="H75" s="96"/>
      <c r="I75" s="96"/>
      <c r="J75" s="96"/>
      <c r="K75" s="95"/>
      <c r="L75" s="37"/>
      <c r="M75"/>
    </row>
    <row r="76" spans="2:26" ht="13.5" customHeight="1" x14ac:dyDescent="0.15">
      <c r="B76" s="155"/>
      <c r="C76" s="15">
        <f t="shared" si="1"/>
        <v>70</v>
      </c>
      <c r="D76" s="37" t="s">
        <v>195</v>
      </c>
      <c r="E76" s="99" t="s">
        <v>202</v>
      </c>
      <c r="F76" s="96"/>
      <c r="G76" s="97"/>
      <c r="H76" s="96"/>
      <c r="I76" s="96"/>
      <c r="J76" s="96"/>
      <c r="K76" s="95"/>
      <c r="L76" s="37"/>
      <c r="M76"/>
    </row>
    <row r="77" spans="2:26" x14ac:dyDescent="0.15">
      <c r="B77" s="155"/>
      <c r="C77" s="15">
        <f t="shared" si="1"/>
        <v>71</v>
      </c>
      <c r="D77" s="37" t="s">
        <v>195</v>
      </c>
      <c r="E77" s="99" t="s">
        <v>202</v>
      </c>
      <c r="F77" s="96"/>
      <c r="G77" s="97"/>
      <c r="H77" s="96"/>
      <c r="I77" s="96"/>
      <c r="J77" s="96"/>
      <c r="K77" s="95"/>
      <c r="L77" s="37"/>
      <c r="M77"/>
    </row>
    <row r="78" spans="2:26" x14ac:dyDescent="0.15">
      <c r="B78" s="155"/>
      <c r="C78" s="15">
        <f t="shared" si="1"/>
        <v>72</v>
      </c>
      <c r="D78" s="37" t="s">
        <v>195</v>
      </c>
      <c r="E78" s="99" t="s">
        <v>202</v>
      </c>
      <c r="F78" s="96"/>
      <c r="G78" s="97"/>
      <c r="H78" s="96"/>
      <c r="I78" s="96"/>
      <c r="J78" s="96"/>
      <c r="K78" s="95"/>
      <c r="L78" s="37"/>
      <c r="M78"/>
    </row>
    <row r="79" spans="2:26" x14ac:dyDescent="0.15">
      <c r="B79" s="155"/>
      <c r="C79" s="15">
        <f t="shared" si="1"/>
        <v>73</v>
      </c>
      <c r="D79" s="37" t="s">
        <v>195</v>
      </c>
      <c r="E79" s="99" t="s">
        <v>202</v>
      </c>
      <c r="F79" s="96"/>
      <c r="G79" s="97"/>
      <c r="H79" s="96"/>
      <c r="I79" s="96"/>
      <c r="J79" s="96"/>
      <c r="K79" s="95"/>
      <c r="L79" s="37"/>
      <c r="M79"/>
    </row>
    <row r="80" spans="2:26" x14ac:dyDescent="0.15">
      <c r="B80" s="155"/>
      <c r="C80" s="15">
        <f t="shared" si="1"/>
        <v>74</v>
      </c>
      <c r="D80" s="37" t="s">
        <v>195</v>
      </c>
      <c r="E80" s="99" t="s">
        <v>202</v>
      </c>
      <c r="F80" s="96"/>
      <c r="G80" s="97"/>
      <c r="H80" s="96"/>
      <c r="I80" s="96"/>
      <c r="J80" s="96"/>
      <c r="K80" s="95"/>
      <c r="L80" s="37"/>
      <c r="M80"/>
    </row>
    <row r="81" spans="2:13" x14ac:dyDescent="0.15">
      <c r="B81" s="155"/>
      <c r="C81" s="15">
        <f t="shared" si="1"/>
        <v>75</v>
      </c>
      <c r="D81" s="37" t="s">
        <v>195</v>
      </c>
      <c r="E81" s="99" t="s">
        <v>202</v>
      </c>
      <c r="F81" s="96"/>
      <c r="G81" s="97"/>
      <c r="H81" s="96"/>
      <c r="I81" s="96"/>
      <c r="J81" s="96"/>
      <c r="K81" s="95"/>
      <c r="L81" s="37"/>
      <c r="M81"/>
    </row>
    <row r="82" spans="2:13" ht="13.5" customHeight="1" x14ac:dyDescent="0.15">
      <c r="B82" s="155"/>
      <c r="C82" s="15">
        <f t="shared" si="1"/>
        <v>76</v>
      </c>
      <c r="D82" s="37" t="s">
        <v>195</v>
      </c>
      <c r="E82" s="99" t="s">
        <v>202</v>
      </c>
      <c r="F82" s="96"/>
      <c r="G82" s="97"/>
      <c r="H82" s="96"/>
      <c r="I82" s="96"/>
      <c r="J82" s="96"/>
      <c r="K82" s="95"/>
      <c r="L82" s="37"/>
      <c r="M82"/>
    </row>
    <row r="83" spans="2:13" x14ac:dyDescent="0.15">
      <c r="B83" s="155"/>
      <c r="C83" s="15">
        <f t="shared" si="1"/>
        <v>77</v>
      </c>
      <c r="D83" s="37" t="s">
        <v>195</v>
      </c>
      <c r="E83" s="99" t="s">
        <v>202</v>
      </c>
      <c r="F83" s="96"/>
      <c r="G83" s="97"/>
      <c r="H83" s="96"/>
      <c r="I83" s="96"/>
      <c r="J83" s="96"/>
      <c r="K83" s="95"/>
      <c r="L83" s="37"/>
      <c r="M83"/>
    </row>
    <row r="84" spans="2:13" x14ac:dyDescent="0.15">
      <c r="B84" s="155"/>
      <c r="C84" s="15">
        <f t="shared" si="1"/>
        <v>78</v>
      </c>
      <c r="D84" s="37" t="s">
        <v>195</v>
      </c>
      <c r="E84" s="99" t="s">
        <v>202</v>
      </c>
      <c r="F84" s="96"/>
      <c r="G84" s="97"/>
      <c r="H84" s="96"/>
      <c r="I84" s="96"/>
      <c r="J84" s="96"/>
      <c r="K84" s="95"/>
      <c r="L84" s="37"/>
      <c r="M84"/>
    </row>
    <row r="85" spans="2:13" x14ac:dyDescent="0.15">
      <c r="B85" s="155"/>
      <c r="C85" s="15">
        <f t="shared" si="1"/>
        <v>79</v>
      </c>
      <c r="D85" s="37" t="s">
        <v>195</v>
      </c>
      <c r="E85" s="99" t="s">
        <v>202</v>
      </c>
      <c r="F85" s="96"/>
      <c r="G85" s="97"/>
      <c r="H85" s="96"/>
      <c r="I85" s="96"/>
      <c r="J85" s="96"/>
      <c r="K85" s="95"/>
      <c r="L85" s="37"/>
      <c r="M85"/>
    </row>
    <row r="86" spans="2:13" ht="13.5" customHeight="1" x14ac:dyDescent="0.15">
      <c r="B86" s="155"/>
      <c r="C86" s="15">
        <f t="shared" si="1"/>
        <v>80</v>
      </c>
      <c r="D86" s="37" t="s">
        <v>195</v>
      </c>
      <c r="E86" s="99" t="s">
        <v>202</v>
      </c>
      <c r="F86" s="96"/>
      <c r="G86" s="97"/>
      <c r="H86" s="96"/>
      <c r="I86" s="96"/>
      <c r="J86" s="96"/>
      <c r="K86" s="95"/>
      <c r="L86" s="37"/>
      <c r="M86"/>
    </row>
    <row r="87" spans="2:13" ht="13.5" customHeight="1" x14ac:dyDescent="0.15">
      <c r="B87" s="155"/>
      <c r="C87" s="15">
        <f t="shared" si="1"/>
        <v>81</v>
      </c>
      <c r="D87" s="37" t="s">
        <v>195</v>
      </c>
      <c r="E87" s="99" t="s">
        <v>202</v>
      </c>
      <c r="F87" s="96"/>
      <c r="G87" s="97"/>
      <c r="H87" s="96"/>
      <c r="I87" s="96"/>
      <c r="J87" s="96"/>
      <c r="K87" s="95"/>
      <c r="L87" s="37"/>
      <c r="M87"/>
    </row>
    <row r="88" spans="2:13" ht="13.5" customHeight="1" x14ac:dyDescent="0.15">
      <c r="B88" s="150" t="s">
        <v>381</v>
      </c>
      <c r="C88" s="15">
        <f t="shared" si="1"/>
        <v>82</v>
      </c>
      <c r="D88" s="37" t="s">
        <v>195</v>
      </c>
      <c r="E88" s="99" t="s">
        <v>202</v>
      </c>
      <c r="F88" s="96"/>
      <c r="G88" s="97"/>
      <c r="H88" s="96"/>
      <c r="I88" s="96"/>
      <c r="J88" s="96"/>
      <c r="K88" s="95"/>
      <c r="L88" s="37"/>
      <c r="M88"/>
    </row>
    <row r="89" spans="2:13" x14ac:dyDescent="0.15">
      <c r="B89" s="150"/>
      <c r="C89" s="15">
        <f t="shared" si="1"/>
        <v>83</v>
      </c>
      <c r="D89" s="37" t="s">
        <v>195</v>
      </c>
      <c r="E89" s="99" t="s">
        <v>202</v>
      </c>
      <c r="F89" s="96"/>
      <c r="G89" s="97"/>
      <c r="H89" s="96"/>
      <c r="I89" s="96"/>
      <c r="J89" s="96"/>
      <c r="K89" s="95"/>
      <c r="L89" s="37"/>
      <c r="M89"/>
    </row>
    <row r="90" spans="2:13" x14ac:dyDescent="0.15">
      <c r="B90" s="150"/>
      <c r="C90" s="15">
        <f t="shared" si="1"/>
        <v>84</v>
      </c>
      <c r="D90" s="37" t="s">
        <v>195</v>
      </c>
      <c r="E90" s="99" t="s">
        <v>202</v>
      </c>
      <c r="F90" s="96"/>
      <c r="G90" s="97"/>
      <c r="H90" s="96"/>
      <c r="I90" s="96"/>
      <c r="J90" s="96"/>
      <c r="K90" s="95"/>
      <c r="L90" s="37"/>
      <c r="M90"/>
    </row>
    <row r="91" spans="2:13" x14ac:dyDescent="0.15">
      <c r="B91" s="150"/>
      <c r="C91" s="15">
        <f t="shared" si="1"/>
        <v>85</v>
      </c>
      <c r="D91" s="37" t="s">
        <v>195</v>
      </c>
      <c r="E91" s="99" t="s">
        <v>202</v>
      </c>
      <c r="F91" s="96"/>
      <c r="G91" s="97"/>
      <c r="H91" s="96"/>
      <c r="I91" s="96"/>
      <c r="J91" s="96"/>
      <c r="K91" s="95"/>
      <c r="L91" s="37"/>
      <c r="M91"/>
    </row>
    <row r="92" spans="2:13" ht="13.5" customHeight="1" x14ac:dyDescent="0.15">
      <c r="B92" s="150"/>
      <c r="C92" s="15">
        <f t="shared" si="1"/>
        <v>86</v>
      </c>
      <c r="D92" s="37" t="s">
        <v>195</v>
      </c>
      <c r="E92" s="99" t="s">
        <v>202</v>
      </c>
      <c r="F92" s="96"/>
      <c r="G92" s="97"/>
      <c r="H92" s="96"/>
      <c r="I92" s="96"/>
      <c r="J92" s="96"/>
      <c r="K92" s="95"/>
      <c r="L92" s="37"/>
      <c r="M92"/>
    </row>
    <row r="93" spans="2:13" x14ac:dyDescent="0.15">
      <c r="B93" s="150"/>
      <c r="C93" s="15">
        <f t="shared" si="1"/>
        <v>87</v>
      </c>
      <c r="D93" s="37" t="s">
        <v>195</v>
      </c>
      <c r="E93" s="99" t="s">
        <v>202</v>
      </c>
      <c r="F93" s="96"/>
      <c r="G93" s="97"/>
      <c r="H93" s="96"/>
      <c r="I93" s="96"/>
      <c r="J93" s="96"/>
      <c r="K93" s="95"/>
      <c r="L93" s="37"/>
      <c r="M93"/>
    </row>
    <row r="94" spans="2:13" x14ac:dyDescent="0.15">
      <c r="B94" s="150"/>
      <c r="C94" s="15">
        <f t="shared" si="1"/>
        <v>88</v>
      </c>
      <c r="D94" s="37" t="s">
        <v>195</v>
      </c>
      <c r="E94" s="99" t="s">
        <v>202</v>
      </c>
      <c r="F94" s="96"/>
      <c r="G94" s="97"/>
      <c r="H94" s="96"/>
      <c r="I94" s="96"/>
      <c r="J94" s="96"/>
      <c r="K94" s="95"/>
      <c r="L94" s="37"/>
      <c r="M94"/>
    </row>
    <row r="95" spans="2:13" x14ac:dyDescent="0.15">
      <c r="B95" s="150"/>
      <c r="C95" s="15">
        <f t="shared" si="1"/>
        <v>89</v>
      </c>
      <c r="D95" s="37" t="s">
        <v>195</v>
      </c>
      <c r="E95" s="99" t="s">
        <v>202</v>
      </c>
      <c r="F95" s="96"/>
      <c r="G95" s="97"/>
      <c r="H95" s="96"/>
      <c r="I95" s="96"/>
      <c r="J95" s="96"/>
      <c r="K95" s="95"/>
      <c r="L95" s="37"/>
      <c r="M95"/>
    </row>
    <row r="96" spans="2:13" x14ac:dyDescent="0.15">
      <c r="B96" s="150"/>
      <c r="C96" s="15">
        <f t="shared" si="1"/>
        <v>90</v>
      </c>
      <c r="D96" s="37" t="s">
        <v>195</v>
      </c>
      <c r="E96" s="99" t="s">
        <v>202</v>
      </c>
      <c r="F96" s="96"/>
      <c r="G96" s="97"/>
      <c r="H96" s="96"/>
      <c r="I96" s="96"/>
      <c r="J96" s="96"/>
      <c r="K96" s="95"/>
      <c r="L96" s="37"/>
      <c r="M96"/>
    </row>
    <row r="97" spans="2:13" x14ac:dyDescent="0.15">
      <c r="B97" s="150"/>
      <c r="C97" s="15">
        <f t="shared" si="1"/>
        <v>91</v>
      </c>
      <c r="D97" s="37" t="s">
        <v>195</v>
      </c>
      <c r="E97" s="99" t="s">
        <v>202</v>
      </c>
      <c r="F97" s="96"/>
      <c r="G97" s="97"/>
      <c r="H97" s="96"/>
      <c r="I97" s="96"/>
      <c r="J97" s="96"/>
      <c r="K97" s="95"/>
      <c r="L97" s="37"/>
      <c r="M97"/>
    </row>
    <row r="98" spans="2:13" x14ac:dyDescent="0.15">
      <c r="B98" s="150"/>
      <c r="C98" s="15">
        <f t="shared" si="1"/>
        <v>92</v>
      </c>
      <c r="D98" s="37" t="s">
        <v>195</v>
      </c>
      <c r="E98" s="99" t="s">
        <v>202</v>
      </c>
      <c r="F98" s="37"/>
      <c r="G98" s="15"/>
      <c r="H98" s="37"/>
      <c r="I98" s="37"/>
      <c r="J98" s="37"/>
      <c r="K98" s="95"/>
      <c r="L98" s="37"/>
      <c r="M98"/>
    </row>
    <row r="99" spans="2:13" x14ac:dyDescent="0.15">
      <c r="B99" s="150"/>
      <c r="C99" s="15">
        <f t="shared" si="1"/>
        <v>93</v>
      </c>
      <c r="D99" s="37" t="s">
        <v>195</v>
      </c>
      <c r="E99" s="99" t="s">
        <v>202</v>
      </c>
      <c r="F99" s="37"/>
      <c r="G99" s="15"/>
      <c r="H99" s="37"/>
      <c r="I99" s="37"/>
      <c r="J99" s="37"/>
      <c r="K99" s="95"/>
      <c r="L99" s="37"/>
      <c r="M99"/>
    </row>
    <row r="100" spans="2:13" x14ac:dyDescent="0.15">
      <c r="B100" s="150"/>
      <c r="C100" s="15">
        <f t="shared" si="1"/>
        <v>94</v>
      </c>
      <c r="D100" s="37" t="s">
        <v>195</v>
      </c>
      <c r="E100" s="99" t="s">
        <v>202</v>
      </c>
      <c r="F100" s="37"/>
      <c r="G100" s="15"/>
      <c r="H100" s="37"/>
      <c r="I100" s="37"/>
      <c r="J100" s="37"/>
      <c r="K100" s="95"/>
      <c r="L100" s="37"/>
      <c r="M100"/>
    </row>
    <row r="101" spans="2:13" x14ac:dyDescent="0.15">
      <c r="B101" s="150"/>
      <c r="C101" s="15">
        <f t="shared" si="1"/>
        <v>95</v>
      </c>
      <c r="D101" s="37" t="s">
        <v>195</v>
      </c>
      <c r="E101" s="99" t="s">
        <v>202</v>
      </c>
      <c r="F101" s="37"/>
      <c r="G101" s="15"/>
      <c r="H101" s="37"/>
      <c r="I101" s="37"/>
      <c r="J101" s="37"/>
      <c r="K101" s="95"/>
      <c r="L101" s="37"/>
      <c r="M101" s="78"/>
    </row>
    <row r="102" spans="2:13" x14ac:dyDescent="0.15">
      <c r="B102" s="150"/>
      <c r="C102" s="15">
        <f t="shared" si="1"/>
        <v>96</v>
      </c>
      <c r="D102" s="37" t="s">
        <v>195</v>
      </c>
      <c r="E102" s="99" t="s">
        <v>202</v>
      </c>
      <c r="F102" s="37"/>
      <c r="G102" s="15"/>
      <c r="H102" s="37"/>
      <c r="I102" s="37"/>
      <c r="J102" s="37"/>
      <c r="K102" s="72"/>
      <c r="L102" s="37"/>
      <c r="M102" s="78"/>
    </row>
    <row r="103" spans="2:13" x14ac:dyDescent="0.15">
      <c r="B103"/>
      <c r="C103"/>
      <c r="D103"/>
      <c r="E103"/>
      <c r="F103"/>
      <c r="G103"/>
      <c r="H103"/>
      <c r="I103"/>
      <c r="J103"/>
      <c r="K103"/>
      <c r="L103"/>
      <c r="M103" s="78"/>
    </row>
    <row r="104" spans="2:13" ht="13.5" customHeight="1" x14ac:dyDescent="0.15">
      <c r="B104"/>
      <c r="C104"/>
      <c r="D104"/>
      <c r="E104"/>
      <c r="F104"/>
      <c r="G104"/>
      <c r="H104"/>
      <c r="I104"/>
      <c r="J104"/>
      <c r="K104"/>
      <c r="L104"/>
      <c r="M104" s="78"/>
    </row>
    <row r="105" spans="2:13" x14ac:dyDescent="0.15">
      <c r="B105"/>
      <c r="C105"/>
      <c r="D105"/>
      <c r="E105"/>
      <c r="F105"/>
      <c r="G105"/>
      <c r="H105"/>
      <c r="I105"/>
      <c r="J105"/>
      <c r="K105"/>
      <c r="L105"/>
      <c r="M105" s="78"/>
    </row>
    <row r="106" spans="2:13" x14ac:dyDescent="0.15">
      <c r="B106"/>
      <c r="C106"/>
      <c r="D106"/>
      <c r="E106"/>
      <c r="F106"/>
      <c r="G106"/>
      <c r="H106"/>
      <c r="I106"/>
      <c r="J106"/>
      <c r="K106"/>
      <c r="L106"/>
      <c r="M106" s="78"/>
    </row>
    <row r="107" spans="2:13" x14ac:dyDescent="0.15">
      <c r="C107" s="77"/>
      <c r="D107"/>
      <c r="E107"/>
      <c r="F107"/>
      <c r="G107"/>
      <c r="H107"/>
      <c r="I107"/>
      <c r="J107"/>
      <c r="K107"/>
      <c r="L107" s="3"/>
    </row>
    <row r="108" spans="2:13" x14ac:dyDescent="0.15">
      <c r="D108"/>
      <c r="E108"/>
      <c r="F108"/>
      <c r="G108"/>
      <c r="H108"/>
      <c r="I108"/>
      <c r="J108"/>
      <c r="K108"/>
    </row>
    <row r="109" spans="2:13" x14ac:dyDescent="0.15">
      <c r="D109"/>
      <c r="E109"/>
      <c r="F109"/>
      <c r="G109"/>
      <c r="H109"/>
      <c r="I109"/>
      <c r="J109"/>
      <c r="K109"/>
    </row>
    <row r="110" spans="2:13" x14ac:dyDescent="0.15">
      <c r="D110"/>
      <c r="E110"/>
      <c r="F110"/>
      <c r="G110"/>
      <c r="H110"/>
      <c r="I110"/>
      <c r="J110"/>
      <c r="K110"/>
    </row>
    <row r="111" spans="2:13" x14ac:dyDescent="0.15">
      <c r="D111"/>
      <c r="E111"/>
      <c r="F111"/>
      <c r="G111"/>
      <c r="H111"/>
      <c r="I111"/>
      <c r="J111"/>
      <c r="K111"/>
    </row>
    <row r="112" spans="2:13" x14ac:dyDescent="0.15">
      <c r="D112"/>
      <c r="E112"/>
      <c r="F112"/>
      <c r="G112"/>
      <c r="H112"/>
      <c r="I112"/>
      <c r="J112"/>
      <c r="K112"/>
    </row>
    <row r="113" spans="4:11" x14ac:dyDescent="0.15">
      <c r="D113"/>
      <c r="E113"/>
      <c r="F113"/>
      <c r="G113"/>
      <c r="H113"/>
      <c r="I113"/>
      <c r="J113"/>
      <c r="K113"/>
    </row>
    <row r="114" spans="4:11" x14ac:dyDescent="0.15">
      <c r="D114"/>
      <c r="E114"/>
      <c r="F114"/>
      <c r="G114"/>
      <c r="H114"/>
      <c r="I114"/>
      <c r="J114"/>
      <c r="K114"/>
    </row>
    <row r="115" spans="4:11" x14ac:dyDescent="0.15">
      <c r="D115"/>
      <c r="E115"/>
      <c r="F115"/>
      <c r="G115"/>
      <c r="H115"/>
      <c r="I115"/>
      <c r="J115"/>
      <c r="K115"/>
    </row>
    <row r="116" spans="4:11" x14ac:dyDescent="0.15">
      <c r="D116"/>
      <c r="E116"/>
      <c r="F116"/>
      <c r="G116"/>
      <c r="H116"/>
      <c r="I116"/>
      <c r="J116"/>
      <c r="K116"/>
    </row>
    <row r="117" spans="4:11" x14ac:dyDescent="0.15">
      <c r="D117"/>
      <c r="E117"/>
      <c r="F117"/>
      <c r="G117"/>
      <c r="H117"/>
      <c r="I117"/>
      <c r="J117"/>
      <c r="K117"/>
    </row>
    <row r="118" spans="4:11" x14ac:dyDescent="0.15">
      <c r="D118"/>
      <c r="E118"/>
      <c r="F118"/>
      <c r="G118"/>
      <c r="H118"/>
      <c r="I118"/>
      <c r="J118"/>
      <c r="K118"/>
    </row>
  </sheetData>
  <autoFilter ref="C6:L106" xr:uid="{00000000-0009-0000-0000-000007000000}"/>
  <mergeCells count="106">
    <mergeCell ref="Y13:Y19"/>
    <mergeCell ref="Z13:Z19"/>
    <mergeCell ref="AA13:AA19"/>
    <mergeCell ref="AB13:AB19"/>
    <mergeCell ref="AC13:AC19"/>
    <mergeCell ref="AD13:AD19"/>
    <mergeCell ref="A1:C1"/>
    <mergeCell ref="E5:J5"/>
    <mergeCell ref="B7:B39"/>
    <mergeCell ref="P13:V19"/>
    <mergeCell ref="W13:W19"/>
    <mergeCell ref="X13:X19"/>
    <mergeCell ref="P22:V22"/>
    <mergeCell ref="P26:V26"/>
    <mergeCell ref="P30:V30"/>
    <mergeCell ref="P34:V34"/>
    <mergeCell ref="AV13:AV19"/>
    <mergeCell ref="AK13:AK19"/>
    <mergeCell ref="AL13:AL19"/>
    <mergeCell ref="AM13:AM19"/>
    <mergeCell ref="AN13:AN19"/>
    <mergeCell ref="AO13:AO19"/>
    <mergeCell ref="AP13:AP19"/>
    <mergeCell ref="AE13:AE19"/>
    <mergeCell ref="AF13:AF19"/>
    <mergeCell ref="AG13:AG19"/>
    <mergeCell ref="AH13:AH19"/>
    <mergeCell ref="AI13:AI19"/>
    <mergeCell ref="AJ13:AJ19"/>
    <mergeCell ref="BD22:BJ22"/>
    <mergeCell ref="P23:V23"/>
    <mergeCell ref="BD23:BJ23"/>
    <mergeCell ref="P24:V24"/>
    <mergeCell ref="BD24:BJ24"/>
    <mergeCell ref="P25:V25"/>
    <mergeCell ref="BD25:BJ25"/>
    <mergeCell ref="BC13:BC19"/>
    <mergeCell ref="BD13:BJ19"/>
    <mergeCell ref="P20:V20"/>
    <mergeCell ref="BD20:BJ20"/>
    <mergeCell ref="P21:V21"/>
    <mergeCell ref="BD21:BJ21"/>
    <mergeCell ref="AW13:AW19"/>
    <mergeCell ref="AX13:AX19"/>
    <mergeCell ref="AY13:AY19"/>
    <mergeCell ref="AZ13:AZ19"/>
    <mergeCell ref="BA13:BA19"/>
    <mergeCell ref="BB13:BB19"/>
    <mergeCell ref="AQ13:AQ19"/>
    <mergeCell ref="AR13:AR19"/>
    <mergeCell ref="AS13:AS19"/>
    <mergeCell ref="AT13:AT19"/>
    <mergeCell ref="AU13:AU19"/>
    <mergeCell ref="BD30:BJ30"/>
    <mergeCell ref="P31:V31"/>
    <mergeCell ref="BD31:BJ31"/>
    <mergeCell ref="P32:V32"/>
    <mergeCell ref="BD32:BJ32"/>
    <mergeCell ref="P33:V33"/>
    <mergeCell ref="BD33:BJ33"/>
    <mergeCell ref="BD26:BJ26"/>
    <mergeCell ref="P27:V27"/>
    <mergeCell ref="BD27:BJ27"/>
    <mergeCell ref="P28:V28"/>
    <mergeCell ref="BD28:BJ28"/>
    <mergeCell ref="P29:V29"/>
    <mergeCell ref="BD29:BJ29"/>
    <mergeCell ref="AH35:AH41"/>
    <mergeCell ref="AI35:AI41"/>
    <mergeCell ref="AJ35:AJ41"/>
    <mergeCell ref="BD34:BJ34"/>
    <mergeCell ref="P35:V41"/>
    <mergeCell ref="W35:W41"/>
    <mergeCell ref="X35:X41"/>
    <mergeCell ref="Y35:Y41"/>
    <mergeCell ref="Z35:Z41"/>
    <mergeCell ref="AA35:AA41"/>
    <mergeCell ref="AB35:AB41"/>
    <mergeCell ref="AC35:AC41"/>
    <mergeCell ref="AD35:AD41"/>
    <mergeCell ref="BC35:BC41"/>
    <mergeCell ref="BD35:BJ41"/>
    <mergeCell ref="B40:B54"/>
    <mergeCell ref="B55:B87"/>
    <mergeCell ref="B88:B102"/>
    <mergeCell ref="AW35:AW41"/>
    <mergeCell ref="AX35:AX41"/>
    <mergeCell ref="AY35:AY41"/>
    <mergeCell ref="AZ35:AZ41"/>
    <mergeCell ref="BA35:BA41"/>
    <mergeCell ref="BB35:BB41"/>
    <mergeCell ref="AQ35:AQ41"/>
    <mergeCell ref="AR35:AR41"/>
    <mergeCell ref="AS35:AS41"/>
    <mergeCell ref="AT35:AT41"/>
    <mergeCell ref="AU35:AU41"/>
    <mergeCell ref="AV35:AV41"/>
    <mergeCell ref="AK35:AK41"/>
    <mergeCell ref="AL35:AL41"/>
    <mergeCell ref="AM35:AM41"/>
    <mergeCell ref="AN35:AN41"/>
    <mergeCell ref="AO35:AO41"/>
    <mergeCell ref="AP35:AP41"/>
    <mergeCell ref="AE35:AE41"/>
    <mergeCell ref="AF35:AF41"/>
    <mergeCell ref="AG35:AG41"/>
  </mergeCells>
  <phoneticPr fontId="1"/>
  <hyperlinks>
    <hyperlink ref="A1:C1" location="Index!A1" display="Back to Index" xr:uid="{00000000-0004-0000-07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0000000}">
          <x14:formula1>
            <xm:f>'M:\ChipFab\TSMC65\TSMC6520_1\11_Pham_Lab\Yamamoto\[Chip_ApplicationForm_v4_TSMC6520_1_Yamamoto_20201124.xlsx]List'!#REF!</xm:f>
          </x14:formula1>
          <xm:sqref>K40:K45 K19:K21 K25:K32</xm:sqref>
        </x14:dataValidation>
        <x14:dataValidation type="list" allowBlank="1" showInputMessage="1" showErrorMessage="1" xr:uid="{00000000-0002-0000-0700-000001000000}">
          <x14:formula1>
            <xm:f>'M:\ChipFab\TSMC65\TSMC6520_1\12_Ishibashi_Lab\Shibasaki\[Chip_ApplicationForm_v4_TSMC6520_1_shibasaki_20201113.xlsx]List'!#REF!</xm:f>
          </x14:formula1>
          <xm:sqref>K64:K68 K62</xm:sqref>
        </x14:dataValidation>
        <x14:dataValidation type="list" allowBlank="1" showInputMessage="1" showErrorMessage="1" xr:uid="{00000000-0002-0000-0700-000002000000}">
          <x14:formula1>
            <xm:f>'M:\ChipFab\TSMC65\TSMC6520_1\12_Ishibashi_Lab\Shibasaki\[Chip_ApplicationForm_v4_TSMC6520_1_shibasaki_20201026.xlsx]List'!#REF!</xm:f>
          </x14:formula1>
          <xm:sqref>K63 K55:K61</xm:sqref>
        </x14:dataValidation>
        <x14:dataValidation type="list" allowBlank="1" showInputMessage="1" showErrorMessage="1" xr:uid="{00000000-0002-0000-0700-000003000000}">
          <x14:formula1>
            <xm:f>'M:\ChipFab\TSMC65\TSMC6520_1\11_Pham_Lab\Yamamoto\[Chip_ApplicationForm_v4_TSMC6520_1_Yamamoto_20201023.xlsx]List'!#REF!</xm:f>
          </x14:formula1>
          <xm:sqref>K7:K11 K13:K14 K33:K39 K47:K54 K17:K18</xm:sqref>
        </x14:dataValidation>
        <x14:dataValidation type="list" allowBlank="1" showInputMessage="1" showErrorMessage="1" xr:uid="{00000000-0002-0000-0700-000004000000}">
          <x14:formula1>
            <xm:f>'M:\ChipFab\TSMC65\TSMC6520_1\11_Pham_Lab\Duran\[Chip_ApplicationForm_v4_TSMC6520_1_duran_20201006.xlsx]List'!#REF!</xm:f>
          </x14:formula1>
          <xm:sqref>K70:K102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Index</vt:lpstr>
      <vt:lpstr>History</vt:lpstr>
      <vt:lpstr>Chip Allocation</vt:lpstr>
      <vt:lpstr>TSMC6520_1</vt:lpstr>
      <vt:lpstr>TSMC6520_2</vt:lpstr>
      <vt:lpstr>TSMC6520_2 (4)</vt:lpstr>
      <vt:lpstr>TSMC6520_2_forScript</vt:lpstr>
      <vt:lpstr>Sheet1</vt:lpstr>
      <vt:lpstr>TSMC6520_2_old</vt:lpstr>
      <vt:lpstr>IO (TSMC)</vt:lpstr>
      <vt:lpstr>Pin Assignment R4250 (2)</vt:lpstr>
      <vt:lpstr>'Pin Assignment R4250 (2)'!Print_Area</vt:lpstr>
      <vt:lpstr>TSMC6520_1!Print_Area</vt:lpstr>
      <vt:lpstr>TSMC6520_2!Print_Area</vt:lpstr>
      <vt:lpstr>'TSMC6520_2 (4)'!Print_Area</vt:lpstr>
      <vt:lpstr>TSMC6520_2_forScript!Print_Area</vt:lpstr>
      <vt:lpstr>TSMC6520_2_old!Print_Area</vt:lpstr>
      <vt:lpstr>'Pin Assignment R4250 (2)'!Print_Titles</vt:lpstr>
      <vt:lpstr>TSMC6520_1!Print_Titles</vt:lpstr>
      <vt:lpstr>TSMC6520_2!Print_Titles</vt:lpstr>
      <vt:lpstr>'TSMC6520_2 (4)'!Print_Titles</vt:lpstr>
      <vt:lpstr>TSMC6520_2_forScript!Print_Titles</vt:lpstr>
      <vt:lpstr>TSMC6520_2_old!Print_Titles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Yomogita Takumu</dc:creator>
  <cp:lastModifiedBy>Nguyen Khai-Duy</cp:lastModifiedBy>
  <cp:lastPrinted>2018-07-21T05:45:39Z</cp:lastPrinted>
  <dcterms:created xsi:type="dcterms:W3CDTF">2014-05-21T18:01:42Z</dcterms:created>
  <dcterms:modified xsi:type="dcterms:W3CDTF">2021-10-14T04:22:49Z</dcterms:modified>
</cp:coreProperties>
</file>