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ocuments\Chip_Requests\ROHM\"/>
    </mc:Choice>
  </mc:AlternateContent>
  <xr:revisionPtr revIDLastSave="0" documentId="13_ncr:1_{24752784-B0E0-401E-83E6-C1057A58B015}" xr6:coauthVersionLast="47" xr6:coauthVersionMax="47" xr10:uidLastSave="{00000000-0000-0000-0000-000000000000}"/>
  <bookViews>
    <workbookView xWindow="-120" yWindow="-120" windowWidth="38640" windowHeight="21120" tabRatio="838" firstSheet="1" activeTab="4" xr2:uid="{00000000-000D-0000-FFFF-FFFF00000000}"/>
  </bookViews>
  <sheets>
    <sheet name="Index" sheetId="18" r:id="rId1"/>
    <sheet name="History" sheetId="15" r:id="rId2"/>
    <sheet name="Schedule" sheetId="3" r:id="rId3"/>
    <sheet name="Chip Allocation" sheetId="7" r:id="rId4"/>
    <sheet name="Pin_Assignment_RO1822_1_R4252" sheetId="19" r:id="rId5"/>
    <sheet name="5.0x5.0 QFP208" sheetId="20" r:id="rId6"/>
    <sheet name="Circuit Layout" sheetId="10" r:id="rId7"/>
    <sheet name="IO Description" sheetId="9" r:id="rId8"/>
  </sheets>
  <definedNames>
    <definedName name="_xlnm._FilterDatabase" localSheetId="4" hidden="1">Pin_Assignment_RO1822_1_R4252!$C$6:$I$134</definedName>
    <definedName name="_xlnm.Print_Area" localSheetId="4">Pin_Assignment_RO1822_1_R4252!$B$3:$H$134</definedName>
    <definedName name="_xlnm.Print_Titles" localSheetId="4">Pin_Assignment_RO1822_1_R4252!$3:$6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8" i="20" l="1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CF8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BC2" i="20"/>
  <c r="BD2" i="20"/>
  <c r="BE2" i="20"/>
  <c r="BF2" i="20"/>
  <c r="BG2" i="20"/>
  <c r="BH2" i="20"/>
  <c r="BI2" i="20"/>
  <c r="BJ2" i="20"/>
  <c r="BK2" i="20"/>
  <c r="BL2" i="20"/>
  <c r="BM2" i="20"/>
  <c r="BN2" i="20"/>
  <c r="BO2" i="20"/>
  <c r="BP2" i="20"/>
  <c r="BQ2" i="20"/>
  <c r="BR2" i="20"/>
  <c r="BS2" i="20"/>
  <c r="BT2" i="20"/>
  <c r="BU2" i="20"/>
  <c r="BV2" i="20"/>
  <c r="BW2" i="20"/>
  <c r="BX2" i="20"/>
  <c r="BY2" i="20"/>
  <c r="BZ2" i="20"/>
  <c r="CA2" i="20"/>
  <c r="CB2" i="20"/>
  <c r="CC2" i="20"/>
  <c r="CD2" i="20"/>
  <c r="CE2" i="20"/>
  <c r="CF2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6" i="20"/>
  <c r="G55" i="20"/>
  <c r="G54" i="20"/>
  <c r="G53" i="20"/>
  <c r="G52" i="20"/>
  <c r="G51" i="20"/>
  <c r="G50" i="20"/>
  <c r="G49" i="20"/>
  <c r="G48" i="20"/>
  <c r="G47" i="20"/>
  <c r="G46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CH83" i="20"/>
  <c r="CH82" i="20"/>
  <c r="CH67" i="20"/>
  <c r="CH66" i="20"/>
  <c r="CH65" i="20"/>
  <c r="CH64" i="20"/>
  <c r="CH47" i="20"/>
  <c r="CH25" i="20"/>
  <c r="CH24" i="20"/>
  <c r="CH23" i="20"/>
  <c r="CH22" i="20"/>
  <c r="CN10" i="20"/>
  <c r="CH10" i="20" s="1"/>
  <c r="CN11" i="20"/>
  <c r="CH11" i="20" s="1"/>
  <c r="CN12" i="20"/>
  <c r="CH12" i="20" s="1"/>
  <c r="CN13" i="20"/>
  <c r="CH13" i="20" s="1"/>
  <c r="CN14" i="20"/>
  <c r="CH14" i="20" s="1"/>
  <c r="CN15" i="20"/>
  <c r="CH15" i="20" s="1"/>
  <c r="CN16" i="20"/>
  <c r="CH16" i="20" s="1"/>
  <c r="CN17" i="20"/>
  <c r="CH17" i="20" s="1"/>
  <c r="CN18" i="20"/>
  <c r="CH18" i="20" s="1"/>
  <c r="CN19" i="20"/>
  <c r="CH19" i="20" s="1"/>
  <c r="CN20" i="20"/>
  <c r="CH20" i="20" s="1"/>
  <c r="CN21" i="20"/>
  <c r="CH21" i="20" s="1"/>
  <c r="CN22" i="20"/>
  <c r="CN23" i="20"/>
  <c r="CN24" i="20"/>
  <c r="CN25" i="20"/>
  <c r="CN26" i="20"/>
  <c r="CH26" i="20" s="1"/>
  <c r="CN27" i="20"/>
  <c r="CH27" i="20" s="1"/>
  <c r="CN28" i="20"/>
  <c r="CH28" i="20" s="1"/>
  <c r="CN29" i="20"/>
  <c r="CH29" i="20" s="1"/>
  <c r="CN30" i="20"/>
  <c r="CH30" i="20" s="1"/>
  <c r="CN31" i="20"/>
  <c r="CH31" i="20" s="1"/>
  <c r="CN32" i="20"/>
  <c r="CH32" i="20" s="1"/>
  <c r="CN33" i="20"/>
  <c r="CH33" i="20" s="1"/>
  <c r="CN34" i="20"/>
  <c r="CH34" i="20" s="1"/>
  <c r="CN35" i="20"/>
  <c r="CH35" i="20" s="1"/>
  <c r="CN36" i="20"/>
  <c r="CH36" i="20" s="1"/>
  <c r="CN37" i="20"/>
  <c r="CH37" i="20" s="1"/>
  <c r="CN38" i="20"/>
  <c r="CH38" i="20" s="1"/>
  <c r="CN39" i="20"/>
  <c r="CH39" i="20" s="1"/>
  <c r="CN40" i="20"/>
  <c r="CH40" i="20" s="1"/>
  <c r="CN41" i="20"/>
  <c r="CH41" i="20" s="1"/>
  <c r="CN42" i="20"/>
  <c r="CH42" i="20" s="1"/>
  <c r="CN43" i="20"/>
  <c r="CH43" i="20" s="1"/>
  <c r="CN44" i="20"/>
  <c r="CH44" i="20" s="1"/>
  <c r="CN45" i="20"/>
  <c r="CH45" i="20" s="1"/>
  <c r="CN46" i="20"/>
  <c r="CH46" i="20" s="1"/>
  <c r="CN47" i="20"/>
  <c r="CN48" i="20"/>
  <c r="CH48" i="20" s="1"/>
  <c r="CN49" i="20"/>
  <c r="CH49" i="20" s="1"/>
  <c r="CN50" i="20"/>
  <c r="CH50" i="20" s="1"/>
  <c r="CN51" i="20"/>
  <c r="CH51" i="20" s="1"/>
  <c r="CN52" i="20"/>
  <c r="CH52" i="20" s="1"/>
  <c r="CN53" i="20"/>
  <c r="CH53" i="20" s="1"/>
  <c r="CN54" i="20"/>
  <c r="CH54" i="20" s="1"/>
  <c r="CN55" i="20"/>
  <c r="CH55" i="20" s="1"/>
  <c r="CN56" i="20"/>
  <c r="CH56" i="20" s="1"/>
  <c r="CN57" i="20"/>
  <c r="CH57" i="20" s="1"/>
  <c r="CN58" i="20"/>
  <c r="CH58" i="20" s="1"/>
  <c r="CN59" i="20"/>
  <c r="CH59" i="20" s="1"/>
  <c r="CN60" i="20"/>
  <c r="CH60" i="20" s="1"/>
  <c r="CN61" i="20"/>
  <c r="CH61" i="20" s="1"/>
  <c r="CN62" i="20"/>
  <c r="CH62" i="20" s="1"/>
  <c r="CN63" i="20"/>
  <c r="CH63" i="20" s="1"/>
  <c r="CN64" i="20"/>
  <c r="CN65" i="20"/>
  <c r="CN66" i="20"/>
  <c r="CN67" i="20"/>
  <c r="CN68" i="20"/>
  <c r="CH68" i="20" s="1"/>
  <c r="CN69" i="20"/>
  <c r="CH69" i="20" s="1"/>
  <c r="CN70" i="20"/>
  <c r="CH70" i="20" s="1"/>
  <c r="CN71" i="20"/>
  <c r="CH71" i="20" s="1"/>
  <c r="CN72" i="20"/>
  <c r="CH72" i="20" s="1"/>
  <c r="CN73" i="20"/>
  <c r="CH73" i="20" s="1"/>
  <c r="CN74" i="20"/>
  <c r="CH74" i="20" s="1"/>
  <c r="CN75" i="20"/>
  <c r="CH75" i="20" s="1"/>
  <c r="CN76" i="20"/>
  <c r="CH76" i="20" s="1"/>
  <c r="CN77" i="20"/>
  <c r="CH77" i="20" s="1"/>
  <c r="CN78" i="20"/>
  <c r="CH78" i="20" s="1"/>
  <c r="CN79" i="20"/>
  <c r="CH79" i="20" s="1"/>
  <c r="CN80" i="20"/>
  <c r="CH80" i="20" s="1"/>
  <c r="CN81" i="20"/>
  <c r="CH81" i="20" s="1"/>
  <c r="CN82" i="20"/>
  <c r="CN83" i="20"/>
  <c r="CN84" i="20"/>
  <c r="CH84" i="20" s="1"/>
  <c r="CN85" i="20"/>
  <c r="CH85" i="20" s="1"/>
  <c r="F95" i="20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BY87" i="20"/>
  <c r="BN87" i="20"/>
  <c r="BM87" i="20"/>
  <c r="BI87" i="20"/>
  <c r="BH87" i="20"/>
  <c r="Y87" i="20"/>
  <c r="U87" i="20"/>
  <c r="I94" i="20"/>
  <c r="I87" i="20" s="1"/>
  <c r="CF94" i="20"/>
  <c r="CF87" i="20" s="1"/>
  <c r="CE94" i="20"/>
  <c r="CE87" i="20" s="1"/>
  <c r="CD94" i="20"/>
  <c r="CD87" i="20" s="1"/>
  <c r="CC94" i="20"/>
  <c r="CC87" i="20" s="1"/>
  <c r="CB94" i="20"/>
  <c r="CB87" i="20" s="1"/>
  <c r="CA94" i="20"/>
  <c r="CA87" i="20" s="1"/>
  <c r="BZ94" i="20"/>
  <c r="BZ87" i="20" s="1"/>
  <c r="BY94" i="20"/>
  <c r="BX94" i="20"/>
  <c r="BX87" i="20" s="1"/>
  <c r="BW94" i="20"/>
  <c r="BW87" i="20" s="1"/>
  <c r="BV94" i="20"/>
  <c r="BV87" i="20" s="1"/>
  <c r="BU94" i="20"/>
  <c r="BU87" i="20" s="1"/>
  <c r="BT94" i="20"/>
  <c r="BT87" i="20" s="1"/>
  <c r="BS94" i="20"/>
  <c r="BS87" i="20" s="1"/>
  <c r="BR94" i="20"/>
  <c r="BR87" i="20" s="1"/>
  <c r="BQ94" i="20"/>
  <c r="BQ87" i="20" s="1"/>
  <c r="BP94" i="20"/>
  <c r="BP87" i="20" s="1"/>
  <c r="BO94" i="20"/>
  <c r="BO87" i="20" s="1"/>
  <c r="BN94" i="20"/>
  <c r="BM94" i="20"/>
  <c r="BL94" i="20"/>
  <c r="BL87" i="20" s="1"/>
  <c r="BK94" i="20"/>
  <c r="BK87" i="20" s="1"/>
  <c r="BJ94" i="20"/>
  <c r="BJ87" i="20" s="1"/>
  <c r="BI94" i="20"/>
  <c r="BH94" i="20"/>
  <c r="BG94" i="20"/>
  <c r="BG87" i="20" s="1"/>
  <c r="BF94" i="20"/>
  <c r="BF87" i="20" s="1"/>
  <c r="BE94" i="20"/>
  <c r="BE87" i="20" s="1"/>
  <c r="BD94" i="20"/>
  <c r="BD87" i="20" s="1"/>
  <c r="BC94" i="20"/>
  <c r="BC87" i="20" s="1"/>
  <c r="BB94" i="20"/>
  <c r="BB87" i="20" s="1"/>
  <c r="BA94" i="20"/>
  <c r="BA87" i="20" s="1"/>
  <c r="AZ94" i="20"/>
  <c r="AZ87" i="20" s="1"/>
  <c r="AY94" i="20"/>
  <c r="AY87" i="20" s="1"/>
  <c r="AX94" i="20"/>
  <c r="AX87" i="20" s="1"/>
  <c r="AW94" i="20"/>
  <c r="AW87" i="20" s="1"/>
  <c r="AV94" i="20"/>
  <c r="AV87" i="20" s="1"/>
  <c r="AU94" i="20"/>
  <c r="AU87" i="20" s="1"/>
  <c r="AT94" i="20"/>
  <c r="AT87" i="20" s="1"/>
  <c r="AS94" i="20"/>
  <c r="AS87" i="20" s="1"/>
  <c r="AR94" i="20"/>
  <c r="AR87" i="20" s="1"/>
  <c r="AQ94" i="20"/>
  <c r="AQ87" i="20" s="1"/>
  <c r="AP94" i="20"/>
  <c r="AP87" i="20" s="1"/>
  <c r="AO94" i="20"/>
  <c r="AO87" i="20" s="1"/>
  <c r="AN94" i="20"/>
  <c r="AN87" i="20" s="1"/>
  <c r="AM94" i="20"/>
  <c r="AM87" i="20" s="1"/>
  <c r="AL94" i="20"/>
  <c r="AL87" i="20" s="1"/>
  <c r="AK94" i="20"/>
  <c r="AK87" i="20" s="1"/>
  <c r="AJ94" i="20"/>
  <c r="AJ87" i="20" s="1"/>
  <c r="AI94" i="20"/>
  <c r="AI87" i="20" s="1"/>
  <c r="AH94" i="20"/>
  <c r="AH87" i="20" s="1"/>
  <c r="AG94" i="20"/>
  <c r="AG87" i="20" s="1"/>
  <c r="AF94" i="20"/>
  <c r="AF87" i="20" s="1"/>
  <c r="AE94" i="20"/>
  <c r="AE87" i="20" s="1"/>
  <c r="AD94" i="20"/>
  <c r="AD87" i="20" s="1"/>
  <c r="AC94" i="20"/>
  <c r="AC87" i="20" s="1"/>
  <c r="AB94" i="20"/>
  <c r="AB87" i="20" s="1"/>
  <c r="AA94" i="20"/>
  <c r="AA87" i="20" s="1"/>
  <c r="Z94" i="20"/>
  <c r="Z87" i="20" s="1"/>
  <c r="Y94" i="20"/>
  <c r="X94" i="20"/>
  <c r="X87" i="20" s="1"/>
  <c r="W94" i="20"/>
  <c r="W87" i="20" s="1"/>
  <c r="V94" i="20"/>
  <c r="V87" i="20" s="1"/>
  <c r="U94" i="20"/>
  <c r="T94" i="20"/>
  <c r="T87" i="20" s="1"/>
  <c r="S94" i="20"/>
  <c r="S87" i="20" s="1"/>
  <c r="R94" i="20"/>
  <c r="R87" i="20" s="1"/>
  <c r="Q94" i="20"/>
  <c r="Q87" i="20" s="1"/>
  <c r="P94" i="20"/>
  <c r="P87" i="20" s="1"/>
  <c r="O94" i="20"/>
  <c r="O87" i="20" s="1"/>
  <c r="N94" i="20"/>
  <c r="N87" i="20" s="1"/>
  <c r="M94" i="20"/>
  <c r="M87" i="20" s="1"/>
  <c r="L94" i="20"/>
  <c r="L87" i="20" s="1"/>
  <c r="K94" i="20"/>
  <c r="K87" i="20" s="1"/>
  <c r="J94" i="20"/>
  <c r="J87" i="20" s="1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G57" i="20" s="1"/>
  <c r="A56" i="20"/>
  <c r="A55" i="20"/>
  <c r="A54" i="20"/>
  <c r="A53" i="20"/>
  <c r="A52" i="20"/>
  <c r="A51" i="20"/>
  <c r="A50" i="20"/>
  <c r="A49" i="20"/>
  <c r="A48" i="20"/>
  <c r="A47" i="20"/>
  <c r="A46" i="20"/>
  <c r="A45" i="20"/>
  <c r="G45" i="20" s="1"/>
  <c r="A44" i="20"/>
  <c r="G44" i="20" s="1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G321" i="20"/>
  <c r="G320" i="20"/>
  <c r="G319" i="20"/>
  <c r="G318" i="20"/>
  <c r="G317" i="20"/>
  <c r="G316" i="20"/>
  <c r="G315" i="20"/>
  <c r="G314" i="20"/>
  <c r="G313" i="20"/>
  <c r="G312" i="20"/>
  <c r="G311" i="20"/>
  <c r="G310" i="20"/>
  <c r="G309" i="20"/>
  <c r="G308" i="20"/>
  <c r="G307" i="20"/>
  <c r="G306" i="20"/>
  <c r="G305" i="20"/>
  <c r="G304" i="20"/>
  <c r="G303" i="20"/>
  <c r="G302" i="20"/>
  <c r="G301" i="20"/>
  <c r="G300" i="20"/>
  <c r="G299" i="20"/>
  <c r="G298" i="20"/>
  <c r="G297" i="20"/>
  <c r="G296" i="20"/>
  <c r="G295" i="20"/>
  <c r="G294" i="20"/>
  <c r="G293" i="20"/>
  <c r="G292" i="20"/>
  <c r="G291" i="20"/>
  <c r="G290" i="20"/>
  <c r="G289" i="20"/>
  <c r="G288" i="20"/>
  <c r="G287" i="20"/>
  <c r="G286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25" i="20"/>
  <c r="G224" i="20"/>
  <c r="G223" i="20"/>
  <c r="G222" i="20"/>
  <c r="G221" i="20"/>
  <c r="G220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9" i="20"/>
  <c r="G188" i="20"/>
  <c r="G187" i="20"/>
  <c r="G186" i="20"/>
  <c r="G185" i="20"/>
  <c r="G184" i="20"/>
  <c r="G183" i="20"/>
  <c r="G182" i="20"/>
  <c r="G181" i="20"/>
  <c r="G180" i="20"/>
  <c r="G179" i="20"/>
  <c r="G178" i="20"/>
  <c r="G177" i="20"/>
  <c r="G176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I3" i="7" l="1"/>
  <c r="J3" i="7" s="1"/>
  <c r="I4" i="7"/>
  <c r="J4" i="7" s="1"/>
  <c r="I5" i="7"/>
  <c r="J5" i="7" s="1"/>
  <c r="I6" i="7"/>
  <c r="J6" i="7" s="1"/>
  <c r="I2" i="7"/>
  <c r="J2" i="7" s="1"/>
  <c r="J8" i="7" l="1"/>
  <c r="J7" i="7"/>
  <c r="E2" i="18"/>
</calcChain>
</file>

<file path=xl/sharedStrings.xml><?xml version="1.0" encoding="utf-8"?>
<sst xmlns="http://schemas.openxmlformats.org/spreadsheetml/2006/main" count="2873" uniqueCount="525">
  <si>
    <t>Analog/Digital</t>
  </si>
  <si>
    <t>Total I/O</t>
  </si>
  <si>
    <t>回</t>
  </si>
  <si>
    <t>試作コード</t>
  </si>
  <si>
    <t>試作申込開始</t>
  </si>
  <si>
    <t>試作申込締切</t>
  </si>
  <si>
    <t>キャンセル期限</t>
  </si>
  <si>
    <t>設計締切</t>
  </si>
  <si>
    <t>納品・試作完了</t>
  </si>
  <si>
    <t>支払</t>
  </si>
  <si>
    <t>ROHM 0.18um CMOS</t>
    <phoneticPr fontId="1"/>
  </si>
  <si>
    <t>Explanation</t>
    <phoneticPr fontId="1"/>
  </si>
  <si>
    <t>チップGDS配布</t>
  </si>
  <si>
    <t>Schedule</t>
    <phoneticPr fontId="1"/>
  </si>
  <si>
    <t>設計状況フィードバック</t>
    <phoneticPr fontId="1"/>
  </si>
  <si>
    <t>設計データ提出</t>
    <phoneticPr fontId="1"/>
  </si>
  <si>
    <t>設計回路、ピン数決定</t>
    <phoneticPr fontId="1"/>
  </si>
  <si>
    <t>Date and Time</t>
    <phoneticPr fontId="1"/>
  </si>
  <si>
    <t>Submit the chip data to VDEC</t>
    <phoneticPr fontId="1"/>
  </si>
  <si>
    <t>Related Information and Files</t>
    <phoneticPr fontId="1"/>
  </si>
  <si>
    <t>第一次設計データ締切（面積、場所確認）</t>
    <rPh sb="11" eb="13">
      <t>メンセキ</t>
    </rPh>
    <phoneticPr fontId="1"/>
  </si>
  <si>
    <t>第二次設計データ締切（配線、面積、場所確認）</t>
    <rPh sb="1" eb="2">
      <t>２</t>
    </rPh>
    <rPh sb="14" eb="16">
      <t>メンセキ</t>
    </rPh>
    <phoneticPr fontId="1"/>
  </si>
  <si>
    <t>最終設計データ締切</t>
    <rPh sb="0" eb="2">
      <t>サイシュウ</t>
    </rPh>
    <phoneticPr fontId="1"/>
  </si>
  <si>
    <t>Designer</t>
    <phoneticPr fontId="1"/>
  </si>
  <si>
    <t>Designer</t>
    <phoneticPr fontId="1"/>
  </si>
  <si>
    <t>Designer</t>
    <phoneticPr fontId="1"/>
  </si>
  <si>
    <t>Sender</t>
    <phoneticPr fontId="1"/>
  </si>
  <si>
    <t>Give the gds file of IO frame</t>
    <phoneticPr fontId="1"/>
  </si>
  <si>
    <t>Decide the floor plan and pin assignment</t>
    <phoneticPr fontId="1"/>
  </si>
  <si>
    <t>Decide the circuit and pin numbers</t>
    <phoneticPr fontId="1"/>
  </si>
  <si>
    <t>The 2nd deadline (Check the wire, area, and position)</t>
    <phoneticPr fontId="1"/>
  </si>
  <si>
    <t>Feedback the situation</t>
    <phoneticPr fontId="1"/>
  </si>
  <si>
    <t>フロアプラン、ピン配置決定</t>
    <phoneticPr fontId="1"/>
  </si>
  <si>
    <t>Chip</t>
    <phoneticPr fontId="1"/>
  </si>
  <si>
    <t>GDS(Layout)</t>
    <phoneticPr fontId="1"/>
  </si>
  <si>
    <t>GDS(Layout), Netlist, Check list</t>
    <phoneticPr fontId="1"/>
  </si>
  <si>
    <t>GDS(Chip)</t>
    <phoneticPr fontId="1"/>
  </si>
  <si>
    <t>VDEC</t>
    <phoneticPr fontId="1"/>
  </si>
  <si>
    <t>I/O</t>
  </si>
  <si>
    <t>IOTH</t>
    <phoneticPr fontId="1"/>
  </si>
  <si>
    <t>IOTH</t>
  </si>
  <si>
    <t>VDEC</t>
    <phoneticPr fontId="1"/>
  </si>
  <si>
    <t>IOD18IN</t>
    <phoneticPr fontId="1"/>
  </si>
  <si>
    <t>for 1.8 V Digital input signal</t>
  </si>
  <si>
    <t>IOD18IN</t>
  </si>
  <si>
    <t>IOD18OUT</t>
  </si>
  <si>
    <t>for 1.8 V Digital output signal</t>
  </si>
  <si>
    <t>VDEC</t>
    <phoneticPr fontId="1"/>
  </si>
  <si>
    <t>IOD33IN</t>
  </si>
  <si>
    <t>for 3.3 V Digital input signal</t>
  </si>
  <si>
    <t>VDEC</t>
    <phoneticPr fontId="1"/>
  </si>
  <si>
    <t>IOD33OUT</t>
  </si>
  <si>
    <t>for 3.3 V Digital output signal</t>
  </si>
  <si>
    <t>VDEC</t>
    <phoneticPr fontId="1"/>
  </si>
  <si>
    <t>IOA18</t>
  </si>
  <si>
    <t>ESD protection of VDEC for 1.8V Analog signal</t>
    <phoneticPr fontId="1"/>
  </si>
  <si>
    <t>IOAROHM</t>
  </si>
  <si>
    <t>ESD protection of ROHM for Analog signal</t>
    <phoneticPr fontId="1"/>
  </si>
  <si>
    <t>ROHM</t>
    <phoneticPr fontId="1"/>
  </si>
  <si>
    <t>IOについて</t>
    <phoneticPr fontId="1"/>
  </si>
  <si>
    <t>・IOの動作保障は致しかねますので、自己責任でお願いいたします。</t>
    <rPh sb="4" eb="6">
      <t>ドウサ</t>
    </rPh>
    <rPh sb="6" eb="8">
      <t>ホショウ</t>
    </rPh>
    <rPh sb="9" eb="10">
      <t>イタ</t>
    </rPh>
    <rPh sb="18" eb="20">
      <t>ジコ</t>
    </rPh>
    <rPh sb="20" eb="22">
      <t>セキニン</t>
    </rPh>
    <rPh sb="24" eb="25">
      <t>ネガ</t>
    </rPh>
    <phoneticPr fontId="1"/>
  </si>
  <si>
    <t>1.8V用 デジタルインプット。デジタルバッファ込。</t>
    <rPh sb="4" eb="5">
      <t>ヨウ</t>
    </rPh>
    <rPh sb="24" eb="25">
      <t>コミ</t>
    </rPh>
    <phoneticPr fontId="1"/>
  </si>
  <si>
    <t>1.8V用 デジタルアウトプット。デジタルバッファ込。</t>
    <rPh sb="4" eb="5">
      <t>ヨウ</t>
    </rPh>
    <phoneticPr fontId="1"/>
  </si>
  <si>
    <t>・ROHM提供のものは、PADサイズよりも大きいので、IOリングには入りません。</t>
    <rPh sb="5" eb="7">
      <t>テイキョウ</t>
    </rPh>
    <rPh sb="21" eb="22">
      <t>オオ</t>
    </rPh>
    <rPh sb="34" eb="35">
      <t>ハイ</t>
    </rPh>
    <phoneticPr fontId="1"/>
  </si>
  <si>
    <t>3.3V用 デジタルインプット。デジタルバッファ込。</t>
    <rPh sb="4" eb="5">
      <t>ヨウ</t>
    </rPh>
    <phoneticPr fontId="1"/>
  </si>
  <si>
    <t>3.3V用 デジタルアウトプット。デジタルバッファ込。</t>
    <rPh sb="4" eb="5">
      <t>ヨウ</t>
    </rPh>
    <phoneticPr fontId="1"/>
  </si>
  <si>
    <t>また、このESD保護素子は回路図がありません。</t>
    <rPh sb="8" eb="10">
      <t>ホゴ</t>
    </rPh>
    <rPh sb="10" eb="12">
      <t>ソシ</t>
    </rPh>
    <rPh sb="13" eb="16">
      <t>カイロズ</t>
    </rPh>
    <phoneticPr fontId="1"/>
  </si>
  <si>
    <t>IOA18</t>
    <phoneticPr fontId="1"/>
  </si>
  <si>
    <t>1.8V用 ESD保護。ESD保護のみ。アナログ向け。</t>
    <rPh sb="4" eb="5">
      <t>ヨウ</t>
    </rPh>
    <rPh sb="9" eb="11">
      <t>ホゴ</t>
    </rPh>
    <rPh sb="15" eb="17">
      <t>ホゴ</t>
    </rPh>
    <rPh sb="24" eb="25">
      <t>ム</t>
    </rPh>
    <phoneticPr fontId="1"/>
  </si>
  <si>
    <t>ESD保護。アナログ用。ESD保護のみ。アナログ向け。</t>
    <phoneticPr fontId="1"/>
  </si>
  <si>
    <t>・信号ピンは図のIOと書かれているところになります。それ以外は電源ピンで用いることはできません。</t>
    <rPh sb="1" eb="3">
      <t>シンゴウ</t>
    </rPh>
    <rPh sb="6" eb="7">
      <t>ズ</t>
    </rPh>
    <rPh sb="11" eb="12">
      <t>カ</t>
    </rPh>
    <rPh sb="28" eb="30">
      <t>イガイ</t>
    </rPh>
    <rPh sb="31" eb="33">
      <t>デンゲン</t>
    </rPh>
    <rPh sb="36" eb="37">
      <t>モチ</t>
    </rPh>
    <phoneticPr fontId="1"/>
  </si>
  <si>
    <t>ただし、電源ピンから、設計者が共有で使える「電源リング(VDD, GND)」を作成するので「電源リング」からのVDDとＧＮＤ電源供給は可能です。</t>
    <rPh sb="4" eb="6">
      <t>デンゲン</t>
    </rPh>
    <rPh sb="11" eb="14">
      <t>セッケイシャ</t>
    </rPh>
    <rPh sb="15" eb="17">
      <t>キョウユウ</t>
    </rPh>
    <rPh sb="18" eb="19">
      <t>ツカ</t>
    </rPh>
    <rPh sb="22" eb="24">
      <t>デンゲン</t>
    </rPh>
    <rPh sb="39" eb="41">
      <t>サクセイ</t>
    </rPh>
    <rPh sb="46" eb="48">
      <t>デンゲン</t>
    </rPh>
    <rPh sb="62" eb="64">
      <t>デンゲン</t>
    </rPh>
    <rPh sb="64" eb="66">
      <t>キョウキュウ</t>
    </rPh>
    <rPh sb="67" eb="69">
      <t>カノウ</t>
    </rPh>
    <phoneticPr fontId="1"/>
  </si>
  <si>
    <t>・IOは、基本的に1.8Vまたは、3.3Vのどちらか一方のみです。IOにも、電源供給が必要なためです。</t>
    <rPh sb="5" eb="8">
      <t>キホンテキ</t>
    </rPh>
    <rPh sb="26" eb="28">
      <t>イッポウ</t>
    </rPh>
    <rPh sb="38" eb="40">
      <t>デンゲン</t>
    </rPh>
    <rPh sb="40" eb="42">
      <t>キョウキュウ</t>
    </rPh>
    <rPh sb="43" eb="45">
      <t>ヒツヨウ</t>
    </rPh>
    <phoneticPr fontId="1"/>
  </si>
  <si>
    <t>もし、1.8Vチップで3.3V電源を用いたい場合、別途、「設計回路用電源ピン」、「3.3V用IO電源ピン」が必要となるので用意してください。</t>
    <rPh sb="15" eb="17">
      <t>デンゲン</t>
    </rPh>
    <rPh sb="18" eb="19">
      <t>モチ</t>
    </rPh>
    <rPh sb="22" eb="24">
      <t>バアイ</t>
    </rPh>
    <rPh sb="25" eb="27">
      <t>ベット</t>
    </rPh>
    <rPh sb="29" eb="31">
      <t>セッケイ</t>
    </rPh>
    <rPh sb="31" eb="33">
      <t>カイロ</t>
    </rPh>
    <rPh sb="33" eb="34">
      <t>ヨウ</t>
    </rPh>
    <rPh sb="34" eb="36">
      <t>デンゲン</t>
    </rPh>
    <rPh sb="45" eb="46">
      <t>ヨウ</t>
    </rPh>
    <rPh sb="48" eb="50">
      <t>デンゲン</t>
    </rPh>
    <rPh sb="54" eb="56">
      <t>ヒツヨウ</t>
    </rPh>
    <rPh sb="61" eb="63">
      <t>ヨウイ</t>
    </rPh>
    <phoneticPr fontId="1"/>
  </si>
  <si>
    <t>この場合、IOはほかのＩＯと同じ列にはおけず、内部に食い込んでしまうので注意してください。</t>
    <rPh sb="2" eb="4">
      <t>バアイ</t>
    </rPh>
    <rPh sb="14" eb="15">
      <t>オナ</t>
    </rPh>
    <rPh sb="16" eb="17">
      <t>レツ</t>
    </rPh>
    <rPh sb="23" eb="25">
      <t>ナイブ</t>
    </rPh>
    <rPh sb="26" eb="27">
      <t>ク</t>
    </rPh>
    <rPh sb="28" eb="29">
      <t>コ</t>
    </rPh>
    <rPh sb="36" eb="38">
      <t>チュウイ</t>
    </rPh>
    <phoneticPr fontId="1"/>
  </si>
  <si>
    <t>I/O name</t>
    <phoneticPr fontId="1"/>
  </si>
  <si>
    <t>Pin No.</t>
  </si>
  <si>
    <t>Pin assignmentシートを記入</t>
    <rPh sb="18" eb="20">
      <t>キニュウ</t>
    </rPh>
    <phoneticPr fontId="1"/>
  </si>
  <si>
    <t>Pin assignmentシートを作成</t>
    <rPh sb="18" eb="20">
      <t>サクセイ</t>
    </rPh>
    <phoneticPr fontId="1"/>
  </si>
  <si>
    <t>Make Pin assignment sheet</t>
    <phoneticPr fontId="1"/>
  </si>
  <si>
    <t>Fill in Pin assignment sheet</t>
    <phoneticPr fontId="1"/>
  </si>
  <si>
    <t>Delivery of chips</t>
    <phoneticPr fontId="1"/>
  </si>
  <si>
    <t>チップ納品</t>
    <rPh sb="3" eb="5">
      <t>ノウヒン</t>
    </rPh>
    <phoneticPr fontId="1"/>
  </si>
  <si>
    <t>ピンに直接つなぐ場合。 (ex) 電源</t>
    <rPh sb="3" eb="5">
      <t>チョクセツ</t>
    </rPh>
    <rPh sb="8" eb="10">
      <t>バアイ</t>
    </rPh>
    <rPh sb="17" eb="19">
      <t>デンゲン</t>
    </rPh>
    <phoneticPr fontId="1"/>
  </si>
  <si>
    <t>Through (connect to pad directly) (ex) Power</t>
    <phoneticPr fontId="1"/>
  </si>
  <si>
    <t>Fig.2 The chip  layout</t>
    <phoneticPr fontId="1"/>
  </si>
  <si>
    <t>Fig.1 The pin place of the chip</t>
    <phoneticPr fontId="1"/>
  </si>
  <si>
    <t>フロアプランの確認、ピン名、I/Oの決定</t>
    <rPh sb="7" eb="9">
      <t>カクニン</t>
    </rPh>
    <rPh sb="18" eb="20">
      <t>ケッテイ</t>
    </rPh>
    <phoneticPr fontId="1"/>
  </si>
  <si>
    <t>GDS(Frame)</t>
    <phoneticPr fontId="1"/>
  </si>
  <si>
    <t>Symbol/Layout content</t>
    <phoneticPr fontId="1"/>
  </si>
  <si>
    <t>Members of Pham Lab.</t>
    <phoneticPr fontId="1"/>
  </si>
  <si>
    <t>─</t>
    <phoneticPr fontId="1"/>
  </si>
  <si>
    <t>設計レポート提出 (範先生)</t>
    <rPh sb="10" eb="11">
      <t>ハン</t>
    </rPh>
    <rPh sb="11" eb="13">
      <t>センセイ</t>
    </rPh>
    <phoneticPr fontId="1"/>
  </si>
  <si>
    <t>設計レポート (MS Word or PDF)</t>
    <rPh sb="0" eb="2">
      <t>セッケイ</t>
    </rPh>
    <phoneticPr fontId="1"/>
  </si>
  <si>
    <t>測定レポート提出 (範先生)</t>
    <rPh sb="0" eb="2">
      <t>ソクテイ</t>
    </rPh>
    <rPh sb="10" eb="11">
      <t>ハン</t>
    </rPh>
    <rPh sb="11" eb="13">
      <t>センセイ</t>
    </rPh>
    <phoneticPr fontId="1"/>
  </si>
  <si>
    <t>測定レポート (MS Word or PDF)</t>
    <rPh sb="0" eb="2">
      <t>ソクテイ</t>
    </rPh>
    <phoneticPr fontId="1"/>
  </si>
  <si>
    <t>Pham Lab.</t>
    <phoneticPr fontId="1"/>
  </si>
  <si>
    <r>
      <t xml:space="preserve">Submit the chip design report to </t>
    </r>
    <r>
      <rPr>
        <sz val="11"/>
        <rFont val="ＭＳ ゴシック"/>
        <family val="3"/>
        <charset val="128"/>
      </rPr>
      <t>Prof.</t>
    </r>
    <r>
      <rPr>
        <sz val="11"/>
        <color theme="1"/>
        <rFont val="ＭＳ ゴシック"/>
        <family val="3"/>
        <charset val="128"/>
      </rPr>
      <t xml:space="preserve"> Pham</t>
    </r>
    <phoneticPr fontId="1"/>
  </si>
  <si>
    <r>
      <t xml:space="preserve">Submit the chip Measurement report to </t>
    </r>
    <r>
      <rPr>
        <sz val="11"/>
        <rFont val="ＭＳ ゴシック"/>
        <family val="3"/>
        <charset val="128"/>
      </rPr>
      <t>Prof.</t>
    </r>
    <r>
      <rPr>
        <sz val="11"/>
        <color theme="1"/>
        <rFont val="ＭＳ ゴシック"/>
        <family val="3"/>
        <charset val="128"/>
      </rPr>
      <t xml:space="preserve"> Pham</t>
    </r>
    <phoneticPr fontId="1"/>
  </si>
  <si>
    <t>─</t>
    <phoneticPr fontId="1"/>
  </si>
  <si>
    <t>よって、これを用いる場合は、個人で配置配線を行ってください。</t>
    <rPh sb="7" eb="8">
      <t>モチ</t>
    </rPh>
    <rPh sb="10" eb="12">
      <t>バアイ</t>
    </rPh>
    <rPh sb="14" eb="16">
      <t>コジン</t>
    </rPh>
    <rPh sb="17" eb="19">
      <t>ハイチ</t>
    </rPh>
    <rPh sb="19" eb="21">
      <t>ハイセン</t>
    </rPh>
    <rPh sb="22" eb="23">
      <t>オコナ</t>
    </rPh>
    <phoneticPr fontId="1"/>
  </si>
  <si>
    <t>─</t>
    <phoneticPr fontId="1"/>
  </si>
  <si>
    <t>Pin Assign</t>
    <phoneticPr fontId="1"/>
  </si>
  <si>
    <t>Lab</t>
    <phoneticPr fontId="1"/>
  </si>
  <si>
    <t>Check the floor plan and fix the pin and I/O name</t>
    <phoneticPr fontId="1"/>
  </si>
  <si>
    <t>The 1st deadline (Check the circuit area and position)</t>
    <phoneticPr fontId="1"/>
  </si>
  <si>
    <t>Tape-out</t>
    <phoneticPr fontId="1"/>
  </si>
  <si>
    <t>Pin Name</t>
    <phoneticPr fontId="1"/>
  </si>
  <si>
    <t>Layout Content</t>
    <phoneticPr fontId="1"/>
  </si>
  <si>
    <t>Prefix/Layout Content</t>
    <phoneticPr fontId="1"/>
  </si>
  <si>
    <t>Prefix</t>
    <phoneticPr fontId="1"/>
  </si>
  <si>
    <t>Desiner</t>
    <phoneticPr fontId="1"/>
  </si>
  <si>
    <t>Note</t>
    <phoneticPr fontId="1"/>
  </si>
  <si>
    <t xml:space="preserve">
</t>
    <phoneticPr fontId="18"/>
  </si>
  <si>
    <t>No.</t>
    <phoneticPr fontId="18"/>
  </si>
  <si>
    <t>Date</t>
    <phoneticPr fontId="18"/>
  </si>
  <si>
    <t>Updates</t>
    <phoneticPr fontId="18"/>
  </si>
  <si>
    <t>Note</t>
    <phoneticPr fontId="18"/>
  </si>
  <si>
    <t xml:space="preserve">
</t>
    <phoneticPr fontId="18"/>
  </si>
  <si>
    <t xml:space="preserve">
</t>
    <phoneticPr fontId="18"/>
  </si>
  <si>
    <t xml:space="preserve">
</t>
    <phoneticPr fontId="18"/>
  </si>
  <si>
    <t>Sheet</t>
    <phoneticPr fontId="18"/>
  </si>
  <si>
    <t>Modified by</t>
    <phoneticPr fontId="18"/>
  </si>
  <si>
    <t>Modified History</t>
    <phoneticPr fontId="18"/>
  </si>
  <si>
    <t>・Pin assignmentのピン番号は、図チップレイアウトの内部の番号に対応しています。</t>
    <rPh sb="18" eb="20">
      <t>バンゴウ</t>
    </rPh>
    <rPh sb="22" eb="23">
      <t>ズ</t>
    </rPh>
    <rPh sb="32" eb="34">
      <t>ナイブ</t>
    </rPh>
    <rPh sb="35" eb="37">
      <t>バンゴウ</t>
    </rPh>
    <rPh sb="38" eb="40">
      <t>タイオウ</t>
    </rPh>
    <phoneticPr fontId="1"/>
  </si>
  <si>
    <t>Index</t>
    <phoneticPr fontId="18"/>
  </si>
  <si>
    <t>Contents</t>
    <phoneticPr fontId="18"/>
  </si>
  <si>
    <t>Note</t>
    <phoneticPr fontId="18"/>
  </si>
  <si>
    <t xml:space="preserve">
</t>
    <phoneticPr fontId="18"/>
  </si>
  <si>
    <t>Index</t>
    <phoneticPr fontId="18"/>
  </si>
  <si>
    <t>Table of contents of this Excel file</t>
    <phoneticPr fontId="18"/>
  </si>
  <si>
    <t>This sheet</t>
    <phoneticPr fontId="18"/>
  </si>
  <si>
    <t>History</t>
    <phoneticPr fontId="18"/>
  </si>
  <si>
    <t>Schedule</t>
    <phoneticPr fontId="18"/>
  </si>
  <si>
    <t>Pin Assignment R4250</t>
    <phoneticPr fontId="18"/>
  </si>
  <si>
    <t>IO Description</t>
    <phoneticPr fontId="18"/>
  </si>
  <si>
    <t>Modified history of this file</t>
    <phoneticPr fontId="18"/>
  </si>
  <si>
    <t>Schedule of Chip Fabrication</t>
    <phoneticPr fontId="18"/>
  </si>
  <si>
    <t>For ROHM 2017 1st</t>
    <phoneticPr fontId="1"/>
  </si>
  <si>
    <t>Pin Assignment for R4250</t>
    <phoneticPr fontId="18"/>
  </si>
  <si>
    <t>Circuit Layout</t>
    <phoneticPr fontId="18"/>
  </si>
  <si>
    <t>Description of I/O Pins</t>
    <phoneticPr fontId="18"/>
  </si>
  <si>
    <t>Back to Index</t>
    <phoneticPr fontId="1"/>
  </si>
  <si>
    <t>Facilitator</t>
    <phoneticPr fontId="1"/>
  </si>
  <si>
    <t>Layout Name</t>
    <phoneticPr fontId="1"/>
  </si>
  <si>
    <t>Provider</t>
    <phoneticPr fontId="1"/>
  </si>
  <si>
    <t>Description</t>
    <phoneticPr fontId="1"/>
  </si>
  <si>
    <t>2018年度</t>
    <phoneticPr fontId="1"/>
  </si>
  <si>
    <t>Num of Shered Pins</t>
    <phoneticPr fontId="1"/>
  </si>
  <si>
    <t>Original</t>
    <phoneticPr fontId="1"/>
  </si>
  <si>
    <t>2018年度 第1回</t>
    <rPh sb="4" eb="6">
      <t>ネンド</t>
    </rPh>
    <rPh sb="7" eb="8">
      <t>ダイ</t>
    </rPh>
    <rPh sb="9" eb="10">
      <t>カイ</t>
    </rPh>
    <phoneticPr fontId="1"/>
  </si>
  <si>
    <t>RO1818_1</t>
    <phoneticPr fontId="1"/>
  </si>
  <si>
    <t>Yamamoto</t>
    <phoneticPr fontId="1"/>
  </si>
  <si>
    <t>YM</t>
    <phoneticPr fontId="1"/>
  </si>
  <si>
    <t>Ring Osillator</t>
    <phoneticPr fontId="1"/>
  </si>
  <si>
    <t>Num of Pins</t>
    <phoneticPr fontId="1"/>
  </si>
  <si>
    <t>Ring Osillator_BB</t>
  </si>
  <si>
    <t>VCO</t>
    <phoneticPr fontId="1"/>
  </si>
  <si>
    <t>DCO using DCVSL</t>
    <phoneticPr fontId="1"/>
  </si>
  <si>
    <t>NONE</t>
    <phoneticPr fontId="18"/>
  </si>
  <si>
    <t>Digital</t>
    <phoneticPr fontId="1"/>
  </si>
  <si>
    <t>Pin Assignment (R4252)</t>
    <phoneticPr fontId="1"/>
  </si>
  <si>
    <t>bottom</t>
    <phoneticPr fontId="1"/>
  </si>
  <si>
    <t>right</t>
    <phoneticPr fontId="18"/>
  </si>
  <si>
    <t>top</t>
    <phoneticPr fontId="1"/>
  </si>
  <si>
    <t>left</t>
    <phoneticPr fontId="18"/>
  </si>
  <si>
    <t>NC</t>
    <phoneticPr fontId="18"/>
  </si>
  <si>
    <t>GND</t>
    <phoneticPr fontId="18"/>
  </si>
  <si>
    <t>VDD</t>
    <phoneticPr fontId="18"/>
  </si>
  <si>
    <t>VDDO</t>
    <phoneticPr fontId="18"/>
  </si>
  <si>
    <t>GNDO</t>
    <phoneticPr fontId="18"/>
  </si>
  <si>
    <t>R4252</t>
    <phoneticPr fontId="1"/>
  </si>
  <si>
    <t>BA_RDFS_CPU</t>
    <phoneticPr fontId="1"/>
  </si>
  <si>
    <t>-</t>
    <phoneticPr fontId="1"/>
  </si>
  <si>
    <t>memser_pad_out_valid</t>
  </si>
  <si>
    <t>memser_pad_out_bits_0</t>
  </si>
  <si>
    <t>memser_pad_out_bits_1</t>
  </si>
  <si>
    <t>memser_pad_out_bits_2</t>
  </si>
  <si>
    <t>memser_pad_out_bits_3</t>
  </si>
  <si>
    <t>memser_pad_out_bits_4</t>
  </si>
  <si>
    <t>memser_pad_out_bits_5</t>
  </si>
  <si>
    <t>memser_pad_out_bits_6</t>
  </si>
  <si>
    <t>memser_pad_out_bits_7</t>
  </si>
  <si>
    <t>memser_system_memser_outer_io_in_bits_pad_in_bits_0</t>
  </si>
  <si>
    <t>memser_system_memser_outer_io_in_bits_pad_in_bits_1</t>
  </si>
  <si>
    <t>memser_system_memser_outer_io_in_bits_pad_in_bits_2</t>
  </si>
  <si>
    <t>memser_system_memser_outer_io_in_bits_pad_in_bits_3</t>
  </si>
  <si>
    <t>memser_system_memser_outer_io_in_bits_pad_in_bits_4</t>
  </si>
  <si>
    <t>memser_system_memser_outer_io_in_bits_pad_in_bits_5</t>
  </si>
  <si>
    <t>memser_system_memser_outer_io_in_bits_pad_in_bits_6</t>
  </si>
  <si>
    <t>memser_system_memser_outer_io_in_bits_pad_in_bits_7</t>
  </si>
  <si>
    <t>sys_clock</t>
  </si>
  <si>
    <t>sys_rstn</t>
  </si>
  <si>
    <t>memser_pad_out_ready</t>
  </si>
  <si>
    <t>memser_pad_in_valid</t>
  </si>
  <si>
    <t>memser_pad_in_ready</t>
  </si>
  <si>
    <t>clock_extsermem_clock_0</t>
  </si>
  <si>
    <t>jtag_tms</t>
  </si>
  <si>
    <t>jtag_tck</t>
  </si>
  <si>
    <t>jtag_tdi</t>
  </si>
  <si>
    <t>jtag_trstn</t>
  </si>
  <si>
    <t>jtag_tdo</t>
  </si>
  <si>
    <t>gpio_GPIO_1</t>
  </si>
  <si>
    <t>gpio_GPIO_0</t>
  </si>
  <si>
    <t>VDD_AES</t>
  </si>
  <si>
    <t>VSS_AES</t>
  </si>
  <si>
    <t>spi_SCK_0</t>
  </si>
  <si>
    <t>spi_DQ_1_0</t>
  </si>
  <si>
    <t>clock_RTCNode_rtc_clock</t>
  </si>
  <si>
    <t>SOUTH</t>
  </si>
  <si>
    <t>NONE</t>
  </si>
  <si>
    <t>SOUTH_VDDO_0</t>
  </si>
  <si>
    <t>DU_RO18IO_VDDO</t>
  </si>
  <si>
    <t>fillers_FILLPAD_48</t>
  </si>
  <si>
    <t>DU_RO18IO_BYPASS</t>
  </si>
  <si>
    <t>SOUTH_GNDO_0</t>
  </si>
  <si>
    <t>DU_RO18IO_GNDO</t>
  </si>
  <si>
    <t>fillers_FILLPAD_49</t>
  </si>
  <si>
    <t>sdramio_sdram_clk_o</t>
  </si>
  <si>
    <t>DU_RO18IO_GPIO_X1</t>
  </si>
  <si>
    <t>sdramio_sdram_cke_o</t>
  </si>
  <si>
    <t>sdramio_sdram_cs_o</t>
  </si>
  <si>
    <t>fillers_FILLPAD_50</t>
  </si>
  <si>
    <t>sdramio_sdram_ras_o</t>
  </si>
  <si>
    <t>sdramio_sdram_cas_o</t>
  </si>
  <si>
    <t>sdramio_sdram_we_o</t>
  </si>
  <si>
    <t>fillers_FILLPAD_51</t>
  </si>
  <si>
    <t>sdramio_sdram_dqm_o_0</t>
  </si>
  <si>
    <t>sdramio_sdram_dqm_o_1</t>
  </si>
  <si>
    <t>fillers_FILLPAD_52</t>
  </si>
  <si>
    <t>SOUTH_VDD_0</t>
  </si>
  <si>
    <t>DU_RO18IO_VDD</t>
  </si>
  <si>
    <t>fillers_FILLPAD_53</t>
  </si>
  <si>
    <t>SOUTH_GND_0</t>
  </si>
  <si>
    <t>DU_RO18IO_GND</t>
  </si>
  <si>
    <t>fillers_FILLPAD_54</t>
  </si>
  <si>
    <t>sdramio_sdram_addr_o_0</t>
  </si>
  <si>
    <t>sdramio_sdram_addr_o_1</t>
  </si>
  <si>
    <t>sdramio_sdram_addr_o_2</t>
  </si>
  <si>
    <t>fillers_FILLPAD_55</t>
  </si>
  <si>
    <t>sdramio_sdram_addr_o_3</t>
  </si>
  <si>
    <t>sdramio_sdram_addr_o_4</t>
  </si>
  <si>
    <t>fillers_FILLPAD_56</t>
  </si>
  <si>
    <t>sdramio_sdram_addr_o_5</t>
  </si>
  <si>
    <t>sdramio_sdram_addr_o_6</t>
  </si>
  <si>
    <t>sdramio_sdram_addr_o_7</t>
  </si>
  <si>
    <t>fillers_FILLPAD_57</t>
  </si>
  <si>
    <t>SOUTH_VDDO_1</t>
  </si>
  <si>
    <t>fillers_FILLPAD_58</t>
  </si>
  <si>
    <t>SOUTH_GNDO_1</t>
  </si>
  <si>
    <t>fillers_FILLPAD_59</t>
  </si>
  <si>
    <t>sdramio_sdram_addr_o_8</t>
  </si>
  <si>
    <t>sdramio_sdram_addr_o_9</t>
  </si>
  <si>
    <t>sdramio_sdram_addr_o_10</t>
  </si>
  <si>
    <t>sdramio_sdram_addr_o_11</t>
  </si>
  <si>
    <t>sdramio_sdram_addr_o_12</t>
  </si>
  <si>
    <t>sdramio_sdram_ba_o_0</t>
  </si>
  <si>
    <t>sdramio_sdram_ba_o_1</t>
  </si>
  <si>
    <t>puf_PUF_VDDH_0</t>
  </si>
  <si>
    <t>fillers_FILLPAD_60</t>
  </si>
  <si>
    <t>SOUTH_GND_1</t>
  </si>
  <si>
    <t>fillers_FILLPAD_61</t>
  </si>
  <si>
    <t>SOUTH_VDD_1</t>
  </si>
  <si>
    <t>fillers_FILLPAD_62</t>
  </si>
  <si>
    <t>puf_PUF_TG_0_0</t>
  </si>
  <si>
    <t>puf_PUF_TG_0_1</t>
  </si>
  <si>
    <t>puf_PUF_TG_0_2</t>
  </si>
  <si>
    <t>fillers_FILLPAD_63</t>
  </si>
  <si>
    <t>puf_PUF_TG_0_3</t>
  </si>
  <si>
    <t>puf_PUF_TG_0_4</t>
  </si>
  <si>
    <t>fillers_FILLPAD_64</t>
  </si>
  <si>
    <t>puf_PUF_TG_0_5</t>
  </si>
  <si>
    <t>puf_PUF_TG_0_6</t>
  </si>
  <si>
    <t>puf_PUF_TG_0_7</t>
  </si>
  <si>
    <t>fillers_FILLPAD_65</t>
  </si>
  <si>
    <t>SOUTH_GNDO_2</t>
  </si>
  <si>
    <t>fillers_FILLPAD_66</t>
  </si>
  <si>
    <t>SOUTH_VDDO_2</t>
  </si>
  <si>
    <t>fillers_FILLPAD_67</t>
  </si>
  <si>
    <t>IOTHROUGH</t>
  </si>
  <si>
    <t>dldo_PAD_VDDP_0</t>
  </si>
  <si>
    <t>dldo_PAD_VOUT_0</t>
  </si>
  <si>
    <t>dldo_PAD_I_SET_0</t>
  </si>
  <si>
    <t>IODIN</t>
  </si>
  <si>
    <t>fillers_FILLPAD_68</t>
  </si>
  <si>
    <t>dldo_PAD_I_FRZ_0</t>
  </si>
  <si>
    <t>dldo_PAD_COMP1_0</t>
  </si>
  <si>
    <t>IODOUT</t>
  </si>
  <si>
    <t>fillers_FILLPAD_69</t>
  </si>
  <si>
    <t>dldo_PAD_VREF_0</t>
  </si>
  <si>
    <t>dldo_PAD_VREF1_0</t>
  </si>
  <si>
    <t>dldo_PAD_VREF2_0</t>
  </si>
  <si>
    <t>fillers_FILLPAD_70</t>
  </si>
  <si>
    <t>dldo_PAD_VSS_0</t>
  </si>
  <si>
    <t>IOVSS</t>
  </si>
  <si>
    <t>fillers_FILLPAD_71</t>
  </si>
  <si>
    <t>dldo_PAD_VDD_0</t>
  </si>
  <si>
    <t>EAST</t>
  </si>
  <si>
    <t>EAST_VDDO_OLD_0</t>
  </si>
  <si>
    <t>IOVDDIO</t>
  </si>
  <si>
    <t>fillers_FILLPAD_24</t>
  </si>
  <si>
    <t>EAST_GNDO_OLD_0</t>
  </si>
  <si>
    <t>IOVSSIO</t>
  </si>
  <si>
    <t>fillers_FILLPAD_25</t>
  </si>
  <si>
    <t>dldo_PAD_COARSE_0</t>
  </si>
  <si>
    <t>dldo_PAD_FINE_0</t>
  </si>
  <si>
    <t>dldo_PAD_SIG1_0</t>
  </si>
  <si>
    <t>fillers_FILLPAD_26</t>
  </si>
  <si>
    <t>dldo_PAD_SIG2_0</t>
  </si>
  <si>
    <t>dldo_PAD_SIG3_0</t>
  </si>
  <si>
    <t>dldo_PAD_SIG4_0</t>
  </si>
  <si>
    <t>fillers_FILLPAD_27</t>
  </si>
  <si>
    <t>serv_PAD_ALL_RESET_0</t>
  </si>
  <si>
    <t>serv_PAD_CLOCK_0</t>
  </si>
  <si>
    <t>fillers_FILLPAD_28</t>
  </si>
  <si>
    <t>serv_PAD_VDD_0</t>
  </si>
  <si>
    <t>fillers_FILLPAD_29</t>
  </si>
  <si>
    <t>serv_PAD_VSS_0</t>
  </si>
  <si>
    <t>fillers_FILLPAD_30</t>
  </si>
  <si>
    <t>serv_PAD_ALL_LEDS_0_0</t>
  </si>
  <si>
    <t>serv_PAD_ALL_LEDS_0_1</t>
  </si>
  <si>
    <t>serv_mod_io_all_DIPSW_PAD_ALL_DIPSW_0_0</t>
  </si>
  <si>
    <t>fillers_FILLPAD_31</t>
  </si>
  <si>
    <t>serv_mod_io_all_DIPSW_PAD_ALL_DIPSW_0_1</t>
  </si>
  <si>
    <t>serv_PAD_I_TCK_0</t>
  </si>
  <si>
    <t>fillers_FILLPAD_32</t>
  </si>
  <si>
    <t>serv_PAD_I_TDI_0</t>
  </si>
  <si>
    <t>serv_PAD_O_TDO_0</t>
  </si>
  <si>
    <t>serv_PAD_I_TMS_0</t>
  </si>
  <si>
    <t>fillers_FILLPAD_33</t>
  </si>
  <si>
    <t>EAST_VDDO_OLD_1</t>
  </si>
  <si>
    <t>fillers_FILLPAD_34</t>
  </si>
  <si>
    <t>EAST_GNDO_OLD_1</t>
  </si>
  <si>
    <t>fillers_FILLPAD_35</t>
  </si>
  <si>
    <t>serv_PAD_I_TRST_0</t>
  </si>
  <si>
    <t>serv_PAD_O_SPI_SCK_0</t>
  </si>
  <si>
    <t>serv_PAD_O_SPI_COPI_0</t>
  </si>
  <si>
    <t>serv_PAD_I_SPI_CIPO_0</t>
  </si>
  <si>
    <t>serv_PAD_O_SPI_CS_0</t>
  </si>
  <si>
    <t>serv_PAD_O_SPIFLASH_SCK_0</t>
  </si>
  <si>
    <t>serv_PAD_O_SPIFLASH_COPI_0</t>
  </si>
  <si>
    <t>serv_PAD_I_SPIFLASH_CIPO_0</t>
  </si>
  <si>
    <t>fillers_FILLPAD_36</t>
  </si>
  <si>
    <t>serv_PAD_VSS_RAM_0</t>
  </si>
  <si>
    <t>fillers_FILLPAD_37</t>
  </si>
  <si>
    <t>serv_PAD_VDD_RAM_0</t>
  </si>
  <si>
    <t>fillers_FILLPAD_38</t>
  </si>
  <si>
    <t>serv_PAD_O_SPIFLASH_CS_0</t>
  </si>
  <si>
    <t>serv_PAD_TX_OUT_0</t>
  </si>
  <si>
    <t>serv_PAD_RX_IN_0</t>
  </si>
  <si>
    <t>fillers_FILLPAD_39</t>
  </si>
  <si>
    <t>leros_PAD_I_CLK_0</t>
  </si>
  <si>
    <t>leros_PAD_CPU_RST_N_0</t>
  </si>
  <si>
    <t>fillers_FILLPAD_40</t>
  </si>
  <si>
    <t>leros_PAD_LOADER_RST_N_0</t>
  </si>
  <si>
    <t>leros_PAD_OLEDG_0_0</t>
  </si>
  <si>
    <t>leros_PAD_OLEDG_0_1</t>
  </si>
  <si>
    <t>fillers_FILLPAD_41</t>
  </si>
  <si>
    <t>EAST_VDDO_OLD_2</t>
  </si>
  <si>
    <t>fillers_FILLPAD_42</t>
  </si>
  <si>
    <t>EAST_GNDO_OLD_2</t>
  </si>
  <si>
    <t>fillers_FILLPAD_43</t>
  </si>
  <si>
    <t>leros_PAD_OLEDG_0_2</t>
  </si>
  <si>
    <t>leros_PAD_OLEDG_0_3</t>
  </si>
  <si>
    <t>leros_PAD_OLEDG_0_4</t>
  </si>
  <si>
    <t>fillers_FILLPAD_44</t>
  </si>
  <si>
    <t>leros_PAD_OLEDG_0_5</t>
  </si>
  <si>
    <t>leros_PAD_OLEDG_0_6</t>
  </si>
  <si>
    <t>fillers_FILLPAD_45</t>
  </si>
  <si>
    <t>leros_PAD_OLEDG_0_7</t>
  </si>
  <si>
    <t>leros_PAD_I_SPI_LOADER_CLK_0</t>
  </si>
  <si>
    <t>leros_PAD_I_SPI_LOADER_CS_0</t>
  </si>
  <si>
    <t>fillers_FILLPAD_46</t>
  </si>
  <si>
    <t>leros_PAD_VSS_0</t>
  </si>
  <si>
    <t>fillers_FILLPAD_47</t>
  </si>
  <si>
    <t>leros_PAD_VDD_0</t>
  </si>
  <si>
    <t>NORTH</t>
  </si>
  <si>
    <t>NORTH_VDDO_OLD_2</t>
  </si>
  <si>
    <t>fillers_FILLPAD_23</t>
  </si>
  <si>
    <t>NORTH_GNDO_OLD_2</t>
  </si>
  <si>
    <t>fillers_FILLPAD_22</t>
  </si>
  <si>
    <t>leros_PAD_I_SPI_LOADER_MOSI_0</t>
  </si>
  <si>
    <t>leros_PAD_O_SPI_CLK_0</t>
  </si>
  <si>
    <t>leros_PAD_O_SPI_CS_0</t>
  </si>
  <si>
    <t>fillers_FILLPAD_21</t>
  </si>
  <si>
    <t>leros_PAD_O_SPI_MOSI_0</t>
  </si>
  <si>
    <t>leros_PAD_I_SPI_MISO_0</t>
  </si>
  <si>
    <t>leros_PAD_SRAM_loaded_0</t>
  </si>
  <si>
    <t>fillers_FILLPAD_20</t>
  </si>
  <si>
    <t>leros_PAD_VDD_IM_RAM_0</t>
  </si>
  <si>
    <t>leros_PAD_VSS_IM_RAM_0</t>
  </si>
  <si>
    <t>fillers_FILLPAD_19</t>
  </si>
  <si>
    <t>leros_PAD_VDD_DM_RAM_0</t>
  </si>
  <si>
    <t>fillers_FILLPAD_18</t>
  </si>
  <si>
    <t>leros_PAD_VSS_DM_RAM_0</t>
  </si>
  <si>
    <t>fillers_FILLPAD_17</t>
  </si>
  <si>
    <t>fillers_FILLPAD_16</t>
  </si>
  <si>
    <t>fillers_FILLPAD_15</t>
  </si>
  <si>
    <t>fillers_FILLPAD_14</t>
  </si>
  <si>
    <t>NORTH_VDDO_OLD_1</t>
  </si>
  <si>
    <t>fillers_FILLPAD_13</t>
  </si>
  <si>
    <t>NORTH_GNDO_OLD_1</t>
  </si>
  <si>
    <t>fillers_FILLPAD_12</t>
  </si>
  <si>
    <t>fillers_FILLPAD_11</t>
  </si>
  <si>
    <t>NORTH_GND_OLD_0</t>
  </si>
  <si>
    <t>fillers_FILLPAD_10</t>
  </si>
  <si>
    <t>NORTH_VDD_OLD_0</t>
  </si>
  <si>
    <t>IOVDD</t>
  </si>
  <si>
    <t>fillers_FILLPAD_9</t>
  </si>
  <si>
    <t>fillers_FILLPAD_8</t>
  </si>
  <si>
    <t>fillers_FILLPAD_7</t>
  </si>
  <si>
    <t>fillers_FILLPAD_6</t>
  </si>
  <si>
    <t>NORTH_GNDO_OLD_0</t>
  </si>
  <si>
    <t>fillers_FILLPAD_5</t>
  </si>
  <si>
    <t>NORTH_VDDO_OLD_0</t>
  </si>
  <si>
    <t>fillers_FILLPAD_4</t>
  </si>
  <si>
    <t>fillers_FILLPAD_3</t>
  </si>
  <si>
    <t>fillers_FILLPAD_2</t>
  </si>
  <si>
    <t>fillers_FILLPAD_1</t>
  </si>
  <si>
    <t>NORTH_GND_0</t>
  </si>
  <si>
    <t>fillers_FILLPAD_0</t>
  </si>
  <si>
    <t>NORTH_VDD_0</t>
  </si>
  <si>
    <t>WEST</t>
  </si>
  <si>
    <t>WEST_VDDO_2</t>
  </si>
  <si>
    <t>fillers_FILLPAD_95</t>
  </si>
  <si>
    <t>WEST_GNDO_2</t>
  </si>
  <si>
    <t>fillers_FILLPAD_94</t>
  </si>
  <si>
    <t>sdramio_system_sdram_0_sdram_data_i_sdram_data_15</t>
  </si>
  <si>
    <t>sdramio_system_sdram_0_sdram_data_i_sdram_data_14</t>
  </si>
  <si>
    <t>sdramio_system_sdram_0_sdram_data_i_sdram_data_13</t>
  </si>
  <si>
    <t>fillers_FILLPAD_93</t>
  </si>
  <si>
    <t>sdramio_system_sdram_0_sdram_data_i_sdram_data_12</t>
  </si>
  <si>
    <t>sdramio_system_sdram_0_sdram_data_i_sdram_data_11</t>
  </si>
  <si>
    <t>sdramio_system_sdram_0_sdram_data_i_sdram_data_10</t>
  </si>
  <si>
    <t>fillers_FILLPAD_92</t>
  </si>
  <si>
    <t>sdramio_system_sdram_0_sdram_data_i_sdram_data_9</t>
  </si>
  <si>
    <t>sdramio_system_sdram_0_sdram_data_i_sdram_data_8</t>
  </si>
  <si>
    <t>fillers_FILLPAD_91</t>
  </si>
  <si>
    <t>WEST_VDD_2</t>
  </si>
  <si>
    <t>fillers_FILLPAD_90</t>
  </si>
  <si>
    <t>WEST_GND_2</t>
  </si>
  <si>
    <t>fillers_FILLPAD_89</t>
  </si>
  <si>
    <t>sdramio_system_sdram_0_sdram_data_i_sdram_data_7</t>
  </si>
  <si>
    <t>sdramio_system_sdram_0_sdram_data_i_sdram_data_6</t>
  </si>
  <si>
    <t>sdramio_system_sdram_0_sdram_data_i_sdram_data_5</t>
  </si>
  <si>
    <t>fillers_FILLPAD_88</t>
  </si>
  <si>
    <t>sdramio_system_sdram_0_sdram_data_i_sdram_data_4</t>
  </si>
  <si>
    <t>sdramio_system_sdram_0_sdram_data_i_sdram_data_3</t>
  </si>
  <si>
    <t>fillers_FILLPAD_87</t>
  </si>
  <si>
    <t>sdramio_system_sdram_0_sdram_data_i_sdram_data_2</t>
  </si>
  <si>
    <t>sdramio_system_sdram_0_sdram_data_i_sdram_data_1</t>
  </si>
  <si>
    <t>sdramio_system_sdram_0_sdram_data_i_sdram_data_0</t>
  </si>
  <si>
    <t>fillers_FILLPAD_86</t>
  </si>
  <si>
    <t>WEST_VDDO_1</t>
  </si>
  <si>
    <t>fillers_FILLPAD_85</t>
  </si>
  <si>
    <t>WEST_GNDO_1</t>
  </si>
  <si>
    <t>fillers_FILLPAD_84</t>
  </si>
  <si>
    <t>clock_sdramClockGroup_0</t>
  </si>
  <si>
    <t>DU_RO18IO_XTAL_X1</t>
  </si>
  <si>
    <t>fpga_GPIO_LEFT_0_5</t>
  </si>
  <si>
    <t>fpga_GPIO_LEFT_0_4</t>
  </si>
  <si>
    <t>fpga_GPIO_LEFT_0_3</t>
  </si>
  <si>
    <t>fpga_GPIO_LEFT_0_2</t>
  </si>
  <si>
    <t>fpga_GPIO_LEFT_0_1</t>
  </si>
  <si>
    <t>fpga_GPIO_LEFT_0_0</t>
  </si>
  <si>
    <t>fillers_FILLPAD_83</t>
  </si>
  <si>
    <t>WEST_GND_1</t>
  </si>
  <si>
    <t>fillers_FILLPAD_82</t>
  </si>
  <si>
    <t>WEST_VDD_1</t>
  </si>
  <si>
    <t>fillers_FILLPAD_81</t>
  </si>
  <si>
    <t>uart_RXD_0</t>
  </si>
  <si>
    <t>fillers_FILLPAD_80</t>
  </si>
  <si>
    <t>uart_TXD_0</t>
  </si>
  <si>
    <t>spi_DQ_1_3</t>
  </si>
  <si>
    <t>fillers_FILLPAD_79</t>
  </si>
  <si>
    <t>spi_DQ_1_2</t>
  </si>
  <si>
    <t>spi_DQ_1_1</t>
  </si>
  <si>
    <t>fillers_FILLPAD_78</t>
  </si>
  <si>
    <t>WEST_GNDO_0</t>
  </si>
  <si>
    <t>fillers_FILLPAD_77</t>
  </si>
  <si>
    <t>WEST_VDDO_0</t>
  </si>
  <si>
    <t>fillers_FILLPAD_76</t>
  </si>
  <si>
    <t>spi_CS_1_0</t>
  </si>
  <si>
    <t>spi_SCK_1</t>
  </si>
  <si>
    <t>spi_DQ_0_3</t>
  </si>
  <si>
    <t>fillers_FILLPAD_75</t>
  </si>
  <si>
    <t>spi_DQ_0_2</t>
  </si>
  <si>
    <t>spi_DQ_0_1</t>
  </si>
  <si>
    <t>fillers_FILLPAD_74</t>
  </si>
  <si>
    <t>spi_DQ_0_0</t>
  </si>
  <si>
    <t>spi_CS_0_0</t>
  </si>
  <si>
    <t>fillers_FILLPAD_73</t>
  </si>
  <si>
    <t>WEST_GND_0</t>
  </si>
  <si>
    <t>fillers_FILLPAD_72</t>
  </si>
  <si>
    <t>WEST_VDD_0</t>
  </si>
  <si>
    <t>DU_RO18IO_XTAL_X1</t>
    <phoneticPr fontId="18"/>
  </si>
  <si>
    <t>GENERATED RESULTS FROM THE PADRING TOOL</t>
    <phoneticPr fontId="18"/>
  </si>
  <si>
    <t>EAST_VDDO_OLD_1</t>
    <phoneticPr fontId="18"/>
  </si>
  <si>
    <t>IOVDDIO</t>
    <phoneticPr fontId="18"/>
  </si>
  <si>
    <t>Pin QFP208</t>
    <phoneticPr fontId="18"/>
  </si>
  <si>
    <t>VDD</t>
    <phoneticPr fontId="1"/>
  </si>
  <si>
    <t>input</t>
    <phoneticPr fontId="1"/>
  </si>
  <si>
    <t>VDDO</t>
    <phoneticPr fontId="1"/>
  </si>
  <si>
    <t>output</t>
    <phoneticPr fontId="1"/>
  </si>
  <si>
    <t>GND/GNDO</t>
    <phoneticPr fontId="1"/>
  </si>
  <si>
    <t>not connected</t>
    <phoneticPr fontId="1"/>
  </si>
  <si>
    <t>Core name
Fab. code
Chip code</t>
    <phoneticPr fontId="1"/>
  </si>
  <si>
    <t>****</t>
    <phoneticPr fontId="1"/>
  </si>
  <si>
    <t>*******</t>
    <phoneticPr fontId="1"/>
  </si>
  <si>
    <t>clock_RTCNode_rtc_clock_XI</t>
    <phoneticPr fontId="1"/>
  </si>
  <si>
    <t>clock_RTCNode_rtc_clock_XO</t>
    <phoneticPr fontId="1"/>
  </si>
  <si>
    <t>clock_sdramClockGroup_0_XI</t>
    <phoneticPr fontId="1"/>
  </si>
  <si>
    <t>clock_sdramClockGroup_0_XO</t>
    <phoneticPr fontId="1"/>
  </si>
  <si>
    <t>1.8 core</t>
    <phoneticPr fontId="1"/>
  </si>
  <si>
    <t>1.8 IO</t>
    <phoneticPr fontId="1"/>
  </si>
  <si>
    <t>1.8 serv core</t>
    <phoneticPr fontId="1"/>
  </si>
  <si>
    <t>1.8 serv ram</t>
    <phoneticPr fontId="1"/>
  </si>
  <si>
    <t>1.8 leros ram</t>
    <phoneticPr fontId="1"/>
  </si>
  <si>
    <t>1.8 leros core</t>
    <phoneticPr fontId="1"/>
  </si>
  <si>
    <t>NORTH_VDD_OLD_0</t>
    <phoneticPr fontId="1"/>
  </si>
  <si>
    <t>1.8 fpga</t>
    <phoneticPr fontId="1"/>
  </si>
  <si>
    <t>VDD_AES</t>
    <phoneticPr fontId="1"/>
  </si>
  <si>
    <t>3.3 PUF</t>
    <phoneticPr fontId="1"/>
  </si>
  <si>
    <t>1.8 LDO</t>
    <phoneticPr fontId="1"/>
  </si>
  <si>
    <t>1.8 LDO VDDP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</si>
</sst>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\ \(ddd\.\)"/>
    <numFmt numFmtId="177" formatCode="yyyy/mm/dd"/>
    <numFmt numFmtId="178" formatCode="dd\ mmm\.\ yyyy"/>
    <numFmt numFmtId="179" formatCode="[=0]&quot;&quot;;General"/>
  </numFmts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b/>
      <u/>
      <sz val="11"/>
      <color theme="10"/>
      <name val="ＭＳ ゴシック"/>
      <family val="3"/>
      <charset val="128"/>
    </font>
    <font>
      <sz val="26"/>
      <color rgb="FFFF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2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u val="double"/>
      <sz val="14"/>
      <color theme="1"/>
      <name val="ＭＳ ゴシック"/>
      <family val="3"/>
      <charset val="128"/>
    </font>
    <font>
      <u val="double"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0"/>
      <name val="ＭＳ ゴシック"/>
      <family val="3"/>
      <charset val="128"/>
    </font>
    <font>
      <sz val="11"/>
      <color rgb="FF000000"/>
      <name val="ＭＳ Ｐゴシック"/>
      <family val="2"/>
      <charset val="128"/>
    </font>
    <font>
      <sz val="11"/>
      <color indexed="9"/>
      <name val="ＭＳ ゴシック"/>
      <family val="3"/>
      <charset val="128"/>
    </font>
    <font>
      <sz val="11"/>
      <color theme="1"/>
      <name val="MS PGothic"/>
      <family val="3"/>
      <charset val="128"/>
    </font>
    <font>
      <sz val="10"/>
      <color theme="1"/>
      <name val="Times New Roman"/>
      <family val="1"/>
    </font>
    <font>
      <sz val="10"/>
      <color theme="1"/>
      <name val="ＭＳ ゴシック"/>
      <family val="3"/>
      <charset val="128"/>
    </font>
    <font>
      <sz val="10"/>
      <color theme="0"/>
      <name val="Times New Roman"/>
      <family val="1"/>
    </font>
    <font>
      <sz val="72"/>
      <color theme="1"/>
      <name val="游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center"/>
    </xf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1" fillId="0" borderId="0"/>
    <xf numFmtId="0" fontId="19" fillId="0" borderId="0"/>
  </cellStyleXfs>
  <cellXfs count="200">
    <xf numFmtId="0" fontId="0" fillId="0" borderId="0" xfId="0"/>
    <xf numFmtId="0" fontId="6" fillId="0" borderId="0" xfId="0" applyFont="1" applyAlignment="1">
      <alignment vertical="center"/>
    </xf>
    <xf numFmtId="0" fontId="5" fillId="0" borderId="0" xfId="9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0" borderId="15" xfId="9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3" fillId="0" borderId="0" xfId="0" applyFont="1"/>
    <xf numFmtId="0" fontId="5" fillId="0" borderId="0" xfId="9" applyFont="1"/>
    <xf numFmtId="0" fontId="5" fillId="0" borderId="0" xfId="9" applyFont="1" applyFill="1" applyAlignment="1"/>
    <xf numFmtId="0" fontId="13" fillId="0" borderId="0" xfId="0" applyFont="1" applyAlignment="1">
      <alignment wrapText="1"/>
    </xf>
    <xf numFmtId="0" fontId="14" fillId="0" borderId="0" xfId="9" applyFont="1" applyAlignment="1">
      <alignment vertical="top"/>
    </xf>
    <xf numFmtId="0" fontId="8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8" fillId="0" borderId="17" xfId="0" applyFont="1" applyBorder="1" applyAlignment="1">
      <alignment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6" fillId="0" borderId="0" xfId="11" applyFont="1" applyAlignment="1">
      <alignment vertical="center"/>
    </xf>
    <xf numFmtId="0" fontId="16" fillId="0" borderId="0" xfId="11" applyFont="1" applyAlignment="1">
      <alignment vertical="center"/>
    </xf>
    <xf numFmtId="0" fontId="6" fillId="0" borderId="0" xfId="11" applyFont="1" applyAlignment="1">
      <alignment vertical="center" wrapText="1"/>
    </xf>
    <xf numFmtId="0" fontId="7" fillId="3" borderId="1" xfId="11" applyFont="1" applyFill="1" applyBorder="1" applyAlignment="1">
      <alignment horizontal="center" vertical="center"/>
    </xf>
    <xf numFmtId="0" fontId="7" fillId="3" borderId="20" xfId="11" applyFont="1" applyFill="1" applyBorder="1" applyAlignment="1">
      <alignment horizontal="center" vertical="center"/>
    </xf>
    <xf numFmtId="178" fontId="6" fillId="0" borderId="20" xfId="11" applyNumberFormat="1" applyFont="1" applyBorder="1" applyAlignment="1">
      <alignment horizontal="center" vertical="center"/>
    </xf>
    <xf numFmtId="0" fontId="6" fillId="0" borderId="20" xfId="11" applyFont="1" applyBorder="1" applyAlignment="1">
      <alignment horizontal="center" vertical="center"/>
    </xf>
    <xf numFmtId="0" fontId="6" fillId="0" borderId="20" xfId="11" applyFont="1" applyBorder="1" applyAlignment="1">
      <alignment vertical="top"/>
    </xf>
    <xf numFmtId="0" fontId="7" fillId="3" borderId="21" xfId="11" applyFont="1" applyFill="1" applyBorder="1" applyAlignment="1">
      <alignment horizontal="center" vertical="center"/>
    </xf>
    <xf numFmtId="178" fontId="6" fillId="0" borderId="21" xfId="11" applyNumberFormat="1" applyFont="1" applyBorder="1" applyAlignment="1">
      <alignment horizontal="center" vertical="center"/>
    </xf>
    <xf numFmtId="0" fontId="6" fillId="0" borderId="21" xfId="11" applyFont="1" applyBorder="1" applyAlignment="1">
      <alignment horizontal="center" vertical="center"/>
    </xf>
    <xf numFmtId="0" fontId="6" fillId="0" borderId="21" xfId="11" applyFont="1" applyBorder="1" applyAlignment="1">
      <alignment vertical="top"/>
    </xf>
    <xf numFmtId="0" fontId="7" fillId="3" borderId="22" xfId="11" applyFont="1" applyFill="1" applyBorder="1" applyAlignment="1">
      <alignment horizontal="center" vertical="center"/>
    </xf>
    <xf numFmtId="178" fontId="6" fillId="0" borderId="22" xfId="11" applyNumberFormat="1" applyFont="1" applyBorder="1" applyAlignment="1">
      <alignment horizontal="center" vertical="center"/>
    </xf>
    <xf numFmtId="0" fontId="6" fillId="0" borderId="22" xfId="11" applyFont="1" applyBorder="1" applyAlignment="1">
      <alignment horizontal="center" vertical="center"/>
    </xf>
    <xf numFmtId="0" fontId="6" fillId="0" borderId="22" xfId="11" applyFont="1" applyBorder="1" applyAlignment="1">
      <alignment vertical="top"/>
    </xf>
    <xf numFmtId="0" fontId="2" fillId="0" borderId="0" xfId="9" applyAlignment="1">
      <alignment vertical="center"/>
    </xf>
    <xf numFmtId="0" fontId="5" fillId="0" borderId="0" xfId="9" applyFont="1" applyAlignment="1">
      <alignment vertical="center"/>
    </xf>
    <xf numFmtId="14" fontId="6" fillId="0" borderId="0" xfId="11" applyNumberFormat="1" applyFont="1" applyAlignment="1">
      <alignment vertical="center"/>
    </xf>
    <xf numFmtId="0" fontId="6" fillId="0" borderId="1" xfId="11" applyFont="1" applyBorder="1" applyAlignment="1">
      <alignment vertical="center"/>
    </xf>
    <xf numFmtId="49" fontId="6" fillId="0" borderId="1" xfId="11" applyNumberFormat="1" applyFont="1" applyBorder="1" applyAlignment="1">
      <alignment vertical="center"/>
    </xf>
    <xf numFmtId="0" fontId="5" fillId="0" borderId="1" xfId="9" applyFont="1" applyBorder="1" applyAlignment="1">
      <alignment horizontal="center" vertical="center"/>
    </xf>
    <xf numFmtId="0" fontId="6" fillId="0" borderId="1" xfId="11" applyFont="1" applyBorder="1" applyAlignment="1">
      <alignment horizontal="center" vertical="center"/>
    </xf>
    <xf numFmtId="0" fontId="20" fillId="0" borderId="0" xfId="9" applyFont="1" applyFill="1" applyAlignment="1">
      <alignment horizontal="center" vertical="center"/>
    </xf>
    <xf numFmtId="0" fontId="20" fillId="0" borderId="0" xfId="9" applyFont="1" applyFill="1" applyAlignment="1">
      <alignment vertical="center"/>
    </xf>
    <xf numFmtId="0" fontId="20" fillId="0" borderId="0" xfId="9" applyFont="1" applyAlignment="1">
      <alignment horizontal="center" vertical="center"/>
    </xf>
    <xf numFmtId="0" fontId="20" fillId="0" borderId="0" xfId="9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12" applyFont="1" applyAlignment="1">
      <alignment vertical="center"/>
    </xf>
    <xf numFmtId="0" fontId="4" fillId="0" borderId="0" xfId="12" applyAlignment="1">
      <alignment vertical="center"/>
    </xf>
    <xf numFmtId="179" fontId="6" fillId="9" borderId="4" xfId="12" applyNumberFormat="1" applyFont="1" applyFill="1" applyBorder="1" applyAlignment="1">
      <alignment horizontal="center" vertical="center"/>
    </xf>
    <xf numFmtId="179" fontId="8" fillId="9" borderId="1" xfId="12" applyNumberFormat="1" applyFont="1" applyFill="1" applyBorder="1" applyAlignment="1">
      <alignment horizontal="center" vertical="center"/>
    </xf>
    <xf numFmtId="0" fontId="6" fillId="9" borderId="1" xfId="12" applyFont="1" applyFill="1" applyBorder="1" applyAlignment="1">
      <alignment horizontal="center" vertical="center"/>
    </xf>
    <xf numFmtId="0" fontId="6" fillId="0" borderId="4" xfId="12" applyFont="1" applyBorder="1" applyAlignment="1">
      <alignment horizontal="center" vertical="center"/>
    </xf>
    <xf numFmtId="179" fontId="22" fillId="8" borderId="4" xfId="12" applyNumberFormat="1" applyFont="1" applyFill="1" applyBorder="1" applyAlignment="1">
      <alignment horizontal="center" vertical="center"/>
    </xf>
    <xf numFmtId="179" fontId="22" fillId="8" borderId="1" xfId="12" applyNumberFormat="1" applyFont="1" applyFill="1" applyBorder="1" applyAlignment="1">
      <alignment horizontal="center" vertical="center"/>
    </xf>
    <xf numFmtId="0" fontId="22" fillId="8" borderId="1" xfId="12" applyFont="1" applyFill="1" applyBorder="1" applyAlignment="1">
      <alignment horizontal="center" vertical="center"/>
    </xf>
    <xf numFmtId="179" fontId="6" fillId="0" borderId="4" xfId="12" applyNumberFormat="1" applyFont="1" applyBorder="1" applyAlignment="1">
      <alignment horizontal="center" vertical="center"/>
    </xf>
    <xf numFmtId="179" fontId="8" fillId="0" borderId="1" xfId="12" applyNumberFormat="1" applyFont="1" applyBorder="1" applyAlignment="1">
      <alignment horizontal="center" vertical="center"/>
    </xf>
    <xf numFmtId="0" fontId="6" fillId="0" borderId="1" xfId="12" applyFont="1" applyBorder="1" applyAlignment="1">
      <alignment horizontal="center" vertical="center"/>
    </xf>
    <xf numFmtId="0" fontId="6" fillId="2" borderId="4" xfId="12" applyFont="1" applyFill="1" applyBorder="1" applyAlignment="1">
      <alignment horizontal="center" vertical="center"/>
    </xf>
    <xf numFmtId="0" fontId="6" fillId="2" borderId="10" xfId="12" applyFont="1" applyFill="1" applyBorder="1" applyAlignment="1">
      <alignment horizontal="center" vertical="center"/>
    </xf>
    <xf numFmtId="0" fontId="6" fillId="2" borderId="7" xfId="12" applyFont="1" applyFill="1" applyBorder="1" applyAlignment="1">
      <alignment horizontal="center" vertical="center"/>
    </xf>
    <xf numFmtId="0" fontId="6" fillId="2" borderId="11" xfId="12" applyFont="1" applyFill="1" applyBorder="1" applyAlignment="1">
      <alignment horizontal="center" vertical="center"/>
    </xf>
    <xf numFmtId="0" fontId="6" fillId="0" borderId="0" xfId="12" applyFont="1" applyAlignment="1">
      <alignment vertical="center" wrapText="1"/>
    </xf>
    <xf numFmtId="0" fontId="6" fillId="2" borderId="2" xfId="12" applyFont="1" applyFill="1" applyBorder="1" applyAlignment="1">
      <alignment horizontal="center" vertical="center"/>
    </xf>
    <xf numFmtId="0" fontId="6" fillId="2" borderId="8" xfId="12" applyFont="1" applyFill="1" applyBorder="1" applyAlignment="1">
      <alignment horizontal="center" vertical="center"/>
    </xf>
    <xf numFmtId="0" fontId="6" fillId="2" borderId="14" xfId="12" applyFont="1" applyFill="1" applyBorder="1" applyAlignment="1">
      <alignment horizontal="center" vertical="center"/>
    </xf>
    <xf numFmtId="0" fontId="6" fillId="2" borderId="9" xfId="12" applyFont="1" applyFill="1" applyBorder="1" applyAlignment="1">
      <alignment horizontal="center" vertical="center"/>
    </xf>
    <xf numFmtId="0" fontId="17" fillId="0" borderId="0" xfId="12" applyFont="1" applyAlignment="1">
      <alignment vertical="center"/>
    </xf>
    <xf numFmtId="0" fontId="16" fillId="0" borderId="0" xfId="12" applyFont="1" applyAlignment="1">
      <alignment vertical="center"/>
    </xf>
    <xf numFmtId="0" fontId="4" fillId="0" borderId="0" xfId="10">
      <alignment vertical="center"/>
    </xf>
    <xf numFmtId="0" fontId="4" fillId="4" borderId="0" xfId="10" applyFill="1">
      <alignment vertical="center"/>
    </xf>
    <xf numFmtId="0" fontId="24" fillId="0" borderId="0" xfId="10" applyFont="1">
      <alignment vertical="center"/>
    </xf>
    <xf numFmtId="0" fontId="24" fillId="10" borderId="0" xfId="10" applyFont="1" applyFill="1">
      <alignment vertical="center"/>
    </xf>
    <xf numFmtId="0" fontId="25" fillId="0" borderId="0" xfId="10" applyFont="1">
      <alignment vertical="center"/>
    </xf>
    <xf numFmtId="0" fontId="4" fillId="3" borderId="0" xfId="10" applyFill="1">
      <alignment vertical="center"/>
    </xf>
    <xf numFmtId="0" fontId="24" fillId="6" borderId="0" xfId="10" applyFont="1" applyFill="1">
      <alignment vertical="center"/>
    </xf>
    <xf numFmtId="0" fontId="4" fillId="11" borderId="0" xfId="10" applyFill="1">
      <alignment vertical="center"/>
    </xf>
    <xf numFmtId="0" fontId="24" fillId="12" borderId="0" xfId="10" applyFont="1" applyFill="1">
      <alignment vertical="center"/>
    </xf>
    <xf numFmtId="0" fontId="24" fillId="0" borderId="0" xfId="10" applyFont="1" applyAlignment="1">
      <alignment horizontal="center" vertical="center"/>
    </xf>
    <xf numFmtId="0" fontId="26" fillId="11" borderId="1" xfId="10" applyFont="1" applyFill="1" applyBorder="1" applyAlignment="1">
      <alignment horizontal="center" vertical="center"/>
    </xf>
    <xf numFmtId="0" fontId="24" fillId="0" borderId="1" xfId="10" applyFont="1" applyBorder="1" applyAlignment="1">
      <alignment horizontal="center" vertical="center"/>
    </xf>
    <xf numFmtId="0" fontId="24" fillId="3" borderId="1" xfId="10" applyFont="1" applyFill="1" applyBorder="1" applyAlignment="1">
      <alignment horizontal="center" vertical="center"/>
    </xf>
    <xf numFmtId="0" fontId="26" fillId="4" borderId="1" xfId="10" applyFont="1" applyFill="1" applyBorder="1" applyAlignment="1">
      <alignment horizontal="center" vertical="center"/>
    </xf>
    <xf numFmtId="0" fontId="24" fillId="12" borderId="1" xfId="10" applyFont="1" applyFill="1" applyBorder="1" applyAlignment="1">
      <alignment horizontal="center" vertical="center"/>
    </xf>
    <xf numFmtId="0" fontId="24" fillId="3" borderId="1" xfId="10" applyFont="1" applyFill="1" applyBorder="1" applyAlignment="1">
      <alignment vertical="center" textRotation="180"/>
    </xf>
    <xf numFmtId="0" fontId="24" fillId="12" borderId="1" xfId="10" applyFont="1" applyFill="1" applyBorder="1" applyAlignment="1">
      <alignment vertical="center" textRotation="180"/>
    </xf>
    <xf numFmtId="0" fontId="26" fillId="11" borderId="1" xfId="10" applyFont="1" applyFill="1" applyBorder="1" applyAlignment="1">
      <alignment vertical="center" textRotation="180"/>
    </xf>
    <xf numFmtId="0" fontId="24" fillId="0" borderId="1" xfId="10" applyFont="1" applyBorder="1" applyAlignment="1">
      <alignment vertical="center" textRotation="180"/>
    </xf>
    <xf numFmtId="0" fontId="26" fillId="4" borderId="1" xfId="10" applyFont="1" applyFill="1" applyBorder="1" applyAlignment="1">
      <alignment vertical="center" textRotation="180"/>
    </xf>
    <xf numFmtId="0" fontId="5" fillId="0" borderId="0" xfId="9" applyFont="1" applyAlignment="1">
      <alignment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176" fontId="15" fillId="4" borderId="2" xfId="0" applyNumberFormat="1" applyFont="1" applyFill="1" applyBorder="1" applyAlignment="1">
      <alignment horizontal="center" vertical="center"/>
    </xf>
    <xf numFmtId="176" fontId="15" fillId="4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 wrapText="1"/>
    </xf>
    <xf numFmtId="20" fontId="6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20" fontId="6" fillId="0" borderId="3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20" fontId="6" fillId="0" borderId="4" xfId="0" applyNumberFormat="1" applyFont="1" applyBorder="1" applyAlignment="1">
      <alignment horizontal="center" vertical="center"/>
    </xf>
    <xf numFmtId="20" fontId="8" fillId="5" borderId="2" xfId="0" applyNumberFormat="1" applyFont="1" applyFill="1" applyBorder="1" applyAlignment="1">
      <alignment horizontal="center" vertical="center"/>
    </xf>
    <xf numFmtId="20" fontId="8" fillId="5" borderId="4" xfId="0" applyNumberFormat="1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left" vertical="center"/>
    </xf>
    <xf numFmtId="20" fontId="15" fillId="4" borderId="2" xfId="0" applyNumberFormat="1" applyFont="1" applyFill="1" applyBorder="1" applyAlignment="1">
      <alignment horizontal="center" vertical="center"/>
    </xf>
    <xf numFmtId="20" fontId="15" fillId="4" borderId="4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6" fillId="0" borderId="17" xfId="0" quotePrefix="1" applyFont="1" applyBorder="1" applyAlignment="1">
      <alignment horizontal="center"/>
    </xf>
    <xf numFmtId="0" fontId="6" fillId="0" borderId="18" xfId="0" quotePrefix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8" xfId="9" applyFont="1" applyFill="1" applyBorder="1" applyAlignment="1">
      <alignment horizontal="center" vertical="center"/>
    </xf>
    <xf numFmtId="0" fontId="5" fillId="0" borderId="9" xfId="9" applyFont="1" applyFill="1" applyBorder="1" applyAlignment="1">
      <alignment horizontal="center" vertical="center"/>
    </xf>
    <xf numFmtId="0" fontId="5" fillId="0" borderId="10" xfId="9" quotePrefix="1" applyFont="1" applyFill="1" applyBorder="1" applyAlignment="1">
      <alignment horizontal="center" vertical="center"/>
    </xf>
    <xf numFmtId="0" fontId="5" fillId="0" borderId="11" xfId="9" quotePrefix="1" applyFont="1" applyFill="1" applyBorder="1" applyAlignment="1">
      <alignment horizontal="center" vertical="center"/>
    </xf>
    <xf numFmtId="0" fontId="6" fillId="0" borderId="10" xfId="0" quotePrefix="1" applyFont="1" applyBorder="1" applyAlignment="1">
      <alignment horizontal="center"/>
    </xf>
    <xf numFmtId="0" fontId="6" fillId="0" borderId="11" xfId="0" quotePrefix="1" applyFont="1" applyBorder="1" applyAlignment="1">
      <alignment horizontal="center"/>
    </xf>
    <xf numFmtId="0" fontId="15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176" fontId="8" fillId="5" borderId="2" xfId="0" applyNumberFormat="1" applyFont="1" applyFill="1" applyBorder="1" applyAlignment="1">
      <alignment horizontal="center" vertical="center"/>
    </xf>
    <xf numFmtId="176" fontId="8" fillId="5" borderId="4" xfId="0" applyNumberFormat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6" fillId="7" borderId="18" xfId="12" applyFont="1" applyFill="1" applyBorder="1" applyAlignment="1">
      <alignment horizontal="center" vertical="center" textRotation="90"/>
    </xf>
    <xf numFmtId="0" fontId="6" fillId="6" borderId="18" xfId="12" applyFont="1" applyFill="1" applyBorder="1" applyAlignment="1">
      <alignment horizontal="center" vertical="center" textRotation="90"/>
    </xf>
    <xf numFmtId="0" fontId="24" fillId="0" borderId="1" xfId="10" applyFont="1" applyBorder="1" applyAlignment="1">
      <alignment horizontal="center" vertical="center"/>
    </xf>
    <xf numFmtId="0" fontId="26" fillId="11" borderId="1" xfId="10" applyFont="1" applyFill="1" applyBorder="1" applyAlignment="1">
      <alignment horizontal="center" vertical="center"/>
    </xf>
    <xf numFmtId="0" fontId="24" fillId="3" borderId="1" xfId="10" applyFont="1" applyFill="1" applyBorder="1" applyAlignment="1">
      <alignment horizontal="center" vertical="center"/>
    </xf>
    <xf numFmtId="0" fontId="26" fillId="4" borderId="1" xfId="10" applyFont="1" applyFill="1" applyBorder="1" applyAlignment="1">
      <alignment horizontal="center" vertical="center"/>
    </xf>
    <xf numFmtId="0" fontId="27" fillId="0" borderId="8" xfId="10" applyFont="1" applyBorder="1" applyAlignment="1">
      <alignment horizontal="center" vertical="center" wrapText="1"/>
    </xf>
    <xf numFmtId="0" fontId="27" fillId="0" borderId="23" xfId="10" applyFont="1" applyBorder="1" applyAlignment="1">
      <alignment horizontal="center" vertical="center" wrapText="1"/>
    </xf>
    <xf numFmtId="0" fontId="27" fillId="0" borderId="9" xfId="10" applyFont="1" applyBorder="1" applyAlignment="1">
      <alignment horizontal="center" vertical="center" wrapText="1"/>
    </xf>
    <xf numFmtId="0" fontId="27" fillId="0" borderId="17" xfId="10" applyFont="1" applyBorder="1" applyAlignment="1">
      <alignment horizontal="center" vertical="center" wrapText="1"/>
    </xf>
    <xf numFmtId="0" fontId="27" fillId="0" borderId="0" xfId="10" applyFont="1" applyAlignment="1">
      <alignment horizontal="center" vertical="center" wrapText="1"/>
    </xf>
    <xf numFmtId="0" fontId="27" fillId="0" borderId="18" xfId="10" applyFont="1" applyBorder="1" applyAlignment="1">
      <alignment horizontal="center" vertical="center" wrapText="1"/>
    </xf>
    <xf numFmtId="0" fontId="27" fillId="0" borderId="10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 wrapText="1"/>
    </xf>
    <xf numFmtId="0" fontId="27" fillId="0" borderId="11" xfId="1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2" borderId="6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</cellXfs>
  <cellStyles count="23">
    <cellStyle name="Normal 2" xfId="20" xr:uid="{AAEFA91E-F3FB-4206-AADD-D55406FD6EF0}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/>
    <cellStyle name="標準" xfId="0" builtinId="0"/>
    <cellStyle name="標準 2" xfId="10" xr:uid="{00000000-0005-0000-0000-000006000000}"/>
    <cellStyle name="標準 2 2" xfId="12" xr:uid="{00000000-0005-0000-0000-000007000000}"/>
    <cellStyle name="標準 2 3" xfId="17" xr:uid="{C24ED4D4-84A6-4777-B3BF-3A9963EA8A70}"/>
    <cellStyle name="標準 3" xfId="11" xr:uid="{00000000-0005-0000-0000-000008000000}"/>
    <cellStyle name="標準 3 2" xfId="13" xr:uid="{00000000-0005-0000-0000-000009000000}"/>
    <cellStyle name="標準 3 3" xfId="18" xr:uid="{A6FD2A22-E7A8-4E29-A6BA-4EF7350A3307}"/>
    <cellStyle name="標準 3 4" xfId="22" xr:uid="{D2ECA56F-F67E-4D32-B339-716B251A976F}"/>
    <cellStyle name="標準 4" xfId="14" xr:uid="{00000000-0005-0000-0000-00000A000000}"/>
    <cellStyle name="標準 4 2" xfId="15" xr:uid="{A1898901-8316-4832-B34D-E52BBFB0732B}"/>
    <cellStyle name="標準 4 2 2" xfId="16" xr:uid="{00000000-0005-0000-0000-00000B000000}"/>
    <cellStyle name="標準 4 3" xfId="19" xr:uid="{5E7D411E-E365-487A-BEB7-A3D68B94F3D9}"/>
    <cellStyle name="標準 4 4" xfId="21" xr:uid="{2EF7B759-7DDE-4022-973B-29E4FFBFF99D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16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459586</xdr:colOff>
      <xdr:row>54</xdr:row>
      <xdr:rowOff>121134</xdr:rowOff>
    </xdr:from>
    <xdr:ext cx="3367616" cy="405432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824836" y="8503134"/>
          <a:ext cx="3367616" cy="405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2000"/>
            <a:t>Fig.1 The</a:t>
          </a:r>
          <a:r>
            <a:rPr kumimoji="1" lang="en-US" altLang="ja-JP" sz="2000" baseline="0"/>
            <a:t> pin place of the chip</a:t>
          </a:r>
          <a:endParaRPr kumimoji="1" lang="ja-JP" altLang="en-US" sz="2000"/>
        </a:p>
      </xdr:txBody>
    </xdr:sp>
    <xdr:clientData/>
  </xdr:oneCellAnchor>
  <xdr:oneCellAnchor>
    <xdr:from>
      <xdr:col>12</xdr:col>
      <xdr:colOff>250830</xdr:colOff>
      <xdr:row>54</xdr:row>
      <xdr:rowOff>121134</xdr:rowOff>
    </xdr:from>
    <xdr:ext cx="3365500" cy="40543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8442330" y="8503134"/>
          <a:ext cx="3365500" cy="405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2000"/>
            <a:t>Fig.2 The</a:t>
          </a:r>
          <a:r>
            <a:rPr kumimoji="1" lang="en-US" altLang="ja-JP" sz="2000" baseline="0"/>
            <a:t> chip  layout</a:t>
          </a:r>
          <a:endParaRPr kumimoji="1" lang="ja-JP" altLang="en-US" sz="2000"/>
        </a:p>
      </xdr:txBody>
    </xdr:sp>
    <xdr:clientData/>
  </xdr:oneCellAnchor>
  <xdr:twoCellAnchor editAs="oneCell">
    <xdr:from>
      <xdr:col>10</xdr:col>
      <xdr:colOff>208429</xdr:colOff>
      <xdr:row>18</xdr:row>
      <xdr:rowOff>29135</xdr:rowOff>
    </xdr:from>
    <xdr:to>
      <xdr:col>19</xdr:col>
      <xdr:colOff>89647</xdr:colOff>
      <xdr:row>54</xdr:row>
      <xdr:rowOff>11207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B006048B-23C4-4BEE-9738-B711F6CFD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164" y="3267635"/>
          <a:ext cx="6033248" cy="6033248"/>
        </a:xfrm>
        <a:prstGeom prst="rect">
          <a:avLst/>
        </a:prstGeom>
      </xdr:spPr>
    </xdr:pic>
    <xdr:clientData/>
  </xdr:twoCellAnchor>
  <xdr:twoCellAnchor editAs="oneCell">
    <xdr:from>
      <xdr:col>0</xdr:col>
      <xdr:colOff>21772</xdr:colOff>
      <xdr:row>18</xdr:row>
      <xdr:rowOff>16329</xdr:rowOff>
    </xdr:from>
    <xdr:to>
      <xdr:col>9</xdr:col>
      <xdr:colOff>579914</xdr:colOff>
      <xdr:row>54</xdr:row>
      <xdr:rowOff>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AF7F99E-CB1C-E7DA-0079-FBF789943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2" y="3483429"/>
          <a:ext cx="6235042" cy="68416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302557</xdr:colOff>
      <xdr:row>25</xdr:row>
      <xdr:rowOff>78444</xdr:rowOff>
    </xdr:from>
    <xdr:to>
      <xdr:col>6</xdr:col>
      <xdr:colOff>469269</xdr:colOff>
      <xdr:row>41</xdr:row>
      <xdr:rowOff>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557" y="4021794"/>
          <a:ext cx="5482721" cy="2664759"/>
        </a:xfrm>
        <a:prstGeom prst="rect">
          <a:avLst/>
        </a:prstGeom>
      </xdr:spPr>
    </xdr:pic>
    <xdr:clientData/>
  </xdr:twoCellAnchor>
  <xdr:twoCellAnchor editAs="oneCell">
    <xdr:from>
      <xdr:col>0</xdr:col>
      <xdr:colOff>293753</xdr:colOff>
      <xdr:row>45</xdr:row>
      <xdr:rowOff>29139</xdr:rowOff>
    </xdr:from>
    <xdr:to>
      <xdr:col>6</xdr:col>
      <xdr:colOff>401551</xdr:colOff>
      <xdr:row>61</xdr:row>
      <xdr:rowOff>35593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753" y="7401489"/>
          <a:ext cx="5414282" cy="2749654"/>
        </a:xfrm>
        <a:prstGeom prst="rect">
          <a:avLst/>
        </a:prstGeom>
      </xdr:spPr>
    </xdr:pic>
    <xdr:clientData/>
  </xdr:twoCellAnchor>
  <xdr:twoCellAnchor>
    <xdr:from>
      <xdr:col>1</xdr:col>
      <xdr:colOff>515470</xdr:colOff>
      <xdr:row>41</xdr:row>
      <xdr:rowOff>100854</xdr:rowOff>
    </xdr:from>
    <xdr:to>
      <xdr:col>5</xdr:col>
      <xdr:colOff>470646</xdr:colOff>
      <xdr:row>44</xdr:row>
      <xdr:rowOff>44824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201270" y="6787404"/>
          <a:ext cx="3422276" cy="458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1.8DI</a:t>
          </a:r>
          <a:r>
            <a:rPr kumimoji="1" lang="ja-JP" altLang="en-US" sz="2000"/>
            <a:t>　</a:t>
          </a:r>
          <a:r>
            <a:rPr kumimoji="1" lang="en-US" altLang="ja-JP" sz="2000"/>
            <a:t>Layout </a:t>
          </a:r>
          <a:r>
            <a:rPr kumimoji="1" lang="ja-JP" altLang="en-US" sz="2000"/>
            <a:t>　</a:t>
          </a:r>
          <a:r>
            <a:rPr kumimoji="1" lang="en-US" altLang="ja-JP" sz="2000"/>
            <a:t>(IOD18IN)</a:t>
          </a:r>
          <a:endParaRPr kumimoji="1" lang="ja-JP" altLang="en-US" sz="2000"/>
        </a:p>
      </xdr:txBody>
    </xdr:sp>
    <xdr:clientData/>
  </xdr:twoCellAnchor>
  <xdr:twoCellAnchor>
    <xdr:from>
      <xdr:col>1</xdr:col>
      <xdr:colOff>336176</xdr:colOff>
      <xdr:row>61</xdr:row>
      <xdr:rowOff>145677</xdr:rowOff>
    </xdr:from>
    <xdr:to>
      <xdr:col>5</xdr:col>
      <xdr:colOff>291352</xdr:colOff>
      <xdr:row>64</xdr:row>
      <xdr:rowOff>89646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021976" y="10261227"/>
          <a:ext cx="3422276" cy="458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1.8DI</a:t>
          </a:r>
          <a:r>
            <a:rPr kumimoji="1" lang="ja-JP" altLang="en-US" sz="2000"/>
            <a:t>　</a:t>
          </a:r>
          <a:r>
            <a:rPr kumimoji="1" lang="en-US" altLang="ja-JP" sz="2000"/>
            <a:t>Schematic</a:t>
          </a:r>
          <a:r>
            <a:rPr kumimoji="1" lang="ja-JP" altLang="en-US" sz="2000"/>
            <a:t>　</a:t>
          </a:r>
          <a:r>
            <a:rPr kumimoji="1" lang="en-US" altLang="ja-JP" sz="2000"/>
            <a:t>(IOD18IN)</a:t>
          </a:r>
        </a:p>
      </xdr:txBody>
    </xdr:sp>
    <xdr:clientData/>
  </xdr:twoCellAnchor>
  <xdr:twoCellAnchor editAs="oneCell">
    <xdr:from>
      <xdr:col>7</xdr:col>
      <xdr:colOff>291353</xdr:colOff>
      <xdr:row>25</xdr:row>
      <xdr:rowOff>78442</xdr:rowOff>
    </xdr:from>
    <xdr:to>
      <xdr:col>14</xdr:col>
      <xdr:colOff>677538</xdr:colOff>
      <xdr:row>41</xdr:row>
      <xdr:rowOff>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153" y="4021792"/>
          <a:ext cx="5186785" cy="2664759"/>
        </a:xfrm>
        <a:prstGeom prst="rect">
          <a:avLst/>
        </a:prstGeom>
      </xdr:spPr>
    </xdr:pic>
    <xdr:clientData/>
  </xdr:twoCellAnchor>
  <xdr:twoCellAnchor editAs="oneCell">
    <xdr:from>
      <xdr:col>7</xdr:col>
      <xdr:colOff>318089</xdr:colOff>
      <xdr:row>44</xdr:row>
      <xdr:rowOff>161206</xdr:rowOff>
    </xdr:from>
    <xdr:to>
      <xdr:col>15</xdr:col>
      <xdr:colOff>156882</xdr:colOff>
      <xdr:row>61</xdr:row>
      <xdr:rowOff>88400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889" y="7362106"/>
          <a:ext cx="5325194" cy="2841844"/>
        </a:xfrm>
        <a:prstGeom prst="rect">
          <a:avLst/>
        </a:prstGeom>
      </xdr:spPr>
    </xdr:pic>
    <xdr:clientData/>
  </xdr:twoCellAnchor>
  <xdr:twoCellAnchor>
    <xdr:from>
      <xdr:col>8</xdr:col>
      <xdr:colOff>298076</xdr:colOff>
      <xdr:row>41</xdr:row>
      <xdr:rowOff>96372</xdr:rowOff>
    </xdr:from>
    <xdr:to>
      <xdr:col>13</xdr:col>
      <xdr:colOff>286870</xdr:colOff>
      <xdr:row>44</xdr:row>
      <xdr:rowOff>40342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384676" y="6782922"/>
          <a:ext cx="3417794" cy="458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1.8DO</a:t>
          </a:r>
          <a:r>
            <a:rPr kumimoji="1" lang="ja-JP" altLang="en-US" sz="2000"/>
            <a:t>　</a:t>
          </a:r>
          <a:r>
            <a:rPr kumimoji="1" lang="en-US" altLang="ja-JP" sz="2000"/>
            <a:t>Layout</a:t>
          </a:r>
          <a:r>
            <a:rPr kumimoji="1" lang="ja-JP" altLang="en-US" sz="2000"/>
            <a:t>　</a:t>
          </a:r>
          <a:r>
            <a:rPr kumimoji="1" lang="en-US" altLang="ja-JP" sz="2000"/>
            <a:t>(IOD18OUT)</a:t>
          </a:r>
          <a:endParaRPr kumimoji="1" lang="ja-JP" altLang="en-US" sz="2000"/>
        </a:p>
      </xdr:txBody>
    </xdr:sp>
    <xdr:clientData/>
  </xdr:twoCellAnchor>
  <xdr:twoCellAnchor>
    <xdr:from>
      <xdr:col>8</xdr:col>
      <xdr:colOff>387723</xdr:colOff>
      <xdr:row>61</xdr:row>
      <xdr:rowOff>129989</xdr:rowOff>
    </xdr:from>
    <xdr:to>
      <xdr:col>14</xdr:col>
      <xdr:colOff>105833</xdr:colOff>
      <xdr:row>64</xdr:row>
      <xdr:rowOff>73958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7474323" y="10245539"/>
          <a:ext cx="3832910" cy="458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1.8DO</a:t>
          </a:r>
          <a:r>
            <a:rPr kumimoji="1" lang="ja-JP" altLang="en-US" sz="2000"/>
            <a:t>　</a:t>
          </a:r>
          <a:r>
            <a:rPr kumimoji="1" lang="en-US" altLang="ja-JP" sz="2000"/>
            <a:t>Schematic</a:t>
          </a:r>
          <a:r>
            <a:rPr kumimoji="1" lang="ja-JP" altLang="en-US" sz="2000"/>
            <a:t>　</a:t>
          </a:r>
          <a:r>
            <a:rPr kumimoji="1" lang="en-US" altLang="ja-JP" sz="2000"/>
            <a:t>(IOD18OUT)</a:t>
          </a:r>
        </a:p>
      </xdr:txBody>
    </xdr:sp>
    <xdr:clientData/>
  </xdr:twoCellAnchor>
  <xdr:twoCellAnchor editAs="oneCell">
    <xdr:from>
      <xdr:col>0</xdr:col>
      <xdr:colOff>313765</xdr:colOff>
      <xdr:row>66</xdr:row>
      <xdr:rowOff>67235</xdr:rowOff>
    </xdr:from>
    <xdr:to>
      <xdr:col>6</xdr:col>
      <xdr:colOff>357670</xdr:colOff>
      <xdr:row>82</xdr:row>
      <xdr:rowOff>78440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65" y="11040035"/>
          <a:ext cx="5370497" cy="2754405"/>
        </a:xfrm>
        <a:prstGeom prst="rect">
          <a:avLst/>
        </a:prstGeom>
      </xdr:spPr>
    </xdr:pic>
    <xdr:clientData/>
  </xdr:twoCellAnchor>
  <xdr:twoCellAnchor editAs="oneCell">
    <xdr:from>
      <xdr:col>0</xdr:col>
      <xdr:colOff>295677</xdr:colOff>
      <xdr:row>86</xdr:row>
      <xdr:rowOff>127589</xdr:rowOff>
    </xdr:from>
    <xdr:to>
      <xdr:col>6</xdr:col>
      <xdr:colOff>337883</xdr:colOff>
      <xdr:row>103</xdr:row>
      <xdr:rowOff>67234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7" y="14529389"/>
          <a:ext cx="5349748" cy="2854295"/>
        </a:xfrm>
        <a:prstGeom prst="rect">
          <a:avLst/>
        </a:prstGeom>
      </xdr:spPr>
    </xdr:pic>
    <xdr:clientData/>
  </xdr:twoCellAnchor>
  <xdr:twoCellAnchor>
    <xdr:from>
      <xdr:col>1</xdr:col>
      <xdr:colOff>145676</xdr:colOff>
      <xdr:row>82</xdr:row>
      <xdr:rowOff>145677</xdr:rowOff>
    </xdr:from>
    <xdr:to>
      <xdr:col>5</xdr:col>
      <xdr:colOff>100852</xdr:colOff>
      <xdr:row>85</xdr:row>
      <xdr:rowOff>89646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31476" y="13861677"/>
          <a:ext cx="3422276" cy="458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1.8V_ESDP</a:t>
          </a:r>
          <a:r>
            <a:rPr kumimoji="1" lang="ja-JP" altLang="en-US" sz="2000"/>
            <a:t>　</a:t>
          </a:r>
          <a:r>
            <a:rPr kumimoji="1" lang="en-US" altLang="ja-JP" sz="2000"/>
            <a:t>Layout</a:t>
          </a:r>
          <a:r>
            <a:rPr kumimoji="1" lang="ja-JP" altLang="en-US" sz="2000"/>
            <a:t>　</a:t>
          </a:r>
          <a:r>
            <a:rPr kumimoji="1" lang="en-US" altLang="ja-JP" sz="2000"/>
            <a:t>(IOA18)</a:t>
          </a:r>
          <a:endParaRPr kumimoji="1" lang="ja-JP" altLang="en-US" sz="2000"/>
        </a:p>
      </xdr:txBody>
    </xdr:sp>
    <xdr:clientData/>
  </xdr:twoCellAnchor>
  <xdr:twoCellAnchor>
    <xdr:from>
      <xdr:col>1</xdr:col>
      <xdr:colOff>336177</xdr:colOff>
      <xdr:row>104</xdr:row>
      <xdr:rowOff>56030</xdr:rowOff>
    </xdr:from>
    <xdr:to>
      <xdr:col>5</xdr:col>
      <xdr:colOff>687917</xdr:colOff>
      <xdr:row>106</xdr:row>
      <xdr:rowOff>168087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021977" y="17543930"/>
          <a:ext cx="3818840" cy="454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1.8V_ESDP</a:t>
          </a:r>
          <a:r>
            <a:rPr kumimoji="1" lang="ja-JP" altLang="en-US" sz="2000"/>
            <a:t>　</a:t>
          </a:r>
          <a:r>
            <a:rPr kumimoji="1" lang="en-US" altLang="ja-JP" sz="2000"/>
            <a:t>Schematic</a:t>
          </a:r>
          <a:r>
            <a:rPr kumimoji="1" lang="ja-JP" altLang="en-US" sz="2000"/>
            <a:t>　</a:t>
          </a:r>
          <a:r>
            <a:rPr kumimoji="1" lang="en-US" altLang="ja-JP" sz="2000"/>
            <a:t>(IOA18)</a:t>
          </a:r>
        </a:p>
      </xdr:txBody>
    </xdr:sp>
    <xdr:clientData/>
  </xdr:twoCellAnchor>
  <xdr:twoCellAnchor editAs="oneCell">
    <xdr:from>
      <xdr:col>7</xdr:col>
      <xdr:colOff>399214</xdr:colOff>
      <xdr:row>66</xdr:row>
      <xdr:rowOff>67234</xdr:rowOff>
    </xdr:from>
    <xdr:to>
      <xdr:col>15</xdr:col>
      <xdr:colOff>257199</xdr:colOff>
      <xdr:row>82</xdr:row>
      <xdr:rowOff>67236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014" y="11040034"/>
          <a:ext cx="5344386" cy="2743202"/>
        </a:xfrm>
        <a:prstGeom prst="rect">
          <a:avLst/>
        </a:prstGeom>
      </xdr:spPr>
    </xdr:pic>
    <xdr:clientData/>
  </xdr:twoCellAnchor>
  <xdr:twoCellAnchor>
    <xdr:from>
      <xdr:col>8</xdr:col>
      <xdr:colOff>504266</xdr:colOff>
      <xdr:row>83</xdr:row>
      <xdr:rowOff>11205</xdr:rowOff>
    </xdr:from>
    <xdr:to>
      <xdr:col>13</xdr:col>
      <xdr:colOff>493060</xdr:colOff>
      <xdr:row>85</xdr:row>
      <xdr:rowOff>123263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590866" y="13898655"/>
          <a:ext cx="3417794" cy="454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R_ESDP</a:t>
          </a:r>
          <a:r>
            <a:rPr kumimoji="1" lang="ja-JP" altLang="en-US" sz="2000"/>
            <a:t>　</a:t>
          </a:r>
          <a:r>
            <a:rPr kumimoji="1" lang="en-US" altLang="ja-JP" sz="2000"/>
            <a:t>Layout</a:t>
          </a:r>
          <a:r>
            <a:rPr kumimoji="1" lang="ja-JP" altLang="en-US" sz="2000"/>
            <a:t>　</a:t>
          </a:r>
          <a:r>
            <a:rPr kumimoji="1" lang="en-US" altLang="ja-JP" sz="2000"/>
            <a:t>(IOAROHM)</a:t>
          </a:r>
          <a:endParaRPr kumimoji="1" lang="ja-JP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0"/>
  <sheetViews>
    <sheetView workbookViewId="0">
      <selection activeCell="E2" sqref="E2"/>
    </sheetView>
  </sheetViews>
  <sheetFormatPr defaultColWidth="9" defaultRowHeight="13.5"/>
  <cols>
    <col min="1" max="1" width="2.625" style="37" customWidth="1"/>
    <col min="2" max="2" width="5.625" style="37" customWidth="1"/>
    <col min="3" max="3" width="29.375" style="37" bestFit="1" customWidth="1"/>
    <col min="4" max="4" width="52.625" style="37" bestFit="1" customWidth="1"/>
    <col min="5" max="5" width="40.625" style="37" customWidth="1"/>
    <col min="6" max="16384" width="9" style="37"/>
  </cols>
  <sheetData>
    <row r="2" spans="1:5" ht="17.25">
      <c r="B2" s="38" t="s">
        <v>125</v>
      </c>
      <c r="E2" s="55">
        <f ca="1">TODAY()</f>
        <v>44851</v>
      </c>
    </row>
    <row r="4" spans="1:5" ht="27">
      <c r="A4" s="39" t="s">
        <v>113</v>
      </c>
      <c r="B4" s="40" t="s">
        <v>114</v>
      </c>
      <c r="C4" s="40" t="s">
        <v>121</v>
      </c>
      <c r="D4" s="40" t="s">
        <v>126</v>
      </c>
      <c r="E4" s="40" t="s">
        <v>127</v>
      </c>
    </row>
    <row r="5" spans="1:5" ht="27">
      <c r="A5" s="39" t="s">
        <v>128</v>
      </c>
      <c r="B5" s="40">
        <v>1</v>
      </c>
      <c r="C5" s="59" t="s">
        <v>129</v>
      </c>
      <c r="D5" s="56" t="s">
        <v>130</v>
      </c>
      <c r="E5" s="57" t="s">
        <v>131</v>
      </c>
    </row>
    <row r="6" spans="1:5" ht="27">
      <c r="A6" s="39" t="s">
        <v>128</v>
      </c>
      <c r="B6" s="40">
        <v>2</v>
      </c>
      <c r="C6" s="58" t="s">
        <v>132</v>
      </c>
      <c r="D6" s="56" t="s">
        <v>136</v>
      </c>
      <c r="E6" s="57"/>
    </row>
    <row r="7" spans="1:5" ht="27">
      <c r="A7" s="39" t="s">
        <v>128</v>
      </c>
      <c r="B7" s="40">
        <v>3</v>
      </c>
      <c r="C7" s="58" t="s">
        <v>133</v>
      </c>
      <c r="D7" s="56" t="s">
        <v>137</v>
      </c>
      <c r="E7" s="57" t="s">
        <v>138</v>
      </c>
    </row>
    <row r="8" spans="1:5" ht="27">
      <c r="A8" s="39" t="s">
        <v>128</v>
      </c>
      <c r="B8" s="40">
        <v>4</v>
      </c>
      <c r="C8" s="58" t="s">
        <v>134</v>
      </c>
      <c r="D8" s="56" t="s">
        <v>139</v>
      </c>
      <c r="E8" s="57"/>
    </row>
    <row r="9" spans="1:5" ht="27">
      <c r="A9" s="39" t="s">
        <v>128</v>
      </c>
      <c r="B9" s="40">
        <v>5</v>
      </c>
      <c r="C9" s="58" t="s">
        <v>140</v>
      </c>
      <c r="D9" s="56" t="s">
        <v>140</v>
      </c>
      <c r="E9" s="57"/>
    </row>
    <row r="10" spans="1:5" ht="27">
      <c r="A10" s="39" t="s">
        <v>128</v>
      </c>
      <c r="B10" s="40">
        <v>6</v>
      </c>
      <c r="C10" s="58" t="s">
        <v>135</v>
      </c>
      <c r="D10" s="56" t="s">
        <v>141</v>
      </c>
      <c r="E10" s="57"/>
    </row>
  </sheetData>
  <sheetProtection sheet="1" objects="1" scenarios="1"/>
  <phoneticPr fontId="1"/>
  <hyperlinks>
    <hyperlink ref="C6" location="History!A1" display="History" xr:uid="{00000000-0004-0000-0000-000000000000}"/>
    <hyperlink ref="C7" location="Schedule!A1" display="Schedule" xr:uid="{00000000-0004-0000-0000-000001000000}"/>
    <hyperlink ref="C9" location="'Circuit Layout'!A1" display="Circuit Layout" xr:uid="{00000000-0004-0000-0000-000002000000}"/>
    <hyperlink ref="C8" location="'Pin Assignment R4250'!A1" display="Pin Assignment R4250" xr:uid="{00000000-0004-0000-0000-000003000000}"/>
    <hyperlink ref="C10" location="'IO Description'!A1" display="IO Description" xr:uid="{00000000-0004-0000-0000-000004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5"/>
  <sheetViews>
    <sheetView zoomScaleNormal="100" workbookViewId="0">
      <pane xSplit="2" ySplit="5" topLeftCell="C6" activePane="bottomRight" state="frozen"/>
      <selection pane="topRight" activeCell="C1" sqref="C1"/>
      <selection pane="bottomLeft" activeCell="A5" sqref="A5"/>
      <selection pane="bottomRight" sqref="A1:C1"/>
    </sheetView>
  </sheetViews>
  <sheetFormatPr defaultColWidth="9" defaultRowHeight="13.5"/>
  <cols>
    <col min="1" max="1" width="2.625" style="37" customWidth="1"/>
    <col min="2" max="2" width="5.625" style="37" customWidth="1"/>
    <col min="3" max="3" width="15.625" style="37" customWidth="1"/>
    <col min="4" max="4" width="14.375" style="37" bestFit="1" customWidth="1"/>
    <col min="5" max="5" width="22.625" style="37" bestFit="1" customWidth="1"/>
    <col min="6" max="6" width="82.625" style="37" customWidth="1"/>
    <col min="7" max="7" width="40.625" style="37" customWidth="1"/>
    <col min="8" max="16384" width="9" style="37"/>
  </cols>
  <sheetData>
    <row r="1" spans="1:7" s="1" customFormat="1">
      <c r="A1" s="108" t="s">
        <v>142</v>
      </c>
      <c r="B1" s="108"/>
      <c r="C1" s="108"/>
      <c r="D1" s="54"/>
    </row>
    <row r="2" spans="1:7">
      <c r="A2" s="53"/>
      <c r="B2" s="53"/>
      <c r="C2" s="53"/>
    </row>
    <row r="3" spans="1:7" ht="17.25">
      <c r="B3" s="38" t="s">
        <v>123</v>
      </c>
      <c r="G3" s="55"/>
    </row>
    <row r="5" spans="1:7" ht="27">
      <c r="A5" s="39" t="s">
        <v>113</v>
      </c>
      <c r="B5" s="40" t="s">
        <v>114</v>
      </c>
      <c r="C5" s="40" t="s">
        <v>115</v>
      </c>
      <c r="D5" s="40" t="s">
        <v>122</v>
      </c>
      <c r="E5" s="40" t="s">
        <v>121</v>
      </c>
      <c r="F5" s="40" t="s">
        <v>116</v>
      </c>
      <c r="G5" s="40" t="s">
        <v>117</v>
      </c>
    </row>
    <row r="6" spans="1:7" ht="27">
      <c r="A6" s="39" t="s">
        <v>113</v>
      </c>
      <c r="B6" s="41">
        <v>1</v>
      </c>
      <c r="C6" s="42"/>
      <c r="D6" s="43"/>
      <c r="E6" s="43"/>
      <c r="F6" s="44"/>
      <c r="G6" s="44"/>
    </row>
    <row r="7" spans="1:7" ht="27">
      <c r="A7" s="39" t="s">
        <v>118</v>
      </c>
      <c r="B7" s="45">
        <v>2</v>
      </c>
      <c r="C7" s="46"/>
      <c r="D7" s="47"/>
      <c r="E7" s="47"/>
      <c r="F7" s="48"/>
      <c r="G7" s="48"/>
    </row>
    <row r="8" spans="1:7" ht="27">
      <c r="A8" s="39" t="s">
        <v>118</v>
      </c>
      <c r="B8" s="45">
        <v>3</v>
      </c>
      <c r="C8" s="46"/>
      <c r="D8" s="47"/>
      <c r="E8" s="47"/>
      <c r="F8" s="48"/>
      <c r="G8" s="48"/>
    </row>
    <row r="9" spans="1:7" ht="27">
      <c r="A9" s="39" t="s">
        <v>113</v>
      </c>
      <c r="B9" s="45">
        <v>4</v>
      </c>
      <c r="C9" s="46"/>
      <c r="D9" s="47"/>
      <c r="E9" s="47"/>
      <c r="F9" s="48"/>
      <c r="G9" s="48"/>
    </row>
    <row r="10" spans="1:7" ht="27">
      <c r="A10" s="39" t="s">
        <v>118</v>
      </c>
      <c r="B10" s="45">
        <v>5</v>
      </c>
      <c r="C10" s="46"/>
      <c r="D10" s="47"/>
      <c r="E10" s="47"/>
      <c r="F10" s="48"/>
      <c r="G10" s="48"/>
    </row>
    <row r="11" spans="1:7" ht="27">
      <c r="A11" s="39" t="s">
        <v>113</v>
      </c>
      <c r="B11" s="45">
        <v>6</v>
      </c>
      <c r="C11" s="46"/>
      <c r="D11" s="47"/>
      <c r="E11" s="47"/>
      <c r="F11" s="48"/>
      <c r="G11" s="48"/>
    </row>
    <row r="12" spans="1:7" ht="27">
      <c r="A12" s="39" t="s">
        <v>119</v>
      </c>
      <c r="B12" s="45">
        <v>7</v>
      </c>
      <c r="C12" s="46"/>
      <c r="D12" s="47"/>
      <c r="E12" s="47"/>
      <c r="F12" s="48"/>
      <c r="G12" s="48"/>
    </row>
    <row r="13" spans="1:7" ht="27">
      <c r="A13" s="39" t="s">
        <v>113</v>
      </c>
      <c r="B13" s="45">
        <v>8</v>
      </c>
      <c r="C13" s="46"/>
      <c r="D13" s="47"/>
      <c r="E13" s="47"/>
      <c r="F13" s="48"/>
      <c r="G13" s="48"/>
    </row>
    <row r="14" spans="1:7" ht="27">
      <c r="A14" s="39" t="s">
        <v>119</v>
      </c>
      <c r="B14" s="45">
        <v>9</v>
      </c>
      <c r="C14" s="46"/>
      <c r="D14" s="47"/>
      <c r="E14" s="47"/>
      <c r="F14" s="48"/>
      <c r="G14" s="48"/>
    </row>
    <row r="15" spans="1:7" ht="27">
      <c r="A15" s="39" t="s">
        <v>113</v>
      </c>
      <c r="B15" s="45">
        <v>10</v>
      </c>
      <c r="C15" s="46"/>
      <c r="D15" s="47"/>
      <c r="E15" s="47"/>
      <c r="F15" s="48"/>
      <c r="G15" s="48"/>
    </row>
    <row r="16" spans="1:7" ht="27">
      <c r="A16" s="39" t="s">
        <v>113</v>
      </c>
      <c r="B16" s="45">
        <v>11</v>
      </c>
      <c r="C16" s="46"/>
      <c r="D16" s="47"/>
      <c r="E16" s="47"/>
      <c r="F16" s="48"/>
      <c r="G16" s="48"/>
    </row>
    <row r="17" spans="1:7" ht="27">
      <c r="A17" s="39" t="s">
        <v>113</v>
      </c>
      <c r="B17" s="45">
        <v>12</v>
      </c>
      <c r="C17" s="46"/>
      <c r="D17" s="47"/>
      <c r="E17" s="47"/>
      <c r="F17" s="48"/>
      <c r="G17" s="48"/>
    </row>
    <row r="18" spans="1:7" ht="27">
      <c r="A18" s="39" t="s">
        <v>113</v>
      </c>
      <c r="B18" s="45">
        <v>13</v>
      </c>
      <c r="C18" s="46"/>
      <c r="D18" s="47"/>
      <c r="E18" s="47"/>
      <c r="F18" s="48"/>
      <c r="G18" s="48"/>
    </row>
    <row r="19" spans="1:7" ht="27">
      <c r="A19" s="39" t="s">
        <v>119</v>
      </c>
      <c r="B19" s="45">
        <v>14</v>
      </c>
      <c r="C19" s="46"/>
      <c r="D19" s="47"/>
      <c r="E19" s="47"/>
      <c r="F19" s="48"/>
      <c r="G19" s="48"/>
    </row>
    <row r="20" spans="1:7" ht="27">
      <c r="A20" s="39" t="s">
        <v>120</v>
      </c>
      <c r="B20" s="45">
        <v>15</v>
      </c>
      <c r="C20" s="46"/>
      <c r="D20" s="47"/>
      <c r="E20" s="47"/>
      <c r="F20" s="48"/>
      <c r="G20" s="48"/>
    </row>
    <row r="21" spans="1:7" ht="27">
      <c r="A21" s="39" t="s">
        <v>119</v>
      </c>
      <c r="B21" s="45">
        <v>16</v>
      </c>
      <c r="C21" s="46"/>
      <c r="D21" s="47"/>
      <c r="E21" s="47"/>
      <c r="F21" s="48"/>
      <c r="G21" s="48"/>
    </row>
    <row r="22" spans="1:7" ht="27">
      <c r="A22" s="39" t="s">
        <v>118</v>
      </c>
      <c r="B22" s="45">
        <v>17</v>
      </c>
      <c r="C22" s="46"/>
      <c r="D22" s="47"/>
      <c r="E22" s="47"/>
      <c r="F22" s="48"/>
      <c r="G22" s="48"/>
    </row>
    <row r="23" spans="1:7" ht="27">
      <c r="A23" s="39" t="s">
        <v>119</v>
      </c>
      <c r="B23" s="45">
        <v>18</v>
      </c>
      <c r="C23" s="46"/>
      <c r="D23" s="47"/>
      <c r="E23" s="47"/>
      <c r="F23" s="48"/>
      <c r="G23" s="48"/>
    </row>
    <row r="24" spans="1:7" ht="27">
      <c r="A24" s="39" t="s">
        <v>113</v>
      </c>
      <c r="B24" s="45">
        <v>19</v>
      </c>
      <c r="C24" s="46"/>
      <c r="D24" s="47"/>
      <c r="E24" s="47"/>
      <c r="F24" s="48"/>
      <c r="G24" s="48"/>
    </row>
    <row r="25" spans="1:7" ht="27">
      <c r="A25" s="39" t="s">
        <v>113</v>
      </c>
      <c r="B25" s="49">
        <v>20</v>
      </c>
      <c r="C25" s="50"/>
      <c r="D25" s="51"/>
      <c r="E25" s="51"/>
      <c r="F25" s="52"/>
      <c r="G25" s="52"/>
    </row>
  </sheetData>
  <mergeCells count="1">
    <mergeCell ref="A1:C1"/>
  </mergeCells>
  <phoneticPr fontId="1"/>
  <hyperlinks>
    <hyperlink ref="A1:C1" location="Index!A1" display="Back to Index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6"/>
  <sheetViews>
    <sheetView zoomScaleNormal="100" workbookViewId="0">
      <selection activeCell="C7" sqref="C7"/>
    </sheetView>
  </sheetViews>
  <sheetFormatPr defaultColWidth="9" defaultRowHeight="13.5"/>
  <cols>
    <col min="1" max="1" width="2.625" style="25" customWidth="1"/>
    <col min="2" max="2" width="19.375" style="25" bestFit="1" customWidth="1"/>
    <col min="3" max="3" width="11.625" style="25" bestFit="1" customWidth="1"/>
    <col min="4" max="4" width="22.625" style="25" bestFit="1" customWidth="1"/>
    <col min="5" max="6" width="30.625" style="25" customWidth="1"/>
    <col min="7" max="8" width="20.625" style="25" customWidth="1"/>
    <col min="9" max="9" width="39.375" style="25" bestFit="1" customWidth="1"/>
    <col min="10" max="10" width="9.125" style="25" bestFit="1" customWidth="1"/>
    <col min="11" max="16384" width="9" style="25"/>
  </cols>
  <sheetData>
    <row r="1" spans="1:9" s="1" customFormat="1">
      <c r="A1" s="108" t="s">
        <v>142</v>
      </c>
      <c r="B1" s="108"/>
      <c r="C1" s="54"/>
      <c r="D1" s="54"/>
    </row>
    <row r="2" spans="1:9" s="1" customFormat="1" ht="13.5" customHeight="1">
      <c r="A2" s="2"/>
      <c r="B2" s="2"/>
      <c r="C2" s="3"/>
    </row>
    <row r="3" spans="1:9" s="1" customFormat="1" ht="17.25">
      <c r="B3" s="36" t="s">
        <v>13</v>
      </c>
    </row>
    <row r="4" spans="1:9" ht="13.5" customHeight="1">
      <c r="A4" s="24"/>
    </row>
    <row r="5" spans="1:9">
      <c r="B5" s="117" t="s">
        <v>10</v>
      </c>
      <c r="C5" s="117"/>
      <c r="D5" s="26"/>
      <c r="E5" s="26"/>
      <c r="F5" s="26"/>
      <c r="G5" s="26"/>
      <c r="H5" s="26"/>
      <c r="I5" s="26"/>
    </row>
    <row r="6" spans="1:9">
      <c r="B6" s="27" t="s">
        <v>2</v>
      </c>
      <c r="C6" s="27" t="s">
        <v>3</v>
      </c>
      <c r="D6" s="27" t="s">
        <v>4</v>
      </c>
      <c r="E6" s="27" t="s">
        <v>5</v>
      </c>
      <c r="F6" s="27" t="s">
        <v>6</v>
      </c>
      <c r="G6" s="27" t="s">
        <v>7</v>
      </c>
      <c r="H6" s="27" t="s">
        <v>8</v>
      </c>
      <c r="I6" s="27" t="s">
        <v>9</v>
      </c>
    </row>
    <row r="7" spans="1:9">
      <c r="B7" s="27" t="s">
        <v>150</v>
      </c>
      <c r="C7" s="27" t="s">
        <v>151</v>
      </c>
      <c r="D7" s="27" t="s">
        <v>99</v>
      </c>
      <c r="E7" s="30">
        <v>43234</v>
      </c>
      <c r="F7" s="30">
        <v>43241</v>
      </c>
      <c r="G7" s="31">
        <v>43276</v>
      </c>
      <c r="H7" s="30">
        <v>43385</v>
      </c>
      <c r="I7" s="27" t="s">
        <v>147</v>
      </c>
    </row>
    <row r="9" spans="1:9">
      <c r="B9" s="118" t="s">
        <v>13</v>
      </c>
      <c r="C9" s="120"/>
      <c r="D9" s="120"/>
      <c r="E9" s="120"/>
      <c r="F9" s="120"/>
      <c r="G9" s="120"/>
      <c r="H9" s="119"/>
    </row>
    <row r="10" spans="1:9">
      <c r="B10" s="118" t="s">
        <v>17</v>
      </c>
      <c r="C10" s="119"/>
      <c r="D10" s="5" t="s">
        <v>26</v>
      </c>
      <c r="E10" s="118" t="s">
        <v>11</v>
      </c>
      <c r="F10" s="119"/>
      <c r="G10" s="118" t="s">
        <v>19</v>
      </c>
      <c r="H10" s="119"/>
    </row>
    <row r="11" spans="1:9" ht="14.25" customHeight="1">
      <c r="B11" s="109">
        <v>43593</v>
      </c>
      <c r="C11" s="125">
        <v>0.99930555555555556</v>
      </c>
      <c r="D11" s="121" t="s">
        <v>23</v>
      </c>
      <c r="E11" s="127" t="s">
        <v>16</v>
      </c>
      <c r="F11" s="128"/>
      <c r="G11" s="150"/>
      <c r="H11" s="151"/>
    </row>
    <row r="12" spans="1:9">
      <c r="B12" s="110"/>
      <c r="C12" s="129"/>
      <c r="D12" s="122"/>
      <c r="E12" s="113" t="s">
        <v>29</v>
      </c>
      <c r="F12" s="114"/>
      <c r="G12" s="152"/>
      <c r="H12" s="153"/>
    </row>
    <row r="13" spans="1:9">
      <c r="B13" s="109">
        <v>43600</v>
      </c>
      <c r="C13" s="125">
        <v>0.99930555555555556</v>
      </c>
      <c r="D13" s="123" t="s">
        <v>143</v>
      </c>
      <c r="E13" s="127" t="s">
        <v>32</v>
      </c>
      <c r="F13" s="128"/>
      <c r="G13" s="148" t="s">
        <v>78</v>
      </c>
      <c r="H13" s="149"/>
    </row>
    <row r="14" spans="1:9">
      <c r="B14" s="110"/>
      <c r="C14" s="126"/>
      <c r="D14" s="124"/>
      <c r="E14" s="113" t="s">
        <v>28</v>
      </c>
      <c r="F14" s="114"/>
      <c r="G14" s="154" t="s">
        <v>79</v>
      </c>
      <c r="H14" s="155"/>
    </row>
    <row r="15" spans="1:9">
      <c r="B15" s="109">
        <v>43607</v>
      </c>
      <c r="C15" s="125">
        <v>0.99930555555555556</v>
      </c>
      <c r="D15" s="125" t="s">
        <v>24</v>
      </c>
      <c r="E15" s="127" t="s">
        <v>87</v>
      </c>
      <c r="F15" s="128"/>
      <c r="G15" s="148" t="s">
        <v>77</v>
      </c>
      <c r="H15" s="149"/>
      <c r="I15" s="28"/>
    </row>
    <row r="16" spans="1:9">
      <c r="B16" s="110"/>
      <c r="C16" s="126"/>
      <c r="D16" s="126"/>
      <c r="E16" s="115" t="s">
        <v>104</v>
      </c>
      <c r="F16" s="116"/>
      <c r="G16" s="140" t="s">
        <v>80</v>
      </c>
      <c r="H16" s="141"/>
      <c r="I16" s="28"/>
    </row>
    <row r="17" spans="2:9">
      <c r="B17" s="109">
        <v>43607</v>
      </c>
      <c r="C17" s="125">
        <v>0.99930555555555556</v>
      </c>
      <c r="D17" s="123" t="s">
        <v>143</v>
      </c>
      <c r="E17" s="127" t="s">
        <v>12</v>
      </c>
      <c r="F17" s="128"/>
      <c r="G17" s="142" t="s">
        <v>88</v>
      </c>
      <c r="H17" s="143"/>
      <c r="I17" s="29"/>
    </row>
    <row r="18" spans="2:9">
      <c r="B18" s="110"/>
      <c r="C18" s="126"/>
      <c r="D18" s="124"/>
      <c r="E18" s="113" t="s">
        <v>27</v>
      </c>
      <c r="F18" s="114"/>
      <c r="G18" s="144"/>
      <c r="H18" s="145"/>
      <c r="I18" s="29"/>
    </row>
    <row r="19" spans="2:9">
      <c r="B19" s="109">
        <v>43623</v>
      </c>
      <c r="C19" s="125">
        <v>0.99930555555555556</v>
      </c>
      <c r="D19" s="125" t="s">
        <v>24</v>
      </c>
      <c r="E19" s="127" t="s">
        <v>20</v>
      </c>
      <c r="F19" s="128"/>
      <c r="G19" s="142" t="s">
        <v>34</v>
      </c>
      <c r="H19" s="143"/>
    </row>
    <row r="20" spans="2:9">
      <c r="B20" s="110"/>
      <c r="C20" s="129"/>
      <c r="D20" s="129"/>
      <c r="E20" s="113" t="s">
        <v>105</v>
      </c>
      <c r="F20" s="114"/>
      <c r="G20" s="144"/>
      <c r="H20" s="145"/>
    </row>
    <row r="21" spans="2:9">
      <c r="B21" s="109">
        <v>43623</v>
      </c>
      <c r="C21" s="125">
        <v>0.99930555555555556</v>
      </c>
      <c r="D21" s="164" t="s">
        <v>143</v>
      </c>
      <c r="E21" s="115" t="s">
        <v>14</v>
      </c>
      <c r="F21" s="116"/>
      <c r="G21" s="146" t="s">
        <v>91</v>
      </c>
      <c r="H21" s="147"/>
      <c r="I21" s="29"/>
    </row>
    <row r="22" spans="2:9">
      <c r="B22" s="110"/>
      <c r="C22" s="126"/>
      <c r="D22" s="124"/>
      <c r="E22" s="113" t="s">
        <v>31</v>
      </c>
      <c r="F22" s="114"/>
      <c r="G22" s="144"/>
      <c r="H22" s="145"/>
      <c r="I22" s="29"/>
    </row>
    <row r="23" spans="2:9">
      <c r="B23" s="109">
        <v>43630</v>
      </c>
      <c r="C23" s="125">
        <v>0.99930555555555556</v>
      </c>
      <c r="D23" s="125" t="s">
        <v>25</v>
      </c>
      <c r="E23" s="127" t="s">
        <v>21</v>
      </c>
      <c r="F23" s="128"/>
      <c r="G23" s="142" t="s">
        <v>35</v>
      </c>
      <c r="H23" s="143"/>
    </row>
    <row r="24" spans="2:9">
      <c r="B24" s="110"/>
      <c r="C24" s="129"/>
      <c r="D24" s="129"/>
      <c r="E24" s="113" t="s">
        <v>30</v>
      </c>
      <c r="F24" s="114"/>
      <c r="G24" s="144"/>
      <c r="H24" s="145"/>
    </row>
    <row r="25" spans="2:9">
      <c r="B25" s="109">
        <v>43630</v>
      </c>
      <c r="C25" s="125">
        <v>0.99930555555555556</v>
      </c>
      <c r="D25" s="123" t="s">
        <v>143</v>
      </c>
      <c r="E25" s="127" t="s">
        <v>14</v>
      </c>
      <c r="F25" s="128"/>
      <c r="G25" s="146" t="s">
        <v>91</v>
      </c>
      <c r="H25" s="147"/>
    </row>
    <row r="26" spans="2:9">
      <c r="B26" s="110"/>
      <c r="C26" s="126"/>
      <c r="D26" s="124"/>
      <c r="E26" s="113" t="s">
        <v>31</v>
      </c>
      <c r="F26" s="114"/>
      <c r="G26" s="144"/>
      <c r="H26" s="145"/>
    </row>
    <row r="27" spans="2:9">
      <c r="B27" s="111">
        <v>43630</v>
      </c>
      <c r="C27" s="134">
        <v>0.99930555555555556</v>
      </c>
      <c r="D27" s="134" t="s">
        <v>23</v>
      </c>
      <c r="E27" s="132" t="s">
        <v>22</v>
      </c>
      <c r="F27" s="133"/>
      <c r="G27" s="156" t="s">
        <v>35</v>
      </c>
      <c r="H27" s="157"/>
      <c r="I27" s="32"/>
    </row>
    <row r="28" spans="2:9">
      <c r="B28" s="112"/>
      <c r="C28" s="135"/>
      <c r="D28" s="135"/>
      <c r="E28" s="167" t="s">
        <v>106</v>
      </c>
      <c r="F28" s="168"/>
      <c r="G28" s="158"/>
      <c r="H28" s="159"/>
      <c r="I28" s="32"/>
    </row>
    <row r="29" spans="2:9">
      <c r="B29" s="169">
        <v>43639</v>
      </c>
      <c r="C29" s="130">
        <v>0.375</v>
      </c>
      <c r="D29" s="136" t="s">
        <v>143</v>
      </c>
      <c r="E29" s="138" t="s">
        <v>15</v>
      </c>
      <c r="F29" s="139"/>
      <c r="G29" s="160" t="s">
        <v>36</v>
      </c>
      <c r="H29" s="161"/>
    </row>
    <row r="30" spans="2:9">
      <c r="B30" s="170"/>
      <c r="C30" s="131"/>
      <c r="D30" s="137"/>
      <c r="E30" s="165" t="s">
        <v>18</v>
      </c>
      <c r="F30" s="166"/>
      <c r="G30" s="162"/>
      <c r="H30" s="163"/>
    </row>
    <row r="31" spans="2:9">
      <c r="B31" s="169">
        <v>43647</v>
      </c>
      <c r="C31" s="130">
        <v>0.375</v>
      </c>
      <c r="D31" s="136" t="s">
        <v>90</v>
      </c>
      <c r="E31" s="138" t="s">
        <v>92</v>
      </c>
      <c r="F31" s="139"/>
      <c r="G31" s="160" t="s">
        <v>93</v>
      </c>
      <c r="H31" s="161"/>
    </row>
    <row r="32" spans="2:9">
      <c r="B32" s="170"/>
      <c r="C32" s="131"/>
      <c r="D32" s="137"/>
      <c r="E32" s="165" t="s">
        <v>97</v>
      </c>
      <c r="F32" s="166"/>
      <c r="G32" s="162"/>
      <c r="H32" s="163"/>
    </row>
    <row r="33" spans="2:8">
      <c r="B33" s="169">
        <v>43749</v>
      </c>
      <c r="C33" s="130" t="s">
        <v>101</v>
      </c>
      <c r="D33" s="136" t="s">
        <v>37</v>
      </c>
      <c r="E33" s="138" t="s">
        <v>82</v>
      </c>
      <c r="F33" s="139"/>
      <c r="G33" s="171" t="s">
        <v>91</v>
      </c>
      <c r="H33" s="172"/>
    </row>
    <row r="34" spans="2:8">
      <c r="B34" s="170"/>
      <c r="C34" s="131"/>
      <c r="D34" s="137"/>
      <c r="E34" s="165" t="s">
        <v>81</v>
      </c>
      <c r="F34" s="166"/>
      <c r="G34" s="162"/>
      <c r="H34" s="163"/>
    </row>
    <row r="35" spans="2:8">
      <c r="B35" s="169">
        <v>43779</v>
      </c>
      <c r="C35" s="130">
        <v>0.375</v>
      </c>
      <c r="D35" s="136" t="s">
        <v>90</v>
      </c>
      <c r="E35" s="138" t="s">
        <v>94</v>
      </c>
      <c r="F35" s="139"/>
      <c r="G35" s="160" t="s">
        <v>95</v>
      </c>
      <c r="H35" s="161"/>
    </row>
    <row r="36" spans="2:8">
      <c r="B36" s="170"/>
      <c r="C36" s="131"/>
      <c r="D36" s="137"/>
      <c r="E36" s="165" t="s">
        <v>98</v>
      </c>
      <c r="F36" s="166"/>
      <c r="G36" s="162"/>
      <c r="H36" s="163"/>
    </row>
  </sheetData>
  <sheetProtection sheet="1" objects="1" scenarios="1"/>
  <mergeCells count="87">
    <mergeCell ref="G29:H30"/>
    <mergeCell ref="E30:F30"/>
    <mergeCell ref="B35:B36"/>
    <mergeCell ref="C35:C36"/>
    <mergeCell ref="D35:D36"/>
    <mergeCell ref="E35:F35"/>
    <mergeCell ref="G35:H36"/>
    <mergeCell ref="E36:F36"/>
    <mergeCell ref="B33:B34"/>
    <mergeCell ref="C33:C34"/>
    <mergeCell ref="D33:D34"/>
    <mergeCell ref="E33:F33"/>
    <mergeCell ref="G33:H34"/>
    <mergeCell ref="E34:F34"/>
    <mergeCell ref="B31:B32"/>
    <mergeCell ref="B29:B30"/>
    <mergeCell ref="G25:H26"/>
    <mergeCell ref="G27:H28"/>
    <mergeCell ref="G31:H32"/>
    <mergeCell ref="D17:D18"/>
    <mergeCell ref="D19:D20"/>
    <mergeCell ref="D21:D22"/>
    <mergeCell ref="D23:D24"/>
    <mergeCell ref="D25:D26"/>
    <mergeCell ref="D27:D28"/>
    <mergeCell ref="E31:F31"/>
    <mergeCell ref="E25:F25"/>
    <mergeCell ref="D31:D32"/>
    <mergeCell ref="E32:F32"/>
    <mergeCell ref="E18:F18"/>
    <mergeCell ref="E28:F28"/>
    <mergeCell ref="E17:F17"/>
    <mergeCell ref="G13:H13"/>
    <mergeCell ref="E10:F10"/>
    <mergeCell ref="G11:H11"/>
    <mergeCell ref="G12:H12"/>
    <mergeCell ref="G15:H15"/>
    <mergeCell ref="G14:H14"/>
    <mergeCell ref="E11:F11"/>
    <mergeCell ref="E13:F13"/>
    <mergeCell ref="E15:F15"/>
    <mergeCell ref="E12:F12"/>
    <mergeCell ref="E14:F14"/>
    <mergeCell ref="G16:H16"/>
    <mergeCell ref="G19:H20"/>
    <mergeCell ref="G17:H18"/>
    <mergeCell ref="G21:H22"/>
    <mergeCell ref="G23:H24"/>
    <mergeCell ref="C13:C14"/>
    <mergeCell ref="C15:C16"/>
    <mergeCell ref="C17:C18"/>
    <mergeCell ref="C19:C20"/>
    <mergeCell ref="C21:C22"/>
    <mergeCell ref="E23:F23"/>
    <mergeCell ref="E24:F24"/>
    <mergeCell ref="E26:F26"/>
    <mergeCell ref="C31:C32"/>
    <mergeCell ref="E27:F27"/>
    <mergeCell ref="C23:C24"/>
    <mergeCell ref="C25:C26"/>
    <mergeCell ref="C27:C28"/>
    <mergeCell ref="C29:C30"/>
    <mergeCell ref="D29:D30"/>
    <mergeCell ref="E29:F29"/>
    <mergeCell ref="E20:F20"/>
    <mergeCell ref="E22:F22"/>
    <mergeCell ref="E21:F21"/>
    <mergeCell ref="B5:C5"/>
    <mergeCell ref="B11:B12"/>
    <mergeCell ref="B13:B14"/>
    <mergeCell ref="B15:B16"/>
    <mergeCell ref="B10:C10"/>
    <mergeCell ref="B9:H9"/>
    <mergeCell ref="G10:H10"/>
    <mergeCell ref="D11:D12"/>
    <mergeCell ref="D13:D14"/>
    <mergeCell ref="D15:D16"/>
    <mergeCell ref="E16:F16"/>
    <mergeCell ref="E19:F19"/>
    <mergeCell ref="C11:C12"/>
    <mergeCell ref="A1:B1"/>
    <mergeCell ref="B23:B24"/>
    <mergeCell ref="B25:B26"/>
    <mergeCell ref="B27:B28"/>
    <mergeCell ref="B17:B18"/>
    <mergeCell ref="B21:B22"/>
    <mergeCell ref="B19:B20"/>
  </mergeCells>
  <phoneticPr fontId="1"/>
  <hyperlinks>
    <hyperlink ref="A1:B1" location="Index!A1" display="Back to Index" xr:uid="{00000000-0004-0000-0200-000000000000}"/>
  </hyperlinks>
  <pageMargins left="0.25" right="0.25" top="0.75" bottom="0.75" header="0.3" footer="0.3"/>
  <pageSetup paperSize="9" scale="73" fitToHeight="0" orientation="landscape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5"/>
  <sheetViews>
    <sheetView topLeftCell="F1" zoomScaleNormal="100" workbookViewId="0">
      <selection activeCell="F2" sqref="F2"/>
    </sheetView>
  </sheetViews>
  <sheetFormatPr defaultColWidth="9" defaultRowHeight="13.5"/>
  <cols>
    <col min="1" max="1" width="2.625" style="1" customWidth="1"/>
    <col min="2" max="2" width="16.125" style="1" bestFit="1" customWidth="1"/>
    <col min="3" max="3" width="10.375" style="1" bestFit="1" customWidth="1"/>
    <col min="4" max="4" width="8.125" style="1" bestFit="1" customWidth="1"/>
    <col min="5" max="5" width="38.375" style="1" customWidth="1"/>
    <col min="6" max="6" width="29.375" style="1" bestFit="1" customWidth="1"/>
    <col min="7" max="7" width="16.125" style="1" bestFit="1" customWidth="1"/>
    <col min="8" max="9" width="14.625" style="1" customWidth="1"/>
    <col min="10" max="10" width="18.375" style="1" customWidth="1"/>
    <col min="11" max="16384" width="9" style="1"/>
  </cols>
  <sheetData>
    <row r="1" spans="1:10" ht="13.5" customHeight="1">
      <c r="B1" s="4" t="s">
        <v>103</v>
      </c>
      <c r="C1" s="4" t="s">
        <v>111</v>
      </c>
      <c r="D1" s="4" t="s">
        <v>110</v>
      </c>
      <c r="E1" s="4" t="s">
        <v>108</v>
      </c>
      <c r="F1" s="5" t="s">
        <v>109</v>
      </c>
      <c r="G1" s="4" t="s">
        <v>0</v>
      </c>
      <c r="H1" s="34" t="s">
        <v>33</v>
      </c>
      <c r="I1" s="4" t="s">
        <v>155</v>
      </c>
      <c r="J1" s="4" t="s">
        <v>148</v>
      </c>
    </row>
    <row r="2" spans="1:10" ht="13.5" customHeight="1">
      <c r="B2" s="173" t="s">
        <v>96</v>
      </c>
      <c r="C2" s="175" t="s">
        <v>152</v>
      </c>
      <c r="D2" s="173" t="s">
        <v>153</v>
      </c>
      <c r="E2" s="6" t="s">
        <v>154</v>
      </c>
      <c r="F2" s="33" t="s">
        <v>172</v>
      </c>
      <c r="G2" s="6" t="s">
        <v>160</v>
      </c>
      <c r="H2" s="35" t="s">
        <v>171</v>
      </c>
      <c r="I2" s="6">
        <f>COUNTIF(Pin_Assignment_RO1822_1_R4252!$F$7:$F$310,"*"&amp;'Chip Allocation'!$F2&amp;"*")</f>
        <v>0</v>
      </c>
      <c r="J2" s="6">
        <f>I2-COUNTIF(Pin_Assignment_RO1822_1_R4252!$F$7:$F$310,'Chip Allocation'!$F2)</f>
        <v>0</v>
      </c>
    </row>
    <row r="3" spans="1:10" ht="13.5" customHeight="1">
      <c r="B3" s="174"/>
      <c r="C3" s="176"/>
      <c r="D3" s="174"/>
      <c r="E3" s="6" t="s">
        <v>156</v>
      </c>
      <c r="F3" s="64" t="s">
        <v>173</v>
      </c>
      <c r="G3" s="6"/>
      <c r="H3" s="35"/>
      <c r="I3" s="6">
        <f>COUNTIF(Pin_Assignment_RO1822_1_R4252!$F$7:$F$310,"*"&amp;'Chip Allocation'!$F3&amp;"*")</f>
        <v>0</v>
      </c>
      <c r="J3" s="6">
        <f>I3-COUNTIF(Pin_Assignment_RO1822_1_R4252!$F$7:$F$310,'Chip Allocation'!$F3)</f>
        <v>0</v>
      </c>
    </row>
    <row r="4" spans="1:10" ht="13.5" customHeight="1">
      <c r="B4" s="174"/>
      <c r="C4" s="176"/>
      <c r="D4" s="174"/>
      <c r="E4" s="3" t="s">
        <v>158</v>
      </c>
      <c r="F4" s="33" t="s">
        <v>173</v>
      </c>
      <c r="G4" s="6"/>
      <c r="H4" s="35"/>
      <c r="I4" s="6">
        <f>COUNTIF(Pin_Assignment_RO1822_1_R4252!$F$7:$F$310,"*"&amp;'Chip Allocation'!$F4&amp;"*")</f>
        <v>0</v>
      </c>
      <c r="J4" s="6">
        <f>I4-COUNTIF(Pin_Assignment_RO1822_1_R4252!$F$7:$F$310,'Chip Allocation'!$F4)</f>
        <v>0</v>
      </c>
    </row>
    <row r="5" spans="1:10" ht="13.5" customHeight="1">
      <c r="B5" s="174"/>
      <c r="C5" s="177"/>
      <c r="D5" s="178"/>
      <c r="E5" s="6" t="s">
        <v>157</v>
      </c>
      <c r="F5" s="33" t="s">
        <v>173</v>
      </c>
      <c r="G5" s="6"/>
      <c r="H5" s="35"/>
      <c r="I5" s="6">
        <f>COUNTIF(Pin_Assignment_RO1822_1_R4252!$F$7:$F$310,"*"&amp;'Chip Allocation'!$F5&amp;"*")</f>
        <v>0</v>
      </c>
      <c r="J5" s="6">
        <f>I5-COUNTIF(Pin_Assignment_RO1822_1_R4252!$F$7:$F$310,'Chip Allocation'!$F5)</f>
        <v>0</v>
      </c>
    </row>
    <row r="6" spans="1:10" ht="13.5" customHeight="1" thickBot="1">
      <c r="F6" s="33" t="s">
        <v>173</v>
      </c>
      <c r="G6" s="6"/>
      <c r="H6" s="35"/>
      <c r="I6" s="6">
        <f>COUNTIF(Pin_Assignment_RO1822_1_R4252!$F$7:$F$310,"*"&amp;'Chip Allocation'!$F6&amp;"*")</f>
        <v>0</v>
      </c>
      <c r="J6" s="6">
        <f>I6-COUNTIF(Pin_Assignment_RO1822_1_R4252!$F$7:$F$310,'Chip Allocation'!$F6)</f>
        <v>0</v>
      </c>
    </row>
    <row r="7" spans="1:10" ht="13.5" customHeight="1">
      <c r="A7" s="2"/>
      <c r="B7" s="2"/>
      <c r="I7" s="7" t="s">
        <v>1</v>
      </c>
      <c r="J7" s="8">
        <f>SUM(I2:I6)-SUM(J2:J6)</f>
        <v>0</v>
      </c>
    </row>
    <row r="8" spans="1:10" ht="13.5" customHeight="1" thickBot="1">
      <c r="A8" s="2"/>
      <c r="B8" s="2"/>
      <c r="C8" s="3"/>
      <c r="I8" s="9" t="s">
        <v>171</v>
      </c>
      <c r="J8" s="10">
        <f>(SUMIF($H$2:$H$6,I8,$I$2:$I$6)) -(SUMIF($H$2:$H$5,I8,$J$2:$J$6))</f>
        <v>0</v>
      </c>
    </row>
    <row r="9" spans="1:10" ht="13.5" customHeight="1">
      <c r="A9" s="2"/>
      <c r="B9" s="2"/>
      <c r="C9" s="3"/>
      <c r="G9" s="11"/>
      <c r="H9" s="11"/>
      <c r="I9" s="11"/>
    </row>
    <row r="10" spans="1:10" ht="13.5" customHeight="1">
      <c r="A10" s="2"/>
      <c r="B10" s="2"/>
      <c r="C10" s="3"/>
    </row>
    <row r="11" spans="1:10" ht="13.5" customHeight="1">
      <c r="C11" s="12"/>
      <c r="D11" s="12"/>
      <c r="E11" s="12"/>
      <c r="F11" s="12"/>
      <c r="G11" s="12"/>
      <c r="H11" s="12"/>
      <c r="I11" s="12"/>
      <c r="J11" s="12"/>
    </row>
    <row r="12" spans="1:10" ht="13.5" customHeight="1">
      <c r="C12" s="12"/>
      <c r="D12" s="12"/>
      <c r="E12" s="12"/>
      <c r="F12" s="12"/>
      <c r="G12" s="12"/>
      <c r="H12" s="12"/>
      <c r="I12" s="12"/>
      <c r="J12" s="12"/>
    </row>
    <row r="13" spans="1:10" ht="13.5" customHeight="1">
      <c r="C13" s="12"/>
      <c r="D13" s="12"/>
      <c r="E13" s="12"/>
      <c r="F13" s="12"/>
      <c r="G13" s="12"/>
      <c r="H13" s="12"/>
      <c r="I13" s="12"/>
      <c r="J13" s="12"/>
    </row>
    <row r="14" spans="1:10" ht="13.5" customHeight="1">
      <c r="C14" s="12"/>
      <c r="D14" s="12"/>
      <c r="E14" s="12"/>
      <c r="F14" s="12"/>
      <c r="G14" s="12"/>
      <c r="H14" s="12"/>
      <c r="I14" s="12"/>
      <c r="J14" s="12"/>
    </row>
    <row r="15" spans="1:10">
      <c r="E15" s="6"/>
    </row>
  </sheetData>
  <mergeCells count="3">
    <mergeCell ref="B2:B5"/>
    <mergeCell ref="C2:C5"/>
    <mergeCell ref="D2:D5"/>
  </mergeCells>
  <phoneticPr fontId="1"/>
  <conditionalFormatting sqref="I8 H3:H5 I2:J6">
    <cfRule type="cellIs" dxfId="15" priority="63" operator="equal">
      <formula>"R4251"</formula>
    </cfRule>
    <cfRule type="cellIs" dxfId="14" priority="64" operator="equal">
      <formula>"R4250"</formula>
    </cfRule>
  </conditionalFormatting>
  <conditionalFormatting sqref="H5">
    <cfRule type="cellIs" dxfId="13" priority="13" operator="equal">
      <formula>"R4251"</formula>
    </cfRule>
    <cfRule type="cellIs" dxfId="12" priority="14" operator="equal">
      <formula>"R4250"</formula>
    </cfRule>
  </conditionalFormatting>
  <conditionalFormatting sqref="H4">
    <cfRule type="cellIs" dxfId="11" priority="11" operator="equal">
      <formula>"R4251"</formula>
    </cfRule>
    <cfRule type="cellIs" dxfId="10" priority="12" operator="equal">
      <formula>"R4250"</formula>
    </cfRule>
  </conditionalFormatting>
  <conditionalFormatting sqref="H3">
    <cfRule type="cellIs" dxfId="9" priority="9" operator="equal">
      <formula>"R4251"</formula>
    </cfRule>
    <cfRule type="cellIs" dxfId="8" priority="10" operator="equal">
      <formula>"R4250"</formula>
    </cfRule>
  </conditionalFormatting>
  <conditionalFormatting sqref="H2">
    <cfRule type="cellIs" dxfId="7" priority="7" operator="equal">
      <formula>"R4251"</formula>
    </cfRule>
    <cfRule type="cellIs" dxfId="6" priority="8" operator="equal">
      <formula>"R4250"</formula>
    </cfRule>
  </conditionalFormatting>
  <conditionalFormatting sqref="H2">
    <cfRule type="cellIs" dxfId="5" priority="5" operator="equal">
      <formula>"R4251"</formula>
    </cfRule>
    <cfRule type="cellIs" dxfId="4" priority="6" operator="equal">
      <formula>"R4250"</formula>
    </cfRule>
  </conditionalFormatting>
  <conditionalFormatting sqref="H6">
    <cfRule type="cellIs" dxfId="3" priority="3" operator="equal">
      <formula>"R4251"</formula>
    </cfRule>
    <cfRule type="cellIs" dxfId="2" priority="4" operator="equal">
      <formula>"R4250"</formula>
    </cfRule>
  </conditionalFormatting>
  <conditionalFormatting sqref="H6">
    <cfRule type="cellIs" dxfId="1" priority="1" operator="equal">
      <formula>"R4251"</formula>
    </cfRule>
    <cfRule type="cellIs" dxfId="0" priority="2" operator="equal">
      <formula>"R4250"</formula>
    </cfRule>
  </conditionalFormatting>
  <hyperlinks>
    <hyperlink ref="I8" location="'Pin assignment_R4250'!A1" display="R4250" xr:uid="{00000000-0004-0000-03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F7BE-BAE0-4CFD-B951-A54D5DBC0346}">
  <dimension ref="A1:Q310"/>
  <sheetViews>
    <sheetView tabSelected="1" zoomScaleNormal="100" workbookViewId="0">
      <pane xSplit="6" ySplit="6" topLeftCell="G37" activePane="bottomRight" state="frozen"/>
      <selection pane="topRight" activeCell="F1" sqref="F1"/>
      <selection pane="bottomLeft" activeCell="A7" sqref="A7"/>
      <selection pane="bottomRight" activeCell="Q69" sqref="Q69"/>
    </sheetView>
  </sheetViews>
  <sheetFormatPr defaultColWidth="9" defaultRowHeight="13.5"/>
  <cols>
    <col min="1" max="2" width="2.625" style="65" customWidth="1"/>
    <col min="3" max="4" width="12.625" style="65" customWidth="1"/>
    <col min="5" max="5" width="11.625" style="65" bestFit="1" customWidth="1"/>
    <col min="6" max="6" width="23.875" style="65" customWidth="1"/>
    <col min="7" max="7" width="62.5" style="65" customWidth="1"/>
    <col min="8" max="8" width="26" style="65" customWidth="1"/>
    <col min="9" max="9" width="13.875" style="65" customWidth="1"/>
    <col min="10" max="10" width="9" style="65" customWidth="1"/>
    <col min="11" max="14" width="9" style="65"/>
    <col min="15" max="15" width="20.625" style="65" customWidth="1"/>
    <col min="16" max="16" width="21.125" style="65" customWidth="1"/>
    <col min="17" max="16384" width="9" style="65"/>
  </cols>
  <sheetData>
    <row r="1" spans="1:17">
      <c r="A1" s="108" t="s">
        <v>142</v>
      </c>
      <c r="B1" s="108"/>
      <c r="C1" s="108"/>
      <c r="D1" s="54"/>
      <c r="E1" s="54"/>
    </row>
    <row r="2" spans="1:17">
      <c r="A2" s="62"/>
      <c r="B2" s="60"/>
      <c r="C2" s="62"/>
      <c r="D2" s="62"/>
      <c r="E2" s="63"/>
    </row>
    <row r="3" spans="1:17" ht="17.25">
      <c r="B3" s="87" t="s">
        <v>161</v>
      </c>
    </row>
    <row r="4" spans="1:17">
      <c r="B4" s="86"/>
    </row>
    <row r="5" spans="1:17">
      <c r="B5" s="86"/>
      <c r="C5" s="82"/>
      <c r="D5" s="85"/>
      <c r="E5" s="85"/>
      <c r="F5" s="85"/>
      <c r="G5" s="84" t="s">
        <v>107</v>
      </c>
      <c r="H5" s="83"/>
      <c r="I5" s="82"/>
    </row>
    <row r="6" spans="1:17" ht="26.25" customHeight="1">
      <c r="A6" s="81"/>
      <c r="C6" s="77" t="s">
        <v>76</v>
      </c>
      <c r="D6" s="80" t="s">
        <v>499</v>
      </c>
      <c r="E6" s="80" t="s">
        <v>102</v>
      </c>
      <c r="F6" s="80" t="s">
        <v>89</v>
      </c>
      <c r="G6" s="79" t="s">
        <v>149</v>
      </c>
      <c r="H6" s="78" t="s">
        <v>75</v>
      </c>
      <c r="I6" s="77" t="s">
        <v>112</v>
      </c>
      <c r="K6" s="65" t="s">
        <v>496</v>
      </c>
    </row>
    <row r="7" spans="1:17" ht="13.5" customHeight="1">
      <c r="B7" s="179" t="s">
        <v>162</v>
      </c>
      <c r="C7" s="70">
        <v>1</v>
      </c>
      <c r="D7" s="70">
        <v>1</v>
      </c>
      <c r="E7" s="69" t="s">
        <v>169</v>
      </c>
      <c r="F7" s="68"/>
      <c r="G7" s="68" t="s">
        <v>211</v>
      </c>
      <c r="H7" s="68" t="s">
        <v>212</v>
      </c>
      <c r="I7" s="67"/>
      <c r="K7" s="66" t="s">
        <v>209</v>
      </c>
      <c r="L7" s="66">
        <v>1</v>
      </c>
      <c r="M7" s="66" t="s">
        <v>38</v>
      </c>
      <c r="N7" s="66" t="s">
        <v>210</v>
      </c>
      <c r="O7" s="66" t="s">
        <v>211</v>
      </c>
      <c r="P7" s="66" t="s">
        <v>212</v>
      </c>
      <c r="Q7" s="65">
        <v>3.3</v>
      </c>
    </row>
    <row r="8" spans="1:17" ht="13.5" customHeight="1">
      <c r="B8" s="179"/>
      <c r="C8" s="70">
        <v>2</v>
      </c>
      <c r="D8" s="73"/>
      <c r="E8" s="73" t="s">
        <v>166</v>
      </c>
      <c r="F8" s="72"/>
      <c r="G8" s="72" t="s">
        <v>213</v>
      </c>
      <c r="H8" s="72" t="s">
        <v>214</v>
      </c>
      <c r="I8" s="71"/>
      <c r="K8" s="66" t="s">
        <v>209</v>
      </c>
      <c r="L8" s="66">
        <v>2</v>
      </c>
      <c r="M8" s="66" t="s">
        <v>38</v>
      </c>
      <c r="N8" s="66" t="s">
        <v>210</v>
      </c>
      <c r="O8" s="66" t="s">
        <v>213</v>
      </c>
      <c r="P8" s="66" t="s">
        <v>214</v>
      </c>
    </row>
    <row r="9" spans="1:17" ht="13.5" customHeight="1">
      <c r="B9" s="179"/>
      <c r="C9" s="70">
        <v>3</v>
      </c>
      <c r="D9" s="70">
        <v>2</v>
      </c>
      <c r="E9" s="69" t="s">
        <v>170</v>
      </c>
      <c r="F9" s="68"/>
      <c r="G9" s="68" t="s">
        <v>215</v>
      </c>
      <c r="H9" s="68" t="s">
        <v>216</v>
      </c>
      <c r="I9" s="67"/>
      <c r="K9" s="66" t="s">
        <v>209</v>
      </c>
      <c r="L9" s="66">
        <v>3</v>
      </c>
      <c r="M9" s="66" t="s">
        <v>38</v>
      </c>
      <c r="N9" s="66" t="s">
        <v>210</v>
      </c>
      <c r="O9" s="66" t="s">
        <v>215</v>
      </c>
      <c r="P9" s="66" t="s">
        <v>216</v>
      </c>
    </row>
    <row r="10" spans="1:17">
      <c r="B10" s="179"/>
      <c r="C10" s="70">
        <v>4</v>
      </c>
      <c r="D10" s="73"/>
      <c r="E10" s="73" t="s">
        <v>166</v>
      </c>
      <c r="F10" s="72"/>
      <c r="G10" s="72" t="s">
        <v>217</v>
      </c>
      <c r="H10" s="72" t="s">
        <v>214</v>
      </c>
      <c r="I10" s="71"/>
      <c r="K10" s="66" t="s">
        <v>209</v>
      </c>
      <c r="L10" s="66">
        <v>4</v>
      </c>
      <c r="M10" s="66" t="s">
        <v>38</v>
      </c>
      <c r="N10" s="66" t="s">
        <v>210</v>
      </c>
      <c r="O10" s="66" t="s">
        <v>217</v>
      </c>
      <c r="P10" s="66" t="s">
        <v>214</v>
      </c>
    </row>
    <row r="11" spans="1:17">
      <c r="B11" s="179"/>
      <c r="C11" s="70">
        <v>5</v>
      </c>
      <c r="D11" s="70">
        <v>3</v>
      </c>
      <c r="E11" s="76" t="s">
        <v>38</v>
      </c>
      <c r="F11" s="75" t="s">
        <v>159</v>
      </c>
      <c r="G11" s="75" t="s">
        <v>218</v>
      </c>
      <c r="H11" s="75" t="s">
        <v>219</v>
      </c>
      <c r="I11" s="74"/>
      <c r="K11" s="66" t="s">
        <v>209</v>
      </c>
      <c r="L11" s="66">
        <v>5</v>
      </c>
      <c r="M11" s="66" t="s">
        <v>38</v>
      </c>
      <c r="N11" s="66" t="s">
        <v>210</v>
      </c>
      <c r="O11" s="66" t="s">
        <v>218</v>
      </c>
      <c r="P11" s="66" t="s">
        <v>219</v>
      </c>
    </row>
    <row r="12" spans="1:17">
      <c r="B12" s="179"/>
      <c r="C12" s="70">
        <v>6</v>
      </c>
      <c r="D12" s="70">
        <v>4</v>
      </c>
      <c r="E12" s="76" t="s">
        <v>38</v>
      </c>
      <c r="F12" s="75" t="s">
        <v>159</v>
      </c>
      <c r="G12" s="75" t="s">
        <v>220</v>
      </c>
      <c r="H12" s="75" t="s">
        <v>219</v>
      </c>
      <c r="I12" s="74"/>
      <c r="K12" s="66" t="s">
        <v>209</v>
      </c>
      <c r="L12" s="66">
        <v>6</v>
      </c>
      <c r="M12" s="66" t="s">
        <v>38</v>
      </c>
      <c r="N12" s="66" t="s">
        <v>210</v>
      </c>
      <c r="O12" s="66" t="s">
        <v>220</v>
      </c>
      <c r="P12" s="66" t="s">
        <v>219</v>
      </c>
    </row>
    <row r="13" spans="1:17">
      <c r="B13" s="179"/>
      <c r="C13" s="70">
        <v>7</v>
      </c>
      <c r="D13" s="70">
        <v>5</v>
      </c>
      <c r="E13" s="76" t="s">
        <v>38</v>
      </c>
      <c r="F13" s="75" t="s">
        <v>159</v>
      </c>
      <c r="G13" s="75" t="s">
        <v>221</v>
      </c>
      <c r="H13" s="75" t="s">
        <v>219</v>
      </c>
      <c r="I13" s="74"/>
      <c r="K13" s="66" t="s">
        <v>209</v>
      </c>
      <c r="L13" s="66">
        <v>7</v>
      </c>
      <c r="M13" s="66" t="s">
        <v>38</v>
      </c>
      <c r="N13" s="66" t="s">
        <v>210</v>
      </c>
      <c r="O13" s="66" t="s">
        <v>221</v>
      </c>
      <c r="P13" s="66" t="s">
        <v>219</v>
      </c>
    </row>
    <row r="14" spans="1:17">
      <c r="B14" s="179"/>
      <c r="C14" s="70">
        <v>8</v>
      </c>
      <c r="D14" s="73"/>
      <c r="E14" s="73" t="s">
        <v>166</v>
      </c>
      <c r="F14" s="72"/>
      <c r="G14" s="72" t="s">
        <v>222</v>
      </c>
      <c r="H14" s="72" t="s">
        <v>214</v>
      </c>
      <c r="I14" s="71"/>
      <c r="K14" s="66" t="s">
        <v>209</v>
      </c>
      <c r="L14" s="66">
        <v>8</v>
      </c>
      <c r="M14" s="66" t="s">
        <v>38</v>
      </c>
      <c r="N14" s="66" t="s">
        <v>210</v>
      </c>
      <c r="O14" s="66" t="s">
        <v>222</v>
      </c>
      <c r="P14" s="66" t="s">
        <v>214</v>
      </c>
    </row>
    <row r="15" spans="1:17">
      <c r="B15" s="179"/>
      <c r="C15" s="70">
        <v>9</v>
      </c>
      <c r="D15" s="70">
        <v>6</v>
      </c>
      <c r="E15" s="76" t="s">
        <v>38</v>
      </c>
      <c r="F15" s="75" t="s">
        <v>159</v>
      </c>
      <c r="G15" s="75" t="s">
        <v>223</v>
      </c>
      <c r="H15" s="75" t="s">
        <v>219</v>
      </c>
      <c r="I15" s="74"/>
      <c r="K15" s="66" t="s">
        <v>209</v>
      </c>
      <c r="L15" s="66">
        <v>9</v>
      </c>
      <c r="M15" s="66" t="s">
        <v>38</v>
      </c>
      <c r="N15" s="66" t="s">
        <v>210</v>
      </c>
      <c r="O15" s="66" t="s">
        <v>223</v>
      </c>
      <c r="P15" s="66" t="s">
        <v>219</v>
      </c>
    </row>
    <row r="16" spans="1:17">
      <c r="B16" s="179"/>
      <c r="C16" s="70">
        <v>10</v>
      </c>
      <c r="D16" s="70">
        <v>7</v>
      </c>
      <c r="E16" s="76" t="s">
        <v>38</v>
      </c>
      <c r="F16" s="75" t="s">
        <v>159</v>
      </c>
      <c r="G16" s="75" t="s">
        <v>224</v>
      </c>
      <c r="H16" s="75" t="s">
        <v>219</v>
      </c>
      <c r="I16" s="74"/>
      <c r="K16" s="66" t="s">
        <v>209</v>
      </c>
      <c r="L16" s="66">
        <v>10</v>
      </c>
      <c r="M16" s="66" t="s">
        <v>38</v>
      </c>
      <c r="N16" s="66" t="s">
        <v>210</v>
      </c>
      <c r="O16" s="66" t="s">
        <v>224</v>
      </c>
      <c r="P16" s="66" t="s">
        <v>219</v>
      </c>
    </row>
    <row r="17" spans="2:17" ht="13.5" customHeight="1">
      <c r="B17" s="179"/>
      <c r="C17" s="70">
        <v>11</v>
      </c>
      <c r="D17" s="70">
        <v>8</v>
      </c>
      <c r="E17" s="76" t="s">
        <v>38</v>
      </c>
      <c r="F17" s="75" t="s">
        <v>159</v>
      </c>
      <c r="G17" s="75" t="s">
        <v>225</v>
      </c>
      <c r="H17" s="75" t="s">
        <v>219</v>
      </c>
      <c r="I17" s="74"/>
      <c r="K17" s="66" t="s">
        <v>209</v>
      </c>
      <c r="L17" s="66">
        <v>11</v>
      </c>
      <c r="M17" s="66" t="s">
        <v>38</v>
      </c>
      <c r="N17" s="66" t="s">
        <v>210</v>
      </c>
      <c r="O17" s="66" t="s">
        <v>225</v>
      </c>
      <c r="P17" s="66" t="s">
        <v>219</v>
      </c>
    </row>
    <row r="18" spans="2:17">
      <c r="B18" s="179"/>
      <c r="C18" s="70">
        <v>12</v>
      </c>
      <c r="D18" s="73"/>
      <c r="E18" s="73" t="s">
        <v>166</v>
      </c>
      <c r="F18" s="72"/>
      <c r="G18" s="72" t="s">
        <v>226</v>
      </c>
      <c r="H18" s="72" t="s">
        <v>214</v>
      </c>
      <c r="I18" s="71"/>
      <c r="K18" s="66" t="s">
        <v>209</v>
      </c>
      <c r="L18" s="66">
        <v>12</v>
      </c>
      <c r="M18" s="66" t="s">
        <v>38</v>
      </c>
      <c r="N18" s="66" t="s">
        <v>210</v>
      </c>
      <c r="O18" s="66" t="s">
        <v>226</v>
      </c>
      <c r="P18" s="66" t="s">
        <v>214</v>
      </c>
    </row>
    <row r="19" spans="2:17">
      <c r="B19" s="179"/>
      <c r="C19" s="70">
        <v>13</v>
      </c>
      <c r="D19" s="70">
        <v>9</v>
      </c>
      <c r="E19" s="76" t="s">
        <v>38</v>
      </c>
      <c r="F19" s="75" t="s">
        <v>159</v>
      </c>
      <c r="G19" s="75" t="s">
        <v>227</v>
      </c>
      <c r="H19" s="75" t="s">
        <v>219</v>
      </c>
      <c r="I19" s="74"/>
      <c r="K19" s="66" t="s">
        <v>209</v>
      </c>
      <c r="L19" s="66">
        <v>13</v>
      </c>
      <c r="M19" s="66" t="s">
        <v>38</v>
      </c>
      <c r="N19" s="66" t="s">
        <v>210</v>
      </c>
      <c r="O19" s="66" t="s">
        <v>227</v>
      </c>
      <c r="P19" s="66" t="s">
        <v>219</v>
      </c>
    </row>
    <row r="20" spans="2:17">
      <c r="B20" s="179"/>
      <c r="C20" s="70">
        <v>14</v>
      </c>
      <c r="D20" s="70">
        <v>10</v>
      </c>
      <c r="E20" s="76" t="s">
        <v>38</v>
      </c>
      <c r="F20" s="75" t="s">
        <v>159</v>
      </c>
      <c r="G20" s="75" t="s">
        <v>228</v>
      </c>
      <c r="H20" s="75" t="s">
        <v>219</v>
      </c>
      <c r="I20" s="74"/>
      <c r="K20" s="66" t="s">
        <v>209</v>
      </c>
      <c r="L20" s="66">
        <v>14</v>
      </c>
      <c r="M20" s="66" t="s">
        <v>38</v>
      </c>
      <c r="N20" s="66" t="s">
        <v>210</v>
      </c>
      <c r="O20" s="66" t="s">
        <v>228</v>
      </c>
      <c r="P20" s="66" t="s">
        <v>219</v>
      </c>
    </row>
    <row r="21" spans="2:17">
      <c r="B21" s="179"/>
      <c r="C21" s="70">
        <v>15</v>
      </c>
      <c r="D21" s="73"/>
      <c r="E21" s="73" t="s">
        <v>166</v>
      </c>
      <c r="F21" s="72"/>
      <c r="G21" s="72" t="s">
        <v>229</v>
      </c>
      <c r="H21" s="72" t="s">
        <v>214</v>
      </c>
      <c r="I21" s="71"/>
      <c r="K21" s="66" t="s">
        <v>209</v>
      </c>
      <c r="L21" s="66">
        <v>15</v>
      </c>
      <c r="M21" s="66" t="s">
        <v>38</v>
      </c>
      <c r="N21" s="66" t="s">
        <v>210</v>
      </c>
      <c r="O21" s="66" t="s">
        <v>229</v>
      </c>
      <c r="P21" s="66" t="s">
        <v>214</v>
      </c>
    </row>
    <row r="22" spans="2:17">
      <c r="B22" s="179"/>
      <c r="C22" s="70">
        <v>16</v>
      </c>
      <c r="D22" s="70">
        <v>11</v>
      </c>
      <c r="E22" s="69" t="s">
        <v>168</v>
      </c>
      <c r="F22" s="68"/>
      <c r="G22" s="68" t="s">
        <v>230</v>
      </c>
      <c r="H22" s="68" t="s">
        <v>231</v>
      </c>
      <c r="I22" s="67"/>
      <c r="K22" s="66" t="s">
        <v>209</v>
      </c>
      <c r="L22" s="66">
        <v>16</v>
      </c>
      <c r="M22" s="66" t="s">
        <v>38</v>
      </c>
      <c r="N22" s="66" t="s">
        <v>210</v>
      </c>
      <c r="O22" s="66" t="s">
        <v>230</v>
      </c>
      <c r="P22" s="66" t="s">
        <v>231</v>
      </c>
      <c r="Q22" s="65" t="s">
        <v>513</v>
      </c>
    </row>
    <row r="23" spans="2:17">
      <c r="B23" s="179"/>
      <c r="C23" s="70">
        <v>17</v>
      </c>
      <c r="D23" s="73"/>
      <c r="E23" s="73" t="s">
        <v>166</v>
      </c>
      <c r="F23" s="72"/>
      <c r="G23" s="72" t="s">
        <v>232</v>
      </c>
      <c r="H23" s="72" t="s">
        <v>214</v>
      </c>
      <c r="I23" s="71"/>
      <c r="K23" s="66" t="s">
        <v>209</v>
      </c>
      <c r="L23" s="66">
        <v>17</v>
      </c>
      <c r="M23" s="66" t="s">
        <v>38</v>
      </c>
      <c r="N23" s="66" t="s">
        <v>210</v>
      </c>
      <c r="O23" s="66" t="s">
        <v>232</v>
      </c>
      <c r="P23" s="66" t="s">
        <v>214</v>
      </c>
    </row>
    <row r="24" spans="2:17">
      <c r="B24" s="179"/>
      <c r="C24" s="70">
        <v>18</v>
      </c>
      <c r="D24" s="70">
        <v>12</v>
      </c>
      <c r="E24" s="69" t="s">
        <v>167</v>
      </c>
      <c r="F24" s="68"/>
      <c r="G24" s="68" t="s">
        <v>233</v>
      </c>
      <c r="H24" s="68" t="s">
        <v>234</v>
      </c>
      <c r="I24" s="67"/>
      <c r="K24" s="66" t="s">
        <v>209</v>
      </c>
      <c r="L24" s="66">
        <v>18</v>
      </c>
      <c r="M24" s="66" t="s">
        <v>38</v>
      </c>
      <c r="N24" s="66" t="s">
        <v>210</v>
      </c>
      <c r="O24" s="66" t="s">
        <v>233</v>
      </c>
      <c r="P24" s="66" t="s">
        <v>234</v>
      </c>
    </row>
    <row r="25" spans="2:17">
      <c r="B25" s="179"/>
      <c r="C25" s="70">
        <v>19</v>
      </c>
      <c r="D25" s="73"/>
      <c r="E25" s="73" t="s">
        <v>166</v>
      </c>
      <c r="F25" s="72"/>
      <c r="G25" s="72" t="s">
        <v>235</v>
      </c>
      <c r="H25" s="72" t="s">
        <v>214</v>
      </c>
      <c r="I25" s="71"/>
      <c r="K25" s="66" t="s">
        <v>209</v>
      </c>
      <c r="L25" s="66">
        <v>19</v>
      </c>
      <c r="M25" s="66" t="s">
        <v>38</v>
      </c>
      <c r="N25" s="66" t="s">
        <v>210</v>
      </c>
      <c r="O25" s="66" t="s">
        <v>235</v>
      </c>
      <c r="P25" s="66" t="s">
        <v>214</v>
      </c>
    </row>
    <row r="26" spans="2:17">
      <c r="B26" s="179"/>
      <c r="C26" s="70">
        <v>20</v>
      </c>
      <c r="D26" s="70">
        <v>13</v>
      </c>
      <c r="E26" s="76" t="s">
        <v>38</v>
      </c>
      <c r="F26" s="75" t="s">
        <v>159</v>
      </c>
      <c r="G26" s="75" t="s">
        <v>236</v>
      </c>
      <c r="H26" s="75" t="s">
        <v>219</v>
      </c>
      <c r="I26" s="74"/>
      <c r="K26" s="66" t="s">
        <v>209</v>
      </c>
      <c r="L26" s="66">
        <v>20</v>
      </c>
      <c r="M26" s="66" t="s">
        <v>38</v>
      </c>
      <c r="N26" s="66" t="s">
        <v>210</v>
      </c>
      <c r="O26" s="66" t="s">
        <v>236</v>
      </c>
      <c r="P26" s="66" t="s">
        <v>219</v>
      </c>
    </row>
    <row r="27" spans="2:17">
      <c r="B27" s="179"/>
      <c r="C27" s="70">
        <v>21</v>
      </c>
      <c r="D27" s="70">
        <v>14</v>
      </c>
      <c r="E27" s="76" t="s">
        <v>38</v>
      </c>
      <c r="F27" s="75" t="s">
        <v>159</v>
      </c>
      <c r="G27" s="75" t="s">
        <v>237</v>
      </c>
      <c r="H27" s="75" t="s">
        <v>219</v>
      </c>
      <c r="I27" s="74"/>
      <c r="K27" s="66" t="s">
        <v>209</v>
      </c>
      <c r="L27" s="66">
        <v>21</v>
      </c>
      <c r="M27" s="66" t="s">
        <v>38</v>
      </c>
      <c r="N27" s="66" t="s">
        <v>210</v>
      </c>
      <c r="O27" s="66" t="s">
        <v>237</v>
      </c>
      <c r="P27" s="66" t="s">
        <v>219</v>
      </c>
    </row>
    <row r="28" spans="2:17">
      <c r="B28" s="179"/>
      <c r="C28" s="70">
        <v>22</v>
      </c>
      <c r="D28" s="70">
        <v>15</v>
      </c>
      <c r="E28" s="76" t="s">
        <v>38</v>
      </c>
      <c r="F28" s="75" t="s">
        <v>159</v>
      </c>
      <c r="G28" s="75" t="s">
        <v>238</v>
      </c>
      <c r="H28" s="75" t="s">
        <v>219</v>
      </c>
      <c r="I28" s="74"/>
      <c r="K28" s="66" t="s">
        <v>209</v>
      </c>
      <c r="L28" s="66">
        <v>22</v>
      </c>
      <c r="M28" s="66" t="s">
        <v>38</v>
      </c>
      <c r="N28" s="66" t="s">
        <v>210</v>
      </c>
      <c r="O28" s="66" t="s">
        <v>238</v>
      </c>
      <c r="P28" s="66" t="s">
        <v>219</v>
      </c>
    </row>
    <row r="29" spans="2:17" ht="13.5" customHeight="1">
      <c r="B29" s="179"/>
      <c r="C29" s="70">
        <v>23</v>
      </c>
      <c r="D29" s="73"/>
      <c r="E29" s="73" t="s">
        <v>166</v>
      </c>
      <c r="F29" s="72"/>
      <c r="G29" s="72" t="s">
        <v>239</v>
      </c>
      <c r="H29" s="72" t="s">
        <v>214</v>
      </c>
      <c r="I29" s="71"/>
      <c r="K29" s="66" t="s">
        <v>209</v>
      </c>
      <c r="L29" s="66">
        <v>23</v>
      </c>
      <c r="M29" s="66" t="s">
        <v>38</v>
      </c>
      <c r="N29" s="66" t="s">
        <v>210</v>
      </c>
      <c r="O29" s="66" t="s">
        <v>239</v>
      </c>
      <c r="P29" s="66" t="s">
        <v>214</v>
      </c>
    </row>
    <row r="30" spans="2:17">
      <c r="B30" s="179"/>
      <c r="C30" s="70">
        <v>24</v>
      </c>
      <c r="D30" s="70">
        <v>16</v>
      </c>
      <c r="E30" s="76" t="s">
        <v>38</v>
      </c>
      <c r="F30" s="75" t="s">
        <v>159</v>
      </c>
      <c r="G30" s="75" t="s">
        <v>240</v>
      </c>
      <c r="H30" s="75" t="s">
        <v>219</v>
      </c>
      <c r="I30" s="74"/>
      <c r="K30" s="66" t="s">
        <v>209</v>
      </c>
      <c r="L30" s="66">
        <v>24</v>
      </c>
      <c r="M30" s="66" t="s">
        <v>38</v>
      </c>
      <c r="N30" s="66" t="s">
        <v>210</v>
      </c>
      <c r="O30" s="66" t="s">
        <v>240</v>
      </c>
      <c r="P30" s="66" t="s">
        <v>219</v>
      </c>
    </row>
    <row r="31" spans="2:17">
      <c r="B31" s="179"/>
      <c r="C31" s="70">
        <v>25</v>
      </c>
      <c r="D31" s="70">
        <v>17</v>
      </c>
      <c r="E31" s="76" t="s">
        <v>38</v>
      </c>
      <c r="F31" s="75" t="s">
        <v>159</v>
      </c>
      <c r="G31" s="75" t="s">
        <v>241</v>
      </c>
      <c r="H31" s="75" t="s">
        <v>219</v>
      </c>
      <c r="I31" s="74"/>
      <c r="K31" s="66" t="s">
        <v>209</v>
      </c>
      <c r="L31" s="66">
        <v>25</v>
      </c>
      <c r="M31" s="66" t="s">
        <v>38</v>
      </c>
      <c r="N31" s="66" t="s">
        <v>210</v>
      </c>
      <c r="O31" s="66" t="s">
        <v>241</v>
      </c>
      <c r="P31" s="66" t="s">
        <v>219</v>
      </c>
    </row>
    <row r="32" spans="2:17">
      <c r="B32" s="179"/>
      <c r="C32" s="70">
        <v>26</v>
      </c>
      <c r="D32" s="73"/>
      <c r="E32" s="73" t="s">
        <v>166</v>
      </c>
      <c r="F32" s="72"/>
      <c r="G32" s="72" t="s">
        <v>242</v>
      </c>
      <c r="H32" s="72" t="s">
        <v>214</v>
      </c>
      <c r="I32" s="71"/>
      <c r="K32" s="66" t="s">
        <v>209</v>
      </c>
      <c r="L32" s="66">
        <v>26</v>
      </c>
      <c r="M32" s="66" t="s">
        <v>38</v>
      </c>
      <c r="N32" s="66" t="s">
        <v>210</v>
      </c>
      <c r="O32" s="66" t="s">
        <v>242</v>
      </c>
      <c r="P32" s="66" t="s">
        <v>214</v>
      </c>
    </row>
    <row r="33" spans="2:17">
      <c r="B33" s="179"/>
      <c r="C33" s="70">
        <v>27</v>
      </c>
      <c r="D33" s="70">
        <v>18</v>
      </c>
      <c r="E33" s="76" t="s">
        <v>38</v>
      </c>
      <c r="F33" s="75" t="s">
        <v>159</v>
      </c>
      <c r="G33" s="75" t="s">
        <v>243</v>
      </c>
      <c r="H33" s="75" t="s">
        <v>219</v>
      </c>
      <c r="I33" s="74"/>
      <c r="K33" s="66" t="s">
        <v>209</v>
      </c>
      <c r="L33" s="66">
        <v>27</v>
      </c>
      <c r="M33" s="66" t="s">
        <v>38</v>
      </c>
      <c r="N33" s="66" t="s">
        <v>210</v>
      </c>
      <c r="O33" s="66" t="s">
        <v>243</v>
      </c>
      <c r="P33" s="66" t="s">
        <v>219</v>
      </c>
    </row>
    <row r="34" spans="2:17">
      <c r="B34" s="179"/>
      <c r="C34" s="70">
        <v>28</v>
      </c>
      <c r="D34" s="70">
        <v>19</v>
      </c>
      <c r="E34" s="76" t="s">
        <v>38</v>
      </c>
      <c r="F34" s="75" t="s">
        <v>159</v>
      </c>
      <c r="G34" s="75" t="s">
        <v>244</v>
      </c>
      <c r="H34" s="75" t="s">
        <v>219</v>
      </c>
      <c r="I34" s="74"/>
      <c r="K34" s="66" t="s">
        <v>209</v>
      </c>
      <c r="L34" s="66">
        <v>28</v>
      </c>
      <c r="M34" s="66" t="s">
        <v>38</v>
      </c>
      <c r="N34" s="66" t="s">
        <v>210</v>
      </c>
      <c r="O34" s="66" t="s">
        <v>244</v>
      </c>
      <c r="P34" s="66" t="s">
        <v>219</v>
      </c>
    </row>
    <row r="35" spans="2:17">
      <c r="B35" s="179"/>
      <c r="C35" s="70">
        <v>29</v>
      </c>
      <c r="D35" s="70">
        <v>20</v>
      </c>
      <c r="E35" s="76" t="s">
        <v>38</v>
      </c>
      <c r="F35" s="75" t="s">
        <v>159</v>
      </c>
      <c r="G35" s="75" t="s">
        <v>245</v>
      </c>
      <c r="H35" s="75" t="s">
        <v>219</v>
      </c>
      <c r="I35" s="74"/>
      <c r="K35" s="66" t="s">
        <v>209</v>
      </c>
      <c r="L35" s="66">
        <v>29</v>
      </c>
      <c r="M35" s="66" t="s">
        <v>38</v>
      </c>
      <c r="N35" s="66" t="s">
        <v>210</v>
      </c>
      <c r="O35" s="66" t="s">
        <v>245</v>
      </c>
      <c r="P35" s="66" t="s">
        <v>219</v>
      </c>
    </row>
    <row r="36" spans="2:17">
      <c r="B36" s="179"/>
      <c r="C36" s="70">
        <v>30</v>
      </c>
      <c r="D36" s="73"/>
      <c r="E36" s="73" t="s">
        <v>166</v>
      </c>
      <c r="F36" s="72"/>
      <c r="G36" s="72" t="s">
        <v>246</v>
      </c>
      <c r="H36" s="72" t="s">
        <v>214</v>
      </c>
      <c r="I36" s="71"/>
      <c r="K36" s="66" t="s">
        <v>209</v>
      </c>
      <c r="L36" s="66">
        <v>30</v>
      </c>
      <c r="M36" s="66" t="s">
        <v>38</v>
      </c>
      <c r="N36" s="66" t="s">
        <v>210</v>
      </c>
      <c r="O36" s="66" t="s">
        <v>246</v>
      </c>
      <c r="P36" s="66" t="s">
        <v>214</v>
      </c>
    </row>
    <row r="37" spans="2:17">
      <c r="B37" s="179"/>
      <c r="C37" s="70">
        <v>31</v>
      </c>
      <c r="D37" s="70">
        <v>21</v>
      </c>
      <c r="E37" s="69" t="s">
        <v>169</v>
      </c>
      <c r="F37" s="68"/>
      <c r="G37" s="68" t="s">
        <v>247</v>
      </c>
      <c r="H37" s="68" t="s">
        <v>212</v>
      </c>
      <c r="I37" s="67"/>
      <c r="K37" s="66" t="s">
        <v>209</v>
      </c>
      <c r="L37" s="66">
        <v>31</v>
      </c>
      <c r="M37" s="66" t="s">
        <v>38</v>
      </c>
      <c r="N37" s="66" t="s">
        <v>210</v>
      </c>
      <c r="O37" s="66" t="s">
        <v>247</v>
      </c>
      <c r="P37" s="66" t="s">
        <v>212</v>
      </c>
    </row>
    <row r="38" spans="2:17">
      <c r="B38" s="179"/>
      <c r="C38" s="70">
        <v>32</v>
      </c>
      <c r="D38" s="73"/>
      <c r="E38" s="73" t="s">
        <v>166</v>
      </c>
      <c r="F38" s="72"/>
      <c r="G38" s="72" t="s">
        <v>248</v>
      </c>
      <c r="H38" s="72" t="s">
        <v>214</v>
      </c>
      <c r="I38" s="71"/>
      <c r="K38" s="66" t="s">
        <v>209</v>
      </c>
      <c r="L38" s="66">
        <v>32</v>
      </c>
      <c r="M38" s="66" t="s">
        <v>38</v>
      </c>
      <c r="N38" s="66" t="s">
        <v>210</v>
      </c>
      <c r="O38" s="66" t="s">
        <v>248</v>
      </c>
      <c r="P38" s="66" t="s">
        <v>214</v>
      </c>
    </row>
    <row r="39" spans="2:17">
      <c r="B39" s="179"/>
      <c r="C39" s="70">
        <v>33</v>
      </c>
      <c r="D39" s="70">
        <v>22</v>
      </c>
      <c r="E39" s="69" t="s">
        <v>170</v>
      </c>
      <c r="F39" s="68"/>
      <c r="G39" s="68" t="s">
        <v>249</v>
      </c>
      <c r="H39" s="68" t="s">
        <v>216</v>
      </c>
      <c r="I39" s="67"/>
      <c r="K39" s="66" t="s">
        <v>209</v>
      </c>
      <c r="L39" s="66">
        <v>33</v>
      </c>
      <c r="M39" s="66" t="s">
        <v>38</v>
      </c>
      <c r="N39" s="66" t="s">
        <v>210</v>
      </c>
      <c r="O39" s="66" t="s">
        <v>249</v>
      </c>
      <c r="P39" s="66" t="s">
        <v>216</v>
      </c>
    </row>
    <row r="40" spans="2:17" ht="13.5" customHeight="1">
      <c r="B40" s="179"/>
      <c r="C40" s="70">
        <v>34</v>
      </c>
      <c r="D40" s="73"/>
      <c r="E40" s="73" t="s">
        <v>166</v>
      </c>
      <c r="F40" s="72"/>
      <c r="G40" s="72" t="s">
        <v>250</v>
      </c>
      <c r="H40" s="72" t="s">
        <v>214</v>
      </c>
      <c r="I40" s="71"/>
      <c r="K40" s="66" t="s">
        <v>209</v>
      </c>
      <c r="L40" s="66">
        <v>34</v>
      </c>
      <c r="M40" s="66" t="s">
        <v>38</v>
      </c>
      <c r="N40" s="66" t="s">
        <v>210</v>
      </c>
      <c r="O40" s="66" t="s">
        <v>250</v>
      </c>
      <c r="P40" s="66" t="s">
        <v>214</v>
      </c>
    </row>
    <row r="41" spans="2:17">
      <c r="B41" s="179"/>
      <c r="C41" s="70">
        <v>35</v>
      </c>
      <c r="D41" s="70">
        <v>23</v>
      </c>
      <c r="E41" s="76" t="s">
        <v>38</v>
      </c>
      <c r="F41" s="75" t="s">
        <v>159</v>
      </c>
      <c r="G41" s="75" t="s">
        <v>251</v>
      </c>
      <c r="H41" s="75" t="s">
        <v>219</v>
      </c>
      <c r="I41" s="74"/>
      <c r="K41" s="66" t="s">
        <v>209</v>
      </c>
      <c r="L41" s="66">
        <v>35</v>
      </c>
      <c r="M41" s="66" t="s">
        <v>38</v>
      </c>
      <c r="N41" s="66" t="s">
        <v>210</v>
      </c>
      <c r="O41" s="66" t="s">
        <v>251</v>
      </c>
      <c r="P41" s="66" t="s">
        <v>219</v>
      </c>
    </row>
    <row r="42" spans="2:17">
      <c r="B42" s="179"/>
      <c r="C42" s="70">
        <v>36</v>
      </c>
      <c r="D42" s="70">
        <v>24</v>
      </c>
      <c r="E42" s="76" t="s">
        <v>38</v>
      </c>
      <c r="F42" s="75" t="s">
        <v>159</v>
      </c>
      <c r="G42" s="75" t="s">
        <v>252</v>
      </c>
      <c r="H42" s="75" t="s">
        <v>219</v>
      </c>
      <c r="I42" s="74"/>
      <c r="K42" s="66" t="s">
        <v>209</v>
      </c>
      <c r="L42" s="66">
        <v>36</v>
      </c>
      <c r="M42" s="66" t="s">
        <v>38</v>
      </c>
      <c r="N42" s="66" t="s">
        <v>210</v>
      </c>
      <c r="O42" s="66" t="s">
        <v>252</v>
      </c>
      <c r="P42" s="66" t="s">
        <v>219</v>
      </c>
    </row>
    <row r="43" spans="2:17">
      <c r="B43" s="179"/>
      <c r="C43" s="70">
        <v>37</v>
      </c>
      <c r="D43" s="70">
        <v>25</v>
      </c>
      <c r="E43" s="76" t="s">
        <v>38</v>
      </c>
      <c r="F43" s="75" t="s">
        <v>159</v>
      </c>
      <c r="G43" s="75" t="s">
        <v>253</v>
      </c>
      <c r="H43" s="75" t="s">
        <v>219</v>
      </c>
      <c r="I43" s="74"/>
      <c r="K43" s="66" t="s">
        <v>209</v>
      </c>
      <c r="L43" s="66">
        <v>37</v>
      </c>
      <c r="M43" s="66" t="s">
        <v>38</v>
      </c>
      <c r="N43" s="66" t="s">
        <v>210</v>
      </c>
      <c r="O43" s="66" t="s">
        <v>253</v>
      </c>
      <c r="P43" s="66" t="s">
        <v>219</v>
      </c>
    </row>
    <row r="44" spans="2:17">
      <c r="B44" s="179"/>
      <c r="C44" s="70">
        <v>38</v>
      </c>
      <c r="D44" s="70">
        <v>26</v>
      </c>
      <c r="E44" s="76" t="s">
        <v>38</v>
      </c>
      <c r="F44" s="75" t="s">
        <v>159</v>
      </c>
      <c r="G44" s="75" t="s">
        <v>254</v>
      </c>
      <c r="H44" s="75" t="s">
        <v>219</v>
      </c>
      <c r="I44" s="74"/>
      <c r="K44" s="66" t="s">
        <v>209</v>
      </c>
      <c r="L44" s="66">
        <v>38</v>
      </c>
      <c r="M44" s="66" t="s">
        <v>38</v>
      </c>
      <c r="N44" s="66" t="s">
        <v>210</v>
      </c>
      <c r="O44" s="66" t="s">
        <v>254</v>
      </c>
      <c r="P44" s="66" t="s">
        <v>219</v>
      </c>
    </row>
    <row r="45" spans="2:17">
      <c r="B45" s="179"/>
      <c r="C45" s="70">
        <v>39</v>
      </c>
      <c r="D45" s="70">
        <v>27</v>
      </c>
      <c r="E45" s="76" t="s">
        <v>38</v>
      </c>
      <c r="F45" s="75" t="s">
        <v>159</v>
      </c>
      <c r="G45" s="75" t="s">
        <v>255</v>
      </c>
      <c r="H45" s="75" t="s">
        <v>219</v>
      </c>
      <c r="I45" s="74"/>
      <c r="K45" s="66" t="s">
        <v>209</v>
      </c>
      <c r="L45" s="66">
        <v>39</v>
      </c>
      <c r="M45" s="66" t="s">
        <v>38</v>
      </c>
      <c r="N45" s="66" t="s">
        <v>210</v>
      </c>
      <c r="O45" s="66" t="s">
        <v>255</v>
      </c>
      <c r="P45" s="66" t="s">
        <v>219</v>
      </c>
    </row>
    <row r="46" spans="2:17">
      <c r="B46" s="179"/>
      <c r="C46" s="70">
        <v>40</v>
      </c>
      <c r="D46" s="70">
        <v>28</v>
      </c>
      <c r="E46" s="76" t="s">
        <v>38</v>
      </c>
      <c r="F46" s="75" t="s">
        <v>159</v>
      </c>
      <c r="G46" s="75" t="s">
        <v>256</v>
      </c>
      <c r="H46" s="75" t="s">
        <v>219</v>
      </c>
      <c r="I46" s="74"/>
      <c r="K46" s="66" t="s">
        <v>209</v>
      </c>
      <c r="L46" s="66">
        <v>40</v>
      </c>
      <c r="M46" s="66" t="s">
        <v>38</v>
      </c>
      <c r="N46" s="66" t="s">
        <v>210</v>
      </c>
      <c r="O46" s="66" t="s">
        <v>256</v>
      </c>
      <c r="P46" s="66" t="s">
        <v>219</v>
      </c>
    </row>
    <row r="47" spans="2:17">
      <c r="B47" s="179"/>
      <c r="C47" s="70">
        <v>41</v>
      </c>
      <c r="D47" s="70">
        <v>29</v>
      </c>
      <c r="E47" s="76" t="s">
        <v>38</v>
      </c>
      <c r="F47" s="75" t="s">
        <v>159</v>
      </c>
      <c r="G47" s="75" t="s">
        <v>257</v>
      </c>
      <c r="H47" s="75" t="s">
        <v>219</v>
      </c>
      <c r="I47" s="74"/>
      <c r="K47" s="66" t="s">
        <v>209</v>
      </c>
      <c r="L47" s="66">
        <v>41</v>
      </c>
      <c r="M47" s="66" t="s">
        <v>38</v>
      </c>
      <c r="N47" s="66" t="s">
        <v>210</v>
      </c>
      <c r="O47" s="66" t="s">
        <v>257</v>
      </c>
      <c r="P47" s="66" t="s">
        <v>219</v>
      </c>
    </row>
    <row r="48" spans="2:17">
      <c r="B48" s="179"/>
      <c r="C48" s="70">
        <v>42</v>
      </c>
      <c r="D48" s="70">
        <v>30</v>
      </c>
      <c r="E48" s="76" t="s">
        <v>38</v>
      </c>
      <c r="F48" s="75" t="s">
        <v>159</v>
      </c>
      <c r="G48" s="75" t="s">
        <v>258</v>
      </c>
      <c r="H48" s="75" t="s">
        <v>214</v>
      </c>
      <c r="I48" s="74"/>
      <c r="K48" s="66" t="s">
        <v>209</v>
      </c>
      <c r="L48" s="66">
        <v>42</v>
      </c>
      <c r="M48" s="66" t="s">
        <v>38</v>
      </c>
      <c r="N48" s="66" t="s">
        <v>210</v>
      </c>
      <c r="O48" s="66" t="s">
        <v>258</v>
      </c>
      <c r="P48" s="66" t="s">
        <v>214</v>
      </c>
      <c r="Q48" s="65" t="s">
        <v>522</v>
      </c>
    </row>
    <row r="49" spans="2:17" ht="13.5" customHeight="1">
      <c r="B49" s="179"/>
      <c r="C49" s="70">
        <v>43</v>
      </c>
      <c r="D49" s="73"/>
      <c r="E49" s="73" t="s">
        <v>166</v>
      </c>
      <c r="F49" s="72"/>
      <c r="G49" s="72" t="s">
        <v>259</v>
      </c>
      <c r="H49" s="72" t="s">
        <v>214</v>
      </c>
      <c r="I49" s="71"/>
      <c r="K49" s="66" t="s">
        <v>209</v>
      </c>
      <c r="L49" s="66">
        <v>43</v>
      </c>
      <c r="M49" s="66" t="s">
        <v>38</v>
      </c>
      <c r="N49" s="66" t="s">
        <v>210</v>
      </c>
      <c r="O49" s="66" t="s">
        <v>259</v>
      </c>
      <c r="P49" s="66" t="s">
        <v>214</v>
      </c>
    </row>
    <row r="50" spans="2:17">
      <c r="B50" s="179"/>
      <c r="C50" s="70">
        <v>44</v>
      </c>
      <c r="D50" s="70">
        <v>31</v>
      </c>
      <c r="E50" s="69" t="s">
        <v>167</v>
      </c>
      <c r="F50" s="68"/>
      <c r="G50" s="68" t="s">
        <v>260</v>
      </c>
      <c r="H50" s="68" t="s">
        <v>234</v>
      </c>
      <c r="I50" s="67"/>
      <c r="K50" s="66" t="s">
        <v>209</v>
      </c>
      <c r="L50" s="66">
        <v>44</v>
      </c>
      <c r="M50" s="66" t="s">
        <v>38</v>
      </c>
      <c r="N50" s="66" t="s">
        <v>210</v>
      </c>
      <c r="O50" s="66" t="s">
        <v>260</v>
      </c>
      <c r="P50" s="66" t="s">
        <v>234</v>
      </c>
    </row>
    <row r="51" spans="2:17">
      <c r="B51" s="179"/>
      <c r="C51" s="70">
        <v>45</v>
      </c>
      <c r="D51" s="73"/>
      <c r="E51" s="73" t="s">
        <v>166</v>
      </c>
      <c r="F51" s="72"/>
      <c r="G51" s="72" t="s">
        <v>261</v>
      </c>
      <c r="H51" s="72" t="s">
        <v>214</v>
      </c>
      <c r="I51" s="71"/>
      <c r="K51" s="66" t="s">
        <v>209</v>
      </c>
      <c r="L51" s="66">
        <v>45</v>
      </c>
      <c r="M51" s="66" t="s">
        <v>38</v>
      </c>
      <c r="N51" s="66" t="s">
        <v>210</v>
      </c>
      <c r="O51" s="66" t="s">
        <v>261</v>
      </c>
      <c r="P51" s="66" t="s">
        <v>214</v>
      </c>
    </row>
    <row r="52" spans="2:17">
      <c r="B52" s="179"/>
      <c r="C52" s="70">
        <v>46</v>
      </c>
      <c r="D52" s="70">
        <v>32</v>
      </c>
      <c r="E52" s="69" t="s">
        <v>168</v>
      </c>
      <c r="F52" s="68"/>
      <c r="G52" s="68" t="s">
        <v>262</v>
      </c>
      <c r="H52" s="68" t="s">
        <v>231</v>
      </c>
      <c r="I52" s="67"/>
      <c r="K52" s="66" t="s">
        <v>209</v>
      </c>
      <c r="L52" s="66">
        <v>46</v>
      </c>
      <c r="M52" s="66" t="s">
        <v>38</v>
      </c>
      <c r="N52" s="66" t="s">
        <v>210</v>
      </c>
      <c r="O52" s="66" t="s">
        <v>262</v>
      </c>
      <c r="P52" s="66" t="s">
        <v>231</v>
      </c>
      <c r="Q52" s="65" t="s">
        <v>513</v>
      </c>
    </row>
    <row r="53" spans="2:17">
      <c r="B53" s="179"/>
      <c r="C53" s="70">
        <v>47</v>
      </c>
      <c r="D53" s="73"/>
      <c r="E53" s="73" t="s">
        <v>166</v>
      </c>
      <c r="F53" s="72"/>
      <c r="G53" s="72" t="s">
        <v>263</v>
      </c>
      <c r="H53" s="72" t="s">
        <v>214</v>
      </c>
      <c r="I53" s="71"/>
      <c r="K53" s="66" t="s">
        <v>209</v>
      </c>
      <c r="L53" s="66">
        <v>47</v>
      </c>
      <c r="M53" s="66" t="s">
        <v>38</v>
      </c>
      <c r="N53" s="66" t="s">
        <v>210</v>
      </c>
      <c r="O53" s="66" t="s">
        <v>263</v>
      </c>
      <c r="P53" s="66" t="s">
        <v>214</v>
      </c>
    </row>
    <row r="54" spans="2:17">
      <c r="B54" s="179"/>
      <c r="C54" s="70">
        <v>48</v>
      </c>
      <c r="D54" s="70">
        <v>33</v>
      </c>
      <c r="E54" s="76" t="s">
        <v>38</v>
      </c>
      <c r="F54" s="75" t="s">
        <v>159</v>
      </c>
      <c r="G54" s="75" t="s">
        <v>264</v>
      </c>
      <c r="H54" s="75" t="s">
        <v>214</v>
      </c>
      <c r="I54" s="74"/>
      <c r="K54" s="66" t="s">
        <v>209</v>
      </c>
      <c r="L54" s="66">
        <v>48</v>
      </c>
      <c r="M54" s="66" t="s">
        <v>38</v>
      </c>
      <c r="N54" s="66" t="s">
        <v>210</v>
      </c>
      <c r="O54" s="66" t="s">
        <v>264</v>
      </c>
      <c r="P54" s="66" t="s">
        <v>214</v>
      </c>
    </row>
    <row r="55" spans="2:17">
      <c r="B55" s="179"/>
      <c r="C55" s="70">
        <v>49</v>
      </c>
      <c r="D55" s="70">
        <v>34</v>
      </c>
      <c r="E55" s="76" t="s">
        <v>38</v>
      </c>
      <c r="F55" s="75" t="s">
        <v>159</v>
      </c>
      <c r="G55" s="75" t="s">
        <v>265</v>
      </c>
      <c r="H55" s="75" t="s">
        <v>214</v>
      </c>
      <c r="I55" s="74"/>
      <c r="K55" s="66" t="s">
        <v>209</v>
      </c>
      <c r="L55" s="66">
        <v>49</v>
      </c>
      <c r="M55" s="66" t="s">
        <v>38</v>
      </c>
      <c r="N55" s="66" t="s">
        <v>210</v>
      </c>
      <c r="O55" s="66" t="s">
        <v>265</v>
      </c>
      <c r="P55" s="66" t="s">
        <v>214</v>
      </c>
    </row>
    <row r="56" spans="2:17">
      <c r="B56" s="179"/>
      <c r="C56" s="70">
        <v>50</v>
      </c>
      <c r="D56" s="70">
        <v>35</v>
      </c>
      <c r="E56" s="76" t="s">
        <v>38</v>
      </c>
      <c r="F56" s="75" t="s">
        <v>159</v>
      </c>
      <c r="G56" s="75" t="s">
        <v>266</v>
      </c>
      <c r="H56" s="75" t="s">
        <v>214</v>
      </c>
      <c r="I56" s="74"/>
      <c r="K56" s="66" t="s">
        <v>209</v>
      </c>
      <c r="L56" s="66">
        <v>50</v>
      </c>
      <c r="M56" s="66" t="s">
        <v>38</v>
      </c>
      <c r="N56" s="66" t="s">
        <v>210</v>
      </c>
      <c r="O56" s="66" t="s">
        <v>266</v>
      </c>
      <c r="P56" s="66" t="s">
        <v>214</v>
      </c>
    </row>
    <row r="57" spans="2:17">
      <c r="B57" s="179"/>
      <c r="C57" s="70">
        <v>51</v>
      </c>
      <c r="D57" s="73"/>
      <c r="E57" s="73" t="s">
        <v>166</v>
      </c>
      <c r="F57" s="72"/>
      <c r="G57" s="72" t="s">
        <v>267</v>
      </c>
      <c r="H57" s="72" t="s">
        <v>214</v>
      </c>
      <c r="I57" s="71"/>
      <c r="K57" s="66" t="s">
        <v>209</v>
      </c>
      <c r="L57" s="66">
        <v>51</v>
      </c>
      <c r="M57" s="66" t="s">
        <v>38</v>
      </c>
      <c r="N57" s="66" t="s">
        <v>210</v>
      </c>
      <c r="O57" s="66" t="s">
        <v>267</v>
      </c>
      <c r="P57" s="66" t="s">
        <v>214</v>
      </c>
    </row>
    <row r="58" spans="2:17">
      <c r="B58" s="179"/>
      <c r="C58" s="70">
        <v>52</v>
      </c>
      <c r="D58" s="70">
        <v>36</v>
      </c>
      <c r="E58" s="76" t="s">
        <v>38</v>
      </c>
      <c r="F58" s="75" t="s">
        <v>159</v>
      </c>
      <c r="G58" s="75" t="s">
        <v>268</v>
      </c>
      <c r="H58" s="75" t="s">
        <v>214</v>
      </c>
      <c r="I58" s="74"/>
      <c r="K58" s="66" t="s">
        <v>209</v>
      </c>
      <c r="L58" s="66">
        <v>52</v>
      </c>
      <c r="M58" s="66" t="s">
        <v>38</v>
      </c>
      <c r="N58" s="66" t="s">
        <v>210</v>
      </c>
      <c r="O58" s="66" t="s">
        <v>268</v>
      </c>
      <c r="P58" s="66" t="s">
        <v>214</v>
      </c>
    </row>
    <row r="59" spans="2:17">
      <c r="B59" s="179"/>
      <c r="C59" s="70">
        <v>53</v>
      </c>
      <c r="D59" s="70">
        <v>37</v>
      </c>
      <c r="E59" s="76" t="s">
        <v>38</v>
      </c>
      <c r="F59" s="75" t="s">
        <v>159</v>
      </c>
      <c r="G59" s="75" t="s">
        <v>269</v>
      </c>
      <c r="H59" s="75" t="s">
        <v>214</v>
      </c>
      <c r="I59" s="74"/>
      <c r="K59" s="66" t="s">
        <v>209</v>
      </c>
      <c r="L59" s="66">
        <v>53</v>
      </c>
      <c r="M59" s="66" t="s">
        <v>38</v>
      </c>
      <c r="N59" s="66" t="s">
        <v>210</v>
      </c>
      <c r="O59" s="66" t="s">
        <v>269</v>
      </c>
      <c r="P59" s="66" t="s">
        <v>214</v>
      </c>
    </row>
    <row r="60" spans="2:17" ht="13.5" customHeight="1">
      <c r="B60" s="179"/>
      <c r="C60" s="70">
        <v>54</v>
      </c>
      <c r="D60" s="73"/>
      <c r="E60" s="73" t="s">
        <v>166</v>
      </c>
      <c r="F60" s="72"/>
      <c r="G60" s="72" t="s">
        <v>270</v>
      </c>
      <c r="H60" s="72" t="s">
        <v>214</v>
      </c>
      <c r="I60" s="71"/>
      <c r="K60" s="66" t="s">
        <v>209</v>
      </c>
      <c r="L60" s="66">
        <v>54</v>
      </c>
      <c r="M60" s="66" t="s">
        <v>38</v>
      </c>
      <c r="N60" s="66" t="s">
        <v>210</v>
      </c>
      <c r="O60" s="66" t="s">
        <v>270</v>
      </c>
      <c r="P60" s="66" t="s">
        <v>214</v>
      </c>
    </row>
    <row r="61" spans="2:17">
      <c r="B61" s="179"/>
      <c r="C61" s="70">
        <v>55</v>
      </c>
      <c r="D61" s="70">
        <v>38</v>
      </c>
      <c r="E61" s="76" t="s">
        <v>38</v>
      </c>
      <c r="F61" s="75" t="s">
        <v>159</v>
      </c>
      <c r="G61" s="75" t="s">
        <v>271</v>
      </c>
      <c r="H61" s="75" t="s">
        <v>214</v>
      </c>
      <c r="I61" s="74"/>
      <c r="K61" s="66" t="s">
        <v>209</v>
      </c>
      <c r="L61" s="66">
        <v>55</v>
      </c>
      <c r="M61" s="66" t="s">
        <v>38</v>
      </c>
      <c r="N61" s="66" t="s">
        <v>210</v>
      </c>
      <c r="O61" s="66" t="s">
        <v>271</v>
      </c>
      <c r="P61" s="66" t="s">
        <v>214</v>
      </c>
    </row>
    <row r="62" spans="2:17">
      <c r="B62" s="179"/>
      <c r="C62" s="70">
        <v>56</v>
      </c>
      <c r="D62" s="70">
        <v>39</v>
      </c>
      <c r="E62" s="76" t="s">
        <v>38</v>
      </c>
      <c r="F62" s="75" t="s">
        <v>159</v>
      </c>
      <c r="G62" s="75" t="s">
        <v>272</v>
      </c>
      <c r="H62" s="75" t="s">
        <v>214</v>
      </c>
      <c r="I62" s="74"/>
      <c r="K62" s="66" t="s">
        <v>209</v>
      </c>
      <c r="L62" s="66">
        <v>56</v>
      </c>
      <c r="M62" s="66" t="s">
        <v>38</v>
      </c>
      <c r="N62" s="66" t="s">
        <v>210</v>
      </c>
      <c r="O62" s="66" t="s">
        <v>272</v>
      </c>
      <c r="P62" s="66" t="s">
        <v>214</v>
      </c>
    </row>
    <row r="63" spans="2:17">
      <c r="B63" s="179"/>
      <c r="C63" s="70">
        <v>57</v>
      </c>
      <c r="D63" s="70">
        <v>40</v>
      </c>
      <c r="E63" s="76" t="s">
        <v>38</v>
      </c>
      <c r="F63" s="75" t="s">
        <v>159</v>
      </c>
      <c r="G63" s="75" t="s">
        <v>273</v>
      </c>
      <c r="H63" s="75" t="s">
        <v>214</v>
      </c>
      <c r="I63" s="74"/>
      <c r="K63" s="66" t="s">
        <v>209</v>
      </c>
      <c r="L63" s="66">
        <v>57</v>
      </c>
      <c r="M63" s="66" t="s">
        <v>38</v>
      </c>
      <c r="N63" s="66" t="s">
        <v>210</v>
      </c>
      <c r="O63" s="66" t="s">
        <v>273</v>
      </c>
      <c r="P63" s="66" t="s">
        <v>214</v>
      </c>
    </row>
    <row r="64" spans="2:17">
      <c r="B64" s="179"/>
      <c r="C64" s="70">
        <v>58</v>
      </c>
      <c r="D64" s="73"/>
      <c r="E64" s="73" t="s">
        <v>166</v>
      </c>
      <c r="F64" s="72"/>
      <c r="G64" s="72" t="s">
        <v>274</v>
      </c>
      <c r="H64" s="72" t="s">
        <v>214</v>
      </c>
      <c r="I64" s="71"/>
      <c r="K64" s="66" t="s">
        <v>209</v>
      </c>
      <c r="L64" s="66">
        <v>58</v>
      </c>
      <c r="M64" s="66" t="s">
        <v>38</v>
      </c>
      <c r="N64" s="66" t="s">
        <v>210</v>
      </c>
      <c r="O64" s="66" t="s">
        <v>274</v>
      </c>
      <c r="P64" s="66" t="s">
        <v>214</v>
      </c>
    </row>
    <row r="65" spans="2:17">
      <c r="B65" s="179"/>
      <c r="C65" s="70">
        <v>59</v>
      </c>
      <c r="D65" s="70">
        <v>41</v>
      </c>
      <c r="E65" s="69" t="s">
        <v>170</v>
      </c>
      <c r="F65" s="68"/>
      <c r="G65" s="68" t="s">
        <v>275</v>
      </c>
      <c r="H65" s="68" t="s">
        <v>216</v>
      </c>
      <c r="I65" s="67"/>
      <c r="K65" s="66" t="s">
        <v>209</v>
      </c>
      <c r="L65" s="66">
        <v>59</v>
      </c>
      <c r="M65" s="66" t="s">
        <v>38</v>
      </c>
      <c r="N65" s="66" t="s">
        <v>210</v>
      </c>
      <c r="O65" s="66" t="s">
        <v>275</v>
      </c>
      <c r="P65" s="66" t="s">
        <v>216</v>
      </c>
    </row>
    <row r="66" spans="2:17">
      <c r="B66" s="179"/>
      <c r="C66" s="70">
        <v>60</v>
      </c>
      <c r="D66" s="73"/>
      <c r="E66" s="73" t="s">
        <v>166</v>
      </c>
      <c r="F66" s="72"/>
      <c r="G66" s="72" t="s">
        <v>276</v>
      </c>
      <c r="H66" s="72" t="s">
        <v>214</v>
      </c>
      <c r="I66" s="71"/>
      <c r="K66" s="66" t="s">
        <v>209</v>
      </c>
      <c r="L66" s="66">
        <v>60</v>
      </c>
      <c r="M66" s="66" t="s">
        <v>38</v>
      </c>
      <c r="N66" s="66" t="s">
        <v>210</v>
      </c>
      <c r="O66" s="66" t="s">
        <v>276</v>
      </c>
      <c r="P66" s="66" t="s">
        <v>214</v>
      </c>
    </row>
    <row r="67" spans="2:17">
      <c r="B67" s="179"/>
      <c r="C67" s="70">
        <v>61</v>
      </c>
      <c r="D67" s="70">
        <v>42</v>
      </c>
      <c r="E67" s="69" t="s">
        <v>169</v>
      </c>
      <c r="F67" s="68"/>
      <c r="G67" s="68" t="s">
        <v>277</v>
      </c>
      <c r="H67" s="68" t="s">
        <v>212</v>
      </c>
      <c r="I67" s="67"/>
      <c r="K67" s="66" t="s">
        <v>209</v>
      </c>
      <c r="L67" s="66">
        <v>61</v>
      </c>
      <c r="M67" s="66" t="s">
        <v>38</v>
      </c>
      <c r="N67" s="66" t="s">
        <v>210</v>
      </c>
      <c r="O67" s="66" t="s">
        <v>277</v>
      </c>
      <c r="P67" s="66" t="s">
        <v>212</v>
      </c>
      <c r="Q67" s="65">
        <v>3.3</v>
      </c>
    </row>
    <row r="68" spans="2:17">
      <c r="B68" s="179"/>
      <c r="C68" s="70">
        <v>62</v>
      </c>
      <c r="D68" s="73"/>
      <c r="E68" s="73" t="s">
        <v>166</v>
      </c>
      <c r="F68" s="72"/>
      <c r="G68" s="72" t="s">
        <v>278</v>
      </c>
      <c r="H68" s="72" t="s">
        <v>279</v>
      </c>
      <c r="I68" s="71"/>
      <c r="K68" s="66" t="s">
        <v>209</v>
      </c>
      <c r="L68" s="66">
        <v>62</v>
      </c>
      <c r="M68" s="66" t="s">
        <v>38</v>
      </c>
      <c r="N68" s="66" t="s">
        <v>210</v>
      </c>
      <c r="O68" s="66" t="s">
        <v>278</v>
      </c>
      <c r="P68" s="66" t="s">
        <v>279</v>
      </c>
    </row>
    <row r="69" spans="2:17">
      <c r="B69" s="179"/>
      <c r="C69" s="70">
        <v>63</v>
      </c>
      <c r="D69" s="70">
        <v>43</v>
      </c>
      <c r="E69" s="76" t="s">
        <v>38</v>
      </c>
      <c r="F69" s="75" t="s">
        <v>159</v>
      </c>
      <c r="G69" s="75" t="s">
        <v>280</v>
      </c>
      <c r="H69" s="75" t="s">
        <v>279</v>
      </c>
      <c r="I69" s="74"/>
      <c r="K69" s="66" t="s">
        <v>209</v>
      </c>
      <c r="L69" s="66">
        <v>63</v>
      </c>
      <c r="M69" s="66" t="s">
        <v>38</v>
      </c>
      <c r="N69" s="66" t="s">
        <v>210</v>
      </c>
      <c r="O69" s="66" t="s">
        <v>280</v>
      </c>
      <c r="P69" s="66" t="s">
        <v>279</v>
      </c>
      <c r="Q69" s="65" t="s">
        <v>524</v>
      </c>
    </row>
    <row r="70" spans="2:17">
      <c r="B70" s="179"/>
      <c r="C70" s="70">
        <v>64</v>
      </c>
      <c r="D70" s="70">
        <v>44</v>
      </c>
      <c r="E70" s="76" t="s">
        <v>38</v>
      </c>
      <c r="F70" s="75" t="s">
        <v>159</v>
      </c>
      <c r="G70" s="75" t="s">
        <v>281</v>
      </c>
      <c r="H70" s="75" t="s">
        <v>279</v>
      </c>
      <c r="I70" s="74"/>
      <c r="K70" s="66" t="s">
        <v>209</v>
      </c>
      <c r="L70" s="66">
        <v>64</v>
      </c>
      <c r="M70" s="66" t="s">
        <v>38</v>
      </c>
      <c r="N70" s="66" t="s">
        <v>210</v>
      </c>
      <c r="O70" s="66" t="s">
        <v>281</v>
      </c>
      <c r="P70" s="66" t="s">
        <v>279</v>
      </c>
    </row>
    <row r="71" spans="2:17">
      <c r="B71" s="179"/>
      <c r="C71" s="70">
        <v>65</v>
      </c>
      <c r="D71" s="70">
        <v>45</v>
      </c>
      <c r="E71" s="76" t="s">
        <v>38</v>
      </c>
      <c r="F71" s="75" t="s">
        <v>159</v>
      </c>
      <c r="G71" s="75" t="s">
        <v>282</v>
      </c>
      <c r="H71" s="75" t="s">
        <v>283</v>
      </c>
      <c r="I71" s="74"/>
      <c r="K71" s="66" t="s">
        <v>209</v>
      </c>
      <c r="L71" s="66">
        <v>65</v>
      </c>
      <c r="M71" s="66" t="s">
        <v>38</v>
      </c>
      <c r="N71" s="66" t="s">
        <v>210</v>
      </c>
      <c r="O71" s="66" t="s">
        <v>282</v>
      </c>
      <c r="P71" s="66" t="s">
        <v>283</v>
      </c>
    </row>
    <row r="72" spans="2:17" ht="13.5" customHeight="1">
      <c r="B72" s="179"/>
      <c r="C72" s="70">
        <v>66</v>
      </c>
      <c r="D72" s="73"/>
      <c r="E72" s="73" t="s">
        <v>166</v>
      </c>
      <c r="F72" s="72"/>
      <c r="G72" s="72" t="s">
        <v>284</v>
      </c>
      <c r="H72" s="72" t="s">
        <v>279</v>
      </c>
      <c r="I72" s="71"/>
      <c r="K72" s="66" t="s">
        <v>209</v>
      </c>
      <c r="L72" s="66">
        <v>66</v>
      </c>
      <c r="M72" s="66" t="s">
        <v>38</v>
      </c>
      <c r="N72" s="66" t="s">
        <v>210</v>
      </c>
      <c r="O72" s="66" t="s">
        <v>284</v>
      </c>
      <c r="P72" s="66" t="s">
        <v>279</v>
      </c>
    </row>
    <row r="73" spans="2:17">
      <c r="B73" s="179"/>
      <c r="C73" s="70">
        <v>67</v>
      </c>
      <c r="D73" s="70">
        <v>46</v>
      </c>
      <c r="E73" s="76" t="s">
        <v>38</v>
      </c>
      <c r="F73" s="75" t="s">
        <v>159</v>
      </c>
      <c r="G73" s="75" t="s">
        <v>285</v>
      </c>
      <c r="H73" s="75" t="s">
        <v>283</v>
      </c>
      <c r="I73" s="74"/>
      <c r="K73" s="66" t="s">
        <v>209</v>
      </c>
      <c r="L73" s="66">
        <v>67</v>
      </c>
      <c r="M73" s="66" t="s">
        <v>38</v>
      </c>
      <c r="N73" s="66" t="s">
        <v>210</v>
      </c>
      <c r="O73" s="66" t="s">
        <v>285</v>
      </c>
      <c r="P73" s="66" t="s">
        <v>283</v>
      </c>
    </row>
    <row r="74" spans="2:17">
      <c r="B74" s="179"/>
      <c r="C74" s="70">
        <v>68</v>
      </c>
      <c r="D74" s="70">
        <v>47</v>
      </c>
      <c r="E74" s="76" t="s">
        <v>38</v>
      </c>
      <c r="F74" s="75" t="s">
        <v>159</v>
      </c>
      <c r="G74" s="75" t="s">
        <v>286</v>
      </c>
      <c r="H74" s="75" t="s">
        <v>287</v>
      </c>
      <c r="I74" s="74"/>
      <c r="K74" s="66" t="s">
        <v>209</v>
      </c>
      <c r="L74" s="66">
        <v>68</v>
      </c>
      <c r="M74" s="66" t="s">
        <v>38</v>
      </c>
      <c r="N74" s="66" t="s">
        <v>210</v>
      </c>
      <c r="O74" s="66" t="s">
        <v>286</v>
      </c>
      <c r="P74" s="66" t="s">
        <v>287</v>
      </c>
    </row>
    <row r="75" spans="2:17">
      <c r="B75" s="179"/>
      <c r="C75" s="70">
        <v>69</v>
      </c>
      <c r="D75" s="73"/>
      <c r="E75" s="73" t="s">
        <v>166</v>
      </c>
      <c r="F75" s="72"/>
      <c r="G75" s="72" t="s">
        <v>288</v>
      </c>
      <c r="H75" s="72" t="s">
        <v>279</v>
      </c>
      <c r="I75" s="71"/>
      <c r="K75" s="66" t="s">
        <v>209</v>
      </c>
      <c r="L75" s="66">
        <v>69</v>
      </c>
      <c r="M75" s="66" t="s">
        <v>38</v>
      </c>
      <c r="N75" s="66" t="s">
        <v>210</v>
      </c>
      <c r="O75" s="66" t="s">
        <v>288</v>
      </c>
      <c r="P75" s="66" t="s">
        <v>279</v>
      </c>
    </row>
    <row r="76" spans="2:17">
      <c r="B76" s="179"/>
      <c r="C76" s="70">
        <v>70</v>
      </c>
      <c r="D76" s="70">
        <v>48</v>
      </c>
      <c r="E76" s="76" t="s">
        <v>38</v>
      </c>
      <c r="F76" s="75" t="s">
        <v>159</v>
      </c>
      <c r="G76" s="75" t="s">
        <v>289</v>
      </c>
      <c r="H76" s="75" t="s">
        <v>54</v>
      </c>
      <c r="I76" s="74"/>
      <c r="K76" s="66" t="s">
        <v>209</v>
      </c>
      <c r="L76" s="66">
        <v>70</v>
      </c>
      <c r="M76" s="66" t="s">
        <v>38</v>
      </c>
      <c r="N76" s="66" t="s">
        <v>210</v>
      </c>
      <c r="O76" s="66" t="s">
        <v>289</v>
      </c>
      <c r="P76" s="66" t="s">
        <v>54</v>
      </c>
    </row>
    <row r="77" spans="2:17">
      <c r="B77" s="179"/>
      <c r="C77" s="70">
        <v>71</v>
      </c>
      <c r="D77" s="70">
        <v>49</v>
      </c>
      <c r="E77" s="76" t="s">
        <v>38</v>
      </c>
      <c r="F77" s="75" t="s">
        <v>159</v>
      </c>
      <c r="G77" s="75" t="s">
        <v>290</v>
      </c>
      <c r="H77" s="75" t="s">
        <v>54</v>
      </c>
      <c r="I77" s="74"/>
      <c r="K77" s="66" t="s">
        <v>209</v>
      </c>
      <c r="L77" s="66">
        <v>71</v>
      </c>
      <c r="M77" s="66" t="s">
        <v>38</v>
      </c>
      <c r="N77" s="66" t="s">
        <v>210</v>
      </c>
      <c r="O77" s="66" t="s">
        <v>290</v>
      </c>
      <c r="P77" s="66" t="s">
        <v>54</v>
      </c>
    </row>
    <row r="78" spans="2:17">
      <c r="B78" s="179"/>
      <c r="C78" s="70">
        <v>72</v>
      </c>
      <c r="D78" s="70">
        <v>50</v>
      </c>
      <c r="E78" s="76" t="s">
        <v>38</v>
      </c>
      <c r="F78" s="75" t="s">
        <v>159</v>
      </c>
      <c r="G78" s="75" t="s">
        <v>291</v>
      </c>
      <c r="H78" s="75" t="s">
        <v>54</v>
      </c>
      <c r="I78" s="74"/>
      <c r="K78" s="66" t="s">
        <v>209</v>
      </c>
      <c r="L78" s="66">
        <v>72</v>
      </c>
      <c r="M78" s="66" t="s">
        <v>38</v>
      </c>
      <c r="N78" s="66" t="s">
        <v>210</v>
      </c>
      <c r="O78" s="66" t="s">
        <v>291</v>
      </c>
      <c r="P78" s="66" t="s">
        <v>54</v>
      </c>
    </row>
    <row r="79" spans="2:17">
      <c r="B79" s="179"/>
      <c r="C79" s="70">
        <v>73</v>
      </c>
      <c r="D79" s="73"/>
      <c r="E79" s="73" t="s">
        <v>166</v>
      </c>
      <c r="F79" s="72"/>
      <c r="G79" s="72" t="s">
        <v>292</v>
      </c>
      <c r="H79" s="72" t="s">
        <v>279</v>
      </c>
      <c r="I79" s="71"/>
      <c r="K79" s="66" t="s">
        <v>209</v>
      </c>
      <c r="L79" s="66">
        <v>73</v>
      </c>
      <c r="M79" s="66" t="s">
        <v>38</v>
      </c>
      <c r="N79" s="66" t="s">
        <v>210</v>
      </c>
      <c r="O79" s="66" t="s">
        <v>292</v>
      </c>
      <c r="P79" s="66" t="s">
        <v>279</v>
      </c>
    </row>
    <row r="80" spans="2:17">
      <c r="B80" s="179"/>
      <c r="C80" s="70">
        <v>74</v>
      </c>
      <c r="D80" s="70">
        <v>51</v>
      </c>
      <c r="E80" s="69" t="s">
        <v>167</v>
      </c>
      <c r="F80" s="68"/>
      <c r="G80" s="75" t="s">
        <v>293</v>
      </c>
      <c r="H80" s="75" t="s">
        <v>294</v>
      </c>
      <c r="I80" s="67"/>
      <c r="K80" s="66" t="s">
        <v>209</v>
      </c>
      <c r="L80" s="66">
        <v>74</v>
      </c>
      <c r="M80" s="66" t="s">
        <v>38</v>
      </c>
      <c r="N80" s="66" t="s">
        <v>210</v>
      </c>
      <c r="O80" s="66" t="s">
        <v>293</v>
      </c>
      <c r="P80" s="66" t="s">
        <v>294</v>
      </c>
    </row>
    <row r="81" spans="2:17">
      <c r="B81" s="179"/>
      <c r="C81" s="70">
        <v>75</v>
      </c>
      <c r="D81" s="73"/>
      <c r="E81" s="73" t="s">
        <v>166</v>
      </c>
      <c r="F81" s="72"/>
      <c r="G81" s="72" t="s">
        <v>295</v>
      </c>
      <c r="H81" s="72" t="s">
        <v>279</v>
      </c>
      <c r="I81" s="71"/>
      <c r="K81" s="66" t="s">
        <v>209</v>
      </c>
      <c r="L81" s="66">
        <v>75</v>
      </c>
      <c r="M81" s="66" t="s">
        <v>38</v>
      </c>
      <c r="N81" s="66" t="s">
        <v>210</v>
      </c>
      <c r="O81" s="66" t="s">
        <v>295</v>
      </c>
      <c r="P81" s="66" t="s">
        <v>279</v>
      </c>
    </row>
    <row r="82" spans="2:17" ht="13.5" customHeight="1">
      <c r="B82" s="179"/>
      <c r="C82" s="70">
        <v>76</v>
      </c>
      <c r="D82" s="70">
        <v>52</v>
      </c>
      <c r="E82" s="69" t="s">
        <v>168</v>
      </c>
      <c r="F82" s="68"/>
      <c r="G82" s="75" t="s">
        <v>296</v>
      </c>
      <c r="H82" s="75" t="s">
        <v>279</v>
      </c>
      <c r="I82" s="67"/>
      <c r="K82" s="66" t="s">
        <v>209</v>
      </c>
      <c r="L82" s="66">
        <v>76</v>
      </c>
      <c r="M82" s="66" t="s">
        <v>38</v>
      </c>
      <c r="N82" s="66" t="s">
        <v>210</v>
      </c>
      <c r="O82" s="66" t="s">
        <v>296</v>
      </c>
      <c r="P82" s="66" t="s">
        <v>279</v>
      </c>
      <c r="Q82" s="65" t="s">
        <v>523</v>
      </c>
    </row>
    <row r="83" spans="2:17" ht="14.25" customHeight="1">
      <c r="B83" s="180" t="s">
        <v>163</v>
      </c>
      <c r="C83" s="70">
        <v>77</v>
      </c>
      <c r="D83" s="70">
        <v>53</v>
      </c>
      <c r="E83" s="69" t="s">
        <v>169</v>
      </c>
      <c r="F83" s="68"/>
      <c r="G83" s="68" t="s">
        <v>298</v>
      </c>
      <c r="H83" s="68" t="s">
        <v>299</v>
      </c>
      <c r="I83" s="67"/>
      <c r="K83" s="66" t="s">
        <v>297</v>
      </c>
      <c r="L83" s="66">
        <v>77</v>
      </c>
      <c r="M83" s="66" t="s">
        <v>38</v>
      </c>
      <c r="N83" s="66" t="s">
        <v>210</v>
      </c>
      <c r="O83" s="66" t="s">
        <v>298</v>
      </c>
      <c r="P83" s="66" t="s">
        <v>299</v>
      </c>
      <c r="Q83" s="65" t="s">
        <v>514</v>
      </c>
    </row>
    <row r="84" spans="2:17">
      <c r="B84" s="180"/>
      <c r="C84" s="70">
        <v>78</v>
      </c>
      <c r="D84" s="73"/>
      <c r="E84" s="73" t="s">
        <v>166</v>
      </c>
      <c r="F84" s="72"/>
      <c r="G84" s="72" t="s">
        <v>300</v>
      </c>
      <c r="H84" s="72" t="s">
        <v>279</v>
      </c>
      <c r="I84" s="71"/>
      <c r="K84" s="66" t="s">
        <v>297</v>
      </c>
      <c r="L84" s="66">
        <v>78</v>
      </c>
      <c r="M84" s="66" t="s">
        <v>38</v>
      </c>
      <c r="N84" s="66" t="s">
        <v>210</v>
      </c>
      <c r="O84" s="66" t="s">
        <v>300</v>
      </c>
      <c r="P84" s="66" t="s">
        <v>279</v>
      </c>
    </row>
    <row r="85" spans="2:17">
      <c r="B85" s="180"/>
      <c r="C85" s="70">
        <v>79</v>
      </c>
      <c r="D85" s="70">
        <v>54</v>
      </c>
      <c r="E85" s="69" t="s">
        <v>170</v>
      </c>
      <c r="F85" s="68"/>
      <c r="G85" s="68" t="s">
        <v>301</v>
      </c>
      <c r="H85" s="68" t="s">
        <v>302</v>
      </c>
      <c r="I85" s="67"/>
      <c r="K85" s="66" t="s">
        <v>297</v>
      </c>
      <c r="L85" s="66">
        <v>79</v>
      </c>
      <c r="M85" s="66" t="s">
        <v>38</v>
      </c>
      <c r="N85" s="66" t="s">
        <v>210</v>
      </c>
      <c r="O85" s="66" t="s">
        <v>301</v>
      </c>
      <c r="P85" s="66" t="s">
        <v>302</v>
      </c>
    </row>
    <row r="86" spans="2:17">
      <c r="B86" s="180"/>
      <c r="C86" s="70">
        <v>80</v>
      </c>
      <c r="D86" s="73"/>
      <c r="E86" s="73" t="s">
        <v>166</v>
      </c>
      <c r="F86" s="72"/>
      <c r="G86" s="72" t="s">
        <v>303</v>
      </c>
      <c r="H86" s="72" t="s">
        <v>279</v>
      </c>
      <c r="I86" s="71"/>
      <c r="K86" s="66" t="s">
        <v>297</v>
      </c>
      <c r="L86" s="66">
        <v>80</v>
      </c>
      <c r="M86" s="66" t="s">
        <v>38</v>
      </c>
      <c r="N86" s="66" t="s">
        <v>210</v>
      </c>
      <c r="O86" s="66" t="s">
        <v>303</v>
      </c>
      <c r="P86" s="66" t="s">
        <v>279</v>
      </c>
    </row>
    <row r="87" spans="2:17">
      <c r="B87" s="180"/>
      <c r="C87" s="70">
        <v>81</v>
      </c>
      <c r="D87" s="70">
        <v>55</v>
      </c>
      <c r="E87" s="76" t="s">
        <v>38</v>
      </c>
      <c r="F87" s="75" t="s">
        <v>159</v>
      </c>
      <c r="G87" s="75" t="s">
        <v>304</v>
      </c>
      <c r="H87" s="75" t="s">
        <v>287</v>
      </c>
      <c r="I87" s="74"/>
      <c r="K87" s="66" t="s">
        <v>297</v>
      </c>
      <c r="L87" s="66">
        <v>81</v>
      </c>
      <c r="M87" s="66" t="s">
        <v>38</v>
      </c>
      <c r="N87" s="66" t="s">
        <v>210</v>
      </c>
      <c r="O87" s="66" t="s">
        <v>304</v>
      </c>
      <c r="P87" s="66" t="s">
        <v>287</v>
      </c>
    </row>
    <row r="88" spans="2:17">
      <c r="B88" s="180"/>
      <c r="C88" s="70">
        <v>82</v>
      </c>
      <c r="D88" s="70">
        <v>56</v>
      </c>
      <c r="E88" s="76" t="s">
        <v>38</v>
      </c>
      <c r="F88" s="75" t="s">
        <v>159</v>
      </c>
      <c r="G88" s="75" t="s">
        <v>305</v>
      </c>
      <c r="H88" s="75" t="s">
        <v>287</v>
      </c>
      <c r="I88" s="74"/>
      <c r="K88" s="66" t="s">
        <v>297</v>
      </c>
      <c r="L88" s="66">
        <v>82</v>
      </c>
      <c r="M88" s="66" t="s">
        <v>38</v>
      </c>
      <c r="N88" s="66" t="s">
        <v>210</v>
      </c>
      <c r="O88" s="66" t="s">
        <v>305</v>
      </c>
      <c r="P88" s="66" t="s">
        <v>287</v>
      </c>
    </row>
    <row r="89" spans="2:17">
      <c r="B89" s="180"/>
      <c r="C89" s="70">
        <v>83</v>
      </c>
      <c r="D89" s="70">
        <v>57</v>
      </c>
      <c r="E89" s="76" t="s">
        <v>38</v>
      </c>
      <c r="F89" s="75" t="s">
        <v>159</v>
      </c>
      <c r="G89" s="75" t="s">
        <v>306</v>
      </c>
      <c r="H89" s="75" t="s">
        <v>287</v>
      </c>
      <c r="I89" s="74"/>
      <c r="K89" s="66" t="s">
        <v>297</v>
      </c>
      <c r="L89" s="66">
        <v>83</v>
      </c>
      <c r="M89" s="66" t="s">
        <v>38</v>
      </c>
      <c r="N89" s="66" t="s">
        <v>210</v>
      </c>
      <c r="O89" s="66" t="s">
        <v>306</v>
      </c>
      <c r="P89" s="66" t="s">
        <v>287</v>
      </c>
    </row>
    <row r="90" spans="2:17">
      <c r="B90" s="180"/>
      <c r="C90" s="70">
        <v>84</v>
      </c>
      <c r="D90" s="73"/>
      <c r="E90" s="73" t="s">
        <v>166</v>
      </c>
      <c r="F90" s="72"/>
      <c r="G90" s="72" t="s">
        <v>307</v>
      </c>
      <c r="H90" s="72" t="s">
        <v>279</v>
      </c>
      <c r="I90" s="71"/>
      <c r="K90" s="66" t="s">
        <v>297</v>
      </c>
      <c r="L90" s="66">
        <v>84</v>
      </c>
      <c r="M90" s="66" t="s">
        <v>38</v>
      </c>
      <c r="N90" s="66" t="s">
        <v>210</v>
      </c>
      <c r="O90" s="66" t="s">
        <v>307</v>
      </c>
      <c r="P90" s="66" t="s">
        <v>279</v>
      </c>
    </row>
    <row r="91" spans="2:17">
      <c r="B91" s="180"/>
      <c r="C91" s="70">
        <v>85</v>
      </c>
      <c r="D91" s="70">
        <v>58</v>
      </c>
      <c r="E91" s="76" t="s">
        <v>38</v>
      </c>
      <c r="F91" s="75" t="s">
        <v>159</v>
      </c>
      <c r="G91" s="75" t="s">
        <v>308</v>
      </c>
      <c r="H91" s="75" t="s">
        <v>287</v>
      </c>
      <c r="I91" s="74"/>
      <c r="K91" s="66" t="s">
        <v>297</v>
      </c>
      <c r="L91" s="66">
        <v>85</v>
      </c>
      <c r="M91" s="66" t="s">
        <v>38</v>
      </c>
      <c r="N91" s="66" t="s">
        <v>210</v>
      </c>
      <c r="O91" s="66" t="s">
        <v>308</v>
      </c>
      <c r="P91" s="66" t="s">
        <v>287</v>
      </c>
    </row>
    <row r="92" spans="2:17" ht="13.5" customHeight="1">
      <c r="B92" s="180"/>
      <c r="C92" s="70">
        <v>86</v>
      </c>
      <c r="D92" s="70">
        <v>59</v>
      </c>
      <c r="E92" s="76" t="s">
        <v>38</v>
      </c>
      <c r="F92" s="75" t="s">
        <v>159</v>
      </c>
      <c r="G92" s="75" t="s">
        <v>309</v>
      </c>
      <c r="H92" s="75" t="s">
        <v>287</v>
      </c>
      <c r="I92" s="74"/>
      <c r="K92" s="66" t="s">
        <v>297</v>
      </c>
      <c r="L92" s="66">
        <v>86</v>
      </c>
      <c r="M92" s="66" t="s">
        <v>38</v>
      </c>
      <c r="N92" s="66" t="s">
        <v>210</v>
      </c>
      <c r="O92" s="66" t="s">
        <v>309</v>
      </c>
      <c r="P92" s="66" t="s">
        <v>287</v>
      </c>
    </row>
    <row r="93" spans="2:17">
      <c r="B93" s="180"/>
      <c r="C93" s="70">
        <v>87</v>
      </c>
      <c r="D93" s="70">
        <v>60</v>
      </c>
      <c r="E93" s="76" t="s">
        <v>38</v>
      </c>
      <c r="F93" s="75" t="s">
        <v>159</v>
      </c>
      <c r="G93" s="75" t="s">
        <v>310</v>
      </c>
      <c r="H93" s="75" t="s">
        <v>287</v>
      </c>
      <c r="I93" s="74"/>
      <c r="K93" s="66" t="s">
        <v>297</v>
      </c>
      <c r="L93" s="66">
        <v>87</v>
      </c>
      <c r="M93" s="66" t="s">
        <v>38</v>
      </c>
      <c r="N93" s="66" t="s">
        <v>210</v>
      </c>
      <c r="O93" s="66" t="s">
        <v>310</v>
      </c>
      <c r="P93" s="66" t="s">
        <v>287</v>
      </c>
    </row>
    <row r="94" spans="2:17">
      <c r="B94" s="180"/>
      <c r="C94" s="70">
        <v>88</v>
      </c>
      <c r="D94" s="73"/>
      <c r="E94" s="73" t="s">
        <v>166</v>
      </c>
      <c r="F94" s="72"/>
      <c r="G94" s="72" t="s">
        <v>311</v>
      </c>
      <c r="H94" s="72" t="s">
        <v>279</v>
      </c>
      <c r="I94" s="71"/>
      <c r="K94" s="66" t="s">
        <v>297</v>
      </c>
      <c r="L94" s="66">
        <v>88</v>
      </c>
      <c r="M94" s="66" t="s">
        <v>38</v>
      </c>
      <c r="N94" s="66" t="s">
        <v>210</v>
      </c>
      <c r="O94" s="66" t="s">
        <v>311</v>
      </c>
      <c r="P94" s="66" t="s">
        <v>279</v>
      </c>
    </row>
    <row r="95" spans="2:17">
      <c r="B95" s="180"/>
      <c r="C95" s="70">
        <v>89</v>
      </c>
      <c r="D95" s="70">
        <v>61</v>
      </c>
      <c r="E95" s="76" t="s">
        <v>38</v>
      </c>
      <c r="F95" s="75" t="s">
        <v>159</v>
      </c>
      <c r="G95" s="75" t="s">
        <v>312</v>
      </c>
      <c r="H95" s="75" t="s">
        <v>283</v>
      </c>
      <c r="I95" s="74"/>
      <c r="K95" s="66" t="s">
        <v>297</v>
      </c>
      <c r="L95" s="66">
        <v>89</v>
      </c>
      <c r="M95" s="66" t="s">
        <v>38</v>
      </c>
      <c r="N95" s="66" t="s">
        <v>210</v>
      </c>
      <c r="O95" s="66" t="s">
        <v>312</v>
      </c>
      <c r="P95" s="66" t="s">
        <v>283</v>
      </c>
    </row>
    <row r="96" spans="2:17">
      <c r="B96" s="180"/>
      <c r="C96" s="70">
        <v>90</v>
      </c>
      <c r="D96" s="70">
        <v>62</v>
      </c>
      <c r="E96" s="76" t="s">
        <v>38</v>
      </c>
      <c r="F96" s="75" t="s">
        <v>159</v>
      </c>
      <c r="G96" s="75" t="s">
        <v>313</v>
      </c>
      <c r="H96" s="75" t="s">
        <v>283</v>
      </c>
      <c r="I96" s="74"/>
      <c r="K96" s="66" t="s">
        <v>297</v>
      </c>
      <c r="L96" s="66">
        <v>90</v>
      </c>
      <c r="M96" s="66" t="s">
        <v>38</v>
      </c>
      <c r="N96" s="66" t="s">
        <v>210</v>
      </c>
      <c r="O96" s="66" t="s">
        <v>313</v>
      </c>
      <c r="P96" s="66" t="s">
        <v>283</v>
      </c>
    </row>
    <row r="97" spans="2:17">
      <c r="B97" s="180"/>
      <c r="C97" s="70">
        <v>91</v>
      </c>
      <c r="D97" s="73"/>
      <c r="E97" s="73" t="s">
        <v>166</v>
      </c>
      <c r="F97" s="72"/>
      <c r="G97" s="72" t="s">
        <v>314</v>
      </c>
      <c r="H97" s="72" t="s">
        <v>279</v>
      </c>
      <c r="I97" s="71"/>
      <c r="K97" s="66" t="s">
        <v>297</v>
      </c>
      <c r="L97" s="66">
        <v>91</v>
      </c>
      <c r="M97" s="66" t="s">
        <v>38</v>
      </c>
      <c r="N97" s="66" t="s">
        <v>210</v>
      </c>
      <c r="O97" s="66" t="s">
        <v>314</v>
      </c>
      <c r="P97" s="66" t="s">
        <v>279</v>
      </c>
    </row>
    <row r="98" spans="2:17">
      <c r="B98" s="180"/>
      <c r="C98" s="70">
        <v>92</v>
      </c>
      <c r="D98" s="70">
        <v>63</v>
      </c>
      <c r="E98" s="69" t="s">
        <v>168</v>
      </c>
      <c r="F98" s="68"/>
      <c r="G98" s="68" t="s">
        <v>315</v>
      </c>
      <c r="H98" s="68" t="s">
        <v>279</v>
      </c>
      <c r="I98" s="67"/>
      <c r="K98" s="66" t="s">
        <v>297</v>
      </c>
      <c r="L98" s="66">
        <v>92</v>
      </c>
      <c r="M98" s="66" t="s">
        <v>38</v>
      </c>
      <c r="N98" s="66" t="s">
        <v>210</v>
      </c>
      <c r="O98" s="66" t="s">
        <v>315</v>
      </c>
      <c r="P98" s="66" t="s">
        <v>279</v>
      </c>
      <c r="Q98" s="65" t="s">
        <v>515</v>
      </c>
    </row>
    <row r="99" spans="2:17">
      <c r="B99" s="180"/>
      <c r="C99" s="70">
        <v>93</v>
      </c>
      <c r="D99" s="73"/>
      <c r="E99" s="73" t="s">
        <v>166</v>
      </c>
      <c r="F99" s="72"/>
      <c r="G99" s="72" t="s">
        <v>316</v>
      </c>
      <c r="H99" s="72" t="s">
        <v>279</v>
      </c>
      <c r="I99" s="71"/>
      <c r="K99" s="66" t="s">
        <v>297</v>
      </c>
      <c r="L99" s="66">
        <v>93</v>
      </c>
      <c r="M99" s="66" t="s">
        <v>38</v>
      </c>
      <c r="N99" s="66" t="s">
        <v>210</v>
      </c>
      <c r="O99" s="66" t="s">
        <v>316</v>
      </c>
      <c r="P99" s="66" t="s">
        <v>279</v>
      </c>
    </row>
    <row r="100" spans="2:17">
      <c r="B100" s="180"/>
      <c r="C100" s="70">
        <v>94</v>
      </c>
      <c r="D100" s="70">
        <v>64</v>
      </c>
      <c r="E100" s="69" t="s">
        <v>167</v>
      </c>
      <c r="F100" s="68"/>
      <c r="G100" s="68" t="s">
        <v>317</v>
      </c>
      <c r="H100" s="68" t="s">
        <v>294</v>
      </c>
      <c r="I100" s="67"/>
      <c r="K100" s="66" t="s">
        <v>297</v>
      </c>
      <c r="L100" s="66">
        <v>94</v>
      </c>
      <c r="M100" s="66" t="s">
        <v>38</v>
      </c>
      <c r="N100" s="66" t="s">
        <v>210</v>
      </c>
      <c r="O100" s="66" t="s">
        <v>317</v>
      </c>
      <c r="P100" s="66" t="s">
        <v>294</v>
      </c>
    </row>
    <row r="101" spans="2:17">
      <c r="B101" s="180"/>
      <c r="C101" s="70">
        <v>95</v>
      </c>
      <c r="D101" s="73"/>
      <c r="E101" s="73" t="s">
        <v>166</v>
      </c>
      <c r="F101" s="72"/>
      <c r="G101" s="72" t="s">
        <v>318</v>
      </c>
      <c r="H101" s="72" t="s">
        <v>279</v>
      </c>
      <c r="I101" s="71"/>
      <c r="K101" s="66" t="s">
        <v>297</v>
      </c>
      <c r="L101" s="66">
        <v>95</v>
      </c>
      <c r="M101" s="66" t="s">
        <v>38</v>
      </c>
      <c r="N101" s="66" t="s">
        <v>210</v>
      </c>
      <c r="O101" s="66" t="s">
        <v>318</v>
      </c>
      <c r="P101" s="66" t="s">
        <v>279</v>
      </c>
    </row>
    <row r="102" spans="2:17">
      <c r="B102" s="180"/>
      <c r="C102" s="70">
        <v>96</v>
      </c>
      <c r="D102" s="70">
        <v>65</v>
      </c>
      <c r="E102" s="76" t="s">
        <v>38</v>
      </c>
      <c r="F102" s="75" t="s">
        <v>159</v>
      </c>
      <c r="G102" s="75" t="s">
        <v>319</v>
      </c>
      <c r="H102" s="75" t="s">
        <v>287</v>
      </c>
      <c r="I102" s="74"/>
      <c r="K102" s="66" t="s">
        <v>297</v>
      </c>
      <c r="L102" s="66">
        <v>96</v>
      </c>
      <c r="M102" s="66" t="s">
        <v>38</v>
      </c>
      <c r="N102" s="66" t="s">
        <v>210</v>
      </c>
      <c r="O102" s="66" t="s">
        <v>319</v>
      </c>
      <c r="P102" s="66" t="s">
        <v>287</v>
      </c>
    </row>
    <row r="103" spans="2:17">
      <c r="B103" s="180"/>
      <c r="C103" s="70">
        <v>97</v>
      </c>
      <c r="D103" s="70">
        <v>66</v>
      </c>
      <c r="E103" s="76" t="s">
        <v>38</v>
      </c>
      <c r="F103" s="75" t="s">
        <v>159</v>
      </c>
      <c r="G103" s="75" t="s">
        <v>320</v>
      </c>
      <c r="H103" s="75" t="s">
        <v>287</v>
      </c>
      <c r="I103" s="74"/>
      <c r="K103" s="66" t="s">
        <v>297</v>
      </c>
      <c r="L103" s="66">
        <v>97</v>
      </c>
      <c r="M103" s="66" t="s">
        <v>38</v>
      </c>
      <c r="N103" s="66" t="s">
        <v>210</v>
      </c>
      <c r="O103" s="66" t="s">
        <v>320</v>
      </c>
      <c r="P103" s="66" t="s">
        <v>287</v>
      </c>
    </row>
    <row r="104" spans="2:17" ht="13.5" customHeight="1">
      <c r="B104" s="180"/>
      <c r="C104" s="70">
        <v>98</v>
      </c>
      <c r="D104" s="70">
        <v>67</v>
      </c>
      <c r="E104" s="76" t="s">
        <v>38</v>
      </c>
      <c r="F104" s="75" t="s">
        <v>159</v>
      </c>
      <c r="G104" s="75" t="s">
        <v>321</v>
      </c>
      <c r="H104" s="75" t="s">
        <v>283</v>
      </c>
      <c r="I104" s="74"/>
      <c r="K104" s="66" t="s">
        <v>297</v>
      </c>
      <c r="L104" s="66">
        <v>98</v>
      </c>
      <c r="M104" s="66" t="s">
        <v>38</v>
      </c>
      <c r="N104" s="66" t="s">
        <v>210</v>
      </c>
      <c r="O104" s="66" t="s">
        <v>321</v>
      </c>
      <c r="P104" s="66" t="s">
        <v>283</v>
      </c>
    </row>
    <row r="105" spans="2:17">
      <c r="B105" s="180"/>
      <c r="C105" s="70">
        <v>99</v>
      </c>
      <c r="D105" s="73"/>
      <c r="E105" s="73" t="s">
        <v>166</v>
      </c>
      <c r="F105" s="72"/>
      <c r="G105" s="72" t="s">
        <v>322</v>
      </c>
      <c r="H105" s="72" t="s">
        <v>279</v>
      </c>
      <c r="I105" s="71"/>
      <c r="K105" s="66" t="s">
        <v>297</v>
      </c>
      <c r="L105" s="66">
        <v>99</v>
      </c>
      <c r="M105" s="66" t="s">
        <v>38</v>
      </c>
      <c r="N105" s="66" t="s">
        <v>210</v>
      </c>
      <c r="O105" s="66" t="s">
        <v>322</v>
      </c>
      <c r="P105" s="66" t="s">
        <v>279</v>
      </c>
    </row>
    <row r="106" spans="2:17">
      <c r="B106" s="180"/>
      <c r="C106" s="70">
        <v>100</v>
      </c>
      <c r="D106" s="70">
        <v>68</v>
      </c>
      <c r="E106" s="76" t="s">
        <v>38</v>
      </c>
      <c r="F106" s="75" t="s">
        <v>159</v>
      </c>
      <c r="G106" s="75" t="s">
        <v>323</v>
      </c>
      <c r="H106" s="75" t="s">
        <v>283</v>
      </c>
      <c r="I106" s="74"/>
      <c r="K106" s="66" t="s">
        <v>297</v>
      </c>
      <c r="L106" s="66">
        <v>100</v>
      </c>
      <c r="M106" s="66" t="s">
        <v>38</v>
      </c>
      <c r="N106" s="66" t="s">
        <v>210</v>
      </c>
      <c r="O106" s="66" t="s">
        <v>323</v>
      </c>
      <c r="P106" s="66" t="s">
        <v>283</v>
      </c>
    </row>
    <row r="107" spans="2:17">
      <c r="B107" s="180"/>
      <c r="C107" s="70">
        <v>101</v>
      </c>
      <c r="D107" s="70">
        <v>69</v>
      </c>
      <c r="E107" s="76" t="s">
        <v>38</v>
      </c>
      <c r="F107" s="75" t="s">
        <v>159</v>
      </c>
      <c r="G107" s="75" t="s">
        <v>324</v>
      </c>
      <c r="H107" s="75" t="s">
        <v>283</v>
      </c>
      <c r="I107" s="74"/>
      <c r="K107" s="66" t="s">
        <v>297</v>
      </c>
      <c r="L107" s="66">
        <v>101</v>
      </c>
      <c r="M107" s="66" t="s">
        <v>38</v>
      </c>
      <c r="N107" s="66" t="s">
        <v>210</v>
      </c>
      <c r="O107" s="66" t="s">
        <v>324</v>
      </c>
      <c r="P107" s="66" t="s">
        <v>283</v>
      </c>
    </row>
    <row r="108" spans="2:17">
      <c r="B108" s="180"/>
      <c r="C108" s="70">
        <v>102</v>
      </c>
      <c r="D108" s="73"/>
      <c r="E108" s="73" t="s">
        <v>166</v>
      </c>
      <c r="F108" s="72"/>
      <c r="G108" s="72" t="s">
        <v>325</v>
      </c>
      <c r="H108" s="72" t="s">
        <v>279</v>
      </c>
      <c r="I108" s="71"/>
      <c r="K108" s="66" t="s">
        <v>297</v>
      </c>
      <c r="L108" s="66">
        <v>102</v>
      </c>
      <c r="M108" s="66" t="s">
        <v>38</v>
      </c>
      <c r="N108" s="66" t="s">
        <v>210</v>
      </c>
      <c r="O108" s="66" t="s">
        <v>325</v>
      </c>
      <c r="P108" s="66" t="s">
        <v>279</v>
      </c>
    </row>
    <row r="109" spans="2:17">
      <c r="B109" s="180"/>
      <c r="C109" s="70">
        <v>103</v>
      </c>
      <c r="D109" s="70">
        <v>70</v>
      </c>
      <c r="E109" s="76" t="s">
        <v>38</v>
      </c>
      <c r="F109" s="75" t="s">
        <v>159</v>
      </c>
      <c r="G109" s="75" t="s">
        <v>326</v>
      </c>
      <c r="H109" s="75" t="s">
        <v>283</v>
      </c>
      <c r="I109" s="74"/>
      <c r="K109" s="66" t="s">
        <v>297</v>
      </c>
      <c r="L109" s="66">
        <v>103</v>
      </c>
      <c r="M109" s="66" t="s">
        <v>38</v>
      </c>
      <c r="N109" s="66" t="s">
        <v>210</v>
      </c>
      <c r="O109" s="66" t="s">
        <v>326</v>
      </c>
      <c r="P109" s="66" t="s">
        <v>283</v>
      </c>
    </row>
    <row r="110" spans="2:17">
      <c r="B110" s="180"/>
      <c r="C110" s="70">
        <v>104</v>
      </c>
      <c r="D110" s="70">
        <v>71</v>
      </c>
      <c r="E110" s="76" t="s">
        <v>38</v>
      </c>
      <c r="F110" s="75" t="s">
        <v>159</v>
      </c>
      <c r="G110" s="75" t="s">
        <v>327</v>
      </c>
      <c r="H110" s="75" t="s">
        <v>287</v>
      </c>
      <c r="I110" s="74"/>
      <c r="K110" s="66" t="s">
        <v>297</v>
      </c>
      <c r="L110" s="66">
        <v>104</v>
      </c>
      <c r="M110" s="66" t="s">
        <v>38</v>
      </c>
      <c r="N110" s="66" t="s">
        <v>210</v>
      </c>
      <c r="O110" s="66" t="s">
        <v>327</v>
      </c>
      <c r="P110" s="66" t="s">
        <v>287</v>
      </c>
    </row>
    <row r="111" spans="2:17">
      <c r="B111" s="180"/>
      <c r="C111" s="70">
        <v>105</v>
      </c>
      <c r="D111" s="70">
        <v>72</v>
      </c>
      <c r="E111" s="76" t="s">
        <v>38</v>
      </c>
      <c r="F111" s="75" t="s">
        <v>159</v>
      </c>
      <c r="G111" s="75" t="s">
        <v>328</v>
      </c>
      <c r="H111" s="75" t="s">
        <v>283</v>
      </c>
      <c r="I111" s="74"/>
      <c r="K111" s="66" t="s">
        <v>297</v>
      </c>
      <c r="L111" s="66">
        <v>105</v>
      </c>
      <c r="M111" s="66" t="s">
        <v>38</v>
      </c>
      <c r="N111" s="66" t="s">
        <v>210</v>
      </c>
      <c r="O111" s="66" t="s">
        <v>328</v>
      </c>
      <c r="P111" s="66" t="s">
        <v>283</v>
      </c>
    </row>
    <row r="112" spans="2:17">
      <c r="B112" s="180"/>
      <c r="C112" s="70">
        <v>106</v>
      </c>
      <c r="D112" s="73"/>
      <c r="E112" s="73" t="s">
        <v>166</v>
      </c>
      <c r="F112" s="72"/>
      <c r="G112" s="72" t="s">
        <v>329</v>
      </c>
      <c r="H112" s="72" t="s">
        <v>279</v>
      </c>
      <c r="I112" s="71"/>
      <c r="K112" s="66" t="s">
        <v>297</v>
      </c>
      <c r="L112" s="66">
        <v>106</v>
      </c>
      <c r="M112" s="66" t="s">
        <v>38</v>
      </c>
      <c r="N112" s="66" t="s">
        <v>210</v>
      </c>
      <c r="O112" s="66" t="s">
        <v>329</v>
      </c>
      <c r="P112" s="66" t="s">
        <v>279</v>
      </c>
    </row>
    <row r="113" spans="2:17" ht="13.5" customHeight="1">
      <c r="B113" s="180"/>
      <c r="C113" s="70">
        <v>107</v>
      </c>
      <c r="D113" s="70">
        <v>73</v>
      </c>
      <c r="E113" s="69" t="s">
        <v>169</v>
      </c>
      <c r="F113" s="68"/>
      <c r="G113" s="68" t="s">
        <v>497</v>
      </c>
      <c r="H113" s="68" t="s">
        <v>299</v>
      </c>
      <c r="I113" s="67"/>
      <c r="K113" s="66" t="s">
        <v>297</v>
      </c>
      <c r="L113" s="66">
        <v>107</v>
      </c>
      <c r="M113" s="66" t="s">
        <v>38</v>
      </c>
      <c r="N113" s="66" t="s">
        <v>210</v>
      </c>
      <c r="O113" s="66" t="s">
        <v>330</v>
      </c>
      <c r="P113" s="66" t="s">
        <v>498</v>
      </c>
      <c r="Q113" s="65" t="s">
        <v>514</v>
      </c>
    </row>
    <row r="114" spans="2:17">
      <c r="B114" s="180"/>
      <c r="C114" s="70">
        <v>108</v>
      </c>
      <c r="D114" s="73"/>
      <c r="E114" s="73" t="s">
        <v>166</v>
      </c>
      <c r="F114" s="72"/>
      <c r="G114" s="72" t="s">
        <v>331</v>
      </c>
      <c r="H114" s="72" t="s">
        <v>279</v>
      </c>
      <c r="I114" s="71"/>
      <c r="K114" s="66" t="s">
        <v>297</v>
      </c>
      <c r="L114" s="66">
        <v>108</v>
      </c>
      <c r="M114" s="66" t="s">
        <v>38</v>
      </c>
      <c r="N114" s="66" t="s">
        <v>210</v>
      </c>
      <c r="O114" s="66" t="s">
        <v>331</v>
      </c>
      <c r="P114" s="66" t="s">
        <v>279</v>
      </c>
    </row>
    <row r="115" spans="2:17">
      <c r="B115" s="180"/>
      <c r="C115" s="70">
        <v>109</v>
      </c>
      <c r="D115" s="70">
        <v>74</v>
      </c>
      <c r="E115" s="69" t="s">
        <v>170</v>
      </c>
      <c r="F115" s="68"/>
      <c r="G115" s="68" t="s">
        <v>332</v>
      </c>
      <c r="H115" s="68" t="s">
        <v>302</v>
      </c>
      <c r="I115" s="67"/>
      <c r="K115" s="66" t="s">
        <v>297</v>
      </c>
      <c r="L115" s="66">
        <v>109</v>
      </c>
      <c r="M115" s="66" t="s">
        <v>38</v>
      </c>
      <c r="N115" s="66" t="s">
        <v>210</v>
      </c>
      <c r="O115" s="66" t="s">
        <v>332</v>
      </c>
      <c r="P115" s="66" t="s">
        <v>302</v>
      </c>
    </row>
    <row r="116" spans="2:17">
      <c r="B116" s="180"/>
      <c r="C116" s="70">
        <v>110</v>
      </c>
      <c r="D116" s="73"/>
      <c r="E116" s="73" t="s">
        <v>166</v>
      </c>
      <c r="F116" s="72"/>
      <c r="G116" s="72" t="s">
        <v>333</v>
      </c>
      <c r="H116" s="72" t="s">
        <v>279</v>
      </c>
      <c r="I116" s="71"/>
      <c r="K116" s="66" t="s">
        <v>297</v>
      </c>
      <c r="L116" s="66">
        <v>110</v>
      </c>
      <c r="M116" s="66" t="s">
        <v>38</v>
      </c>
      <c r="N116" s="66" t="s">
        <v>210</v>
      </c>
      <c r="O116" s="66" t="s">
        <v>333</v>
      </c>
      <c r="P116" s="66" t="s">
        <v>279</v>
      </c>
    </row>
    <row r="117" spans="2:17">
      <c r="B117" s="180"/>
      <c r="C117" s="70">
        <v>111</v>
      </c>
      <c r="D117" s="70">
        <v>75</v>
      </c>
      <c r="E117" s="76" t="s">
        <v>38</v>
      </c>
      <c r="F117" s="75" t="s">
        <v>159</v>
      </c>
      <c r="G117" s="75" t="s">
        <v>334</v>
      </c>
      <c r="H117" s="75" t="s">
        <v>283</v>
      </c>
      <c r="I117" s="74"/>
      <c r="K117" s="66" t="s">
        <v>297</v>
      </c>
      <c r="L117" s="66">
        <v>111</v>
      </c>
      <c r="M117" s="66" t="s">
        <v>38</v>
      </c>
      <c r="N117" s="66" t="s">
        <v>210</v>
      </c>
      <c r="O117" s="66" t="s">
        <v>334</v>
      </c>
      <c r="P117" s="66" t="s">
        <v>283</v>
      </c>
    </row>
    <row r="118" spans="2:17">
      <c r="B118" s="180"/>
      <c r="C118" s="70">
        <v>112</v>
      </c>
      <c r="D118" s="70">
        <v>76</v>
      </c>
      <c r="E118" s="76" t="s">
        <v>38</v>
      </c>
      <c r="F118" s="75" t="s">
        <v>159</v>
      </c>
      <c r="G118" s="75" t="s">
        <v>335</v>
      </c>
      <c r="H118" s="75" t="s">
        <v>287</v>
      </c>
      <c r="I118" s="74"/>
      <c r="K118" s="66" t="s">
        <v>297</v>
      </c>
      <c r="L118" s="66">
        <v>112</v>
      </c>
      <c r="M118" s="66" t="s">
        <v>38</v>
      </c>
      <c r="N118" s="66" t="s">
        <v>210</v>
      </c>
      <c r="O118" s="66" t="s">
        <v>335</v>
      </c>
      <c r="P118" s="66" t="s">
        <v>287</v>
      </c>
    </row>
    <row r="119" spans="2:17">
      <c r="B119" s="180"/>
      <c r="C119" s="70">
        <v>113</v>
      </c>
      <c r="D119" s="70">
        <v>77</v>
      </c>
      <c r="E119" s="76" t="s">
        <v>38</v>
      </c>
      <c r="F119" s="75" t="s">
        <v>159</v>
      </c>
      <c r="G119" s="75" t="s">
        <v>336</v>
      </c>
      <c r="H119" s="75" t="s">
        <v>287</v>
      </c>
      <c r="I119" s="74"/>
      <c r="K119" s="66" t="s">
        <v>297</v>
      </c>
      <c r="L119" s="66">
        <v>113</v>
      </c>
      <c r="M119" s="66" t="s">
        <v>38</v>
      </c>
      <c r="N119" s="66" t="s">
        <v>210</v>
      </c>
      <c r="O119" s="66" t="s">
        <v>336</v>
      </c>
      <c r="P119" s="66" t="s">
        <v>287</v>
      </c>
    </row>
    <row r="120" spans="2:17">
      <c r="B120" s="180"/>
      <c r="C120" s="70">
        <v>114</v>
      </c>
      <c r="D120" s="70">
        <v>78</v>
      </c>
      <c r="E120" s="76" t="s">
        <v>38</v>
      </c>
      <c r="F120" s="75" t="s">
        <v>159</v>
      </c>
      <c r="G120" s="75" t="s">
        <v>337</v>
      </c>
      <c r="H120" s="75" t="s">
        <v>283</v>
      </c>
      <c r="I120" s="74"/>
      <c r="K120" s="66" t="s">
        <v>297</v>
      </c>
      <c r="L120" s="66">
        <v>114</v>
      </c>
      <c r="M120" s="66" t="s">
        <v>38</v>
      </c>
      <c r="N120" s="66" t="s">
        <v>210</v>
      </c>
      <c r="O120" s="66" t="s">
        <v>337</v>
      </c>
      <c r="P120" s="66" t="s">
        <v>283</v>
      </c>
    </row>
    <row r="121" spans="2:17">
      <c r="B121" s="180"/>
      <c r="C121" s="70">
        <v>115</v>
      </c>
      <c r="D121" s="70">
        <v>79</v>
      </c>
      <c r="E121" s="76" t="s">
        <v>38</v>
      </c>
      <c r="F121" s="75" t="s">
        <v>159</v>
      </c>
      <c r="G121" s="75" t="s">
        <v>338</v>
      </c>
      <c r="H121" s="75" t="s">
        <v>287</v>
      </c>
      <c r="I121" s="74"/>
      <c r="K121" s="66" t="s">
        <v>297</v>
      </c>
      <c r="L121" s="66">
        <v>115</v>
      </c>
      <c r="M121" s="66" t="s">
        <v>38</v>
      </c>
      <c r="N121" s="66" t="s">
        <v>210</v>
      </c>
      <c r="O121" s="66" t="s">
        <v>338</v>
      </c>
      <c r="P121" s="66" t="s">
        <v>287</v>
      </c>
    </row>
    <row r="122" spans="2:17">
      <c r="B122" s="180"/>
      <c r="C122" s="70">
        <v>116</v>
      </c>
      <c r="D122" s="70">
        <v>80</v>
      </c>
      <c r="E122" s="76" t="s">
        <v>38</v>
      </c>
      <c r="F122" s="75" t="s">
        <v>159</v>
      </c>
      <c r="G122" s="75" t="s">
        <v>339</v>
      </c>
      <c r="H122" s="75" t="s">
        <v>287</v>
      </c>
      <c r="I122" s="74"/>
      <c r="K122" s="66" t="s">
        <v>297</v>
      </c>
      <c r="L122" s="66">
        <v>116</v>
      </c>
      <c r="M122" s="66" t="s">
        <v>38</v>
      </c>
      <c r="N122" s="66" t="s">
        <v>210</v>
      </c>
      <c r="O122" s="66" t="s">
        <v>339</v>
      </c>
      <c r="P122" s="66" t="s">
        <v>287</v>
      </c>
    </row>
    <row r="123" spans="2:17">
      <c r="B123" s="180"/>
      <c r="C123" s="70">
        <v>117</v>
      </c>
      <c r="D123" s="70">
        <v>81</v>
      </c>
      <c r="E123" s="76" t="s">
        <v>38</v>
      </c>
      <c r="F123" s="75" t="s">
        <v>159</v>
      </c>
      <c r="G123" s="75" t="s">
        <v>340</v>
      </c>
      <c r="H123" s="75" t="s">
        <v>287</v>
      </c>
      <c r="I123" s="74"/>
      <c r="K123" s="66" t="s">
        <v>297</v>
      </c>
      <c r="L123" s="66">
        <v>117</v>
      </c>
      <c r="M123" s="66" t="s">
        <v>38</v>
      </c>
      <c r="N123" s="66" t="s">
        <v>210</v>
      </c>
      <c r="O123" s="66" t="s">
        <v>340</v>
      </c>
      <c r="P123" s="66" t="s">
        <v>287</v>
      </c>
    </row>
    <row r="124" spans="2:17">
      <c r="B124" s="180"/>
      <c r="C124" s="70">
        <v>118</v>
      </c>
      <c r="D124" s="70">
        <v>82</v>
      </c>
      <c r="E124" s="76" t="s">
        <v>38</v>
      </c>
      <c r="F124" s="75" t="s">
        <v>159</v>
      </c>
      <c r="G124" s="75" t="s">
        <v>341</v>
      </c>
      <c r="H124" s="75" t="s">
        <v>283</v>
      </c>
      <c r="I124" s="74"/>
      <c r="K124" s="66" t="s">
        <v>297</v>
      </c>
      <c r="L124" s="66">
        <v>118</v>
      </c>
      <c r="M124" s="66" t="s">
        <v>38</v>
      </c>
      <c r="N124" s="66" t="s">
        <v>210</v>
      </c>
      <c r="O124" s="66" t="s">
        <v>341</v>
      </c>
      <c r="P124" s="66" t="s">
        <v>283</v>
      </c>
    </row>
    <row r="125" spans="2:17" ht="13.5" customHeight="1">
      <c r="B125" s="180"/>
      <c r="C125" s="70">
        <v>119</v>
      </c>
      <c r="D125" s="73"/>
      <c r="E125" s="73" t="s">
        <v>166</v>
      </c>
      <c r="F125" s="72"/>
      <c r="G125" s="72" t="s">
        <v>342</v>
      </c>
      <c r="H125" s="72" t="s">
        <v>279</v>
      </c>
      <c r="I125" s="71"/>
      <c r="K125" s="66" t="s">
        <v>297</v>
      </c>
      <c r="L125" s="66">
        <v>119</v>
      </c>
      <c r="M125" s="66" t="s">
        <v>38</v>
      </c>
      <c r="N125" s="66" t="s">
        <v>210</v>
      </c>
      <c r="O125" s="66" t="s">
        <v>342</v>
      </c>
      <c r="P125" s="66" t="s">
        <v>279</v>
      </c>
    </row>
    <row r="126" spans="2:17">
      <c r="B126" s="180"/>
      <c r="C126" s="70">
        <v>120</v>
      </c>
      <c r="D126" s="70">
        <v>83</v>
      </c>
      <c r="E126" s="69" t="s">
        <v>167</v>
      </c>
      <c r="F126" s="68"/>
      <c r="G126" s="68" t="s">
        <v>343</v>
      </c>
      <c r="H126" s="68" t="s">
        <v>294</v>
      </c>
      <c r="I126" s="67"/>
      <c r="K126" s="66" t="s">
        <v>297</v>
      </c>
      <c r="L126" s="66">
        <v>120</v>
      </c>
      <c r="M126" s="66" t="s">
        <v>38</v>
      </c>
      <c r="N126" s="66" t="s">
        <v>210</v>
      </c>
      <c r="O126" s="66" t="s">
        <v>343</v>
      </c>
      <c r="P126" s="66" t="s">
        <v>294</v>
      </c>
    </row>
    <row r="127" spans="2:17">
      <c r="B127" s="180"/>
      <c r="C127" s="70">
        <v>121</v>
      </c>
      <c r="D127" s="73"/>
      <c r="E127" s="73" t="s">
        <v>166</v>
      </c>
      <c r="F127" s="72"/>
      <c r="G127" s="72" t="s">
        <v>344</v>
      </c>
      <c r="H127" s="72" t="s">
        <v>279</v>
      </c>
      <c r="I127" s="71"/>
      <c r="K127" s="66" t="s">
        <v>297</v>
      </c>
      <c r="L127" s="66">
        <v>121</v>
      </c>
      <c r="M127" s="66" t="s">
        <v>38</v>
      </c>
      <c r="N127" s="66" t="s">
        <v>210</v>
      </c>
      <c r="O127" s="66" t="s">
        <v>344</v>
      </c>
      <c r="P127" s="66" t="s">
        <v>279</v>
      </c>
    </row>
    <row r="128" spans="2:17">
      <c r="B128" s="180"/>
      <c r="C128" s="70">
        <v>122</v>
      </c>
      <c r="D128" s="70">
        <v>84</v>
      </c>
      <c r="E128" s="69" t="s">
        <v>168</v>
      </c>
      <c r="F128" s="68"/>
      <c r="G128" s="68" t="s">
        <v>345</v>
      </c>
      <c r="H128" s="68" t="s">
        <v>279</v>
      </c>
      <c r="I128" s="67"/>
      <c r="K128" s="66" t="s">
        <v>297</v>
      </c>
      <c r="L128" s="66">
        <v>122</v>
      </c>
      <c r="M128" s="66" t="s">
        <v>38</v>
      </c>
      <c r="N128" s="66" t="s">
        <v>210</v>
      </c>
      <c r="O128" s="66" t="s">
        <v>345</v>
      </c>
      <c r="P128" s="66" t="s">
        <v>279</v>
      </c>
      <c r="Q128" s="65" t="s">
        <v>516</v>
      </c>
    </row>
    <row r="129" spans="2:17">
      <c r="B129" s="180"/>
      <c r="C129" s="70">
        <v>123</v>
      </c>
      <c r="D129" s="73"/>
      <c r="E129" s="73" t="s">
        <v>166</v>
      </c>
      <c r="F129" s="72"/>
      <c r="G129" s="72" t="s">
        <v>346</v>
      </c>
      <c r="H129" s="72" t="s">
        <v>279</v>
      </c>
      <c r="I129" s="71"/>
      <c r="K129" s="66" t="s">
        <v>297</v>
      </c>
      <c r="L129" s="66">
        <v>123</v>
      </c>
      <c r="M129" s="66" t="s">
        <v>38</v>
      </c>
      <c r="N129" s="66" t="s">
        <v>210</v>
      </c>
      <c r="O129" s="66" t="s">
        <v>346</v>
      </c>
      <c r="P129" s="66" t="s">
        <v>279</v>
      </c>
    </row>
    <row r="130" spans="2:17">
      <c r="B130" s="180"/>
      <c r="C130" s="70">
        <v>124</v>
      </c>
      <c r="D130" s="70">
        <v>85</v>
      </c>
      <c r="E130" s="76" t="s">
        <v>38</v>
      </c>
      <c r="F130" s="75" t="s">
        <v>159</v>
      </c>
      <c r="G130" s="75" t="s">
        <v>347</v>
      </c>
      <c r="H130" s="75" t="s">
        <v>287</v>
      </c>
      <c r="I130" s="74"/>
      <c r="K130" s="66" t="s">
        <v>297</v>
      </c>
      <c r="L130" s="66">
        <v>124</v>
      </c>
      <c r="M130" s="66" t="s">
        <v>38</v>
      </c>
      <c r="N130" s="66" t="s">
        <v>210</v>
      </c>
      <c r="O130" s="66" t="s">
        <v>347</v>
      </c>
      <c r="P130" s="66" t="s">
        <v>287</v>
      </c>
    </row>
    <row r="131" spans="2:17">
      <c r="B131" s="180"/>
      <c r="C131" s="70">
        <v>125</v>
      </c>
      <c r="D131" s="70">
        <v>86</v>
      </c>
      <c r="E131" s="76" t="s">
        <v>38</v>
      </c>
      <c r="F131" s="75" t="s">
        <v>159</v>
      </c>
      <c r="G131" s="75" t="s">
        <v>348</v>
      </c>
      <c r="H131" s="75" t="s">
        <v>287</v>
      </c>
      <c r="I131" s="74"/>
      <c r="K131" s="66" t="s">
        <v>297</v>
      </c>
      <c r="L131" s="66">
        <v>125</v>
      </c>
      <c r="M131" s="66" t="s">
        <v>38</v>
      </c>
      <c r="N131" s="66" t="s">
        <v>210</v>
      </c>
      <c r="O131" s="66" t="s">
        <v>348</v>
      </c>
      <c r="P131" s="66" t="s">
        <v>287</v>
      </c>
    </row>
    <row r="132" spans="2:17">
      <c r="B132" s="180"/>
      <c r="C132" s="70">
        <v>126</v>
      </c>
      <c r="D132" s="70">
        <v>87</v>
      </c>
      <c r="E132" s="76" t="s">
        <v>38</v>
      </c>
      <c r="F132" s="75" t="s">
        <v>159</v>
      </c>
      <c r="G132" s="75" t="s">
        <v>349</v>
      </c>
      <c r="H132" s="75" t="s">
        <v>283</v>
      </c>
      <c r="I132" s="74"/>
      <c r="K132" s="66" t="s">
        <v>297</v>
      </c>
      <c r="L132" s="66">
        <v>126</v>
      </c>
      <c r="M132" s="66" t="s">
        <v>38</v>
      </c>
      <c r="N132" s="66" t="s">
        <v>210</v>
      </c>
      <c r="O132" s="66" t="s">
        <v>349</v>
      </c>
      <c r="P132" s="66" t="s">
        <v>283</v>
      </c>
    </row>
    <row r="133" spans="2:17">
      <c r="B133" s="180"/>
      <c r="C133" s="70">
        <v>127</v>
      </c>
      <c r="D133" s="73"/>
      <c r="E133" s="73" t="s">
        <v>166</v>
      </c>
      <c r="F133" s="72"/>
      <c r="G133" s="72" t="s">
        <v>350</v>
      </c>
      <c r="H133" s="72" t="s">
        <v>279</v>
      </c>
      <c r="I133" s="71"/>
      <c r="K133" s="66" t="s">
        <v>297</v>
      </c>
      <c r="L133" s="66">
        <v>127</v>
      </c>
      <c r="M133" s="66" t="s">
        <v>38</v>
      </c>
      <c r="N133" s="66" t="s">
        <v>210</v>
      </c>
      <c r="O133" s="66" t="s">
        <v>350</v>
      </c>
      <c r="P133" s="66" t="s">
        <v>279</v>
      </c>
    </row>
    <row r="134" spans="2:17">
      <c r="B134" s="180"/>
      <c r="C134" s="70">
        <v>128</v>
      </c>
      <c r="D134" s="70">
        <v>88</v>
      </c>
      <c r="E134" s="76" t="s">
        <v>38</v>
      </c>
      <c r="F134" s="75" t="s">
        <v>159</v>
      </c>
      <c r="G134" s="75" t="s">
        <v>351</v>
      </c>
      <c r="H134" s="75" t="s">
        <v>283</v>
      </c>
      <c r="I134" s="74"/>
      <c r="K134" s="66" t="s">
        <v>297</v>
      </c>
      <c r="L134" s="66">
        <v>128</v>
      </c>
      <c r="M134" s="66" t="s">
        <v>38</v>
      </c>
      <c r="N134" s="66" t="s">
        <v>210</v>
      </c>
      <c r="O134" s="66" t="s">
        <v>351</v>
      </c>
      <c r="P134" s="66" t="s">
        <v>283</v>
      </c>
    </row>
    <row r="135" spans="2:17">
      <c r="B135" s="180"/>
      <c r="C135" s="70">
        <v>129</v>
      </c>
      <c r="D135" s="70">
        <v>89</v>
      </c>
      <c r="E135" s="76" t="s">
        <v>38</v>
      </c>
      <c r="F135" s="75" t="s">
        <v>159</v>
      </c>
      <c r="G135" s="75" t="s">
        <v>352</v>
      </c>
      <c r="H135" s="75" t="s">
        <v>283</v>
      </c>
      <c r="I135" s="74"/>
      <c r="K135" s="66" t="s">
        <v>297</v>
      </c>
      <c r="L135" s="66">
        <v>129</v>
      </c>
      <c r="M135" s="66" t="s">
        <v>38</v>
      </c>
      <c r="N135" s="66" t="s">
        <v>210</v>
      </c>
      <c r="O135" s="66" t="s">
        <v>352</v>
      </c>
      <c r="P135" s="66" t="s">
        <v>283</v>
      </c>
    </row>
    <row r="136" spans="2:17">
      <c r="B136" s="180"/>
      <c r="C136" s="70">
        <v>130</v>
      </c>
      <c r="D136" s="73"/>
      <c r="E136" s="73" t="s">
        <v>166</v>
      </c>
      <c r="F136" s="72"/>
      <c r="G136" s="72" t="s">
        <v>353</v>
      </c>
      <c r="H136" s="72" t="s">
        <v>279</v>
      </c>
      <c r="I136" s="71"/>
      <c r="K136" s="66" t="s">
        <v>297</v>
      </c>
      <c r="L136" s="66">
        <v>130</v>
      </c>
      <c r="M136" s="66" t="s">
        <v>38</v>
      </c>
      <c r="N136" s="66" t="s">
        <v>210</v>
      </c>
      <c r="O136" s="66" t="s">
        <v>353</v>
      </c>
      <c r="P136" s="66" t="s">
        <v>279</v>
      </c>
    </row>
    <row r="137" spans="2:17">
      <c r="B137" s="180"/>
      <c r="C137" s="70">
        <v>131</v>
      </c>
      <c r="D137" s="70">
        <v>90</v>
      </c>
      <c r="E137" s="76" t="s">
        <v>38</v>
      </c>
      <c r="F137" s="75" t="s">
        <v>159</v>
      </c>
      <c r="G137" s="75" t="s">
        <v>354</v>
      </c>
      <c r="H137" s="75" t="s">
        <v>283</v>
      </c>
      <c r="I137" s="74"/>
      <c r="K137" s="66" t="s">
        <v>297</v>
      </c>
      <c r="L137" s="66">
        <v>131</v>
      </c>
      <c r="M137" s="66" t="s">
        <v>38</v>
      </c>
      <c r="N137" s="66" t="s">
        <v>210</v>
      </c>
      <c r="O137" s="66" t="s">
        <v>354</v>
      </c>
      <c r="P137" s="66" t="s">
        <v>283</v>
      </c>
    </row>
    <row r="138" spans="2:17">
      <c r="B138" s="180"/>
      <c r="C138" s="70">
        <v>132</v>
      </c>
      <c r="D138" s="70">
        <v>91</v>
      </c>
      <c r="E138" s="76" t="s">
        <v>38</v>
      </c>
      <c r="F138" s="75" t="s">
        <v>159</v>
      </c>
      <c r="G138" s="75" t="s">
        <v>355</v>
      </c>
      <c r="H138" s="75" t="s">
        <v>287</v>
      </c>
      <c r="I138" s="74"/>
      <c r="K138" s="66" t="s">
        <v>297</v>
      </c>
      <c r="L138" s="66">
        <v>132</v>
      </c>
      <c r="M138" s="66" t="s">
        <v>38</v>
      </c>
      <c r="N138" s="66" t="s">
        <v>210</v>
      </c>
      <c r="O138" s="66" t="s">
        <v>355</v>
      </c>
      <c r="P138" s="66" t="s">
        <v>287</v>
      </c>
    </row>
    <row r="139" spans="2:17">
      <c r="B139" s="180"/>
      <c r="C139" s="70">
        <v>133</v>
      </c>
      <c r="D139" s="70">
        <v>92</v>
      </c>
      <c r="E139" s="76" t="s">
        <v>38</v>
      </c>
      <c r="F139" s="75" t="s">
        <v>159</v>
      </c>
      <c r="G139" s="75" t="s">
        <v>356</v>
      </c>
      <c r="H139" s="75" t="s">
        <v>287</v>
      </c>
      <c r="I139" s="74"/>
      <c r="K139" s="66" t="s">
        <v>297</v>
      </c>
      <c r="L139" s="66">
        <v>133</v>
      </c>
      <c r="M139" s="66" t="s">
        <v>38</v>
      </c>
      <c r="N139" s="66" t="s">
        <v>210</v>
      </c>
      <c r="O139" s="66" t="s">
        <v>356</v>
      </c>
      <c r="P139" s="66" t="s">
        <v>287</v>
      </c>
    </row>
    <row r="140" spans="2:17">
      <c r="B140" s="180"/>
      <c r="C140" s="70">
        <v>134</v>
      </c>
      <c r="D140" s="73"/>
      <c r="E140" s="73" t="s">
        <v>166</v>
      </c>
      <c r="F140" s="72"/>
      <c r="G140" s="72" t="s">
        <v>357</v>
      </c>
      <c r="H140" s="72" t="s">
        <v>279</v>
      </c>
      <c r="I140" s="71"/>
      <c r="K140" s="66" t="s">
        <v>297</v>
      </c>
      <c r="L140" s="66">
        <v>134</v>
      </c>
      <c r="M140" s="66" t="s">
        <v>38</v>
      </c>
      <c r="N140" s="66" t="s">
        <v>210</v>
      </c>
      <c r="O140" s="66" t="s">
        <v>357</v>
      </c>
      <c r="P140" s="66" t="s">
        <v>279</v>
      </c>
    </row>
    <row r="141" spans="2:17">
      <c r="B141" s="180"/>
      <c r="C141" s="70">
        <v>135</v>
      </c>
      <c r="D141" s="70">
        <v>93</v>
      </c>
      <c r="E141" s="69" t="s">
        <v>170</v>
      </c>
      <c r="F141" s="68"/>
      <c r="G141" s="68" t="s">
        <v>358</v>
      </c>
      <c r="H141" s="68" t="s">
        <v>299</v>
      </c>
      <c r="I141" s="67"/>
      <c r="K141" s="66" t="s">
        <v>297</v>
      </c>
      <c r="L141" s="66">
        <v>135</v>
      </c>
      <c r="M141" s="66" t="s">
        <v>38</v>
      </c>
      <c r="N141" s="66" t="s">
        <v>210</v>
      </c>
      <c r="O141" s="66" t="s">
        <v>358</v>
      </c>
      <c r="P141" s="66" t="s">
        <v>299</v>
      </c>
      <c r="Q141" s="65" t="s">
        <v>514</v>
      </c>
    </row>
    <row r="142" spans="2:17">
      <c r="B142" s="180"/>
      <c r="C142" s="70">
        <v>136</v>
      </c>
      <c r="D142" s="73"/>
      <c r="E142" s="73" t="s">
        <v>166</v>
      </c>
      <c r="F142" s="72"/>
      <c r="G142" s="72" t="s">
        <v>359</v>
      </c>
      <c r="H142" s="72" t="s">
        <v>279</v>
      </c>
      <c r="I142" s="71"/>
      <c r="K142" s="66" t="s">
        <v>297</v>
      </c>
      <c r="L142" s="66">
        <v>136</v>
      </c>
      <c r="M142" s="66" t="s">
        <v>38</v>
      </c>
      <c r="N142" s="66" t="s">
        <v>210</v>
      </c>
      <c r="O142" s="66" t="s">
        <v>359</v>
      </c>
      <c r="P142" s="66" t="s">
        <v>279</v>
      </c>
    </row>
    <row r="143" spans="2:17">
      <c r="B143" s="180"/>
      <c r="C143" s="70">
        <v>137</v>
      </c>
      <c r="D143" s="70">
        <v>94</v>
      </c>
      <c r="E143" s="69" t="s">
        <v>169</v>
      </c>
      <c r="F143" s="68"/>
      <c r="G143" s="68" t="s">
        <v>360</v>
      </c>
      <c r="H143" s="68" t="s">
        <v>302</v>
      </c>
      <c r="I143" s="67"/>
      <c r="K143" s="66" t="s">
        <v>297</v>
      </c>
      <c r="L143" s="66">
        <v>137</v>
      </c>
      <c r="M143" s="66" t="s">
        <v>38</v>
      </c>
      <c r="N143" s="66" t="s">
        <v>210</v>
      </c>
      <c r="O143" s="66" t="s">
        <v>360</v>
      </c>
      <c r="P143" s="66" t="s">
        <v>302</v>
      </c>
    </row>
    <row r="144" spans="2:17">
      <c r="B144" s="180"/>
      <c r="C144" s="70">
        <v>138</v>
      </c>
      <c r="D144" s="73"/>
      <c r="E144" s="73" t="s">
        <v>166</v>
      </c>
      <c r="F144" s="72"/>
      <c r="G144" s="72" t="s">
        <v>361</v>
      </c>
      <c r="H144" s="72" t="s">
        <v>279</v>
      </c>
      <c r="I144" s="71"/>
      <c r="K144" s="66" t="s">
        <v>297</v>
      </c>
      <c r="L144" s="66">
        <v>138</v>
      </c>
      <c r="M144" s="66" t="s">
        <v>38</v>
      </c>
      <c r="N144" s="66" t="s">
        <v>210</v>
      </c>
      <c r="O144" s="66" t="s">
        <v>361</v>
      </c>
      <c r="P144" s="66" t="s">
        <v>279</v>
      </c>
    </row>
    <row r="145" spans="2:17">
      <c r="B145" s="180"/>
      <c r="C145" s="70">
        <v>139</v>
      </c>
      <c r="D145" s="70">
        <v>95</v>
      </c>
      <c r="E145" s="76" t="s">
        <v>38</v>
      </c>
      <c r="F145" s="75" t="s">
        <v>159</v>
      </c>
      <c r="G145" s="75" t="s">
        <v>362</v>
      </c>
      <c r="H145" s="75" t="s">
        <v>287</v>
      </c>
      <c r="I145" s="74"/>
      <c r="K145" s="66" t="s">
        <v>297</v>
      </c>
      <c r="L145" s="66">
        <v>139</v>
      </c>
      <c r="M145" s="66" t="s">
        <v>38</v>
      </c>
      <c r="N145" s="66" t="s">
        <v>210</v>
      </c>
      <c r="O145" s="66" t="s">
        <v>362</v>
      </c>
      <c r="P145" s="66" t="s">
        <v>287</v>
      </c>
    </row>
    <row r="146" spans="2:17">
      <c r="B146" s="180"/>
      <c r="C146" s="70">
        <v>140</v>
      </c>
      <c r="D146" s="70">
        <v>96</v>
      </c>
      <c r="E146" s="76" t="s">
        <v>38</v>
      </c>
      <c r="F146" s="75" t="s">
        <v>159</v>
      </c>
      <c r="G146" s="75" t="s">
        <v>363</v>
      </c>
      <c r="H146" s="75" t="s">
        <v>287</v>
      </c>
      <c r="I146" s="74"/>
      <c r="K146" s="66" t="s">
        <v>297</v>
      </c>
      <c r="L146" s="66">
        <v>140</v>
      </c>
      <c r="M146" s="66" t="s">
        <v>38</v>
      </c>
      <c r="N146" s="66" t="s">
        <v>210</v>
      </c>
      <c r="O146" s="66" t="s">
        <v>363</v>
      </c>
      <c r="P146" s="66" t="s">
        <v>287</v>
      </c>
    </row>
    <row r="147" spans="2:17">
      <c r="B147" s="180"/>
      <c r="C147" s="70">
        <v>141</v>
      </c>
      <c r="D147" s="70">
        <v>97</v>
      </c>
      <c r="E147" s="76" t="s">
        <v>38</v>
      </c>
      <c r="F147" s="75" t="s">
        <v>159</v>
      </c>
      <c r="G147" s="75" t="s">
        <v>364</v>
      </c>
      <c r="H147" s="75" t="s">
        <v>287</v>
      </c>
      <c r="I147" s="74"/>
      <c r="K147" s="66" t="s">
        <v>297</v>
      </c>
      <c r="L147" s="66">
        <v>141</v>
      </c>
      <c r="M147" s="66" t="s">
        <v>38</v>
      </c>
      <c r="N147" s="66" t="s">
        <v>210</v>
      </c>
      <c r="O147" s="66" t="s">
        <v>364</v>
      </c>
      <c r="P147" s="66" t="s">
        <v>287</v>
      </c>
    </row>
    <row r="148" spans="2:17">
      <c r="B148" s="180"/>
      <c r="C148" s="70">
        <v>142</v>
      </c>
      <c r="D148" s="73"/>
      <c r="E148" s="73" t="s">
        <v>166</v>
      </c>
      <c r="F148" s="72"/>
      <c r="G148" s="72" t="s">
        <v>365</v>
      </c>
      <c r="H148" s="72" t="s">
        <v>279</v>
      </c>
      <c r="I148" s="71"/>
      <c r="K148" s="66" t="s">
        <v>297</v>
      </c>
      <c r="L148" s="66">
        <v>142</v>
      </c>
      <c r="M148" s="66" t="s">
        <v>38</v>
      </c>
      <c r="N148" s="66" t="s">
        <v>210</v>
      </c>
      <c r="O148" s="66" t="s">
        <v>365</v>
      </c>
      <c r="P148" s="66" t="s">
        <v>279</v>
      </c>
    </row>
    <row r="149" spans="2:17">
      <c r="B149" s="180"/>
      <c r="C149" s="70">
        <v>143</v>
      </c>
      <c r="D149" s="70">
        <v>98</v>
      </c>
      <c r="E149" s="76" t="s">
        <v>38</v>
      </c>
      <c r="F149" s="75" t="s">
        <v>159</v>
      </c>
      <c r="G149" s="75" t="s">
        <v>366</v>
      </c>
      <c r="H149" s="75" t="s">
        <v>287</v>
      </c>
      <c r="I149" s="74"/>
      <c r="K149" s="66" t="s">
        <v>297</v>
      </c>
      <c r="L149" s="66">
        <v>143</v>
      </c>
      <c r="M149" s="66" t="s">
        <v>38</v>
      </c>
      <c r="N149" s="66" t="s">
        <v>210</v>
      </c>
      <c r="O149" s="66" t="s">
        <v>366</v>
      </c>
      <c r="P149" s="66" t="s">
        <v>287</v>
      </c>
    </row>
    <row r="150" spans="2:17">
      <c r="B150" s="180"/>
      <c r="C150" s="70">
        <v>144</v>
      </c>
      <c r="D150" s="70">
        <v>99</v>
      </c>
      <c r="E150" s="76" t="s">
        <v>38</v>
      </c>
      <c r="F150" s="75" t="s">
        <v>159</v>
      </c>
      <c r="G150" s="75" t="s">
        <v>367</v>
      </c>
      <c r="H150" s="75" t="s">
        <v>287</v>
      </c>
      <c r="I150" s="74"/>
      <c r="K150" s="66" t="s">
        <v>297</v>
      </c>
      <c r="L150" s="66">
        <v>144</v>
      </c>
      <c r="M150" s="66" t="s">
        <v>38</v>
      </c>
      <c r="N150" s="66" t="s">
        <v>210</v>
      </c>
      <c r="O150" s="66" t="s">
        <v>367</v>
      </c>
      <c r="P150" s="66" t="s">
        <v>287</v>
      </c>
    </row>
    <row r="151" spans="2:17">
      <c r="B151" s="180"/>
      <c r="C151" s="70">
        <v>145</v>
      </c>
      <c r="D151" s="73"/>
      <c r="E151" s="73" t="s">
        <v>166</v>
      </c>
      <c r="F151" s="72"/>
      <c r="G151" s="72" t="s">
        <v>368</v>
      </c>
      <c r="H151" s="72" t="s">
        <v>279</v>
      </c>
      <c r="I151" s="71"/>
      <c r="K151" s="66" t="s">
        <v>297</v>
      </c>
      <c r="L151" s="66">
        <v>145</v>
      </c>
      <c r="M151" s="66" t="s">
        <v>38</v>
      </c>
      <c r="N151" s="66" t="s">
        <v>210</v>
      </c>
      <c r="O151" s="66" t="s">
        <v>368</v>
      </c>
      <c r="P151" s="66" t="s">
        <v>279</v>
      </c>
    </row>
    <row r="152" spans="2:17">
      <c r="B152" s="180"/>
      <c r="C152" s="70">
        <v>146</v>
      </c>
      <c r="D152" s="70">
        <v>100</v>
      </c>
      <c r="E152" s="76" t="s">
        <v>38</v>
      </c>
      <c r="F152" s="75" t="s">
        <v>159</v>
      </c>
      <c r="G152" s="75" t="s">
        <v>369</v>
      </c>
      <c r="H152" s="75" t="s">
        <v>287</v>
      </c>
      <c r="I152" s="74"/>
      <c r="K152" s="66" t="s">
        <v>297</v>
      </c>
      <c r="L152" s="66">
        <v>146</v>
      </c>
      <c r="M152" s="66" t="s">
        <v>38</v>
      </c>
      <c r="N152" s="66" t="s">
        <v>210</v>
      </c>
      <c r="O152" s="66" t="s">
        <v>369</v>
      </c>
      <c r="P152" s="66" t="s">
        <v>287</v>
      </c>
    </row>
    <row r="153" spans="2:17" ht="13.5" customHeight="1">
      <c r="B153" s="180"/>
      <c r="C153" s="70">
        <v>147</v>
      </c>
      <c r="D153" s="70">
        <v>101</v>
      </c>
      <c r="E153" s="76" t="s">
        <v>38</v>
      </c>
      <c r="F153" s="75" t="s">
        <v>159</v>
      </c>
      <c r="G153" s="75" t="s">
        <v>370</v>
      </c>
      <c r="H153" s="75" t="s">
        <v>283</v>
      </c>
      <c r="I153" s="74"/>
      <c r="K153" s="66" t="s">
        <v>297</v>
      </c>
      <c r="L153" s="66">
        <v>147</v>
      </c>
      <c r="M153" s="66" t="s">
        <v>38</v>
      </c>
      <c r="N153" s="66" t="s">
        <v>210</v>
      </c>
      <c r="O153" s="66" t="s">
        <v>370</v>
      </c>
      <c r="P153" s="66" t="s">
        <v>283</v>
      </c>
    </row>
    <row r="154" spans="2:17">
      <c r="B154" s="180"/>
      <c r="C154" s="70">
        <v>148</v>
      </c>
      <c r="D154" s="70">
        <v>102</v>
      </c>
      <c r="E154" s="76" t="s">
        <v>38</v>
      </c>
      <c r="F154" s="75" t="s">
        <v>159</v>
      </c>
      <c r="G154" s="75" t="s">
        <v>371</v>
      </c>
      <c r="H154" s="75" t="s">
        <v>283</v>
      </c>
      <c r="I154" s="74"/>
      <c r="K154" s="66" t="s">
        <v>297</v>
      </c>
      <c r="L154" s="66">
        <v>148</v>
      </c>
      <c r="M154" s="66" t="s">
        <v>38</v>
      </c>
      <c r="N154" s="66" t="s">
        <v>210</v>
      </c>
      <c r="O154" s="66" t="s">
        <v>371</v>
      </c>
      <c r="P154" s="66" t="s">
        <v>283</v>
      </c>
    </row>
    <row r="155" spans="2:17">
      <c r="B155" s="180"/>
      <c r="C155" s="70">
        <v>149</v>
      </c>
      <c r="D155" s="73"/>
      <c r="E155" s="73" t="s">
        <v>166</v>
      </c>
      <c r="F155" s="72"/>
      <c r="G155" s="72" t="s">
        <v>372</v>
      </c>
      <c r="H155" s="72" t="s">
        <v>279</v>
      </c>
      <c r="I155" s="71"/>
      <c r="K155" s="66" t="s">
        <v>297</v>
      </c>
      <c r="L155" s="66">
        <v>149</v>
      </c>
      <c r="M155" s="66" t="s">
        <v>38</v>
      </c>
      <c r="N155" s="66" t="s">
        <v>210</v>
      </c>
      <c r="O155" s="66" t="s">
        <v>372</v>
      </c>
      <c r="P155" s="66" t="s">
        <v>279</v>
      </c>
    </row>
    <row r="156" spans="2:17">
      <c r="B156" s="180"/>
      <c r="C156" s="70">
        <v>150</v>
      </c>
      <c r="D156" s="70">
        <v>103</v>
      </c>
      <c r="E156" s="69" t="s">
        <v>167</v>
      </c>
      <c r="F156" s="68"/>
      <c r="G156" s="68" t="s">
        <v>373</v>
      </c>
      <c r="H156" s="68" t="s">
        <v>294</v>
      </c>
      <c r="I156" s="67"/>
      <c r="K156" s="66" t="s">
        <v>297</v>
      </c>
      <c r="L156" s="66">
        <v>150</v>
      </c>
      <c r="M156" s="66" t="s">
        <v>38</v>
      </c>
      <c r="N156" s="66" t="s">
        <v>210</v>
      </c>
      <c r="O156" s="66" t="s">
        <v>373</v>
      </c>
      <c r="P156" s="66" t="s">
        <v>294</v>
      </c>
    </row>
    <row r="157" spans="2:17">
      <c r="B157" s="180"/>
      <c r="C157" s="70">
        <v>151</v>
      </c>
      <c r="D157" s="73"/>
      <c r="E157" s="73" t="s">
        <v>166</v>
      </c>
      <c r="F157" s="72"/>
      <c r="G157" s="72" t="s">
        <v>374</v>
      </c>
      <c r="H157" s="72" t="s">
        <v>279</v>
      </c>
      <c r="I157" s="71"/>
      <c r="K157" s="66" t="s">
        <v>297</v>
      </c>
      <c r="L157" s="66">
        <v>151</v>
      </c>
      <c r="M157" s="66" t="s">
        <v>38</v>
      </c>
      <c r="N157" s="66" t="s">
        <v>210</v>
      </c>
      <c r="O157" s="66" t="s">
        <v>374</v>
      </c>
      <c r="P157" s="66" t="s">
        <v>279</v>
      </c>
    </row>
    <row r="158" spans="2:17">
      <c r="B158" s="180"/>
      <c r="C158" s="70">
        <v>152</v>
      </c>
      <c r="D158" s="70">
        <v>104</v>
      </c>
      <c r="E158" s="69" t="s">
        <v>168</v>
      </c>
      <c r="F158" s="68"/>
      <c r="G158" s="68" t="s">
        <v>375</v>
      </c>
      <c r="H158" s="68" t="s">
        <v>279</v>
      </c>
      <c r="I158" s="67"/>
      <c r="K158" s="66" t="s">
        <v>297</v>
      </c>
      <c r="L158" s="66">
        <v>152</v>
      </c>
      <c r="M158" s="66" t="s">
        <v>38</v>
      </c>
      <c r="N158" s="66" t="s">
        <v>210</v>
      </c>
      <c r="O158" s="66" t="s">
        <v>375</v>
      </c>
      <c r="P158" s="66" t="s">
        <v>279</v>
      </c>
      <c r="Q158" s="65" t="s">
        <v>518</v>
      </c>
    </row>
    <row r="159" spans="2:17" ht="13.5" customHeight="1">
      <c r="B159" s="179" t="s">
        <v>164</v>
      </c>
      <c r="C159" s="70">
        <v>153</v>
      </c>
      <c r="D159" s="70">
        <v>105</v>
      </c>
      <c r="E159" s="69" t="s">
        <v>169</v>
      </c>
      <c r="F159" s="68"/>
      <c r="G159" s="68" t="s">
        <v>377</v>
      </c>
      <c r="H159" s="68" t="s">
        <v>299</v>
      </c>
      <c r="I159" s="67"/>
      <c r="K159" s="66" t="s">
        <v>376</v>
      </c>
      <c r="L159" s="66">
        <v>153</v>
      </c>
      <c r="M159" s="66" t="s">
        <v>38</v>
      </c>
      <c r="N159" s="66" t="s">
        <v>210</v>
      </c>
      <c r="O159" s="66" t="s">
        <v>377</v>
      </c>
      <c r="P159" s="66" t="s">
        <v>299</v>
      </c>
      <c r="Q159" s="65" t="s">
        <v>514</v>
      </c>
    </row>
    <row r="160" spans="2:17">
      <c r="B160" s="179"/>
      <c r="C160" s="70">
        <v>154</v>
      </c>
      <c r="D160" s="73"/>
      <c r="E160" s="73" t="s">
        <v>166</v>
      </c>
      <c r="F160" s="72"/>
      <c r="G160" s="72" t="s">
        <v>378</v>
      </c>
      <c r="H160" s="72" t="s">
        <v>279</v>
      </c>
      <c r="I160" s="71"/>
      <c r="K160" s="66" t="s">
        <v>376</v>
      </c>
      <c r="L160" s="66">
        <v>154</v>
      </c>
      <c r="M160" s="66" t="s">
        <v>38</v>
      </c>
      <c r="N160" s="66" t="s">
        <v>210</v>
      </c>
      <c r="O160" s="66" t="s">
        <v>378</v>
      </c>
      <c r="P160" s="66" t="s">
        <v>279</v>
      </c>
    </row>
    <row r="161" spans="2:17">
      <c r="B161" s="179"/>
      <c r="C161" s="70">
        <v>155</v>
      </c>
      <c r="D161" s="70">
        <v>106</v>
      </c>
      <c r="E161" s="69" t="s">
        <v>170</v>
      </c>
      <c r="F161" s="68"/>
      <c r="G161" s="68" t="s">
        <v>379</v>
      </c>
      <c r="H161" s="68" t="s">
        <v>302</v>
      </c>
      <c r="I161" s="67"/>
      <c r="K161" s="66" t="s">
        <v>376</v>
      </c>
      <c r="L161" s="66">
        <v>155</v>
      </c>
      <c r="M161" s="66" t="s">
        <v>38</v>
      </c>
      <c r="N161" s="66" t="s">
        <v>210</v>
      </c>
      <c r="O161" s="66" t="s">
        <v>379</v>
      </c>
      <c r="P161" s="66" t="s">
        <v>302</v>
      </c>
    </row>
    <row r="162" spans="2:17">
      <c r="B162" s="179"/>
      <c r="C162" s="70">
        <v>156</v>
      </c>
      <c r="D162" s="73"/>
      <c r="E162" s="73" t="s">
        <v>166</v>
      </c>
      <c r="F162" s="72"/>
      <c r="G162" s="72" t="s">
        <v>380</v>
      </c>
      <c r="H162" s="72" t="s">
        <v>279</v>
      </c>
      <c r="I162" s="71"/>
      <c r="K162" s="66" t="s">
        <v>376</v>
      </c>
      <c r="L162" s="66">
        <v>156</v>
      </c>
      <c r="M162" s="66" t="s">
        <v>38</v>
      </c>
      <c r="N162" s="66" t="s">
        <v>210</v>
      </c>
      <c r="O162" s="66" t="s">
        <v>380</v>
      </c>
      <c r="P162" s="66" t="s">
        <v>279</v>
      </c>
    </row>
    <row r="163" spans="2:17">
      <c r="B163" s="179"/>
      <c r="C163" s="70">
        <v>157</v>
      </c>
      <c r="D163" s="70">
        <v>107</v>
      </c>
      <c r="E163" s="76" t="s">
        <v>38</v>
      </c>
      <c r="F163" s="75" t="s">
        <v>159</v>
      </c>
      <c r="G163" s="75" t="s">
        <v>381</v>
      </c>
      <c r="H163" s="75" t="s">
        <v>283</v>
      </c>
      <c r="I163" s="74"/>
      <c r="K163" s="66" t="s">
        <v>376</v>
      </c>
      <c r="L163" s="66">
        <v>157</v>
      </c>
      <c r="M163" s="66" t="s">
        <v>38</v>
      </c>
      <c r="N163" s="66" t="s">
        <v>210</v>
      </c>
      <c r="O163" s="66" t="s">
        <v>381</v>
      </c>
      <c r="P163" s="66" t="s">
        <v>283</v>
      </c>
    </row>
    <row r="164" spans="2:17">
      <c r="B164" s="179"/>
      <c r="C164" s="70">
        <v>158</v>
      </c>
      <c r="D164" s="70">
        <v>108</v>
      </c>
      <c r="E164" s="76" t="s">
        <v>38</v>
      </c>
      <c r="F164" s="75" t="s">
        <v>159</v>
      </c>
      <c r="G164" s="75" t="s">
        <v>382</v>
      </c>
      <c r="H164" s="75" t="s">
        <v>287</v>
      </c>
      <c r="I164" s="74"/>
      <c r="K164" s="66" t="s">
        <v>376</v>
      </c>
      <c r="L164" s="66">
        <v>158</v>
      </c>
      <c r="M164" s="66" t="s">
        <v>38</v>
      </c>
      <c r="N164" s="66" t="s">
        <v>210</v>
      </c>
      <c r="O164" s="66" t="s">
        <v>382</v>
      </c>
      <c r="P164" s="66" t="s">
        <v>287</v>
      </c>
    </row>
    <row r="165" spans="2:17">
      <c r="B165" s="179"/>
      <c r="C165" s="70">
        <v>159</v>
      </c>
      <c r="D165" s="70">
        <v>109</v>
      </c>
      <c r="E165" s="76" t="s">
        <v>38</v>
      </c>
      <c r="F165" s="75" t="s">
        <v>159</v>
      </c>
      <c r="G165" s="75" t="s">
        <v>383</v>
      </c>
      <c r="H165" s="75" t="s">
        <v>287</v>
      </c>
      <c r="I165" s="74"/>
      <c r="K165" s="66" t="s">
        <v>376</v>
      </c>
      <c r="L165" s="66">
        <v>159</v>
      </c>
      <c r="M165" s="66" t="s">
        <v>38</v>
      </c>
      <c r="N165" s="66" t="s">
        <v>210</v>
      </c>
      <c r="O165" s="66" t="s">
        <v>383</v>
      </c>
      <c r="P165" s="66" t="s">
        <v>287</v>
      </c>
    </row>
    <row r="166" spans="2:17">
      <c r="B166" s="179"/>
      <c r="C166" s="70">
        <v>160</v>
      </c>
      <c r="D166" s="73"/>
      <c r="E166" s="73" t="s">
        <v>166</v>
      </c>
      <c r="F166" s="72"/>
      <c r="G166" s="72" t="s">
        <v>384</v>
      </c>
      <c r="H166" s="72" t="s">
        <v>279</v>
      </c>
      <c r="I166" s="71"/>
      <c r="K166" s="66" t="s">
        <v>376</v>
      </c>
      <c r="L166" s="66">
        <v>160</v>
      </c>
      <c r="M166" s="66" t="s">
        <v>38</v>
      </c>
      <c r="N166" s="66" t="s">
        <v>210</v>
      </c>
      <c r="O166" s="66" t="s">
        <v>384</v>
      </c>
      <c r="P166" s="66" t="s">
        <v>279</v>
      </c>
    </row>
    <row r="167" spans="2:17">
      <c r="B167" s="179"/>
      <c r="C167" s="70">
        <v>161</v>
      </c>
      <c r="D167" s="70">
        <v>110</v>
      </c>
      <c r="E167" s="76" t="s">
        <v>38</v>
      </c>
      <c r="F167" s="75" t="s">
        <v>159</v>
      </c>
      <c r="G167" s="75" t="s">
        <v>385</v>
      </c>
      <c r="H167" s="75" t="s">
        <v>287</v>
      </c>
      <c r="I167" s="74"/>
      <c r="K167" s="66" t="s">
        <v>376</v>
      </c>
      <c r="L167" s="66">
        <v>161</v>
      </c>
      <c r="M167" s="66" t="s">
        <v>38</v>
      </c>
      <c r="N167" s="66" t="s">
        <v>210</v>
      </c>
      <c r="O167" s="66" t="s">
        <v>385</v>
      </c>
      <c r="P167" s="66" t="s">
        <v>287</v>
      </c>
    </row>
    <row r="168" spans="2:17">
      <c r="B168" s="179"/>
      <c r="C168" s="70">
        <v>162</v>
      </c>
      <c r="D168" s="70">
        <v>111</v>
      </c>
      <c r="E168" s="76" t="s">
        <v>38</v>
      </c>
      <c r="F168" s="75" t="s">
        <v>159</v>
      </c>
      <c r="G168" s="75" t="s">
        <v>386</v>
      </c>
      <c r="H168" s="75" t="s">
        <v>283</v>
      </c>
      <c r="I168" s="74"/>
      <c r="K168" s="66" t="s">
        <v>376</v>
      </c>
      <c r="L168" s="66">
        <v>162</v>
      </c>
      <c r="M168" s="66" t="s">
        <v>38</v>
      </c>
      <c r="N168" s="66" t="s">
        <v>210</v>
      </c>
      <c r="O168" s="66" t="s">
        <v>386</v>
      </c>
      <c r="P168" s="66" t="s">
        <v>283</v>
      </c>
    </row>
    <row r="169" spans="2:17">
      <c r="B169" s="179"/>
      <c r="C169" s="70">
        <v>163</v>
      </c>
      <c r="D169" s="70">
        <v>112</v>
      </c>
      <c r="E169" s="76" t="s">
        <v>38</v>
      </c>
      <c r="F169" s="75" t="s">
        <v>159</v>
      </c>
      <c r="G169" s="75" t="s">
        <v>387</v>
      </c>
      <c r="H169" s="75" t="s">
        <v>287</v>
      </c>
      <c r="I169" s="74"/>
      <c r="K169" s="66" t="s">
        <v>376</v>
      </c>
      <c r="L169" s="66">
        <v>163</v>
      </c>
      <c r="M169" s="66" t="s">
        <v>38</v>
      </c>
      <c r="N169" s="66" t="s">
        <v>210</v>
      </c>
      <c r="O169" s="66" t="s">
        <v>387</v>
      </c>
      <c r="P169" s="66" t="s">
        <v>287</v>
      </c>
    </row>
    <row r="170" spans="2:17">
      <c r="B170" s="179"/>
      <c r="C170" s="70">
        <v>164</v>
      </c>
      <c r="D170" s="73"/>
      <c r="E170" s="73" t="s">
        <v>166</v>
      </c>
      <c r="F170" s="72"/>
      <c r="G170" s="72" t="s">
        <v>388</v>
      </c>
      <c r="H170" s="72" t="s">
        <v>279</v>
      </c>
      <c r="I170" s="71"/>
      <c r="K170" s="66" t="s">
        <v>376</v>
      </c>
      <c r="L170" s="66">
        <v>164</v>
      </c>
      <c r="M170" s="66" t="s">
        <v>38</v>
      </c>
      <c r="N170" s="66" t="s">
        <v>210</v>
      </c>
      <c r="O170" s="66" t="s">
        <v>388</v>
      </c>
      <c r="P170" s="66" t="s">
        <v>279</v>
      </c>
    </row>
    <row r="171" spans="2:17">
      <c r="B171" s="179"/>
      <c r="C171" s="70">
        <v>165</v>
      </c>
      <c r="D171" s="70">
        <v>113</v>
      </c>
      <c r="E171" s="76" t="s">
        <v>38</v>
      </c>
      <c r="F171" s="75" t="s">
        <v>159</v>
      </c>
      <c r="G171" s="75" t="s">
        <v>389</v>
      </c>
      <c r="H171" s="75" t="s">
        <v>279</v>
      </c>
      <c r="I171" s="74"/>
      <c r="K171" s="66" t="s">
        <v>376</v>
      </c>
      <c r="L171" s="66">
        <v>165</v>
      </c>
      <c r="M171" s="66" t="s">
        <v>38</v>
      </c>
      <c r="N171" s="66" t="s">
        <v>210</v>
      </c>
      <c r="O171" s="66" t="s">
        <v>389</v>
      </c>
      <c r="P171" s="66" t="s">
        <v>279</v>
      </c>
    </row>
    <row r="172" spans="2:17">
      <c r="B172" s="179"/>
      <c r="C172" s="70">
        <v>166</v>
      </c>
      <c r="D172" s="70">
        <v>114</v>
      </c>
      <c r="E172" s="76" t="s">
        <v>38</v>
      </c>
      <c r="F172" s="75" t="s">
        <v>159</v>
      </c>
      <c r="G172" s="75" t="s">
        <v>390</v>
      </c>
      <c r="H172" s="75" t="s">
        <v>294</v>
      </c>
      <c r="I172" s="74"/>
      <c r="K172" s="66" t="s">
        <v>376</v>
      </c>
      <c r="L172" s="66">
        <v>166</v>
      </c>
      <c r="M172" s="66" t="s">
        <v>38</v>
      </c>
      <c r="N172" s="66" t="s">
        <v>210</v>
      </c>
      <c r="O172" s="66" t="s">
        <v>390</v>
      </c>
      <c r="P172" s="66" t="s">
        <v>294</v>
      </c>
    </row>
    <row r="173" spans="2:17">
      <c r="B173" s="179"/>
      <c r="C173" s="70">
        <v>167</v>
      </c>
      <c r="D173" s="73"/>
      <c r="E173" s="73" t="s">
        <v>166</v>
      </c>
      <c r="F173" s="72"/>
      <c r="G173" s="72" t="s">
        <v>391</v>
      </c>
      <c r="H173" s="72" t="s">
        <v>279</v>
      </c>
      <c r="I173" s="71"/>
      <c r="K173" s="66" t="s">
        <v>376</v>
      </c>
      <c r="L173" s="66">
        <v>167</v>
      </c>
      <c r="M173" s="66" t="s">
        <v>38</v>
      </c>
      <c r="N173" s="66" t="s">
        <v>210</v>
      </c>
      <c r="O173" s="66" t="s">
        <v>391</v>
      </c>
      <c r="P173" s="66" t="s">
        <v>279</v>
      </c>
    </row>
    <row r="174" spans="2:17">
      <c r="B174" s="179"/>
      <c r="C174" s="70">
        <v>168</v>
      </c>
      <c r="D174" s="70">
        <v>115</v>
      </c>
      <c r="E174" s="69" t="s">
        <v>168</v>
      </c>
      <c r="F174" s="68"/>
      <c r="G174" s="68" t="s">
        <v>392</v>
      </c>
      <c r="H174" s="68" t="s">
        <v>279</v>
      </c>
      <c r="I174" s="67"/>
      <c r="K174" s="66" t="s">
        <v>376</v>
      </c>
      <c r="L174" s="66">
        <v>168</v>
      </c>
      <c r="M174" s="66" t="s">
        <v>38</v>
      </c>
      <c r="N174" s="66" t="s">
        <v>210</v>
      </c>
      <c r="O174" s="66" t="s">
        <v>392</v>
      </c>
      <c r="P174" s="66" t="s">
        <v>279</v>
      </c>
      <c r="Q174" s="65" t="s">
        <v>517</v>
      </c>
    </row>
    <row r="175" spans="2:17">
      <c r="B175" s="179"/>
      <c r="C175" s="70">
        <v>169</v>
      </c>
      <c r="D175" s="73"/>
      <c r="E175" s="73" t="s">
        <v>166</v>
      </c>
      <c r="F175" s="72"/>
      <c r="G175" s="72" t="s">
        <v>393</v>
      </c>
      <c r="H175" s="72" t="s">
        <v>279</v>
      </c>
      <c r="I175" s="71"/>
      <c r="K175" s="66" t="s">
        <v>376</v>
      </c>
      <c r="L175" s="66">
        <v>169</v>
      </c>
      <c r="M175" s="66" t="s">
        <v>38</v>
      </c>
      <c r="N175" s="66" t="s">
        <v>210</v>
      </c>
      <c r="O175" s="66" t="s">
        <v>393</v>
      </c>
      <c r="P175" s="66" t="s">
        <v>279</v>
      </c>
    </row>
    <row r="176" spans="2:17">
      <c r="B176" s="179"/>
      <c r="C176" s="70">
        <v>170</v>
      </c>
      <c r="D176" s="70">
        <v>116</v>
      </c>
      <c r="E176" s="69" t="s">
        <v>167</v>
      </c>
      <c r="F176" s="68"/>
      <c r="G176" s="68" t="s">
        <v>394</v>
      </c>
      <c r="H176" s="68" t="s">
        <v>294</v>
      </c>
      <c r="I176" s="67"/>
      <c r="K176" s="66" t="s">
        <v>376</v>
      </c>
      <c r="L176" s="66">
        <v>170</v>
      </c>
      <c r="M176" s="66" t="s">
        <v>38</v>
      </c>
      <c r="N176" s="66" t="s">
        <v>210</v>
      </c>
      <c r="O176" s="66" t="s">
        <v>394</v>
      </c>
      <c r="P176" s="66" t="s">
        <v>294</v>
      </c>
    </row>
    <row r="177" spans="2:17">
      <c r="B177" s="179"/>
      <c r="C177" s="70">
        <v>171</v>
      </c>
      <c r="D177" s="73"/>
      <c r="E177" s="73" t="s">
        <v>166</v>
      </c>
      <c r="F177" s="72"/>
      <c r="G177" s="72" t="s">
        <v>395</v>
      </c>
      <c r="H177" s="72" t="s">
        <v>279</v>
      </c>
      <c r="I177" s="71"/>
      <c r="K177" s="66" t="s">
        <v>376</v>
      </c>
      <c r="L177" s="66">
        <v>171</v>
      </c>
      <c r="M177" s="66" t="s">
        <v>38</v>
      </c>
      <c r="N177" s="66" t="s">
        <v>210</v>
      </c>
      <c r="O177" s="66" t="s">
        <v>395</v>
      </c>
      <c r="P177" s="66" t="s">
        <v>279</v>
      </c>
    </row>
    <row r="178" spans="2:17">
      <c r="B178" s="179"/>
      <c r="C178" s="70">
        <v>172</v>
      </c>
      <c r="D178" s="70">
        <v>117</v>
      </c>
      <c r="E178" s="76" t="s">
        <v>38</v>
      </c>
      <c r="F178" s="75" t="s">
        <v>159</v>
      </c>
      <c r="G178" s="75" t="s">
        <v>175</v>
      </c>
      <c r="H178" s="75" t="s">
        <v>287</v>
      </c>
      <c r="I178" s="74"/>
      <c r="K178" s="66" t="s">
        <v>376</v>
      </c>
      <c r="L178" s="66">
        <v>172</v>
      </c>
      <c r="M178" s="66" t="s">
        <v>38</v>
      </c>
      <c r="N178" s="66" t="s">
        <v>210</v>
      </c>
      <c r="O178" s="66" t="s">
        <v>175</v>
      </c>
      <c r="P178" s="66" t="s">
        <v>287</v>
      </c>
    </row>
    <row r="179" spans="2:17">
      <c r="B179" s="179"/>
      <c r="C179" s="70">
        <v>173</v>
      </c>
      <c r="D179" s="70">
        <v>118</v>
      </c>
      <c r="E179" s="76" t="s">
        <v>38</v>
      </c>
      <c r="F179" s="75" t="s">
        <v>159</v>
      </c>
      <c r="G179" s="75" t="s">
        <v>176</v>
      </c>
      <c r="H179" s="75" t="s">
        <v>287</v>
      </c>
      <c r="I179" s="74"/>
      <c r="K179" s="66" t="s">
        <v>376</v>
      </c>
      <c r="L179" s="66">
        <v>173</v>
      </c>
      <c r="M179" s="66" t="s">
        <v>38</v>
      </c>
      <c r="N179" s="66" t="s">
        <v>210</v>
      </c>
      <c r="O179" s="66" t="s">
        <v>176</v>
      </c>
      <c r="P179" s="66" t="s">
        <v>287</v>
      </c>
    </row>
    <row r="180" spans="2:17">
      <c r="B180" s="179"/>
      <c r="C180" s="70">
        <v>174</v>
      </c>
      <c r="D180" s="70">
        <v>119</v>
      </c>
      <c r="E180" s="76" t="s">
        <v>38</v>
      </c>
      <c r="F180" s="75" t="s">
        <v>159</v>
      </c>
      <c r="G180" s="75" t="s">
        <v>177</v>
      </c>
      <c r="H180" s="75" t="s">
        <v>287</v>
      </c>
      <c r="I180" s="74"/>
      <c r="K180" s="66" t="s">
        <v>376</v>
      </c>
      <c r="L180" s="66">
        <v>174</v>
      </c>
      <c r="M180" s="66" t="s">
        <v>38</v>
      </c>
      <c r="N180" s="66" t="s">
        <v>210</v>
      </c>
      <c r="O180" s="66" t="s">
        <v>177</v>
      </c>
      <c r="P180" s="66" t="s">
        <v>287</v>
      </c>
    </row>
    <row r="181" spans="2:17">
      <c r="B181" s="179"/>
      <c r="C181" s="70">
        <v>175</v>
      </c>
      <c r="D181" s="73"/>
      <c r="E181" s="73" t="s">
        <v>166</v>
      </c>
      <c r="F181" s="72"/>
      <c r="G181" s="72" t="s">
        <v>396</v>
      </c>
      <c r="H181" s="72" t="s">
        <v>279</v>
      </c>
      <c r="I181" s="71"/>
      <c r="K181" s="66" t="s">
        <v>376</v>
      </c>
      <c r="L181" s="66">
        <v>175</v>
      </c>
      <c r="M181" s="66" t="s">
        <v>38</v>
      </c>
      <c r="N181" s="66" t="s">
        <v>210</v>
      </c>
      <c r="O181" s="66" t="s">
        <v>396</v>
      </c>
      <c r="P181" s="66" t="s">
        <v>279</v>
      </c>
    </row>
    <row r="182" spans="2:17">
      <c r="B182" s="179"/>
      <c r="C182" s="70">
        <v>176</v>
      </c>
      <c r="D182" s="70">
        <v>120</v>
      </c>
      <c r="E182" s="76" t="s">
        <v>38</v>
      </c>
      <c r="F182" s="75" t="s">
        <v>159</v>
      </c>
      <c r="G182" s="75" t="s">
        <v>178</v>
      </c>
      <c r="H182" s="75" t="s">
        <v>287</v>
      </c>
      <c r="I182" s="74"/>
      <c r="K182" s="66" t="s">
        <v>376</v>
      </c>
      <c r="L182" s="66">
        <v>176</v>
      </c>
      <c r="M182" s="66" t="s">
        <v>38</v>
      </c>
      <c r="N182" s="66" t="s">
        <v>210</v>
      </c>
      <c r="O182" s="66" t="s">
        <v>178</v>
      </c>
      <c r="P182" s="66" t="s">
        <v>287</v>
      </c>
    </row>
    <row r="183" spans="2:17">
      <c r="B183" s="179"/>
      <c r="C183" s="70">
        <v>177</v>
      </c>
      <c r="D183" s="70">
        <v>121</v>
      </c>
      <c r="E183" s="76" t="s">
        <v>38</v>
      </c>
      <c r="F183" s="75" t="s">
        <v>159</v>
      </c>
      <c r="G183" s="75" t="s">
        <v>179</v>
      </c>
      <c r="H183" s="75" t="s">
        <v>287</v>
      </c>
      <c r="I183" s="74"/>
      <c r="K183" s="66" t="s">
        <v>376</v>
      </c>
      <c r="L183" s="66">
        <v>177</v>
      </c>
      <c r="M183" s="66" t="s">
        <v>38</v>
      </c>
      <c r="N183" s="66" t="s">
        <v>210</v>
      </c>
      <c r="O183" s="66" t="s">
        <v>179</v>
      </c>
      <c r="P183" s="66" t="s">
        <v>287</v>
      </c>
    </row>
    <row r="184" spans="2:17">
      <c r="B184" s="179"/>
      <c r="C184" s="70">
        <v>178</v>
      </c>
      <c r="D184" s="73"/>
      <c r="E184" s="73" t="s">
        <v>166</v>
      </c>
      <c r="F184" s="72"/>
      <c r="G184" s="72" t="s">
        <v>397</v>
      </c>
      <c r="H184" s="72" t="s">
        <v>279</v>
      </c>
      <c r="I184" s="71"/>
      <c r="K184" s="66" t="s">
        <v>376</v>
      </c>
      <c r="L184" s="66">
        <v>178</v>
      </c>
      <c r="M184" s="66" t="s">
        <v>38</v>
      </c>
      <c r="N184" s="66" t="s">
        <v>210</v>
      </c>
      <c r="O184" s="66" t="s">
        <v>397</v>
      </c>
      <c r="P184" s="66" t="s">
        <v>279</v>
      </c>
    </row>
    <row r="185" spans="2:17">
      <c r="B185" s="179"/>
      <c r="C185" s="70">
        <v>179</v>
      </c>
      <c r="D185" s="70">
        <v>122</v>
      </c>
      <c r="E185" s="76" t="s">
        <v>38</v>
      </c>
      <c r="F185" s="75" t="s">
        <v>159</v>
      </c>
      <c r="G185" s="75" t="s">
        <v>180</v>
      </c>
      <c r="H185" s="75" t="s">
        <v>287</v>
      </c>
      <c r="I185" s="74"/>
      <c r="K185" s="66" t="s">
        <v>376</v>
      </c>
      <c r="L185" s="66">
        <v>179</v>
      </c>
      <c r="M185" s="66" t="s">
        <v>38</v>
      </c>
      <c r="N185" s="66" t="s">
        <v>210</v>
      </c>
      <c r="O185" s="66" t="s">
        <v>180</v>
      </c>
      <c r="P185" s="66" t="s">
        <v>287</v>
      </c>
    </row>
    <row r="186" spans="2:17">
      <c r="B186" s="179"/>
      <c r="C186" s="70">
        <v>180</v>
      </c>
      <c r="D186" s="70">
        <v>123</v>
      </c>
      <c r="E186" s="76" t="s">
        <v>38</v>
      </c>
      <c r="F186" s="75" t="s">
        <v>159</v>
      </c>
      <c r="G186" s="75" t="s">
        <v>181</v>
      </c>
      <c r="H186" s="75" t="s">
        <v>287</v>
      </c>
      <c r="I186" s="74"/>
      <c r="K186" s="66" t="s">
        <v>376</v>
      </c>
      <c r="L186" s="66">
        <v>180</v>
      </c>
      <c r="M186" s="66" t="s">
        <v>38</v>
      </c>
      <c r="N186" s="66" t="s">
        <v>210</v>
      </c>
      <c r="O186" s="66" t="s">
        <v>181</v>
      </c>
      <c r="P186" s="66" t="s">
        <v>287</v>
      </c>
    </row>
    <row r="187" spans="2:17">
      <c r="B187" s="179"/>
      <c r="C187" s="70">
        <v>181</v>
      </c>
      <c r="D187" s="70">
        <v>124</v>
      </c>
      <c r="E187" s="76" t="s">
        <v>38</v>
      </c>
      <c r="F187" s="75" t="s">
        <v>159</v>
      </c>
      <c r="G187" s="75" t="s">
        <v>182</v>
      </c>
      <c r="H187" s="75" t="s">
        <v>287</v>
      </c>
      <c r="I187" s="74"/>
      <c r="K187" s="66" t="s">
        <v>376</v>
      </c>
      <c r="L187" s="66">
        <v>181</v>
      </c>
      <c r="M187" s="66" t="s">
        <v>38</v>
      </c>
      <c r="N187" s="66" t="s">
        <v>210</v>
      </c>
      <c r="O187" s="66" t="s">
        <v>182</v>
      </c>
      <c r="P187" s="66" t="s">
        <v>287</v>
      </c>
    </row>
    <row r="188" spans="2:17">
      <c r="B188" s="179"/>
      <c r="C188" s="70">
        <v>182</v>
      </c>
      <c r="D188" s="73"/>
      <c r="E188" s="73" t="s">
        <v>166</v>
      </c>
      <c r="F188" s="72"/>
      <c r="G188" s="72" t="s">
        <v>398</v>
      </c>
      <c r="H188" s="72" t="s">
        <v>279</v>
      </c>
      <c r="I188" s="71"/>
      <c r="K188" s="66" t="s">
        <v>376</v>
      </c>
      <c r="L188" s="66">
        <v>182</v>
      </c>
      <c r="M188" s="66" t="s">
        <v>38</v>
      </c>
      <c r="N188" s="66" t="s">
        <v>210</v>
      </c>
      <c r="O188" s="66" t="s">
        <v>398</v>
      </c>
      <c r="P188" s="66" t="s">
        <v>279</v>
      </c>
    </row>
    <row r="189" spans="2:17">
      <c r="B189" s="179"/>
      <c r="C189" s="70">
        <v>183</v>
      </c>
      <c r="D189" s="70">
        <v>125</v>
      </c>
      <c r="E189" s="69" t="s">
        <v>169</v>
      </c>
      <c r="F189" s="68"/>
      <c r="G189" s="68" t="s">
        <v>399</v>
      </c>
      <c r="H189" s="68" t="s">
        <v>299</v>
      </c>
      <c r="I189" s="67"/>
      <c r="K189" s="66" t="s">
        <v>376</v>
      </c>
      <c r="L189" s="66">
        <v>183</v>
      </c>
      <c r="M189" s="66" t="s">
        <v>38</v>
      </c>
      <c r="N189" s="66" t="s">
        <v>210</v>
      </c>
      <c r="O189" s="66" t="s">
        <v>399</v>
      </c>
      <c r="P189" s="66" t="s">
        <v>299</v>
      </c>
      <c r="Q189" s="65" t="s">
        <v>514</v>
      </c>
    </row>
    <row r="190" spans="2:17">
      <c r="B190" s="179"/>
      <c r="C190" s="70">
        <v>184</v>
      </c>
      <c r="D190" s="73"/>
      <c r="E190" s="73" t="s">
        <v>166</v>
      </c>
      <c r="F190" s="72"/>
      <c r="G190" s="72" t="s">
        <v>400</v>
      </c>
      <c r="H190" s="72" t="s">
        <v>279</v>
      </c>
      <c r="I190" s="71"/>
      <c r="K190" s="66" t="s">
        <v>376</v>
      </c>
      <c r="L190" s="66">
        <v>184</v>
      </c>
      <c r="M190" s="66" t="s">
        <v>38</v>
      </c>
      <c r="N190" s="66" t="s">
        <v>210</v>
      </c>
      <c r="O190" s="66" t="s">
        <v>400</v>
      </c>
      <c r="P190" s="66" t="s">
        <v>279</v>
      </c>
    </row>
    <row r="191" spans="2:17">
      <c r="B191" s="179"/>
      <c r="C191" s="70">
        <v>185</v>
      </c>
      <c r="D191" s="70">
        <v>126</v>
      </c>
      <c r="E191" s="69" t="s">
        <v>170</v>
      </c>
      <c r="F191" s="68"/>
      <c r="G191" s="68" t="s">
        <v>401</v>
      </c>
      <c r="H191" s="68" t="s">
        <v>302</v>
      </c>
      <c r="I191" s="67"/>
      <c r="K191" s="66" t="s">
        <v>376</v>
      </c>
      <c r="L191" s="66">
        <v>185</v>
      </c>
      <c r="M191" s="66" t="s">
        <v>38</v>
      </c>
      <c r="N191" s="66" t="s">
        <v>210</v>
      </c>
      <c r="O191" s="66" t="s">
        <v>401</v>
      </c>
      <c r="P191" s="66" t="s">
        <v>302</v>
      </c>
    </row>
    <row r="192" spans="2:17">
      <c r="B192" s="179"/>
      <c r="C192" s="70">
        <v>186</v>
      </c>
      <c r="D192" s="73"/>
      <c r="E192" s="73" t="s">
        <v>166</v>
      </c>
      <c r="F192" s="72"/>
      <c r="G192" s="72" t="s">
        <v>402</v>
      </c>
      <c r="H192" s="72" t="s">
        <v>279</v>
      </c>
      <c r="I192" s="71"/>
      <c r="K192" s="66" t="s">
        <v>376</v>
      </c>
      <c r="L192" s="66">
        <v>186</v>
      </c>
      <c r="M192" s="66" t="s">
        <v>38</v>
      </c>
      <c r="N192" s="66" t="s">
        <v>210</v>
      </c>
      <c r="O192" s="66" t="s">
        <v>402</v>
      </c>
      <c r="P192" s="66" t="s">
        <v>279</v>
      </c>
    </row>
    <row r="193" spans="2:17">
      <c r="B193" s="179"/>
      <c r="C193" s="70">
        <v>187</v>
      </c>
      <c r="D193" s="70">
        <v>127</v>
      </c>
      <c r="E193" s="76" t="s">
        <v>38</v>
      </c>
      <c r="F193" s="75" t="s">
        <v>159</v>
      </c>
      <c r="G193" s="75" t="s">
        <v>183</v>
      </c>
      <c r="H193" s="75" t="s">
        <v>283</v>
      </c>
      <c r="I193" s="74"/>
      <c r="K193" s="66" t="s">
        <v>376</v>
      </c>
      <c r="L193" s="66">
        <v>187</v>
      </c>
      <c r="M193" s="66" t="s">
        <v>38</v>
      </c>
      <c r="N193" s="66" t="s">
        <v>210</v>
      </c>
      <c r="O193" s="66" t="s">
        <v>183</v>
      </c>
      <c r="P193" s="66" t="s">
        <v>283</v>
      </c>
    </row>
    <row r="194" spans="2:17">
      <c r="B194" s="179"/>
      <c r="C194" s="70">
        <v>188</v>
      </c>
      <c r="D194" s="70">
        <v>128</v>
      </c>
      <c r="E194" s="76" t="s">
        <v>38</v>
      </c>
      <c r="F194" s="75" t="s">
        <v>159</v>
      </c>
      <c r="G194" s="75" t="s">
        <v>184</v>
      </c>
      <c r="H194" s="75" t="s">
        <v>283</v>
      </c>
      <c r="I194" s="74"/>
      <c r="K194" s="66" t="s">
        <v>376</v>
      </c>
      <c r="L194" s="66">
        <v>188</v>
      </c>
      <c r="M194" s="66" t="s">
        <v>38</v>
      </c>
      <c r="N194" s="66" t="s">
        <v>210</v>
      </c>
      <c r="O194" s="66" t="s">
        <v>184</v>
      </c>
      <c r="P194" s="66" t="s">
        <v>283</v>
      </c>
    </row>
    <row r="195" spans="2:17">
      <c r="B195" s="179"/>
      <c r="C195" s="70">
        <v>189</v>
      </c>
      <c r="D195" s="70">
        <v>129</v>
      </c>
      <c r="E195" s="76" t="s">
        <v>38</v>
      </c>
      <c r="F195" s="75" t="s">
        <v>159</v>
      </c>
      <c r="G195" s="75" t="s">
        <v>185</v>
      </c>
      <c r="H195" s="75" t="s">
        <v>283</v>
      </c>
      <c r="I195" s="74"/>
      <c r="K195" s="66" t="s">
        <v>376</v>
      </c>
      <c r="L195" s="66">
        <v>189</v>
      </c>
      <c r="M195" s="66" t="s">
        <v>38</v>
      </c>
      <c r="N195" s="66" t="s">
        <v>210</v>
      </c>
      <c r="O195" s="66" t="s">
        <v>185</v>
      </c>
      <c r="P195" s="66" t="s">
        <v>283</v>
      </c>
    </row>
    <row r="196" spans="2:17">
      <c r="B196" s="179"/>
      <c r="C196" s="70">
        <v>190</v>
      </c>
      <c r="D196" s="70">
        <v>130</v>
      </c>
      <c r="E196" s="76" t="s">
        <v>38</v>
      </c>
      <c r="F196" s="75" t="s">
        <v>159</v>
      </c>
      <c r="G196" s="75" t="s">
        <v>186</v>
      </c>
      <c r="H196" s="75" t="s">
        <v>283</v>
      </c>
      <c r="I196" s="74"/>
      <c r="K196" s="66" t="s">
        <v>376</v>
      </c>
      <c r="L196" s="66">
        <v>190</v>
      </c>
      <c r="M196" s="66" t="s">
        <v>38</v>
      </c>
      <c r="N196" s="66" t="s">
        <v>210</v>
      </c>
      <c r="O196" s="66" t="s">
        <v>186</v>
      </c>
      <c r="P196" s="66" t="s">
        <v>283</v>
      </c>
    </row>
    <row r="197" spans="2:17">
      <c r="B197" s="179"/>
      <c r="C197" s="70">
        <v>191</v>
      </c>
      <c r="D197" s="70">
        <v>131</v>
      </c>
      <c r="E197" s="76" t="s">
        <v>38</v>
      </c>
      <c r="F197" s="75" t="s">
        <v>159</v>
      </c>
      <c r="G197" s="75" t="s">
        <v>187</v>
      </c>
      <c r="H197" s="75" t="s">
        <v>283</v>
      </c>
      <c r="I197" s="74"/>
      <c r="K197" s="66" t="s">
        <v>376</v>
      </c>
      <c r="L197" s="66">
        <v>191</v>
      </c>
      <c r="M197" s="66" t="s">
        <v>38</v>
      </c>
      <c r="N197" s="66" t="s">
        <v>210</v>
      </c>
      <c r="O197" s="66" t="s">
        <v>187</v>
      </c>
      <c r="P197" s="66" t="s">
        <v>283</v>
      </c>
    </row>
    <row r="198" spans="2:17">
      <c r="B198" s="179"/>
      <c r="C198" s="70">
        <v>192</v>
      </c>
      <c r="D198" s="70">
        <v>132</v>
      </c>
      <c r="E198" s="76" t="s">
        <v>38</v>
      </c>
      <c r="F198" s="75" t="s">
        <v>159</v>
      </c>
      <c r="G198" s="75" t="s">
        <v>188</v>
      </c>
      <c r="H198" s="75" t="s">
        <v>283</v>
      </c>
      <c r="I198" s="74"/>
      <c r="K198" s="66" t="s">
        <v>376</v>
      </c>
      <c r="L198" s="66">
        <v>192</v>
      </c>
      <c r="M198" s="66" t="s">
        <v>38</v>
      </c>
      <c r="N198" s="66" t="s">
        <v>210</v>
      </c>
      <c r="O198" s="66" t="s">
        <v>188</v>
      </c>
      <c r="P198" s="66" t="s">
        <v>283</v>
      </c>
    </row>
    <row r="199" spans="2:17">
      <c r="B199" s="179"/>
      <c r="C199" s="70">
        <v>193</v>
      </c>
      <c r="D199" s="70">
        <v>133</v>
      </c>
      <c r="E199" s="76" t="s">
        <v>38</v>
      </c>
      <c r="F199" s="75" t="s">
        <v>159</v>
      </c>
      <c r="G199" s="75" t="s">
        <v>189</v>
      </c>
      <c r="H199" s="75" t="s">
        <v>283</v>
      </c>
      <c r="I199" s="74"/>
      <c r="K199" s="66" t="s">
        <v>376</v>
      </c>
      <c r="L199" s="66">
        <v>193</v>
      </c>
      <c r="M199" s="66" t="s">
        <v>38</v>
      </c>
      <c r="N199" s="66" t="s">
        <v>210</v>
      </c>
      <c r="O199" s="66" t="s">
        <v>189</v>
      </c>
      <c r="P199" s="66" t="s">
        <v>283</v>
      </c>
    </row>
    <row r="200" spans="2:17">
      <c r="B200" s="179"/>
      <c r="C200" s="70">
        <v>194</v>
      </c>
      <c r="D200" s="70">
        <v>134</v>
      </c>
      <c r="E200" s="76" t="s">
        <v>38</v>
      </c>
      <c r="F200" s="75" t="s">
        <v>159</v>
      </c>
      <c r="G200" s="75" t="s">
        <v>190</v>
      </c>
      <c r="H200" s="75" t="s">
        <v>283</v>
      </c>
      <c r="I200" s="74"/>
      <c r="K200" s="66" t="s">
        <v>376</v>
      </c>
      <c r="L200" s="66">
        <v>194</v>
      </c>
      <c r="M200" s="66" t="s">
        <v>38</v>
      </c>
      <c r="N200" s="66" t="s">
        <v>210</v>
      </c>
      <c r="O200" s="66" t="s">
        <v>190</v>
      </c>
      <c r="P200" s="66" t="s">
        <v>283</v>
      </c>
    </row>
    <row r="201" spans="2:17">
      <c r="B201" s="179"/>
      <c r="C201" s="70">
        <v>195</v>
      </c>
      <c r="D201" s="73"/>
      <c r="E201" s="73" t="s">
        <v>166</v>
      </c>
      <c r="F201" s="72"/>
      <c r="G201" s="72" t="s">
        <v>403</v>
      </c>
      <c r="H201" s="72" t="s">
        <v>279</v>
      </c>
      <c r="I201" s="71"/>
      <c r="K201" s="66" t="s">
        <v>376</v>
      </c>
      <c r="L201" s="66">
        <v>195</v>
      </c>
      <c r="M201" s="66" t="s">
        <v>38</v>
      </c>
      <c r="N201" s="66" t="s">
        <v>210</v>
      </c>
      <c r="O201" s="66" t="s">
        <v>403</v>
      </c>
      <c r="P201" s="66" t="s">
        <v>279</v>
      </c>
    </row>
    <row r="202" spans="2:17">
      <c r="B202" s="179"/>
      <c r="C202" s="70">
        <v>196</v>
      </c>
      <c r="D202" s="70">
        <v>135</v>
      </c>
      <c r="E202" s="69" t="s">
        <v>167</v>
      </c>
      <c r="F202" s="68"/>
      <c r="G202" s="68" t="s">
        <v>404</v>
      </c>
      <c r="H202" s="68" t="s">
        <v>294</v>
      </c>
      <c r="I202" s="67"/>
      <c r="K202" s="66" t="s">
        <v>376</v>
      </c>
      <c r="L202" s="66">
        <v>196</v>
      </c>
      <c r="M202" s="66" t="s">
        <v>38</v>
      </c>
      <c r="N202" s="66" t="s">
        <v>210</v>
      </c>
      <c r="O202" s="66" t="s">
        <v>404</v>
      </c>
      <c r="P202" s="66" t="s">
        <v>294</v>
      </c>
    </row>
    <row r="203" spans="2:17">
      <c r="B203" s="179"/>
      <c r="C203" s="70">
        <v>197</v>
      </c>
      <c r="D203" s="73"/>
      <c r="E203" s="73" t="s">
        <v>166</v>
      </c>
      <c r="F203" s="72"/>
      <c r="G203" s="72" t="s">
        <v>405</v>
      </c>
      <c r="H203" s="72" t="s">
        <v>279</v>
      </c>
      <c r="I203" s="71"/>
      <c r="K203" s="66" t="s">
        <v>376</v>
      </c>
      <c r="L203" s="66">
        <v>197</v>
      </c>
      <c r="M203" s="66" t="s">
        <v>38</v>
      </c>
      <c r="N203" s="66" t="s">
        <v>210</v>
      </c>
      <c r="O203" s="66" t="s">
        <v>405</v>
      </c>
      <c r="P203" s="66" t="s">
        <v>279</v>
      </c>
    </row>
    <row r="204" spans="2:17">
      <c r="B204" s="179"/>
      <c r="C204" s="70">
        <v>198</v>
      </c>
      <c r="D204" s="70">
        <v>136</v>
      </c>
      <c r="E204" s="69" t="s">
        <v>168</v>
      </c>
      <c r="F204" s="68"/>
      <c r="G204" s="68" t="s">
        <v>406</v>
      </c>
      <c r="H204" s="68" t="s">
        <v>407</v>
      </c>
      <c r="I204" s="67"/>
      <c r="K204" s="66" t="s">
        <v>376</v>
      </c>
      <c r="L204" s="66">
        <v>198</v>
      </c>
      <c r="M204" s="66" t="s">
        <v>38</v>
      </c>
      <c r="N204" s="66" t="s">
        <v>210</v>
      </c>
      <c r="O204" s="66" t="s">
        <v>519</v>
      </c>
      <c r="P204" s="66" t="s">
        <v>407</v>
      </c>
      <c r="Q204" s="65" t="s">
        <v>513</v>
      </c>
    </row>
    <row r="205" spans="2:17">
      <c r="B205" s="179"/>
      <c r="C205" s="70">
        <v>199</v>
      </c>
      <c r="D205" s="73"/>
      <c r="E205" s="73" t="s">
        <v>166</v>
      </c>
      <c r="F205" s="72"/>
      <c r="G205" s="72" t="s">
        <v>408</v>
      </c>
      <c r="H205" s="72" t="s">
        <v>279</v>
      </c>
      <c r="I205" s="71"/>
      <c r="K205" s="66" t="s">
        <v>376</v>
      </c>
      <c r="L205" s="66">
        <v>199</v>
      </c>
      <c r="M205" s="66" t="s">
        <v>38</v>
      </c>
      <c r="N205" s="66" t="s">
        <v>210</v>
      </c>
      <c r="O205" s="66" t="s">
        <v>408</v>
      </c>
      <c r="P205" s="66" t="s">
        <v>279</v>
      </c>
    </row>
    <row r="206" spans="2:17">
      <c r="B206" s="179"/>
      <c r="C206" s="70">
        <v>200</v>
      </c>
      <c r="D206" s="70">
        <v>137</v>
      </c>
      <c r="E206" s="76" t="s">
        <v>38</v>
      </c>
      <c r="F206" s="75" t="s">
        <v>159</v>
      </c>
      <c r="G206" s="75" t="s">
        <v>193</v>
      </c>
      <c r="H206" s="75" t="s">
        <v>283</v>
      </c>
      <c r="I206" s="74"/>
      <c r="K206" s="66" t="s">
        <v>376</v>
      </c>
      <c r="L206" s="66">
        <v>200</v>
      </c>
      <c r="M206" s="66" t="s">
        <v>38</v>
      </c>
      <c r="N206" s="66" t="s">
        <v>210</v>
      </c>
      <c r="O206" s="66" t="s">
        <v>193</v>
      </c>
      <c r="P206" s="66" t="s">
        <v>283</v>
      </c>
    </row>
    <row r="207" spans="2:17">
      <c r="B207" s="179"/>
      <c r="C207" s="70">
        <v>201</v>
      </c>
      <c r="D207" s="70">
        <v>138</v>
      </c>
      <c r="E207" s="76" t="s">
        <v>38</v>
      </c>
      <c r="F207" s="75" t="s">
        <v>159</v>
      </c>
      <c r="G207" s="75" t="s">
        <v>194</v>
      </c>
      <c r="H207" s="75" t="s">
        <v>283</v>
      </c>
      <c r="I207" s="74"/>
      <c r="K207" s="66" t="s">
        <v>376</v>
      </c>
      <c r="L207" s="66">
        <v>201</v>
      </c>
      <c r="M207" s="66" t="s">
        <v>38</v>
      </c>
      <c r="N207" s="66" t="s">
        <v>210</v>
      </c>
      <c r="O207" s="66" t="s">
        <v>194</v>
      </c>
      <c r="P207" s="66" t="s">
        <v>283</v>
      </c>
    </row>
    <row r="208" spans="2:17">
      <c r="B208" s="179"/>
      <c r="C208" s="70">
        <v>202</v>
      </c>
      <c r="D208" s="70">
        <v>139</v>
      </c>
      <c r="E208" s="76" t="s">
        <v>38</v>
      </c>
      <c r="F208" s="75" t="s">
        <v>159</v>
      </c>
      <c r="G208" s="75" t="s">
        <v>174</v>
      </c>
      <c r="H208" s="75" t="s">
        <v>287</v>
      </c>
      <c r="I208" s="74"/>
      <c r="K208" s="66" t="s">
        <v>376</v>
      </c>
      <c r="L208" s="66">
        <v>202</v>
      </c>
      <c r="M208" s="66" t="s">
        <v>38</v>
      </c>
      <c r="N208" s="66" t="s">
        <v>210</v>
      </c>
      <c r="O208" s="66" t="s">
        <v>174</v>
      </c>
      <c r="P208" s="66" t="s">
        <v>287</v>
      </c>
    </row>
    <row r="209" spans="2:17">
      <c r="B209" s="179"/>
      <c r="C209" s="70">
        <v>203</v>
      </c>
      <c r="D209" s="73"/>
      <c r="E209" s="73" t="s">
        <v>166</v>
      </c>
      <c r="F209" s="72"/>
      <c r="G209" s="72" t="s">
        <v>409</v>
      </c>
      <c r="H209" s="72" t="s">
        <v>279</v>
      </c>
      <c r="I209" s="71"/>
      <c r="K209" s="66" t="s">
        <v>376</v>
      </c>
      <c r="L209" s="66">
        <v>203</v>
      </c>
      <c r="M209" s="66" t="s">
        <v>38</v>
      </c>
      <c r="N209" s="66" t="s">
        <v>210</v>
      </c>
      <c r="O209" s="66" t="s">
        <v>409</v>
      </c>
      <c r="P209" s="66" t="s">
        <v>279</v>
      </c>
    </row>
    <row r="210" spans="2:17">
      <c r="B210" s="179"/>
      <c r="C210" s="70">
        <v>204</v>
      </c>
      <c r="D210" s="70">
        <v>140</v>
      </c>
      <c r="E210" s="76" t="s">
        <v>38</v>
      </c>
      <c r="F210" s="75" t="s">
        <v>159</v>
      </c>
      <c r="G210" s="75" t="s">
        <v>195</v>
      </c>
      <c r="H210" s="75" t="s">
        <v>287</v>
      </c>
      <c r="I210" s="74"/>
      <c r="K210" s="66" t="s">
        <v>376</v>
      </c>
      <c r="L210" s="66">
        <v>204</v>
      </c>
      <c r="M210" s="66" t="s">
        <v>38</v>
      </c>
      <c r="N210" s="66" t="s">
        <v>210</v>
      </c>
      <c r="O210" s="66" t="s">
        <v>195</v>
      </c>
      <c r="P210" s="66" t="s">
        <v>287</v>
      </c>
    </row>
    <row r="211" spans="2:17">
      <c r="B211" s="179"/>
      <c r="C211" s="70">
        <v>205</v>
      </c>
      <c r="D211" s="70">
        <v>141</v>
      </c>
      <c r="E211" s="76" t="s">
        <v>38</v>
      </c>
      <c r="F211" s="75" t="s">
        <v>159</v>
      </c>
      <c r="G211" s="75" t="s">
        <v>191</v>
      </c>
      <c r="H211" s="75" t="s">
        <v>283</v>
      </c>
      <c r="I211" s="74"/>
      <c r="K211" s="66" t="s">
        <v>376</v>
      </c>
      <c r="L211" s="66">
        <v>205</v>
      </c>
      <c r="M211" s="66" t="s">
        <v>38</v>
      </c>
      <c r="N211" s="66" t="s">
        <v>210</v>
      </c>
      <c r="O211" s="66" t="s">
        <v>191</v>
      </c>
      <c r="P211" s="66" t="s">
        <v>283</v>
      </c>
    </row>
    <row r="212" spans="2:17">
      <c r="B212" s="179"/>
      <c r="C212" s="70">
        <v>206</v>
      </c>
      <c r="D212" s="73"/>
      <c r="E212" s="73" t="s">
        <v>166</v>
      </c>
      <c r="F212" s="72"/>
      <c r="G212" s="72" t="s">
        <v>410</v>
      </c>
      <c r="H212" s="72" t="s">
        <v>279</v>
      </c>
      <c r="I212" s="71"/>
      <c r="K212" s="66" t="s">
        <v>376</v>
      </c>
      <c r="L212" s="66">
        <v>206</v>
      </c>
      <c r="M212" s="66" t="s">
        <v>38</v>
      </c>
      <c r="N212" s="66" t="s">
        <v>210</v>
      </c>
      <c r="O212" s="66" t="s">
        <v>410</v>
      </c>
      <c r="P212" s="66" t="s">
        <v>279</v>
      </c>
    </row>
    <row r="213" spans="2:17">
      <c r="B213" s="179"/>
      <c r="C213" s="70">
        <v>207</v>
      </c>
      <c r="D213" s="70">
        <v>142</v>
      </c>
      <c r="E213" s="76" t="s">
        <v>38</v>
      </c>
      <c r="F213" s="75" t="s">
        <v>159</v>
      </c>
      <c r="G213" s="75" t="s">
        <v>192</v>
      </c>
      <c r="H213" s="75" t="s">
        <v>283</v>
      </c>
      <c r="I213" s="74"/>
      <c r="K213" s="66" t="s">
        <v>376</v>
      </c>
      <c r="L213" s="66">
        <v>207</v>
      </c>
      <c r="M213" s="66" t="s">
        <v>38</v>
      </c>
      <c r="N213" s="66" t="s">
        <v>210</v>
      </c>
      <c r="O213" s="66" t="s">
        <v>192</v>
      </c>
      <c r="P213" s="66" t="s">
        <v>283</v>
      </c>
    </row>
    <row r="214" spans="2:17">
      <c r="B214" s="179"/>
      <c r="C214" s="70">
        <v>208</v>
      </c>
      <c r="D214" s="70">
        <v>143</v>
      </c>
      <c r="E214" s="76" t="s">
        <v>38</v>
      </c>
      <c r="F214" s="75" t="s">
        <v>159</v>
      </c>
      <c r="G214" s="75" t="s">
        <v>196</v>
      </c>
      <c r="H214" s="75" t="s">
        <v>283</v>
      </c>
      <c r="I214" s="74"/>
      <c r="K214" s="66" t="s">
        <v>376</v>
      </c>
      <c r="L214" s="66">
        <v>208</v>
      </c>
      <c r="M214" s="66" t="s">
        <v>38</v>
      </c>
      <c r="N214" s="66" t="s">
        <v>210</v>
      </c>
      <c r="O214" s="66" t="s">
        <v>196</v>
      </c>
      <c r="P214" s="66" t="s">
        <v>283</v>
      </c>
    </row>
    <row r="215" spans="2:17">
      <c r="B215" s="179"/>
      <c r="C215" s="70">
        <v>209</v>
      </c>
      <c r="D215" s="70">
        <v>144</v>
      </c>
      <c r="E215" s="76" t="s">
        <v>38</v>
      </c>
      <c r="F215" s="75" t="s">
        <v>159</v>
      </c>
      <c r="G215" s="75" t="s">
        <v>197</v>
      </c>
      <c r="H215" s="75" t="s">
        <v>283</v>
      </c>
      <c r="I215" s="74"/>
      <c r="K215" s="66" t="s">
        <v>376</v>
      </c>
      <c r="L215" s="66">
        <v>209</v>
      </c>
      <c r="M215" s="66" t="s">
        <v>38</v>
      </c>
      <c r="N215" s="66" t="s">
        <v>210</v>
      </c>
      <c r="O215" s="66" t="s">
        <v>197</v>
      </c>
      <c r="P215" s="66" t="s">
        <v>283</v>
      </c>
    </row>
    <row r="216" spans="2:17">
      <c r="B216" s="179"/>
      <c r="C216" s="70">
        <v>210</v>
      </c>
      <c r="D216" s="73"/>
      <c r="E216" s="73" t="s">
        <v>166</v>
      </c>
      <c r="F216" s="72"/>
      <c r="G216" s="72" t="s">
        <v>411</v>
      </c>
      <c r="H216" s="72" t="s">
        <v>279</v>
      </c>
      <c r="I216" s="71"/>
      <c r="K216" s="66" t="s">
        <v>376</v>
      </c>
      <c r="L216" s="66">
        <v>210</v>
      </c>
      <c r="M216" s="66" t="s">
        <v>38</v>
      </c>
      <c r="N216" s="66" t="s">
        <v>210</v>
      </c>
      <c r="O216" s="66" t="s">
        <v>411</v>
      </c>
      <c r="P216" s="66" t="s">
        <v>279</v>
      </c>
    </row>
    <row r="217" spans="2:17">
      <c r="B217" s="179"/>
      <c r="C217" s="70">
        <v>211</v>
      </c>
      <c r="D217" s="70">
        <v>145</v>
      </c>
      <c r="E217" s="69" t="s">
        <v>170</v>
      </c>
      <c r="F217" s="68"/>
      <c r="G217" s="68" t="s">
        <v>412</v>
      </c>
      <c r="H217" s="68" t="s">
        <v>302</v>
      </c>
      <c r="I217" s="67"/>
      <c r="K217" s="66" t="s">
        <v>376</v>
      </c>
      <c r="L217" s="66">
        <v>211</v>
      </c>
      <c r="M217" s="66" t="s">
        <v>38</v>
      </c>
      <c r="N217" s="66" t="s">
        <v>210</v>
      </c>
      <c r="O217" s="66" t="s">
        <v>412</v>
      </c>
      <c r="P217" s="66" t="s">
        <v>302</v>
      </c>
    </row>
    <row r="218" spans="2:17">
      <c r="B218" s="179"/>
      <c r="C218" s="70">
        <v>212</v>
      </c>
      <c r="D218" s="73"/>
      <c r="E218" s="73" t="s">
        <v>166</v>
      </c>
      <c r="F218" s="72"/>
      <c r="G218" s="72" t="s">
        <v>413</v>
      </c>
      <c r="H218" s="72" t="s">
        <v>279</v>
      </c>
      <c r="I218" s="71"/>
      <c r="K218" s="66" t="s">
        <v>376</v>
      </c>
      <c r="L218" s="66">
        <v>212</v>
      </c>
      <c r="M218" s="66" t="s">
        <v>38</v>
      </c>
      <c r="N218" s="66" t="s">
        <v>210</v>
      </c>
      <c r="O218" s="66" t="s">
        <v>413</v>
      </c>
      <c r="P218" s="66" t="s">
        <v>279</v>
      </c>
    </row>
    <row r="219" spans="2:17">
      <c r="B219" s="179"/>
      <c r="C219" s="70">
        <v>213</v>
      </c>
      <c r="D219" s="70">
        <v>146</v>
      </c>
      <c r="E219" s="69" t="s">
        <v>169</v>
      </c>
      <c r="F219" s="68"/>
      <c r="G219" s="68" t="s">
        <v>414</v>
      </c>
      <c r="H219" s="68" t="s">
        <v>299</v>
      </c>
      <c r="I219" s="67"/>
      <c r="K219" s="66" t="s">
        <v>376</v>
      </c>
      <c r="L219" s="66">
        <v>213</v>
      </c>
      <c r="M219" s="66" t="s">
        <v>38</v>
      </c>
      <c r="N219" s="66" t="s">
        <v>210</v>
      </c>
      <c r="O219" s="66" t="s">
        <v>414</v>
      </c>
      <c r="P219" s="66" t="s">
        <v>299</v>
      </c>
      <c r="Q219" s="65" t="s">
        <v>514</v>
      </c>
    </row>
    <row r="220" spans="2:17">
      <c r="B220" s="179"/>
      <c r="C220" s="70">
        <v>214</v>
      </c>
      <c r="D220" s="73"/>
      <c r="E220" s="73" t="s">
        <v>166</v>
      </c>
      <c r="F220" s="72"/>
      <c r="G220" s="72" t="s">
        <v>415</v>
      </c>
      <c r="H220" s="72" t="s">
        <v>279</v>
      </c>
      <c r="I220" s="71"/>
      <c r="K220" s="66" t="s">
        <v>376</v>
      </c>
      <c r="L220" s="66">
        <v>214</v>
      </c>
      <c r="M220" s="66" t="s">
        <v>38</v>
      </c>
      <c r="N220" s="66" t="s">
        <v>210</v>
      </c>
      <c r="O220" s="66" t="s">
        <v>415</v>
      </c>
      <c r="P220" s="66" t="s">
        <v>279</v>
      </c>
    </row>
    <row r="221" spans="2:17">
      <c r="B221" s="179"/>
      <c r="C221" s="70">
        <v>215</v>
      </c>
      <c r="D221" s="70">
        <v>147</v>
      </c>
      <c r="E221" s="76" t="s">
        <v>38</v>
      </c>
      <c r="F221" s="75" t="s">
        <v>159</v>
      </c>
      <c r="G221" s="75" t="s">
        <v>198</v>
      </c>
      <c r="H221" s="75" t="s">
        <v>283</v>
      </c>
      <c r="I221" s="74"/>
      <c r="K221" s="66" t="s">
        <v>376</v>
      </c>
      <c r="L221" s="66">
        <v>215</v>
      </c>
      <c r="M221" s="66" t="s">
        <v>38</v>
      </c>
      <c r="N221" s="66" t="s">
        <v>210</v>
      </c>
      <c r="O221" s="66" t="s">
        <v>198</v>
      </c>
      <c r="P221" s="66" t="s">
        <v>283</v>
      </c>
    </row>
    <row r="222" spans="2:17">
      <c r="B222" s="179"/>
      <c r="C222" s="70">
        <v>216</v>
      </c>
      <c r="D222" s="70">
        <v>148</v>
      </c>
      <c r="E222" s="76" t="s">
        <v>38</v>
      </c>
      <c r="F222" s="75" t="s">
        <v>159</v>
      </c>
      <c r="G222" s="75" t="s">
        <v>199</v>
      </c>
      <c r="H222" s="75" t="s">
        <v>283</v>
      </c>
      <c r="I222" s="74"/>
      <c r="K222" s="66" t="s">
        <v>376</v>
      </c>
      <c r="L222" s="66">
        <v>216</v>
      </c>
      <c r="M222" s="66" t="s">
        <v>38</v>
      </c>
      <c r="N222" s="66" t="s">
        <v>210</v>
      </c>
      <c r="O222" s="66" t="s">
        <v>199</v>
      </c>
      <c r="P222" s="66" t="s">
        <v>283</v>
      </c>
    </row>
    <row r="223" spans="2:17">
      <c r="B223" s="179"/>
      <c r="C223" s="70">
        <v>217</v>
      </c>
      <c r="D223" s="70">
        <v>149</v>
      </c>
      <c r="E223" s="76" t="s">
        <v>38</v>
      </c>
      <c r="F223" s="75" t="s">
        <v>159</v>
      </c>
      <c r="G223" s="75" t="s">
        <v>200</v>
      </c>
      <c r="H223" s="75" t="s">
        <v>283</v>
      </c>
      <c r="I223" s="74"/>
      <c r="K223" s="66" t="s">
        <v>376</v>
      </c>
      <c r="L223" s="66">
        <v>217</v>
      </c>
      <c r="M223" s="66" t="s">
        <v>38</v>
      </c>
      <c r="N223" s="66" t="s">
        <v>210</v>
      </c>
      <c r="O223" s="66" t="s">
        <v>200</v>
      </c>
      <c r="P223" s="66" t="s">
        <v>283</v>
      </c>
    </row>
    <row r="224" spans="2:17">
      <c r="B224" s="179"/>
      <c r="C224" s="70">
        <v>218</v>
      </c>
      <c r="D224" s="73"/>
      <c r="E224" s="73" t="s">
        <v>166</v>
      </c>
      <c r="F224" s="72"/>
      <c r="G224" s="72" t="s">
        <v>416</v>
      </c>
      <c r="H224" s="72" t="s">
        <v>279</v>
      </c>
      <c r="I224" s="71"/>
      <c r="K224" s="66" t="s">
        <v>376</v>
      </c>
      <c r="L224" s="66">
        <v>218</v>
      </c>
      <c r="M224" s="66" t="s">
        <v>38</v>
      </c>
      <c r="N224" s="66" t="s">
        <v>210</v>
      </c>
      <c r="O224" s="66" t="s">
        <v>416</v>
      </c>
      <c r="P224" s="66" t="s">
        <v>279</v>
      </c>
    </row>
    <row r="225" spans="2:17">
      <c r="B225" s="179"/>
      <c r="C225" s="70">
        <v>219</v>
      </c>
      <c r="D225" s="70">
        <v>150</v>
      </c>
      <c r="E225" s="76" t="s">
        <v>38</v>
      </c>
      <c r="F225" s="75" t="s">
        <v>159</v>
      </c>
      <c r="G225" s="75" t="s">
        <v>201</v>
      </c>
      <c r="H225" s="75" t="s">
        <v>287</v>
      </c>
      <c r="I225" s="74"/>
      <c r="K225" s="66" t="s">
        <v>376</v>
      </c>
      <c r="L225" s="66">
        <v>219</v>
      </c>
      <c r="M225" s="66" t="s">
        <v>38</v>
      </c>
      <c r="N225" s="66" t="s">
        <v>210</v>
      </c>
      <c r="O225" s="66" t="s">
        <v>201</v>
      </c>
      <c r="P225" s="66" t="s">
        <v>287</v>
      </c>
    </row>
    <row r="226" spans="2:17">
      <c r="B226" s="179"/>
      <c r="C226" s="70">
        <v>220</v>
      </c>
      <c r="D226" s="70">
        <v>151</v>
      </c>
      <c r="E226" s="76" t="s">
        <v>38</v>
      </c>
      <c r="F226" s="75" t="s">
        <v>159</v>
      </c>
      <c r="G226" s="75" t="s">
        <v>205</v>
      </c>
      <c r="H226" s="75" t="s">
        <v>294</v>
      </c>
      <c r="I226" s="74"/>
      <c r="K226" s="66" t="s">
        <v>376</v>
      </c>
      <c r="L226" s="66">
        <v>220</v>
      </c>
      <c r="M226" s="66" t="s">
        <v>38</v>
      </c>
      <c r="N226" s="66" t="s">
        <v>210</v>
      </c>
      <c r="O226" s="66" t="s">
        <v>205</v>
      </c>
      <c r="P226" s="66" t="s">
        <v>294</v>
      </c>
    </row>
    <row r="227" spans="2:17">
      <c r="B227" s="179"/>
      <c r="C227" s="70">
        <v>221</v>
      </c>
      <c r="D227" s="73"/>
      <c r="E227" s="73" t="s">
        <v>166</v>
      </c>
      <c r="F227" s="72"/>
      <c r="G227" s="72" t="s">
        <v>417</v>
      </c>
      <c r="H227" s="72" t="s">
        <v>279</v>
      </c>
      <c r="I227" s="71"/>
      <c r="K227" s="66" t="s">
        <v>376</v>
      </c>
      <c r="L227" s="66">
        <v>221</v>
      </c>
      <c r="M227" s="66" t="s">
        <v>38</v>
      </c>
      <c r="N227" s="66" t="s">
        <v>210</v>
      </c>
      <c r="O227" s="66" t="s">
        <v>417</v>
      </c>
      <c r="P227" s="66" t="s">
        <v>279</v>
      </c>
    </row>
    <row r="228" spans="2:17">
      <c r="B228" s="179"/>
      <c r="C228" s="70">
        <v>222</v>
      </c>
      <c r="D228" s="70">
        <v>152</v>
      </c>
      <c r="E228" s="76" t="s">
        <v>38</v>
      </c>
      <c r="F228" s="75" t="s">
        <v>159</v>
      </c>
      <c r="G228" s="75" t="s">
        <v>204</v>
      </c>
      <c r="H228" s="75" t="s">
        <v>279</v>
      </c>
      <c r="I228" s="74"/>
      <c r="K228" s="66" t="s">
        <v>376</v>
      </c>
      <c r="L228" s="66">
        <v>222</v>
      </c>
      <c r="M228" s="66" t="s">
        <v>38</v>
      </c>
      <c r="N228" s="66" t="s">
        <v>210</v>
      </c>
      <c r="O228" s="66" t="s">
        <v>521</v>
      </c>
      <c r="P228" s="66" t="s">
        <v>279</v>
      </c>
      <c r="Q228" s="65" t="s">
        <v>520</v>
      </c>
    </row>
    <row r="229" spans="2:17" ht="13.5" customHeight="1">
      <c r="B229" s="179"/>
      <c r="C229" s="70">
        <v>223</v>
      </c>
      <c r="D229" s="70">
        <v>153</v>
      </c>
      <c r="E229" s="76" t="s">
        <v>38</v>
      </c>
      <c r="F229" s="75" t="s">
        <v>159</v>
      </c>
      <c r="G229" s="75" t="s">
        <v>202</v>
      </c>
      <c r="H229" s="75" t="s">
        <v>219</v>
      </c>
      <c r="I229" s="74"/>
      <c r="K229" s="66" t="s">
        <v>376</v>
      </c>
      <c r="L229" s="66">
        <v>223</v>
      </c>
      <c r="M229" s="66" t="s">
        <v>38</v>
      </c>
      <c r="N229" s="66" t="s">
        <v>210</v>
      </c>
      <c r="O229" s="66" t="s">
        <v>202</v>
      </c>
      <c r="P229" s="66" t="s">
        <v>219</v>
      </c>
    </row>
    <row r="230" spans="2:17">
      <c r="B230" s="179"/>
      <c r="C230" s="70">
        <v>224</v>
      </c>
      <c r="D230" s="70">
        <v>154</v>
      </c>
      <c r="E230" s="76" t="s">
        <v>38</v>
      </c>
      <c r="F230" s="75" t="s">
        <v>159</v>
      </c>
      <c r="G230" s="75" t="s">
        <v>203</v>
      </c>
      <c r="H230" s="75" t="s">
        <v>219</v>
      </c>
      <c r="I230" s="74"/>
      <c r="K230" s="66" t="s">
        <v>376</v>
      </c>
      <c r="L230" s="66">
        <v>224</v>
      </c>
      <c r="M230" s="66" t="s">
        <v>38</v>
      </c>
      <c r="N230" s="66" t="s">
        <v>210</v>
      </c>
      <c r="O230" s="66" t="s">
        <v>203</v>
      </c>
      <c r="P230" s="66" t="s">
        <v>219</v>
      </c>
    </row>
    <row r="231" spans="2:17">
      <c r="B231" s="179"/>
      <c r="C231" s="70">
        <v>225</v>
      </c>
      <c r="D231" s="73"/>
      <c r="E231" s="73" t="s">
        <v>166</v>
      </c>
      <c r="F231" s="72"/>
      <c r="G231" s="72" t="s">
        <v>418</v>
      </c>
      <c r="H231" s="72" t="s">
        <v>214</v>
      </c>
      <c r="I231" s="71"/>
      <c r="K231" s="66" t="s">
        <v>376</v>
      </c>
      <c r="L231" s="66">
        <v>225</v>
      </c>
      <c r="M231" s="66" t="s">
        <v>38</v>
      </c>
      <c r="N231" s="66" t="s">
        <v>210</v>
      </c>
      <c r="O231" s="66" t="s">
        <v>418</v>
      </c>
      <c r="P231" s="66" t="s">
        <v>214</v>
      </c>
    </row>
    <row r="232" spans="2:17">
      <c r="B232" s="179"/>
      <c r="C232" s="70">
        <v>226</v>
      </c>
      <c r="D232" s="70">
        <v>155</v>
      </c>
      <c r="E232" s="69" t="s">
        <v>167</v>
      </c>
      <c r="F232" s="68"/>
      <c r="G232" s="68" t="s">
        <v>419</v>
      </c>
      <c r="H232" s="68" t="s">
        <v>234</v>
      </c>
      <c r="I232" s="67"/>
      <c r="K232" s="66" t="s">
        <v>376</v>
      </c>
      <c r="L232" s="66">
        <v>226</v>
      </c>
      <c r="M232" s="66" t="s">
        <v>38</v>
      </c>
      <c r="N232" s="66" t="s">
        <v>210</v>
      </c>
      <c r="O232" s="66" t="s">
        <v>419</v>
      </c>
      <c r="P232" s="66" t="s">
        <v>234</v>
      </c>
    </row>
    <row r="233" spans="2:17">
      <c r="B233" s="179"/>
      <c r="C233" s="70">
        <v>227</v>
      </c>
      <c r="D233" s="73"/>
      <c r="E233" s="73" t="s">
        <v>166</v>
      </c>
      <c r="F233" s="72"/>
      <c r="G233" s="72" t="s">
        <v>420</v>
      </c>
      <c r="H233" s="72" t="s">
        <v>214</v>
      </c>
      <c r="I233" s="71"/>
      <c r="K233" s="66" t="s">
        <v>376</v>
      </c>
      <c r="L233" s="66">
        <v>227</v>
      </c>
      <c r="M233" s="66" t="s">
        <v>38</v>
      </c>
      <c r="N233" s="66" t="s">
        <v>210</v>
      </c>
      <c r="O233" s="66" t="s">
        <v>420</v>
      </c>
      <c r="P233" s="66" t="s">
        <v>214</v>
      </c>
    </row>
    <row r="234" spans="2:17">
      <c r="B234" s="179"/>
      <c r="C234" s="70">
        <v>228</v>
      </c>
      <c r="D234" s="70">
        <v>156</v>
      </c>
      <c r="E234" s="69" t="s">
        <v>168</v>
      </c>
      <c r="F234" s="68"/>
      <c r="G234" s="68" t="s">
        <v>421</v>
      </c>
      <c r="H234" s="68" t="s">
        <v>231</v>
      </c>
      <c r="I234" s="67"/>
      <c r="K234" s="66" t="s">
        <v>376</v>
      </c>
      <c r="L234" s="66">
        <v>228</v>
      </c>
      <c r="M234" s="66" t="s">
        <v>38</v>
      </c>
      <c r="N234" s="66" t="s">
        <v>210</v>
      </c>
      <c r="O234" s="66" t="s">
        <v>421</v>
      </c>
      <c r="P234" s="66" t="s">
        <v>231</v>
      </c>
      <c r="Q234" s="65" t="s">
        <v>513</v>
      </c>
    </row>
    <row r="235" spans="2:17" ht="13.5" customHeight="1">
      <c r="B235" s="180" t="s">
        <v>165</v>
      </c>
      <c r="C235" s="70">
        <v>229</v>
      </c>
      <c r="D235" s="70">
        <v>157</v>
      </c>
      <c r="E235" s="69" t="s">
        <v>169</v>
      </c>
      <c r="F235" s="68"/>
      <c r="G235" s="68" t="s">
        <v>423</v>
      </c>
      <c r="H235" s="68" t="s">
        <v>212</v>
      </c>
      <c r="I235" s="67"/>
      <c r="K235" s="66" t="s">
        <v>422</v>
      </c>
      <c r="L235" s="66">
        <v>229</v>
      </c>
      <c r="M235" s="66" t="s">
        <v>38</v>
      </c>
      <c r="N235" s="66" t="s">
        <v>210</v>
      </c>
      <c r="O235" s="66" t="s">
        <v>423</v>
      </c>
      <c r="P235" s="66" t="s">
        <v>212</v>
      </c>
      <c r="Q235" s="65">
        <v>3.3</v>
      </c>
    </row>
    <row r="236" spans="2:17">
      <c r="B236" s="180"/>
      <c r="C236" s="70">
        <v>230</v>
      </c>
      <c r="D236" s="73"/>
      <c r="E236" s="73" t="s">
        <v>166</v>
      </c>
      <c r="F236" s="72"/>
      <c r="G236" s="72" t="s">
        <v>424</v>
      </c>
      <c r="H236" s="72" t="s">
        <v>214</v>
      </c>
      <c r="I236" s="71"/>
      <c r="K236" s="66" t="s">
        <v>422</v>
      </c>
      <c r="L236" s="66">
        <v>230</v>
      </c>
      <c r="M236" s="66" t="s">
        <v>38</v>
      </c>
      <c r="N236" s="66" t="s">
        <v>210</v>
      </c>
      <c r="O236" s="66" t="s">
        <v>424</v>
      </c>
      <c r="P236" s="66" t="s">
        <v>214</v>
      </c>
    </row>
    <row r="237" spans="2:17">
      <c r="B237" s="180"/>
      <c r="C237" s="70">
        <v>231</v>
      </c>
      <c r="D237" s="70">
        <v>158</v>
      </c>
      <c r="E237" s="69" t="s">
        <v>170</v>
      </c>
      <c r="F237" s="68"/>
      <c r="G237" s="68" t="s">
        <v>425</v>
      </c>
      <c r="H237" s="68" t="s">
        <v>216</v>
      </c>
      <c r="I237" s="67"/>
      <c r="K237" s="66" t="s">
        <v>422</v>
      </c>
      <c r="L237" s="66">
        <v>231</v>
      </c>
      <c r="M237" s="66" t="s">
        <v>38</v>
      </c>
      <c r="N237" s="66" t="s">
        <v>210</v>
      </c>
      <c r="O237" s="66" t="s">
        <v>425</v>
      </c>
      <c r="P237" s="66" t="s">
        <v>216</v>
      </c>
    </row>
    <row r="238" spans="2:17">
      <c r="B238" s="180"/>
      <c r="C238" s="70">
        <v>232</v>
      </c>
      <c r="D238" s="73"/>
      <c r="E238" s="73" t="s">
        <v>166</v>
      </c>
      <c r="F238" s="72"/>
      <c r="G238" s="72" t="s">
        <v>426</v>
      </c>
      <c r="H238" s="72" t="s">
        <v>214</v>
      </c>
      <c r="I238" s="71"/>
      <c r="K238" s="66" t="s">
        <v>422</v>
      </c>
      <c r="L238" s="66">
        <v>232</v>
      </c>
      <c r="M238" s="66" t="s">
        <v>38</v>
      </c>
      <c r="N238" s="66" t="s">
        <v>210</v>
      </c>
      <c r="O238" s="66" t="s">
        <v>426</v>
      </c>
      <c r="P238" s="66" t="s">
        <v>214</v>
      </c>
    </row>
    <row r="239" spans="2:17">
      <c r="B239" s="180"/>
      <c r="C239" s="70">
        <v>233</v>
      </c>
      <c r="D239" s="70">
        <v>159</v>
      </c>
      <c r="E239" s="76" t="s">
        <v>38</v>
      </c>
      <c r="F239" s="75" t="s">
        <v>159</v>
      </c>
      <c r="G239" s="75" t="s">
        <v>427</v>
      </c>
      <c r="H239" s="75" t="s">
        <v>219</v>
      </c>
      <c r="I239" s="74"/>
      <c r="K239" s="66" t="s">
        <v>422</v>
      </c>
      <c r="L239" s="66">
        <v>233</v>
      </c>
      <c r="M239" s="66" t="s">
        <v>38</v>
      </c>
      <c r="N239" s="66" t="s">
        <v>210</v>
      </c>
      <c r="O239" s="66" t="s">
        <v>427</v>
      </c>
      <c r="P239" s="66" t="s">
        <v>219</v>
      </c>
    </row>
    <row r="240" spans="2:17">
      <c r="B240" s="180"/>
      <c r="C240" s="70">
        <v>234</v>
      </c>
      <c r="D240" s="70">
        <v>160</v>
      </c>
      <c r="E240" s="76" t="s">
        <v>38</v>
      </c>
      <c r="F240" s="75" t="s">
        <v>159</v>
      </c>
      <c r="G240" s="75" t="s">
        <v>428</v>
      </c>
      <c r="H240" s="75" t="s">
        <v>219</v>
      </c>
      <c r="I240" s="74"/>
      <c r="K240" s="66" t="s">
        <v>422</v>
      </c>
      <c r="L240" s="66">
        <v>234</v>
      </c>
      <c r="M240" s="66" t="s">
        <v>38</v>
      </c>
      <c r="N240" s="66" t="s">
        <v>210</v>
      </c>
      <c r="O240" s="66" t="s">
        <v>428</v>
      </c>
      <c r="P240" s="66" t="s">
        <v>219</v>
      </c>
    </row>
    <row r="241" spans="2:17">
      <c r="B241" s="180"/>
      <c r="C241" s="70">
        <v>235</v>
      </c>
      <c r="D241" s="70">
        <v>161</v>
      </c>
      <c r="E241" s="76" t="s">
        <v>38</v>
      </c>
      <c r="F241" s="75" t="s">
        <v>159</v>
      </c>
      <c r="G241" s="75" t="s">
        <v>429</v>
      </c>
      <c r="H241" s="75" t="s">
        <v>219</v>
      </c>
      <c r="I241" s="74"/>
      <c r="K241" s="66" t="s">
        <v>422</v>
      </c>
      <c r="L241" s="66">
        <v>235</v>
      </c>
      <c r="M241" s="66" t="s">
        <v>38</v>
      </c>
      <c r="N241" s="66" t="s">
        <v>210</v>
      </c>
      <c r="O241" s="66" t="s">
        <v>429</v>
      </c>
      <c r="P241" s="66" t="s">
        <v>219</v>
      </c>
    </row>
    <row r="242" spans="2:17">
      <c r="B242" s="180"/>
      <c r="C242" s="70">
        <v>236</v>
      </c>
      <c r="D242" s="73"/>
      <c r="E242" s="73" t="s">
        <v>166</v>
      </c>
      <c r="F242" s="72"/>
      <c r="G242" s="72" t="s">
        <v>430</v>
      </c>
      <c r="H242" s="72" t="s">
        <v>214</v>
      </c>
      <c r="I242" s="71"/>
      <c r="K242" s="66" t="s">
        <v>422</v>
      </c>
      <c r="L242" s="66">
        <v>236</v>
      </c>
      <c r="M242" s="66" t="s">
        <v>38</v>
      </c>
      <c r="N242" s="66" t="s">
        <v>210</v>
      </c>
      <c r="O242" s="66" t="s">
        <v>430</v>
      </c>
      <c r="P242" s="66" t="s">
        <v>214</v>
      </c>
    </row>
    <row r="243" spans="2:17">
      <c r="B243" s="180"/>
      <c r="C243" s="70">
        <v>237</v>
      </c>
      <c r="D243" s="70">
        <v>162</v>
      </c>
      <c r="E243" s="76" t="s">
        <v>38</v>
      </c>
      <c r="F243" s="75" t="s">
        <v>159</v>
      </c>
      <c r="G243" s="75" t="s">
        <v>431</v>
      </c>
      <c r="H243" s="75" t="s">
        <v>219</v>
      </c>
      <c r="I243" s="74"/>
      <c r="K243" s="66" t="s">
        <v>422</v>
      </c>
      <c r="L243" s="66">
        <v>237</v>
      </c>
      <c r="M243" s="66" t="s">
        <v>38</v>
      </c>
      <c r="N243" s="66" t="s">
        <v>210</v>
      </c>
      <c r="O243" s="66" t="s">
        <v>431</v>
      </c>
      <c r="P243" s="66" t="s">
        <v>219</v>
      </c>
    </row>
    <row r="244" spans="2:17">
      <c r="B244" s="180"/>
      <c r="C244" s="70">
        <v>238</v>
      </c>
      <c r="D244" s="70">
        <v>163</v>
      </c>
      <c r="E244" s="76" t="s">
        <v>38</v>
      </c>
      <c r="F244" s="75" t="s">
        <v>159</v>
      </c>
      <c r="G244" s="75" t="s">
        <v>432</v>
      </c>
      <c r="H244" s="75" t="s">
        <v>219</v>
      </c>
      <c r="I244" s="74"/>
      <c r="K244" s="66" t="s">
        <v>422</v>
      </c>
      <c r="L244" s="66">
        <v>238</v>
      </c>
      <c r="M244" s="66" t="s">
        <v>38</v>
      </c>
      <c r="N244" s="66" t="s">
        <v>210</v>
      </c>
      <c r="O244" s="66" t="s">
        <v>432</v>
      </c>
      <c r="P244" s="66" t="s">
        <v>219</v>
      </c>
    </row>
    <row r="245" spans="2:17">
      <c r="B245" s="180"/>
      <c r="C245" s="70">
        <v>239</v>
      </c>
      <c r="D245" s="70">
        <v>164</v>
      </c>
      <c r="E245" s="76" t="s">
        <v>38</v>
      </c>
      <c r="F245" s="75" t="s">
        <v>159</v>
      </c>
      <c r="G245" s="75" t="s">
        <v>433</v>
      </c>
      <c r="H245" s="75" t="s">
        <v>219</v>
      </c>
      <c r="I245" s="74"/>
      <c r="K245" s="66" t="s">
        <v>422</v>
      </c>
      <c r="L245" s="66">
        <v>239</v>
      </c>
      <c r="M245" s="66" t="s">
        <v>38</v>
      </c>
      <c r="N245" s="66" t="s">
        <v>210</v>
      </c>
      <c r="O245" s="66" t="s">
        <v>433</v>
      </c>
      <c r="P245" s="66" t="s">
        <v>219</v>
      </c>
    </row>
    <row r="246" spans="2:17">
      <c r="B246" s="180"/>
      <c r="C246" s="70">
        <v>240</v>
      </c>
      <c r="D246" s="73"/>
      <c r="E246" s="73" t="s">
        <v>166</v>
      </c>
      <c r="F246" s="72"/>
      <c r="G246" s="72" t="s">
        <v>434</v>
      </c>
      <c r="H246" s="72" t="s">
        <v>214</v>
      </c>
      <c r="I246" s="71"/>
      <c r="K246" s="66" t="s">
        <v>422</v>
      </c>
      <c r="L246" s="66">
        <v>240</v>
      </c>
      <c r="M246" s="66" t="s">
        <v>38</v>
      </c>
      <c r="N246" s="66" t="s">
        <v>210</v>
      </c>
      <c r="O246" s="66" t="s">
        <v>434</v>
      </c>
      <c r="P246" s="66" t="s">
        <v>214</v>
      </c>
    </row>
    <row r="247" spans="2:17">
      <c r="B247" s="180"/>
      <c r="C247" s="70">
        <v>241</v>
      </c>
      <c r="D247" s="70">
        <v>165</v>
      </c>
      <c r="E247" s="76" t="s">
        <v>38</v>
      </c>
      <c r="F247" s="75" t="s">
        <v>159</v>
      </c>
      <c r="G247" s="75" t="s">
        <v>435</v>
      </c>
      <c r="H247" s="75" t="s">
        <v>219</v>
      </c>
      <c r="I247" s="74"/>
      <c r="K247" s="66" t="s">
        <v>422</v>
      </c>
      <c r="L247" s="66">
        <v>241</v>
      </c>
      <c r="M247" s="66" t="s">
        <v>38</v>
      </c>
      <c r="N247" s="66" t="s">
        <v>210</v>
      </c>
      <c r="O247" s="66" t="s">
        <v>435</v>
      </c>
      <c r="P247" s="66" t="s">
        <v>219</v>
      </c>
    </row>
    <row r="248" spans="2:17">
      <c r="B248" s="180"/>
      <c r="C248" s="70">
        <v>242</v>
      </c>
      <c r="D248" s="70">
        <v>166</v>
      </c>
      <c r="E248" s="76" t="s">
        <v>38</v>
      </c>
      <c r="F248" s="75" t="s">
        <v>159</v>
      </c>
      <c r="G248" s="75" t="s">
        <v>436</v>
      </c>
      <c r="H248" s="75" t="s">
        <v>219</v>
      </c>
      <c r="I248" s="74"/>
      <c r="K248" s="66" t="s">
        <v>422</v>
      </c>
      <c r="L248" s="66">
        <v>242</v>
      </c>
      <c r="M248" s="66" t="s">
        <v>38</v>
      </c>
      <c r="N248" s="66" t="s">
        <v>210</v>
      </c>
      <c r="O248" s="66" t="s">
        <v>436</v>
      </c>
      <c r="P248" s="66" t="s">
        <v>219</v>
      </c>
    </row>
    <row r="249" spans="2:17">
      <c r="B249" s="180"/>
      <c r="C249" s="70">
        <v>243</v>
      </c>
      <c r="D249" s="73"/>
      <c r="E249" s="73" t="s">
        <v>166</v>
      </c>
      <c r="F249" s="72"/>
      <c r="G249" s="72" t="s">
        <v>437</v>
      </c>
      <c r="H249" s="72" t="s">
        <v>214</v>
      </c>
      <c r="I249" s="71"/>
      <c r="K249" s="66" t="s">
        <v>422</v>
      </c>
      <c r="L249" s="66">
        <v>243</v>
      </c>
      <c r="M249" s="66" t="s">
        <v>38</v>
      </c>
      <c r="N249" s="66" t="s">
        <v>210</v>
      </c>
      <c r="O249" s="66" t="s">
        <v>437</v>
      </c>
      <c r="P249" s="66" t="s">
        <v>214</v>
      </c>
    </row>
    <row r="250" spans="2:17">
      <c r="B250" s="180"/>
      <c r="C250" s="70">
        <v>244</v>
      </c>
      <c r="D250" s="70">
        <v>167</v>
      </c>
      <c r="E250" s="69" t="s">
        <v>168</v>
      </c>
      <c r="F250" s="68"/>
      <c r="G250" s="68" t="s">
        <v>438</v>
      </c>
      <c r="H250" s="68" t="s">
        <v>231</v>
      </c>
      <c r="I250" s="67"/>
      <c r="K250" s="66" t="s">
        <v>422</v>
      </c>
      <c r="L250" s="66">
        <v>244</v>
      </c>
      <c r="M250" s="66" t="s">
        <v>38</v>
      </c>
      <c r="N250" s="66" t="s">
        <v>210</v>
      </c>
      <c r="O250" s="66" t="s">
        <v>438</v>
      </c>
      <c r="P250" s="66" t="s">
        <v>231</v>
      </c>
    </row>
    <row r="251" spans="2:17">
      <c r="B251" s="180"/>
      <c r="C251" s="70">
        <v>245</v>
      </c>
      <c r="D251" s="73"/>
      <c r="E251" s="73" t="s">
        <v>166</v>
      </c>
      <c r="F251" s="72"/>
      <c r="G251" s="72" t="s">
        <v>439</v>
      </c>
      <c r="H251" s="72" t="s">
        <v>214</v>
      </c>
      <c r="I251" s="71"/>
      <c r="K251" s="66" t="s">
        <v>422</v>
      </c>
      <c r="L251" s="66">
        <v>245</v>
      </c>
      <c r="M251" s="66" t="s">
        <v>38</v>
      </c>
      <c r="N251" s="66" t="s">
        <v>210</v>
      </c>
      <c r="O251" s="66" t="s">
        <v>439</v>
      </c>
      <c r="P251" s="66" t="s">
        <v>214</v>
      </c>
      <c r="Q251" s="65" t="s">
        <v>513</v>
      </c>
    </row>
    <row r="252" spans="2:17">
      <c r="B252" s="180"/>
      <c r="C252" s="70">
        <v>246</v>
      </c>
      <c r="D252" s="70">
        <v>168</v>
      </c>
      <c r="E252" s="69" t="s">
        <v>167</v>
      </c>
      <c r="F252" s="68"/>
      <c r="G252" s="68" t="s">
        <v>440</v>
      </c>
      <c r="H252" s="68" t="s">
        <v>234</v>
      </c>
      <c r="I252" s="67"/>
      <c r="K252" s="66" t="s">
        <v>422</v>
      </c>
      <c r="L252" s="66">
        <v>246</v>
      </c>
      <c r="M252" s="66" t="s">
        <v>38</v>
      </c>
      <c r="N252" s="66" t="s">
        <v>210</v>
      </c>
      <c r="O252" s="66" t="s">
        <v>440</v>
      </c>
      <c r="P252" s="66" t="s">
        <v>234</v>
      </c>
    </row>
    <row r="253" spans="2:17">
      <c r="B253" s="180"/>
      <c r="C253" s="70">
        <v>247</v>
      </c>
      <c r="D253" s="73"/>
      <c r="E253" s="73" t="s">
        <v>166</v>
      </c>
      <c r="F253" s="72"/>
      <c r="G253" s="72" t="s">
        <v>441</v>
      </c>
      <c r="H253" s="72" t="s">
        <v>214</v>
      </c>
      <c r="I253" s="71"/>
      <c r="K253" s="66" t="s">
        <v>422</v>
      </c>
      <c r="L253" s="66">
        <v>247</v>
      </c>
      <c r="M253" s="66" t="s">
        <v>38</v>
      </c>
      <c r="N253" s="66" t="s">
        <v>210</v>
      </c>
      <c r="O253" s="66" t="s">
        <v>441</v>
      </c>
      <c r="P253" s="66" t="s">
        <v>214</v>
      </c>
    </row>
    <row r="254" spans="2:17">
      <c r="B254" s="180"/>
      <c r="C254" s="70">
        <v>248</v>
      </c>
      <c r="D254" s="70">
        <v>169</v>
      </c>
      <c r="E254" s="76" t="s">
        <v>38</v>
      </c>
      <c r="F254" s="75" t="s">
        <v>159</v>
      </c>
      <c r="G254" s="75" t="s">
        <v>442</v>
      </c>
      <c r="H254" s="75" t="s">
        <v>219</v>
      </c>
      <c r="I254" s="74"/>
      <c r="K254" s="66" t="s">
        <v>422</v>
      </c>
      <c r="L254" s="66">
        <v>248</v>
      </c>
      <c r="M254" s="66" t="s">
        <v>38</v>
      </c>
      <c r="N254" s="66" t="s">
        <v>210</v>
      </c>
      <c r="O254" s="66" t="s">
        <v>442</v>
      </c>
      <c r="P254" s="66" t="s">
        <v>219</v>
      </c>
    </row>
    <row r="255" spans="2:17">
      <c r="B255" s="180"/>
      <c r="C255" s="70">
        <v>249</v>
      </c>
      <c r="D255" s="70">
        <v>170</v>
      </c>
      <c r="E255" s="76" t="s">
        <v>38</v>
      </c>
      <c r="F255" s="75" t="s">
        <v>159</v>
      </c>
      <c r="G255" s="75" t="s">
        <v>443</v>
      </c>
      <c r="H255" s="75" t="s">
        <v>219</v>
      </c>
      <c r="I255" s="74"/>
      <c r="K255" s="66" t="s">
        <v>422</v>
      </c>
      <c r="L255" s="66">
        <v>249</v>
      </c>
      <c r="M255" s="66" t="s">
        <v>38</v>
      </c>
      <c r="N255" s="66" t="s">
        <v>210</v>
      </c>
      <c r="O255" s="66" t="s">
        <v>443</v>
      </c>
      <c r="P255" s="66" t="s">
        <v>219</v>
      </c>
    </row>
    <row r="256" spans="2:17">
      <c r="B256" s="180"/>
      <c r="C256" s="70">
        <v>250</v>
      </c>
      <c r="D256" s="70">
        <v>171</v>
      </c>
      <c r="E256" s="76" t="s">
        <v>38</v>
      </c>
      <c r="F256" s="75" t="s">
        <v>159</v>
      </c>
      <c r="G256" s="75" t="s">
        <v>444</v>
      </c>
      <c r="H256" s="75" t="s">
        <v>219</v>
      </c>
      <c r="I256" s="74"/>
      <c r="K256" s="66" t="s">
        <v>422</v>
      </c>
      <c r="L256" s="66">
        <v>250</v>
      </c>
      <c r="M256" s="66" t="s">
        <v>38</v>
      </c>
      <c r="N256" s="66" t="s">
        <v>210</v>
      </c>
      <c r="O256" s="66" t="s">
        <v>444</v>
      </c>
      <c r="P256" s="66" t="s">
        <v>219</v>
      </c>
    </row>
    <row r="257" spans="2:17">
      <c r="B257" s="180"/>
      <c r="C257" s="70">
        <v>251</v>
      </c>
      <c r="D257" s="73"/>
      <c r="E257" s="73" t="s">
        <v>166</v>
      </c>
      <c r="F257" s="72"/>
      <c r="G257" s="72" t="s">
        <v>445</v>
      </c>
      <c r="H257" s="72" t="s">
        <v>214</v>
      </c>
      <c r="I257" s="71"/>
      <c r="K257" s="66" t="s">
        <v>422</v>
      </c>
      <c r="L257" s="66">
        <v>251</v>
      </c>
      <c r="M257" s="66" t="s">
        <v>38</v>
      </c>
      <c r="N257" s="66" t="s">
        <v>210</v>
      </c>
      <c r="O257" s="66" t="s">
        <v>445</v>
      </c>
      <c r="P257" s="66" t="s">
        <v>214</v>
      </c>
    </row>
    <row r="258" spans="2:17">
      <c r="B258" s="180"/>
      <c r="C258" s="70">
        <v>252</v>
      </c>
      <c r="D258" s="70">
        <v>172</v>
      </c>
      <c r="E258" s="76" t="s">
        <v>38</v>
      </c>
      <c r="F258" s="75" t="s">
        <v>159</v>
      </c>
      <c r="G258" s="75" t="s">
        <v>446</v>
      </c>
      <c r="H258" s="75" t="s">
        <v>219</v>
      </c>
      <c r="I258" s="74"/>
      <c r="K258" s="66" t="s">
        <v>422</v>
      </c>
      <c r="L258" s="66">
        <v>252</v>
      </c>
      <c r="M258" s="66" t="s">
        <v>38</v>
      </c>
      <c r="N258" s="66" t="s">
        <v>210</v>
      </c>
      <c r="O258" s="66" t="s">
        <v>446</v>
      </c>
      <c r="P258" s="66" t="s">
        <v>219</v>
      </c>
    </row>
    <row r="259" spans="2:17">
      <c r="B259" s="180"/>
      <c r="C259" s="70">
        <v>253</v>
      </c>
      <c r="D259" s="70">
        <v>173</v>
      </c>
      <c r="E259" s="76" t="s">
        <v>38</v>
      </c>
      <c r="F259" s="75" t="s">
        <v>159</v>
      </c>
      <c r="G259" s="75" t="s">
        <v>447</v>
      </c>
      <c r="H259" s="75" t="s">
        <v>219</v>
      </c>
      <c r="I259" s="74"/>
      <c r="K259" s="66" t="s">
        <v>422</v>
      </c>
      <c r="L259" s="66">
        <v>253</v>
      </c>
      <c r="M259" s="66" t="s">
        <v>38</v>
      </c>
      <c r="N259" s="66" t="s">
        <v>210</v>
      </c>
      <c r="O259" s="66" t="s">
        <v>447</v>
      </c>
      <c r="P259" s="66" t="s">
        <v>219</v>
      </c>
    </row>
    <row r="260" spans="2:17">
      <c r="B260" s="180"/>
      <c r="C260" s="70">
        <v>254</v>
      </c>
      <c r="D260" s="73"/>
      <c r="E260" s="73" t="s">
        <v>166</v>
      </c>
      <c r="F260" s="72"/>
      <c r="G260" s="72" t="s">
        <v>448</v>
      </c>
      <c r="H260" s="72" t="s">
        <v>214</v>
      </c>
      <c r="I260" s="71"/>
      <c r="K260" s="66" t="s">
        <v>422</v>
      </c>
      <c r="L260" s="66">
        <v>254</v>
      </c>
      <c r="M260" s="66" t="s">
        <v>38</v>
      </c>
      <c r="N260" s="66" t="s">
        <v>210</v>
      </c>
      <c r="O260" s="66" t="s">
        <v>448</v>
      </c>
      <c r="P260" s="66" t="s">
        <v>214</v>
      </c>
    </row>
    <row r="261" spans="2:17">
      <c r="B261" s="180"/>
      <c r="C261" s="70">
        <v>255</v>
      </c>
      <c r="D261" s="70">
        <v>174</v>
      </c>
      <c r="E261" s="76" t="s">
        <v>38</v>
      </c>
      <c r="F261" s="75" t="s">
        <v>159</v>
      </c>
      <c r="G261" s="75" t="s">
        <v>449</v>
      </c>
      <c r="H261" s="75" t="s">
        <v>219</v>
      </c>
      <c r="I261" s="74"/>
      <c r="K261" s="66" t="s">
        <v>422</v>
      </c>
      <c r="L261" s="66">
        <v>255</v>
      </c>
      <c r="M261" s="66" t="s">
        <v>38</v>
      </c>
      <c r="N261" s="66" t="s">
        <v>210</v>
      </c>
      <c r="O261" s="66" t="s">
        <v>449</v>
      </c>
      <c r="P261" s="66" t="s">
        <v>219</v>
      </c>
    </row>
    <row r="262" spans="2:17">
      <c r="B262" s="180"/>
      <c r="C262" s="70">
        <v>256</v>
      </c>
      <c r="D262" s="70">
        <v>175</v>
      </c>
      <c r="E262" s="76" t="s">
        <v>38</v>
      </c>
      <c r="F262" s="75" t="s">
        <v>159</v>
      </c>
      <c r="G262" s="75" t="s">
        <v>450</v>
      </c>
      <c r="H262" s="75" t="s">
        <v>219</v>
      </c>
      <c r="I262" s="74"/>
      <c r="K262" s="66" t="s">
        <v>422</v>
      </c>
      <c r="L262" s="66">
        <v>256</v>
      </c>
      <c r="M262" s="66" t="s">
        <v>38</v>
      </c>
      <c r="N262" s="66" t="s">
        <v>210</v>
      </c>
      <c r="O262" s="66" t="s">
        <v>450</v>
      </c>
      <c r="P262" s="66" t="s">
        <v>219</v>
      </c>
    </row>
    <row r="263" spans="2:17">
      <c r="B263" s="180"/>
      <c r="C263" s="70">
        <v>257</v>
      </c>
      <c r="D263" s="70">
        <v>176</v>
      </c>
      <c r="E263" s="76" t="s">
        <v>38</v>
      </c>
      <c r="F263" s="75" t="s">
        <v>159</v>
      </c>
      <c r="G263" s="75" t="s">
        <v>451</v>
      </c>
      <c r="H263" s="75" t="s">
        <v>219</v>
      </c>
      <c r="I263" s="74"/>
      <c r="K263" s="66" t="s">
        <v>422</v>
      </c>
      <c r="L263" s="66">
        <v>257</v>
      </c>
      <c r="M263" s="66" t="s">
        <v>38</v>
      </c>
      <c r="N263" s="66" t="s">
        <v>210</v>
      </c>
      <c r="O263" s="66" t="s">
        <v>451</v>
      </c>
      <c r="P263" s="66" t="s">
        <v>219</v>
      </c>
    </row>
    <row r="264" spans="2:17">
      <c r="B264" s="180"/>
      <c r="C264" s="70">
        <v>258</v>
      </c>
      <c r="D264" s="73"/>
      <c r="E264" s="73" t="s">
        <v>166</v>
      </c>
      <c r="F264" s="72"/>
      <c r="G264" s="72" t="s">
        <v>452</v>
      </c>
      <c r="H264" s="72" t="s">
        <v>214</v>
      </c>
      <c r="I264" s="71"/>
      <c r="K264" s="66" t="s">
        <v>422</v>
      </c>
      <c r="L264" s="66">
        <v>258</v>
      </c>
      <c r="M264" s="66" t="s">
        <v>38</v>
      </c>
      <c r="N264" s="66" t="s">
        <v>210</v>
      </c>
      <c r="O264" s="66" t="s">
        <v>452</v>
      </c>
      <c r="P264" s="66" t="s">
        <v>214</v>
      </c>
    </row>
    <row r="265" spans="2:17">
      <c r="B265" s="180"/>
      <c r="C265" s="70">
        <v>259</v>
      </c>
      <c r="D265" s="70">
        <v>177</v>
      </c>
      <c r="E265" s="69" t="s">
        <v>169</v>
      </c>
      <c r="F265" s="68"/>
      <c r="G265" s="68" t="s">
        <v>453</v>
      </c>
      <c r="H265" s="68" t="s">
        <v>212</v>
      </c>
      <c r="I265" s="67"/>
      <c r="K265" s="66" t="s">
        <v>422</v>
      </c>
      <c r="L265" s="66">
        <v>259</v>
      </c>
      <c r="M265" s="66" t="s">
        <v>38</v>
      </c>
      <c r="N265" s="66" t="s">
        <v>210</v>
      </c>
      <c r="O265" s="66" t="s">
        <v>453</v>
      </c>
      <c r="P265" s="66" t="s">
        <v>212</v>
      </c>
      <c r="Q265" s="65">
        <v>3.3</v>
      </c>
    </row>
    <row r="266" spans="2:17">
      <c r="B266" s="180"/>
      <c r="C266" s="70">
        <v>260</v>
      </c>
      <c r="D266" s="73"/>
      <c r="E266" s="73" t="s">
        <v>166</v>
      </c>
      <c r="F266" s="72"/>
      <c r="G266" s="72" t="s">
        <v>454</v>
      </c>
      <c r="H266" s="72" t="s">
        <v>214</v>
      </c>
      <c r="I266" s="71"/>
      <c r="K266" s="66" t="s">
        <v>422</v>
      </c>
      <c r="L266" s="66">
        <v>260</v>
      </c>
      <c r="M266" s="66" t="s">
        <v>38</v>
      </c>
      <c r="N266" s="66" t="s">
        <v>210</v>
      </c>
      <c r="O266" s="66" t="s">
        <v>454</v>
      </c>
      <c r="P266" s="66" t="s">
        <v>214</v>
      </c>
    </row>
    <row r="267" spans="2:17">
      <c r="B267" s="180"/>
      <c r="C267" s="70">
        <v>261</v>
      </c>
      <c r="D267" s="70">
        <v>178</v>
      </c>
      <c r="E267" s="69" t="s">
        <v>170</v>
      </c>
      <c r="F267" s="68"/>
      <c r="G267" s="68" t="s">
        <v>455</v>
      </c>
      <c r="H267" s="68" t="s">
        <v>216</v>
      </c>
      <c r="I267" s="67"/>
      <c r="K267" s="66" t="s">
        <v>422</v>
      </c>
      <c r="L267" s="66">
        <v>261</v>
      </c>
      <c r="M267" s="66" t="s">
        <v>38</v>
      </c>
      <c r="N267" s="66" t="s">
        <v>210</v>
      </c>
      <c r="O267" s="66" t="s">
        <v>455</v>
      </c>
      <c r="P267" s="66" t="s">
        <v>216</v>
      </c>
    </row>
    <row r="268" spans="2:17">
      <c r="B268" s="180"/>
      <c r="C268" s="70">
        <v>262</v>
      </c>
      <c r="D268" s="73"/>
      <c r="E268" s="73" t="s">
        <v>166</v>
      </c>
      <c r="F268" s="72"/>
      <c r="G268" s="72" t="s">
        <v>456</v>
      </c>
      <c r="H268" s="72" t="s">
        <v>214</v>
      </c>
      <c r="I268" s="71"/>
      <c r="K268" s="66" t="s">
        <v>422</v>
      </c>
      <c r="L268" s="66">
        <v>262</v>
      </c>
      <c r="M268" s="66" t="s">
        <v>38</v>
      </c>
      <c r="N268" s="66" t="s">
        <v>210</v>
      </c>
      <c r="O268" s="66" t="s">
        <v>456</v>
      </c>
      <c r="P268" s="66" t="s">
        <v>214</v>
      </c>
    </row>
    <row r="269" spans="2:17">
      <c r="B269" s="180"/>
      <c r="C269" s="70">
        <v>263</v>
      </c>
      <c r="D269" s="70">
        <v>179</v>
      </c>
      <c r="E269" s="76" t="s">
        <v>38</v>
      </c>
      <c r="F269" s="75" t="s">
        <v>159</v>
      </c>
      <c r="G269" s="75" t="s">
        <v>511</v>
      </c>
      <c r="H269" s="75" t="s">
        <v>458</v>
      </c>
      <c r="I269" s="74"/>
      <c r="K269" s="66" t="s">
        <v>422</v>
      </c>
      <c r="L269" s="66">
        <v>263</v>
      </c>
      <c r="M269" s="66" t="s">
        <v>38</v>
      </c>
      <c r="N269" s="66" t="s">
        <v>210</v>
      </c>
      <c r="O269" s="66" t="s">
        <v>457</v>
      </c>
      <c r="P269" s="66" t="s">
        <v>458</v>
      </c>
    </row>
    <row r="270" spans="2:17">
      <c r="B270" s="180"/>
      <c r="C270" s="70">
        <v>264</v>
      </c>
      <c r="D270" s="70">
        <v>180</v>
      </c>
      <c r="E270" s="76" t="s">
        <v>38</v>
      </c>
      <c r="F270" s="75" t="s">
        <v>159</v>
      </c>
      <c r="G270" s="75" t="s">
        <v>512</v>
      </c>
      <c r="H270" s="75" t="s">
        <v>458</v>
      </c>
      <c r="I270" s="74"/>
      <c r="K270" s="66" t="s">
        <v>422</v>
      </c>
      <c r="L270" s="66">
        <v>264</v>
      </c>
      <c r="M270" s="66" t="s">
        <v>38</v>
      </c>
      <c r="N270" s="66" t="s">
        <v>210</v>
      </c>
      <c r="O270" s="66" t="s">
        <v>457</v>
      </c>
      <c r="P270" s="66" t="s">
        <v>458</v>
      </c>
    </row>
    <row r="271" spans="2:17">
      <c r="B271" s="180"/>
      <c r="C271" s="70">
        <v>265</v>
      </c>
      <c r="D271" s="70">
        <v>181</v>
      </c>
      <c r="E271" s="76" t="s">
        <v>38</v>
      </c>
      <c r="F271" s="75" t="s">
        <v>159</v>
      </c>
      <c r="G271" s="75" t="s">
        <v>459</v>
      </c>
      <c r="H271" s="75" t="s">
        <v>219</v>
      </c>
      <c r="I271" s="74"/>
      <c r="K271" s="66" t="s">
        <v>422</v>
      </c>
      <c r="L271" s="66">
        <v>264</v>
      </c>
      <c r="M271" s="66" t="s">
        <v>38</v>
      </c>
      <c r="N271" s="66" t="s">
        <v>210</v>
      </c>
      <c r="O271" s="66" t="s">
        <v>459</v>
      </c>
      <c r="P271" s="66" t="s">
        <v>219</v>
      </c>
    </row>
    <row r="272" spans="2:17">
      <c r="B272" s="180"/>
      <c r="C272" s="70">
        <v>266</v>
      </c>
      <c r="D272" s="70">
        <v>182</v>
      </c>
      <c r="E272" s="76" t="s">
        <v>38</v>
      </c>
      <c r="F272" s="75" t="s">
        <v>159</v>
      </c>
      <c r="G272" s="75" t="s">
        <v>460</v>
      </c>
      <c r="H272" s="75" t="s">
        <v>219</v>
      </c>
      <c r="I272" s="74"/>
      <c r="K272" s="66" t="s">
        <v>422</v>
      </c>
      <c r="L272" s="66">
        <v>265</v>
      </c>
      <c r="M272" s="66" t="s">
        <v>38</v>
      </c>
      <c r="N272" s="66" t="s">
        <v>210</v>
      </c>
      <c r="O272" s="66" t="s">
        <v>460</v>
      </c>
      <c r="P272" s="66" t="s">
        <v>219</v>
      </c>
    </row>
    <row r="273" spans="2:17">
      <c r="B273" s="180"/>
      <c r="C273" s="70">
        <v>267</v>
      </c>
      <c r="D273" s="70">
        <v>183</v>
      </c>
      <c r="E273" s="76" t="s">
        <v>38</v>
      </c>
      <c r="F273" s="75" t="s">
        <v>159</v>
      </c>
      <c r="G273" s="75" t="s">
        <v>461</v>
      </c>
      <c r="H273" s="75" t="s">
        <v>219</v>
      </c>
      <c r="I273" s="74"/>
      <c r="K273" s="66" t="s">
        <v>422</v>
      </c>
      <c r="L273" s="66">
        <v>266</v>
      </c>
      <c r="M273" s="66" t="s">
        <v>38</v>
      </c>
      <c r="N273" s="66" t="s">
        <v>210</v>
      </c>
      <c r="O273" s="66" t="s">
        <v>461</v>
      </c>
      <c r="P273" s="66" t="s">
        <v>219</v>
      </c>
    </row>
    <row r="274" spans="2:17">
      <c r="B274" s="180"/>
      <c r="C274" s="70">
        <v>268</v>
      </c>
      <c r="D274" s="70">
        <v>184</v>
      </c>
      <c r="E274" s="76" t="s">
        <v>38</v>
      </c>
      <c r="F274" s="75" t="s">
        <v>159</v>
      </c>
      <c r="G274" s="75" t="s">
        <v>462</v>
      </c>
      <c r="H274" s="75" t="s">
        <v>219</v>
      </c>
      <c r="I274" s="74"/>
      <c r="K274" s="66" t="s">
        <v>422</v>
      </c>
      <c r="L274" s="66">
        <v>267</v>
      </c>
      <c r="M274" s="66" t="s">
        <v>38</v>
      </c>
      <c r="N274" s="66" t="s">
        <v>210</v>
      </c>
      <c r="O274" s="66" t="s">
        <v>462</v>
      </c>
      <c r="P274" s="66" t="s">
        <v>219</v>
      </c>
    </row>
    <row r="275" spans="2:17">
      <c r="B275" s="180"/>
      <c r="C275" s="70">
        <v>269</v>
      </c>
      <c r="D275" s="70">
        <v>185</v>
      </c>
      <c r="E275" s="76" t="s">
        <v>38</v>
      </c>
      <c r="F275" s="75" t="s">
        <v>159</v>
      </c>
      <c r="G275" s="75" t="s">
        <v>463</v>
      </c>
      <c r="H275" s="75" t="s">
        <v>219</v>
      </c>
      <c r="I275" s="74"/>
      <c r="K275" s="66" t="s">
        <v>422</v>
      </c>
      <c r="L275" s="66">
        <v>268</v>
      </c>
      <c r="M275" s="66" t="s">
        <v>38</v>
      </c>
      <c r="N275" s="66" t="s">
        <v>210</v>
      </c>
      <c r="O275" s="66" t="s">
        <v>463</v>
      </c>
      <c r="P275" s="66" t="s">
        <v>219</v>
      </c>
    </row>
    <row r="276" spans="2:17">
      <c r="B276" s="180"/>
      <c r="C276" s="70">
        <v>270</v>
      </c>
      <c r="D276" s="70">
        <v>186</v>
      </c>
      <c r="E276" s="76" t="s">
        <v>38</v>
      </c>
      <c r="F276" s="75" t="s">
        <v>159</v>
      </c>
      <c r="G276" s="75" t="s">
        <v>464</v>
      </c>
      <c r="H276" s="75" t="s">
        <v>219</v>
      </c>
      <c r="I276" s="74"/>
      <c r="K276" s="66" t="s">
        <v>422</v>
      </c>
      <c r="L276" s="66">
        <v>269</v>
      </c>
      <c r="M276" s="66" t="s">
        <v>38</v>
      </c>
      <c r="N276" s="66" t="s">
        <v>210</v>
      </c>
      <c r="O276" s="66" t="s">
        <v>464</v>
      </c>
      <c r="P276" s="66" t="s">
        <v>219</v>
      </c>
    </row>
    <row r="277" spans="2:17">
      <c r="B277" s="180"/>
      <c r="C277" s="70">
        <v>271</v>
      </c>
      <c r="D277" s="73"/>
      <c r="E277" s="73" t="s">
        <v>166</v>
      </c>
      <c r="F277" s="72"/>
      <c r="G277" s="72" t="s">
        <v>465</v>
      </c>
      <c r="H277" s="72" t="s">
        <v>214</v>
      </c>
      <c r="I277" s="71"/>
      <c r="K277" s="66" t="s">
        <v>422</v>
      </c>
      <c r="L277" s="66">
        <v>270</v>
      </c>
      <c r="M277" s="66" t="s">
        <v>38</v>
      </c>
      <c r="N277" s="66" t="s">
        <v>210</v>
      </c>
      <c r="O277" s="66" t="s">
        <v>465</v>
      </c>
      <c r="P277" s="66" t="s">
        <v>214</v>
      </c>
    </row>
    <row r="278" spans="2:17">
      <c r="B278" s="180"/>
      <c r="C278" s="70">
        <v>272</v>
      </c>
      <c r="D278" s="70">
        <v>187</v>
      </c>
      <c r="E278" s="69" t="s">
        <v>167</v>
      </c>
      <c r="F278" s="68"/>
      <c r="G278" s="68" t="s">
        <v>466</v>
      </c>
      <c r="H278" s="68" t="s">
        <v>234</v>
      </c>
      <c r="I278" s="67"/>
      <c r="K278" s="66" t="s">
        <v>422</v>
      </c>
      <c r="L278" s="66">
        <v>271</v>
      </c>
      <c r="M278" s="66" t="s">
        <v>38</v>
      </c>
      <c r="N278" s="66" t="s">
        <v>210</v>
      </c>
      <c r="O278" s="66" t="s">
        <v>466</v>
      </c>
      <c r="P278" s="66" t="s">
        <v>234</v>
      </c>
    </row>
    <row r="279" spans="2:17">
      <c r="B279" s="180"/>
      <c r="C279" s="70">
        <v>273</v>
      </c>
      <c r="D279" s="73"/>
      <c r="E279" s="73" t="s">
        <v>166</v>
      </c>
      <c r="F279" s="72"/>
      <c r="G279" s="72" t="s">
        <v>467</v>
      </c>
      <c r="H279" s="72" t="s">
        <v>214</v>
      </c>
      <c r="I279" s="71"/>
      <c r="K279" s="66" t="s">
        <v>422</v>
      </c>
      <c r="L279" s="66">
        <v>272</v>
      </c>
      <c r="M279" s="66" t="s">
        <v>38</v>
      </c>
      <c r="N279" s="66" t="s">
        <v>210</v>
      </c>
      <c r="O279" s="66" t="s">
        <v>467</v>
      </c>
      <c r="P279" s="66" t="s">
        <v>214</v>
      </c>
    </row>
    <row r="280" spans="2:17">
      <c r="B280" s="180"/>
      <c r="C280" s="70">
        <v>274</v>
      </c>
      <c r="D280" s="70">
        <v>188</v>
      </c>
      <c r="E280" s="69" t="s">
        <v>168</v>
      </c>
      <c r="F280" s="68"/>
      <c r="G280" s="68" t="s">
        <v>468</v>
      </c>
      <c r="H280" s="68" t="s">
        <v>231</v>
      </c>
      <c r="I280" s="67"/>
      <c r="K280" s="66" t="s">
        <v>422</v>
      </c>
      <c r="L280" s="66">
        <v>273</v>
      </c>
      <c r="M280" s="66" t="s">
        <v>38</v>
      </c>
      <c r="N280" s="66" t="s">
        <v>210</v>
      </c>
      <c r="O280" s="66" t="s">
        <v>468</v>
      </c>
      <c r="P280" s="66" t="s">
        <v>231</v>
      </c>
      <c r="Q280" s="65" t="s">
        <v>513</v>
      </c>
    </row>
    <row r="281" spans="2:17">
      <c r="B281" s="180"/>
      <c r="C281" s="70">
        <v>275</v>
      </c>
      <c r="D281" s="73"/>
      <c r="E281" s="73" t="s">
        <v>166</v>
      </c>
      <c r="F281" s="72"/>
      <c r="G281" s="72" t="s">
        <v>469</v>
      </c>
      <c r="H281" s="72" t="s">
        <v>214</v>
      </c>
      <c r="I281" s="71"/>
      <c r="K281" s="66" t="s">
        <v>422</v>
      </c>
      <c r="L281" s="66">
        <v>274</v>
      </c>
      <c r="M281" s="66" t="s">
        <v>38</v>
      </c>
      <c r="N281" s="66" t="s">
        <v>210</v>
      </c>
      <c r="O281" s="66" t="s">
        <v>469</v>
      </c>
      <c r="P281" s="66" t="s">
        <v>214</v>
      </c>
    </row>
    <row r="282" spans="2:17">
      <c r="B282" s="180"/>
      <c r="C282" s="70">
        <v>276</v>
      </c>
      <c r="D282" s="70">
        <v>189</v>
      </c>
      <c r="E282" s="76" t="s">
        <v>38</v>
      </c>
      <c r="F282" s="75" t="s">
        <v>159</v>
      </c>
      <c r="G282" s="75" t="s">
        <v>509</v>
      </c>
      <c r="H282" s="75" t="s">
        <v>458</v>
      </c>
      <c r="I282" s="74"/>
      <c r="K282" s="66" t="s">
        <v>422</v>
      </c>
      <c r="L282" s="66">
        <v>275</v>
      </c>
      <c r="M282" s="66" t="s">
        <v>38</v>
      </c>
      <c r="N282" s="66" t="s">
        <v>210</v>
      </c>
      <c r="O282" s="66" t="s">
        <v>208</v>
      </c>
      <c r="P282" s="66" t="s">
        <v>458</v>
      </c>
    </row>
    <row r="283" spans="2:17">
      <c r="B283" s="180"/>
      <c r="C283" s="70">
        <v>277</v>
      </c>
      <c r="D283" s="70">
        <v>190</v>
      </c>
      <c r="E283" s="76" t="s">
        <v>38</v>
      </c>
      <c r="F283" s="75" t="s">
        <v>159</v>
      </c>
      <c r="G283" s="75" t="s">
        <v>510</v>
      </c>
      <c r="H283" s="75" t="s">
        <v>458</v>
      </c>
      <c r="I283" s="74"/>
      <c r="K283" s="66" t="s">
        <v>422</v>
      </c>
      <c r="L283" s="66">
        <v>276</v>
      </c>
      <c r="M283" s="66" t="s">
        <v>38</v>
      </c>
      <c r="N283" s="66" t="s">
        <v>210</v>
      </c>
      <c r="O283" s="66" t="s">
        <v>208</v>
      </c>
      <c r="P283" s="66" t="s">
        <v>495</v>
      </c>
    </row>
    <row r="284" spans="2:17">
      <c r="B284" s="180"/>
      <c r="C284" s="70">
        <v>278</v>
      </c>
      <c r="D284" s="70">
        <v>191</v>
      </c>
      <c r="E284" s="76" t="s">
        <v>38</v>
      </c>
      <c r="F284" s="75" t="s">
        <v>159</v>
      </c>
      <c r="G284" s="75" t="s">
        <v>470</v>
      </c>
      <c r="H284" s="75" t="s">
        <v>219</v>
      </c>
      <c r="I284" s="74"/>
      <c r="K284" s="66" t="s">
        <v>422</v>
      </c>
      <c r="L284" s="66">
        <v>276</v>
      </c>
      <c r="M284" s="66" t="s">
        <v>38</v>
      </c>
      <c r="N284" s="66" t="s">
        <v>210</v>
      </c>
      <c r="O284" s="66" t="s">
        <v>470</v>
      </c>
      <c r="P284" s="66" t="s">
        <v>219</v>
      </c>
    </row>
    <row r="285" spans="2:17">
      <c r="B285" s="180"/>
      <c r="C285" s="70">
        <v>279</v>
      </c>
      <c r="D285" s="73"/>
      <c r="E285" s="73" t="s">
        <v>166</v>
      </c>
      <c r="F285" s="72"/>
      <c r="G285" s="72" t="s">
        <v>471</v>
      </c>
      <c r="H285" s="72" t="s">
        <v>214</v>
      </c>
      <c r="I285" s="71"/>
      <c r="K285" s="66" t="s">
        <v>422</v>
      </c>
      <c r="L285" s="66">
        <v>277</v>
      </c>
      <c r="M285" s="66" t="s">
        <v>38</v>
      </c>
      <c r="N285" s="66" t="s">
        <v>210</v>
      </c>
      <c r="O285" s="66" t="s">
        <v>471</v>
      </c>
      <c r="P285" s="66" t="s">
        <v>214</v>
      </c>
    </row>
    <row r="286" spans="2:17">
      <c r="B286" s="180"/>
      <c r="C286" s="70">
        <v>280</v>
      </c>
      <c r="D286" s="70">
        <v>192</v>
      </c>
      <c r="E286" s="76" t="s">
        <v>38</v>
      </c>
      <c r="F286" s="75" t="s">
        <v>159</v>
      </c>
      <c r="G286" s="75" t="s">
        <v>472</v>
      </c>
      <c r="H286" s="75" t="s">
        <v>219</v>
      </c>
      <c r="I286" s="74"/>
      <c r="K286" s="66" t="s">
        <v>422</v>
      </c>
      <c r="L286" s="66">
        <v>278</v>
      </c>
      <c r="M286" s="66" t="s">
        <v>38</v>
      </c>
      <c r="N286" s="66" t="s">
        <v>210</v>
      </c>
      <c r="O286" s="66" t="s">
        <v>472</v>
      </c>
      <c r="P286" s="66" t="s">
        <v>219</v>
      </c>
    </row>
    <row r="287" spans="2:17">
      <c r="B287" s="180"/>
      <c r="C287" s="70">
        <v>281</v>
      </c>
      <c r="D287" s="70">
        <v>193</v>
      </c>
      <c r="E287" s="76" t="s">
        <v>38</v>
      </c>
      <c r="F287" s="75" t="s">
        <v>159</v>
      </c>
      <c r="G287" s="75" t="s">
        <v>473</v>
      </c>
      <c r="H287" s="75" t="s">
        <v>219</v>
      </c>
      <c r="I287" s="74"/>
      <c r="K287" s="66" t="s">
        <v>422</v>
      </c>
      <c r="L287" s="66">
        <v>279</v>
      </c>
      <c r="M287" s="66" t="s">
        <v>38</v>
      </c>
      <c r="N287" s="66" t="s">
        <v>210</v>
      </c>
      <c r="O287" s="66" t="s">
        <v>473</v>
      </c>
      <c r="P287" s="66" t="s">
        <v>219</v>
      </c>
    </row>
    <row r="288" spans="2:17">
      <c r="B288" s="180"/>
      <c r="C288" s="70">
        <v>282</v>
      </c>
      <c r="D288" s="73"/>
      <c r="E288" s="73" t="s">
        <v>166</v>
      </c>
      <c r="F288" s="72"/>
      <c r="G288" s="72" t="s">
        <v>474</v>
      </c>
      <c r="H288" s="72" t="s">
        <v>214</v>
      </c>
      <c r="I288" s="71"/>
      <c r="K288" s="66" t="s">
        <v>422</v>
      </c>
      <c r="L288" s="66">
        <v>280</v>
      </c>
      <c r="M288" s="66" t="s">
        <v>38</v>
      </c>
      <c r="N288" s="66" t="s">
        <v>210</v>
      </c>
      <c r="O288" s="66" t="s">
        <v>474</v>
      </c>
      <c r="P288" s="66" t="s">
        <v>214</v>
      </c>
    </row>
    <row r="289" spans="2:17">
      <c r="B289" s="180"/>
      <c r="C289" s="70">
        <v>283</v>
      </c>
      <c r="D289" s="70">
        <v>194</v>
      </c>
      <c r="E289" s="76" t="s">
        <v>38</v>
      </c>
      <c r="F289" s="75" t="s">
        <v>159</v>
      </c>
      <c r="G289" s="75" t="s">
        <v>475</v>
      </c>
      <c r="H289" s="75" t="s">
        <v>219</v>
      </c>
      <c r="I289" s="74"/>
      <c r="K289" s="66" t="s">
        <v>422</v>
      </c>
      <c r="L289" s="66">
        <v>281</v>
      </c>
      <c r="M289" s="66" t="s">
        <v>38</v>
      </c>
      <c r="N289" s="66" t="s">
        <v>210</v>
      </c>
      <c r="O289" s="66" t="s">
        <v>475</v>
      </c>
      <c r="P289" s="66" t="s">
        <v>219</v>
      </c>
    </row>
    <row r="290" spans="2:17">
      <c r="B290" s="180"/>
      <c r="C290" s="70">
        <v>284</v>
      </c>
      <c r="D290" s="70">
        <v>195</v>
      </c>
      <c r="E290" s="76" t="s">
        <v>38</v>
      </c>
      <c r="F290" s="75" t="s">
        <v>159</v>
      </c>
      <c r="G290" s="75" t="s">
        <v>476</v>
      </c>
      <c r="H290" s="75" t="s">
        <v>219</v>
      </c>
      <c r="I290" s="74"/>
      <c r="K290" s="66" t="s">
        <v>422</v>
      </c>
      <c r="L290" s="66">
        <v>282</v>
      </c>
      <c r="M290" s="66" t="s">
        <v>38</v>
      </c>
      <c r="N290" s="66" t="s">
        <v>210</v>
      </c>
      <c r="O290" s="66" t="s">
        <v>476</v>
      </c>
      <c r="P290" s="66" t="s">
        <v>219</v>
      </c>
    </row>
    <row r="291" spans="2:17">
      <c r="B291" s="180"/>
      <c r="C291" s="70">
        <v>285</v>
      </c>
      <c r="D291" s="70">
        <v>196</v>
      </c>
      <c r="E291" s="76" t="s">
        <v>38</v>
      </c>
      <c r="F291" s="75" t="s">
        <v>159</v>
      </c>
      <c r="G291" s="75" t="s">
        <v>207</v>
      </c>
      <c r="H291" s="75" t="s">
        <v>219</v>
      </c>
      <c r="I291" s="74"/>
      <c r="K291" s="66" t="s">
        <v>422</v>
      </c>
      <c r="L291" s="66">
        <v>283</v>
      </c>
      <c r="M291" s="66" t="s">
        <v>38</v>
      </c>
      <c r="N291" s="66" t="s">
        <v>210</v>
      </c>
      <c r="O291" s="66" t="s">
        <v>207</v>
      </c>
      <c r="P291" s="66" t="s">
        <v>219</v>
      </c>
    </row>
    <row r="292" spans="2:17">
      <c r="B292" s="180"/>
      <c r="C292" s="70">
        <v>286</v>
      </c>
      <c r="D292" s="73"/>
      <c r="E292" s="73" t="s">
        <v>166</v>
      </c>
      <c r="F292" s="72"/>
      <c r="G292" s="72" t="s">
        <v>477</v>
      </c>
      <c r="H292" s="72" t="s">
        <v>214</v>
      </c>
      <c r="I292" s="71"/>
      <c r="K292" s="66" t="s">
        <v>422</v>
      </c>
      <c r="L292" s="66">
        <v>284</v>
      </c>
      <c r="M292" s="66" t="s">
        <v>38</v>
      </c>
      <c r="N292" s="66" t="s">
        <v>210</v>
      </c>
      <c r="O292" s="66" t="s">
        <v>477</v>
      </c>
      <c r="P292" s="66" t="s">
        <v>214</v>
      </c>
    </row>
    <row r="293" spans="2:17">
      <c r="B293" s="180"/>
      <c r="C293" s="70">
        <v>287</v>
      </c>
      <c r="D293" s="70">
        <v>197</v>
      </c>
      <c r="E293" s="69" t="s">
        <v>170</v>
      </c>
      <c r="F293" s="68"/>
      <c r="G293" s="68" t="s">
        <v>478</v>
      </c>
      <c r="H293" s="68" t="s">
        <v>216</v>
      </c>
      <c r="I293" s="67"/>
      <c r="K293" s="66" t="s">
        <v>422</v>
      </c>
      <c r="L293" s="66">
        <v>285</v>
      </c>
      <c r="M293" s="66" t="s">
        <v>38</v>
      </c>
      <c r="N293" s="66" t="s">
        <v>210</v>
      </c>
      <c r="O293" s="66" t="s">
        <v>478</v>
      </c>
      <c r="P293" s="66" t="s">
        <v>216</v>
      </c>
    </row>
    <row r="294" spans="2:17">
      <c r="B294" s="180"/>
      <c r="C294" s="70">
        <v>288</v>
      </c>
      <c r="D294" s="73"/>
      <c r="E294" s="73" t="s">
        <v>166</v>
      </c>
      <c r="F294" s="72"/>
      <c r="G294" s="72" t="s">
        <v>479</v>
      </c>
      <c r="H294" s="72" t="s">
        <v>214</v>
      </c>
      <c r="I294" s="71"/>
      <c r="K294" s="66" t="s">
        <v>422</v>
      </c>
      <c r="L294" s="66">
        <v>286</v>
      </c>
      <c r="M294" s="66" t="s">
        <v>38</v>
      </c>
      <c r="N294" s="66" t="s">
        <v>210</v>
      </c>
      <c r="O294" s="66" t="s">
        <v>479</v>
      </c>
      <c r="P294" s="66" t="s">
        <v>214</v>
      </c>
    </row>
    <row r="295" spans="2:17">
      <c r="B295" s="180"/>
      <c r="C295" s="70">
        <v>289</v>
      </c>
      <c r="D295" s="70">
        <v>198</v>
      </c>
      <c r="E295" s="69" t="s">
        <v>169</v>
      </c>
      <c r="F295" s="68"/>
      <c r="G295" s="68" t="s">
        <v>480</v>
      </c>
      <c r="H295" s="68" t="s">
        <v>212</v>
      </c>
      <c r="I295" s="67"/>
      <c r="K295" s="66" t="s">
        <v>422</v>
      </c>
      <c r="L295" s="66">
        <v>287</v>
      </c>
      <c r="M295" s="66" t="s">
        <v>38</v>
      </c>
      <c r="N295" s="66" t="s">
        <v>210</v>
      </c>
      <c r="O295" s="66" t="s">
        <v>480</v>
      </c>
      <c r="P295" s="66" t="s">
        <v>212</v>
      </c>
      <c r="Q295" s="65">
        <v>3.3</v>
      </c>
    </row>
    <row r="296" spans="2:17">
      <c r="B296" s="180"/>
      <c r="C296" s="70">
        <v>290</v>
      </c>
      <c r="D296" s="73"/>
      <c r="E296" s="73" t="s">
        <v>166</v>
      </c>
      <c r="F296" s="72"/>
      <c r="G296" s="72" t="s">
        <v>481</v>
      </c>
      <c r="H296" s="72" t="s">
        <v>214</v>
      </c>
      <c r="I296" s="71"/>
      <c r="K296" s="66" t="s">
        <v>422</v>
      </c>
      <c r="L296" s="66">
        <v>288</v>
      </c>
      <c r="M296" s="66" t="s">
        <v>38</v>
      </c>
      <c r="N296" s="66" t="s">
        <v>210</v>
      </c>
      <c r="O296" s="66" t="s">
        <v>481</v>
      </c>
      <c r="P296" s="66" t="s">
        <v>214</v>
      </c>
    </row>
    <row r="297" spans="2:17">
      <c r="B297" s="180"/>
      <c r="C297" s="70">
        <v>291</v>
      </c>
      <c r="D297" s="70">
        <v>199</v>
      </c>
      <c r="E297" s="76" t="s">
        <v>38</v>
      </c>
      <c r="F297" s="75" t="s">
        <v>159</v>
      </c>
      <c r="G297" s="75" t="s">
        <v>482</v>
      </c>
      <c r="H297" s="75" t="s">
        <v>219</v>
      </c>
      <c r="I297" s="74"/>
      <c r="K297" s="66" t="s">
        <v>422</v>
      </c>
      <c r="L297" s="66">
        <v>289</v>
      </c>
      <c r="M297" s="66" t="s">
        <v>38</v>
      </c>
      <c r="N297" s="66" t="s">
        <v>210</v>
      </c>
      <c r="O297" s="66" t="s">
        <v>482</v>
      </c>
      <c r="P297" s="66" t="s">
        <v>219</v>
      </c>
    </row>
    <row r="298" spans="2:17">
      <c r="B298" s="180"/>
      <c r="C298" s="70">
        <v>292</v>
      </c>
      <c r="D298" s="70">
        <v>200</v>
      </c>
      <c r="E298" s="76" t="s">
        <v>38</v>
      </c>
      <c r="F298" s="75" t="s">
        <v>159</v>
      </c>
      <c r="G298" s="75" t="s">
        <v>483</v>
      </c>
      <c r="H298" s="75" t="s">
        <v>219</v>
      </c>
      <c r="I298" s="74"/>
      <c r="K298" s="66" t="s">
        <v>422</v>
      </c>
      <c r="L298" s="66">
        <v>290</v>
      </c>
      <c r="M298" s="66" t="s">
        <v>38</v>
      </c>
      <c r="N298" s="66" t="s">
        <v>210</v>
      </c>
      <c r="O298" s="66" t="s">
        <v>483</v>
      </c>
      <c r="P298" s="66" t="s">
        <v>219</v>
      </c>
    </row>
    <row r="299" spans="2:17">
      <c r="B299" s="180"/>
      <c r="C299" s="70">
        <v>293</v>
      </c>
      <c r="D299" s="70">
        <v>201</v>
      </c>
      <c r="E299" s="76" t="s">
        <v>38</v>
      </c>
      <c r="F299" s="75" t="s">
        <v>159</v>
      </c>
      <c r="G299" s="75" t="s">
        <v>484</v>
      </c>
      <c r="H299" s="75" t="s">
        <v>219</v>
      </c>
      <c r="I299" s="74"/>
      <c r="K299" s="66" t="s">
        <v>422</v>
      </c>
      <c r="L299" s="66">
        <v>291</v>
      </c>
      <c r="M299" s="66" t="s">
        <v>38</v>
      </c>
      <c r="N299" s="66" t="s">
        <v>210</v>
      </c>
      <c r="O299" s="66" t="s">
        <v>484</v>
      </c>
      <c r="P299" s="66" t="s">
        <v>219</v>
      </c>
    </row>
    <row r="300" spans="2:17">
      <c r="B300" s="180"/>
      <c r="C300" s="70">
        <v>294</v>
      </c>
      <c r="D300" s="73"/>
      <c r="E300" s="73" t="s">
        <v>166</v>
      </c>
      <c r="F300" s="72"/>
      <c r="G300" s="72" t="s">
        <v>485</v>
      </c>
      <c r="H300" s="72" t="s">
        <v>214</v>
      </c>
      <c r="I300" s="71"/>
      <c r="K300" s="66" t="s">
        <v>422</v>
      </c>
      <c r="L300" s="66">
        <v>292</v>
      </c>
      <c r="M300" s="66" t="s">
        <v>38</v>
      </c>
      <c r="N300" s="66" t="s">
        <v>210</v>
      </c>
      <c r="O300" s="66" t="s">
        <v>485</v>
      </c>
      <c r="P300" s="66" t="s">
        <v>214</v>
      </c>
    </row>
    <row r="301" spans="2:17">
      <c r="B301" s="180"/>
      <c r="C301" s="70">
        <v>295</v>
      </c>
      <c r="D301" s="70">
        <v>202</v>
      </c>
      <c r="E301" s="76" t="s">
        <v>38</v>
      </c>
      <c r="F301" s="75" t="s">
        <v>159</v>
      </c>
      <c r="G301" s="75" t="s">
        <v>486</v>
      </c>
      <c r="H301" s="75" t="s">
        <v>219</v>
      </c>
      <c r="I301" s="74"/>
      <c r="K301" s="66" t="s">
        <v>422</v>
      </c>
      <c r="L301" s="66">
        <v>293</v>
      </c>
      <c r="M301" s="66" t="s">
        <v>38</v>
      </c>
      <c r="N301" s="66" t="s">
        <v>210</v>
      </c>
      <c r="O301" s="66" t="s">
        <v>486</v>
      </c>
      <c r="P301" s="66" t="s">
        <v>219</v>
      </c>
    </row>
    <row r="302" spans="2:17">
      <c r="B302" s="180"/>
      <c r="C302" s="70">
        <v>296</v>
      </c>
      <c r="D302" s="70">
        <v>203</v>
      </c>
      <c r="E302" s="76" t="s">
        <v>38</v>
      </c>
      <c r="F302" s="75" t="s">
        <v>159</v>
      </c>
      <c r="G302" s="75" t="s">
        <v>487</v>
      </c>
      <c r="H302" s="75" t="s">
        <v>219</v>
      </c>
      <c r="I302" s="74"/>
      <c r="K302" s="66" t="s">
        <v>422</v>
      </c>
      <c r="L302" s="66">
        <v>294</v>
      </c>
      <c r="M302" s="66" t="s">
        <v>38</v>
      </c>
      <c r="N302" s="66" t="s">
        <v>210</v>
      </c>
      <c r="O302" s="66" t="s">
        <v>487</v>
      </c>
      <c r="P302" s="66" t="s">
        <v>219</v>
      </c>
    </row>
    <row r="303" spans="2:17">
      <c r="B303" s="180"/>
      <c r="C303" s="70">
        <v>297</v>
      </c>
      <c r="D303" s="73"/>
      <c r="E303" s="73" t="s">
        <v>166</v>
      </c>
      <c r="F303" s="72"/>
      <c r="G303" s="72" t="s">
        <v>488</v>
      </c>
      <c r="H303" s="72" t="s">
        <v>214</v>
      </c>
      <c r="I303" s="71"/>
      <c r="K303" s="66" t="s">
        <v>422</v>
      </c>
      <c r="L303" s="66">
        <v>295</v>
      </c>
      <c r="M303" s="66" t="s">
        <v>38</v>
      </c>
      <c r="N303" s="66" t="s">
        <v>210</v>
      </c>
      <c r="O303" s="66" t="s">
        <v>488</v>
      </c>
      <c r="P303" s="66" t="s">
        <v>214</v>
      </c>
    </row>
    <row r="304" spans="2:17">
      <c r="B304" s="180"/>
      <c r="C304" s="70">
        <v>298</v>
      </c>
      <c r="D304" s="70">
        <v>204</v>
      </c>
      <c r="E304" s="76" t="s">
        <v>38</v>
      </c>
      <c r="F304" s="75" t="s">
        <v>159</v>
      </c>
      <c r="G304" s="75" t="s">
        <v>489</v>
      </c>
      <c r="H304" s="75" t="s">
        <v>219</v>
      </c>
      <c r="I304" s="74"/>
      <c r="K304" s="66" t="s">
        <v>422</v>
      </c>
      <c r="L304" s="66">
        <v>296</v>
      </c>
      <c r="M304" s="66" t="s">
        <v>38</v>
      </c>
      <c r="N304" s="66" t="s">
        <v>210</v>
      </c>
      <c r="O304" s="66" t="s">
        <v>489</v>
      </c>
      <c r="P304" s="66" t="s">
        <v>219</v>
      </c>
    </row>
    <row r="305" spans="2:17">
      <c r="B305" s="180"/>
      <c r="C305" s="70">
        <v>299</v>
      </c>
      <c r="D305" s="70">
        <v>205</v>
      </c>
      <c r="E305" s="76" t="s">
        <v>38</v>
      </c>
      <c r="F305" s="75" t="s">
        <v>159</v>
      </c>
      <c r="G305" s="75" t="s">
        <v>490</v>
      </c>
      <c r="H305" s="75" t="s">
        <v>219</v>
      </c>
      <c r="I305" s="74"/>
      <c r="K305" s="66" t="s">
        <v>422</v>
      </c>
      <c r="L305" s="66">
        <v>297</v>
      </c>
      <c r="M305" s="66" t="s">
        <v>38</v>
      </c>
      <c r="N305" s="66" t="s">
        <v>210</v>
      </c>
      <c r="O305" s="66" t="s">
        <v>490</v>
      </c>
      <c r="P305" s="66" t="s">
        <v>219</v>
      </c>
    </row>
    <row r="306" spans="2:17">
      <c r="B306" s="180"/>
      <c r="C306" s="70">
        <v>300</v>
      </c>
      <c r="D306" s="70">
        <v>206</v>
      </c>
      <c r="E306" s="76" t="s">
        <v>38</v>
      </c>
      <c r="F306" s="75" t="s">
        <v>159</v>
      </c>
      <c r="G306" s="75" t="s">
        <v>206</v>
      </c>
      <c r="H306" s="75" t="s">
        <v>219</v>
      </c>
      <c r="I306" s="74"/>
      <c r="K306" s="66" t="s">
        <v>422</v>
      </c>
      <c r="L306" s="66">
        <v>298</v>
      </c>
      <c r="M306" s="66" t="s">
        <v>38</v>
      </c>
      <c r="N306" s="66" t="s">
        <v>210</v>
      </c>
      <c r="O306" s="66" t="s">
        <v>206</v>
      </c>
      <c r="P306" s="66" t="s">
        <v>219</v>
      </c>
    </row>
    <row r="307" spans="2:17">
      <c r="B307" s="180"/>
      <c r="C307" s="70">
        <v>301</v>
      </c>
      <c r="D307" s="73"/>
      <c r="E307" s="73" t="s">
        <v>166</v>
      </c>
      <c r="F307" s="72"/>
      <c r="G307" s="72" t="s">
        <v>491</v>
      </c>
      <c r="H307" s="72" t="s">
        <v>214</v>
      </c>
      <c r="I307" s="71"/>
      <c r="K307" s="66" t="s">
        <v>422</v>
      </c>
      <c r="L307" s="66">
        <v>299</v>
      </c>
      <c r="M307" s="66" t="s">
        <v>38</v>
      </c>
      <c r="N307" s="66" t="s">
        <v>210</v>
      </c>
      <c r="O307" s="66" t="s">
        <v>491</v>
      </c>
      <c r="P307" s="66" t="s">
        <v>214</v>
      </c>
    </row>
    <row r="308" spans="2:17">
      <c r="B308" s="180"/>
      <c r="C308" s="70">
        <v>302</v>
      </c>
      <c r="D308" s="70">
        <v>207</v>
      </c>
      <c r="E308" s="69" t="s">
        <v>167</v>
      </c>
      <c r="F308" s="68"/>
      <c r="G308" s="68" t="s">
        <v>492</v>
      </c>
      <c r="H308" s="68" t="s">
        <v>234</v>
      </c>
      <c r="I308" s="67"/>
      <c r="K308" s="66" t="s">
        <v>422</v>
      </c>
      <c r="L308" s="66">
        <v>300</v>
      </c>
      <c r="M308" s="66" t="s">
        <v>38</v>
      </c>
      <c r="N308" s="66" t="s">
        <v>210</v>
      </c>
      <c r="O308" s="66" t="s">
        <v>492</v>
      </c>
      <c r="P308" s="66" t="s">
        <v>234</v>
      </c>
    </row>
    <row r="309" spans="2:17">
      <c r="B309" s="180"/>
      <c r="C309" s="70">
        <v>303</v>
      </c>
      <c r="D309" s="73"/>
      <c r="E309" s="73" t="s">
        <v>166</v>
      </c>
      <c r="F309" s="72"/>
      <c r="G309" s="72" t="s">
        <v>493</v>
      </c>
      <c r="H309" s="72" t="s">
        <v>214</v>
      </c>
      <c r="I309" s="71"/>
      <c r="K309" s="66" t="s">
        <v>422</v>
      </c>
      <c r="L309" s="66">
        <v>301</v>
      </c>
      <c r="M309" s="66" t="s">
        <v>38</v>
      </c>
      <c r="N309" s="66" t="s">
        <v>210</v>
      </c>
      <c r="O309" s="66" t="s">
        <v>493</v>
      </c>
      <c r="P309" s="66" t="s">
        <v>214</v>
      </c>
    </row>
    <row r="310" spans="2:17">
      <c r="B310" s="180"/>
      <c r="C310" s="70">
        <v>304</v>
      </c>
      <c r="D310" s="70">
        <v>208</v>
      </c>
      <c r="E310" s="69" t="s">
        <v>168</v>
      </c>
      <c r="F310" s="68"/>
      <c r="G310" s="68" t="s">
        <v>494</v>
      </c>
      <c r="H310" s="68" t="s">
        <v>231</v>
      </c>
      <c r="I310" s="67"/>
      <c r="K310" s="66" t="s">
        <v>422</v>
      </c>
      <c r="L310" s="66">
        <v>302</v>
      </c>
      <c r="M310" s="66" t="s">
        <v>38</v>
      </c>
      <c r="N310" s="66" t="s">
        <v>210</v>
      </c>
      <c r="O310" s="66" t="s">
        <v>494</v>
      </c>
      <c r="P310" s="66" t="s">
        <v>231</v>
      </c>
      <c r="Q310" s="65" t="s">
        <v>513</v>
      </c>
    </row>
  </sheetData>
  <autoFilter ref="C6:I134" xr:uid="{00000000-0009-0000-0000-000004000000}"/>
  <mergeCells count="5">
    <mergeCell ref="A1:C1"/>
    <mergeCell ref="B159:B234"/>
    <mergeCell ref="B235:B310"/>
    <mergeCell ref="B7:B82"/>
    <mergeCell ref="B83:B158"/>
  </mergeCells>
  <phoneticPr fontId="1"/>
  <hyperlinks>
    <hyperlink ref="A1:C1" location="Index!A1" display="Back to Index" xr:uid="{F5F647C4-12C2-4202-9345-933940FA035B}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8C3E-1DDF-45B7-B4C2-28F0C02CFDE0}">
  <sheetPr>
    <pageSetUpPr fitToPage="1"/>
  </sheetPr>
  <dimension ref="A1:CO397"/>
  <sheetViews>
    <sheetView topLeftCell="A36" zoomScale="70" zoomScaleNormal="70" workbookViewId="0">
      <selection activeCell="G58" sqref="G58"/>
    </sheetView>
  </sheetViews>
  <sheetFormatPr defaultRowHeight="13.5"/>
  <cols>
    <col min="1" max="6" width="3.75" style="88" customWidth="1"/>
    <col min="7" max="7" width="20.25" style="88" customWidth="1"/>
    <col min="8" max="30" width="3.75" style="88" customWidth="1"/>
    <col min="31" max="31" width="3.625" style="88" customWidth="1"/>
    <col min="32" max="38" width="3.75" style="88" customWidth="1"/>
    <col min="39" max="84" width="3.875" style="88" customWidth="1"/>
    <col min="85" max="85" width="3.75" style="88" customWidth="1"/>
    <col min="86" max="86" width="20.25" style="88" customWidth="1"/>
    <col min="87" max="91" width="3.75" style="88" customWidth="1"/>
    <col min="92" max="16384" width="9" style="88"/>
  </cols>
  <sheetData>
    <row r="1" spans="1:93">
      <c r="B1" s="89"/>
      <c r="C1" s="90" t="s">
        <v>500</v>
      </c>
      <c r="D1" s="90"/>
      <c r="E1" s="90"/>
      <c r="F1" s="91"/>
      <c r="G1" s="90" t="s">
        <v>501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</row>
    <row r="2" spans="1:93">
      <c r="B2" s="93"/>
      <c r="C2" s="90" t="s">
        <v>502</v>
      </c>
      <c r="D2" s="90"/>
      <c r="E2" s="90"/>
      <c r="F2" s="94"/>
      <c r="G2" s="90" t="s">
        <v>503</v>
      </c>
      <c r="I2" s="88" t="str">
        <f>+Pin_Assignment_RO1822_1_R4252!$G234</f>
        <v>NORTH_VDD_0</v>
      </c>
      <c r="J2" s="88" t="str">
        <f>+Pin_Assignment_RO1822_1_R4252!$G233</f>
        <v>fillers_FILLPAD_0</v>
      </c>
      <c r="K2" s="88" t="str">
        <f>+Pin_Assignment_RO1822_1_R4252!$G232</f>
        <v>NORTH_GND_0</v>
      </c>
      <c r="L2" s="88" t="str">
        <f>+Pin_Assignment_RO1822_1_R4252!$G231</f>
        <v>fillers_FILLPAD_1</v>
      </c>
      <c r="M2" s="88" t="str">
        <f>+Pin_Assignment_RO1822_1_R4252!$G230</f>
        <v>gpio_GPIO_0</v>
      </c>
      <c r="N2" s="88" t="str">
        <f>+Pin_Assignment_RO1822_1_R4252!$G229</f>
        <v>gpio_GPIO_1</v>
      </c>
      <c r="O2" s="88" t="str">
        <f>+Pin_Assignment_RO1822_1_R4252!$G228</f>
        <v>VDD_AES</v>
      </c>
      <c r="P2" s="88" t="str">
        <f>+Pin_Assignment_RO1822_1_R4252!$G227</f>
        <v>fillers_FILLPAD_2</v>
      </c>
      <c r="Q2" s="88" t="str">
        <f>+Pin_Assignment_RO1822_1_R4252!$G226</f>
        <v>VSS_AES</v>
      </c>
      <c r="R2" s="88" t="str">
        <f>+Pin_Assignment_RO1822_1_R4252!$G225</f>
        <v>jtag_tdo</v>
      </c>
      <c r="S2" s="88" t="str">
        <f>+Pin_Assignment_RO1822_1_R4252!$G224</f>
        <v>fillers_FILLPAD_3</v>
      </c>
      <c r="T2" s="88" t="str">
        <f>+Pin_Assignment_RO1822_1_R4252!$G223</f>
        <v>jtag_trstn</v>
      </c>
      <c r="U2" s="88" t="str">
        <f>+Pin_Assignment_RO1822_1_R4252!$G222</f>
        <v>jtag_tdi</v>
      </c>
      <c r="V2" s="88" t="str">
        <f>+Pin_Assignment_RO1822_1_R4252!$G221</f>
        <v>jtag_tck</v>
      </c>
      <c r="W2" s="88" t="str">
        <f>+Pin_Assignment_RO1822_1_R4252!$G220</f>
        <v>fillers_FILLPAD_4</v>
      </c>
      <c r="X2" s="88" t="str">
        <f>+Pin_Assignment_RO1822_1_R4252!$G219</f>
        <v>NORTH_VDDO_OLD_0</v>
      </c>
      <c r="Y2" s="88" t="str">
        <f>+Pin_Assignment_RO1822_1_R4252!$G218</f>
        <v>fillers_FILLPAD_5</v>
      </c>
      <c r="Z2" s="88" t="str">
        <f>+Pin_Assignment_RO1822_1_R4252!$G217</f>
        <v>NORTH_GNDO_OLD_0</v>
      </c>
      <c r="AA2" s="88" t="str">
        <f>+Pin_Assignment_RO1822_1_R4252!$G216</f>
        <v>fillers_FILLPAD_6</v>
      </c>
      <c r="AB2" s="88" t="str">
        <f>+Pin_Assignment_RO1822_1_R4252!$G215</f>
        <v>jtag_tms</v>
      </c>
      <c r="AC2" s="88" t="str">
        <f>+Pin_Assignment_RO1822_1_R4252!$G214</f>
        <v>clock_extsermem_clock_0</v>
      </c>
      <c r="AD2" s="88" t="str">
        <f>+Pin_Assignment_RO1822_1_R4252!$G213</f>
        <v>sys_rstn</v>
      </c>
      <c r="AE2" s="88" t="str">
        <f>+Pin_Assignment_RO1822_1_R4252!$G212</f>
        <v>fillers_FILLPAD_7</v>
      </c>
      <c r="AF2" s="88" t="str">
        <f>+Pin_Assignment_RO1822_1_R4252!$G211</f>
        <v>sys_clock</v>
      </c>
      <c r="AG2" s="88" t="str">
        <f>+Pin_Assignment_RO1822_1_R4252!$G210</f>
        <v>memser_pad_in_ready</v>
      </c>
      <c r="AH2" s="88" t="str">
        <f>+Pin_Assignment_RO1822_1_R4252!$G209</f>
        <v>fillers_FILLPAD_8</v>
      </c>
      <c r="AI2" s="88" t="str">
        <f>+Pin_Assignment_RO1822_1_R4252!$G208</f>
        <v>memser_pad_out_valid</v>
      </c>
      <c r="AJ2" s="88" t="str">
        <f>+Pin_Assignment_RO1822_1_R4252!$G207</f>
        <v>memser_pad_in_valid</v>
      </c>
      <c r="AK2" s="88" t="str">
        <f>+Pin_Assignment_RO1822_1_R4252!$G206</f>
        <v>memser_pad_out_ready</v>
      </c>
      <c r="AL2" s="88" t="str">
        <f>+Pin_Assignment_RO1822_1_R4252!$G205</f>
        <v>fillers_FILLPAD_9</v>
      </c>
      <c r="AM2" s="88" t="str">
        <f>+Pin_Assignment_RO1822_1_R4252!$G204</f>
        <v>NORTH_VDD_OLD_0</v>
      </c>
      <c r="AN2" s="88" t="str">
        <f>+Pin_Assignment_RO1822_1_R4252!$G203</f>
        <v>fillers_FILLPAD_10</v>
      </c>
      <c r="AO2" s="88" t="str">
        <f>+Pin_Assignment_RO1822_1_R4252!$G202</f>
        <v>NORTH_GND_OLD_0</v>
      </c>
      <c r="AP2" s="88" t="str">
        <f>+Pin_Assignment_RO1822_1_R4252!$G201</f>
        <v>fillers_FILLPAD_11</v>
      </c>
      <c r="AQ2" s="88" t="str">
        <f>+Pin_Assignment_RO1822_1_R4252!$G200</f>
        <v>memser_system_memser_outer_io_in_bits_pad_in_bits_7</v>
      </c>
      <c r="AR2" s="88" t="str">
        <f>+Pin_Assignment_RO1822_1_R4252!$G199</f>
        <v>memser_system_memser_outer_io_in_bits_pad_in_bits_6</v>
      </c>
      <c r="AS2" s="88" t="str">
        <f>+Pin_Assignment_RO1822_1_R4252!$G198</f>
        <v>memser_system_memser_outer_io_in_bits_pad_in_bits_5</v>
      </c>
      <c r="AT2" s="88" t="str">
        <f>+Pin_Assignment_RO1822_1_R4252!$G197</f>
        <v>memser_system_memser_outer_io_in_bits_pad_in_bits_4</v>
      </c>
      <c r="AU2" s="88" t="str">
        <f>+Pin_Assignment_RO1822_1_R4252!$G196</f>
        <v>memser_system_memser_outer_io_in_bits_pad_in_bits_3</v>
      </c>
      <c r="AV2" s="88" t="str">
        <f>+Pin_Assignment_RO1822_1_R4252!$G195</f>
        <v>memser_system_memser_outer_io_in_bits_pad_in_bits_2</v>
      </c>
      <c r="AW2" s="88" t="str">
        <f>+Pin_Assignment_RO1822_1_R4252!$G194</f>
        <v>memser_system_memser_outer_io_in_bits_pad_in_bits_1</v>
      </c>
      <c r="AX2" s="88" t="str">
        <f>+Pin_Assignment_RO1822_1_R4252!$G193</f>
        <v>memser_system_memser_outer_io_in_bits_pad_in_bits_0</v>
      </c>
      <c r="AY2" s="88" t="str">
        <f>+Pin_Assignment_RO1822_1_R4252!$G192</f>
        <v>fillers_FILLPAD_12</v>
      </c>
      <c r="AZ2" s="88" t="str">
        <f>+Pin_Assignment_RO1822_1_R4252!$G191</f>
        <v>NORTH_GNDO_OLD_1</v>
      </c>
      <c r="BA2" s="88" t="str">
        <f>+Pin_Assignment_RO1822_1_R4252!$G190</f>
        <v>fillers_FILLPAD_13</v>
      </c>
      <c r="BB2" s="88" t="str">
        <f>+Pin_Assignment_RO1822_1_R4252!$G189</f>
        <v>NORTH_VDDO_OLD_1</v>
      </c>
      <c r="BC2" s="88" t="str">
        <f>+Pin_Assignment_RO1822_1_R4252!$G188</f>
        <v>fillers_FILLPAD_14</v>
      </c>
      <c r="BD2" s="88" t="str">
        <f>+Pin_Assignment_RO1822_1_R4252!$G187</f>
        <v>memser_pad_out_bits_7</v>
      </c>
      <c r="BE2" s="88" t="str">
        <f>+Pin_Assignment_RO1822_1_R4252!$G186</f>
        <v>memser_pad_out_bits_6</v>
      </c>
      <c r="BF2" s="88" t="str">
        <f>+Pin_Assignment_RO1822_1_R4252!$G185</f>
        <v>memser_pad_out_bits_5</v>
      </c>
      <c r="BG2" s="88" t="str">
        <f>+Pin_Assignment_RO1822_1_R4252!$G184</f>
        <v>fillers_FILLPAD_15</v>
      </c>
      <c r="BH2" s="88" t="str">
        <f>+Pin_Assignment_RO1822_1_R4252!$G183</f>
        <v>memser_pad_out_bits_4</v>
      </c>
      <c r="BI2" s="88" t="str">
        <f>+Pin_Assignment_RO1822_1_R4252!$G182</f>
        <v>memser_pad_out_bits_3</v>
      </c>
      <c r="BJ2" s="88" t="str">
        <f>+Pin_Assignment_RO1822_1_R4252!$G181</f>
        <v>fillers_FILLPAD_16</v>
      </c>
      <c r="BK2" s="88" t="str">
        <f>+Pin_Assignment_RO1822_1_R4252!$G180</f>
        <v>memser_pad_out_bits_2</v>
      </c>
      <c r="BL2" s="88" t="str">
        <f>+Pin_Assignment_RO1822_1_R4252!$G179</f>
        <v>memser_pad_out_bits_1</v>
      </c>
      <c r="BM2" s="88" t="str">
        <f>+Pin_Assignment_RO1822_1_R4252!$G178</f>
        <v>memser_pad_out_bits_0</v>
      </c>
      <c r="BN2" s="88" t="str">
        <f>+Pin_Assignment_RO1822_1_R4252!$G177</f>
        <v>fillers_FILLPAD_17</v>
      </c>
      <c r="BO2" s="88" t="str">
        <f>+Pin_Assignment_RO1822_1_R4252!$G176</f>
        <v>leros_PAD_VSS_DM_RAM_0</v>
      </c>
      <c r="BP2" s="88" t="str">
        <f>+Pin_Assignment_RO1822_1_R4252!$G175</f>
        <v>fillers_FILLPAD_18</v>
      </c>
      <c r="BQ2" s="88" t="str">
        <f>+Pin_Assignment_RO1822_1_R4252!$G174</f>
        <v>leros_PAD_VDD_DM_RAM_0</v>
      </c>
      <c r="BR2" s="88" t="str">
        <f>+Pin_Assignment_RO1822_1_R4252!$G173</f>
        <v>fillers_FILLPAD_19</v>
      </c>
      <c r="BS2" s="88" t="str">
        <f>+Pin_Assignment_RO1822_1_R4252!$G172</f>
        <v>leros_PAD_VSS_IM_RAM_0</v>
      </c>
      <c r="BT2" s="88" t="str">
        <f>+Pin_Assignment_RO1822_1_R4252!$G171</f>
        <v>leros_PAD_VDD_IM_RAM_0</v>
      </c>
      <c r="BU2" s="88" t="str">
        <f>+Pin_Assignment_RO1822_1_R4252!$G170</f>
        <v>fillers_FILLPAD_20</v>
      </c>
      <c r="BV2" s="88" t="str">
        <f>+Pin_Assignment_RO1822_1_R4252!$G169</f>
        <v>leros_PAD_SRAM_loaded_0</v>
      </c>
      <c r="BW2" s="88" t="str">
        <f>+Pin_Assignment_RO1822_1_R4252!$G168</f>
        <v>leros_PAD_I_SPI_MISO_0</v>
      </c>
      <c r="BX2" s="88" t="str">
        <f>+Pin_Assignment_RO1822_1_R4252!$G167</f>
        <v>leros_PAD_O_SPI_MOSI_0</v>
      </c>
      <c r="BY2" s="88" t="str">
        <f>+Pin_Assignment_RO1822_1_R4252!$G166</f>
        <v>fillers_FILLPAD_21</v>
      </c>
      <c r="BZ2" s="88" t="str">
        <f>+Pin_Assignment_RO1822_1_R4252!$G165</f>
        <v>leros_PAD_O_SPI_CS_0</v>
      </c>
      <c r="CA2" s="88" t="str">
        <f>+Pin_Assignment_RO1822_1_R4252!$G164</f>
        <v>leros_PAD_O_SPI_CLK_0</v>
      </c>
      <c r="CB2" s="88" t="str">
        <f>+Pin_Assignment_RO1822_1_R4252!$G163</f>
        <v>leros_PAD_I_SPI_LOADER_MOSI_0</v>
      </c>
      <c r="CC2" s="88" t="str">
        <f>+Pin_Assignment_RO1822_1_R4252!$G162</f>
        <v>fillers_FILLPAD_22</v>
      </c>
      <c r="CD2" s="88" t="str">
        <f>+Pin_Assignment_RO1822_1_R4252!$G161</f>
        <v>NORTH_GNDO_OLD_2</v>
      </c>
      <c r="CE2" s="88" t="str">
        <f>+Pin_Assignment_RO1822_1_R4252!$G160</f>
        <v>fillers_FILLPAD_23</v>
      </c>
      <c r="CF2" s="88" t="str">
        <f>+Pin_Assignment_RO1822_1_R4252!$G159</f>
        <v>NORTH_VDDO_OLD_2</v>
      </c>
    </row>
    <row r="3" spans="1:93">
      <c r="B3" s="95"/>
      <c r="C3" s="90" t="s">
        <v>504</v>
      </c>
      <c r="D3" s="90"/>
      <c r="E3" s="90"/>
      <c r="F3" s="96"/>
      <c r="G3" s="90" t="s">
        <v>505</v>
      </c>
      <c r="I3" s="97"/>
      <c r="J3" s="97"/>
      <c r="K3" s="97"/>
      <c r="L3" s="97"/>
      <c r="M3" s="97"/>
      <c r="N3" s="90"/>
      <c r="O3" s="97"/>
      <c r="P3" s="97"/>
      <c r="Q3" s="97"/>
      <c r="R3" s="97"/>
      <c r="S3" s="97"/>
      <c r="T3" s="97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</row>
    <row r="4" spans="1:93">
      <c r="I4" s="97"/>
      <c r="J4" s="97"/>
      <c r="K4" s="97"/>
      <c r="L4" s="97"/>
      <c r="M4" s="97"/>
      <c r="N4" s="90"/>
      <c r="O4" s="97"/>
      <c r="P4" s="97"/>
      <c r="Q4" s="97"/>
      <c r="R4" s="97"/>
      <c r="S4" s="97"/>
      <c r="T4" s="97"/>
      <c r="U4" s="182">
        <v>155</v>
      </c>
      <c r="V4" s="182"/>
      <c r="W4" s="181">
        <v>153</v>
      </c>
      <c r="X4" s="181"/>
      <c r="Y4" s="181">
        <v>151</v>
      </c>
      <c r="Z4" s="181"/>
      <c r="AA4" s="181">
        <v>149</v>
      </c>
      <c r="AB4" s="181"/>
      <c r="AC4" s="181">
        <v>147</v>
      </c>
      <c r="AD4" s="181"/>
      <c r="AE4" s="182">
        <v>145</v>
      </c>
      <c r="AF4" s="182"/>
      <c r="AG4" s="181">
        <v>143</v>
      </c>
      <c r="AH4" s="181"/>
      <c r="AI4" s="181">
        <v>141</v>
      </c>
      <c r="AJ4" s="181"/>
      <c r="AK4" s="181">
        <v>139</v>
      </c>
      <c r="AL4" s="181"/>
      <c r="AM4" s="181">
        <v>137</v>
      </c>
      <c r="AN4" s="181"/>
      <c r="AO4" s="182">
        <v>135</v>
      </c>
      <c r="AP4" s="182"/>
      <c r="AQ4" s="181">
        <v>133</v>
      </c>
      <c r="AR4" s="181"/>
      <c r="AS4" s="181">
        <v>131</v>
      </c>
      <c r="AT4" s="181"/>
      <c r="AU4" s="181">
        <v>129</v>
      </c>
      <c r="AV4" s="181"/>
      <c r="AW4" s="181">
        <v>127</v>
      </c>
      <c r="AX4" s="181"/>
      <c r="AY4" s="183">
        <v>125</v>
      </c>
      <c r="AZ4" s="183"/>
      <c r="BA4" s="181">
        <v>123</v>
      </c>
      <c r="BB4" s="181"/>
      <c r="BC4" s="181">
        <v>121</v>
      </c>
      <c r="BD4" s="181"/>
      <c r="BE4" s="181">
        <v>119</v>
      </c>
      <c r="BF4" s="181"/>
      <c r="BG4" s="181">
        <v>117</v>
      </c>
      <c r="BH4" s="181"/>
      <c r="BI4" s="184">
        <v>115</v>
      </c>
      <c r="BJ4" s="184"/>
      <c r="BK4" s="181">
        <v>113</v>
      </c>
      <c r="BL4" s="181"/>
      <c r="BM4" s="181">
        <v>111</v>
      </c>
      <c r="BN4" s="181"/>
      <c r="BO4" s="181">
        <v>109</v>
      </c>
      <c r="BP4" s="181"/>
      <c r="BQ4" s="181">
        <v>107</v>
      </c>
      <c r="BR4" s="181"/>
      <c r="BS4" s="183">
        <v>105</v>
      </c>
      <c r="BT4" s="183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</row>
    <row r="5" spans="1:93">
      <c r="U5" s="184">
        <v>156</v>
      </c>
      <c r="V5" s="184"/>
      <c r="W5" s="181">
        <v>154</v>
      </c>
      <c r="X5" s="181"/>
      <c r="Y5" s="181">
        <v>152</v>
      </c>
      <c r="Z5" s="181"/>
      <c r="AA5" s="181">
        <v>150</v>
      </c>
      <c r="AB5" s="181"/>
      <c r="AC5" s="181">
        <v>148</v>
      </c>
      <c r="AD5" s="181"/>
      <c r="AE5" s="183">
        <v>146</v>
      </c>
      <c r="AF5" s="183"/>
      <c r="AG5" s="181">
        <v>144</v>
      </c>
      <c r="AH5" s="181"/>
      <c r="AI5" s="181">
        <v>142</v>
      </c>
      <c r="AJ5" s="181"/>
      <c r="AK5" s="181">
        <v>140</v>
      </c>
      <c r="AL5" s="181"/>
      <c r="AM5" s="181">
        <v>138</v>
      </c>
      <c r="AN5" s="181"/>
      <c r="AO5" s="184">
        <v>136</v>
      </c>
      <c r="AP5" s="184"/>
      <c r="AQ5" s="181">
        <v>134</v>
      </c>
      <c r="AR5" s="181"/>
      <c r="AS5" s="181">
        <v>132</v>
      </c>
      <c r="AT5" s="181"/>
      <c r="AU5" s="181">
        <v>130</v>
      </c>
      <c r="AV5" s="181"/>
      <c r="AW5" s="181">
        <v>128</v>
      </c>
      <c r="AX5" s="181"/>
      <c r="AY5" s="182">
        <v>126</v>
      </c>
      <c r="AZ5" s="182"/>
      <c r="BA5" s="181">
        <v>124</v>
      </c>
      <c r="BB5" s="181"/>
      <c r="BC5" s="181">
        <v>122</v>
      </c>
      <c r="BD5" s="181"/>
      <c r="BE5" s="181">
        <v>120</v>
      </c>
      <c r="BF5" s="181"/>
      <c r="BG5" s="181">
        <v>118</v>
      </c>
      <c r="BH5" s="181"/>
      <c r="BI5" s="182">
        <v>116</v>
      </c>
      <c r="BJ5" s="182"/>
      <c r="BK5" s="181">
        <v>114</v>
      </c>
      <c r="BL5" s="181"/>
      <c r="BM5" s="181">
        <v>112</v>
      </c>
      <c r="BN5" s="181"/>
      <c r="BO5" s="181">
        <v>110</v>
      </c>
      <c r="BP5" s="181"/>
      <c r="BQ5" s="181">
        <v>108</v>
      </c>
      <c r="BR5" s="181"/>
      <c r="BS5" s="182">
        <v>106</v>
      </c>
      <c r="BT5" s="182"/>
    </row>
    <row r="6" spans="1:93"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</row>
    <row r="7" spans="1:93">
      <c r="I7" s="101">
        <v>156</v>
      </c>
      <c r="J7" s="102"/>
      <c r="K7" s="98">
        <v>155</v>
      </c>
      <c r="L7" s="102"/>
      <c r="M7" s="99">
        <v>154</v>
      </c>
      <c r="N7" s="99">
        <v>153</v>
      </c>
      <c r="O7" s="99">
        <v>152</v>
      </c>
      <c r="P7" s="102"/>
      <c r="Q7" s="99">
        <v>151</v>
      </c>
      <c r="R7" s="99">
        <v>150</v>
      </c>
      <c r="S7" s="102"/>
      <c r="T7" s="99">
        <v>149</v>
      </c>
      <c r="U7" s="99">
        <v>148</v>
      </c>
      <c r="V7" s="99">
        <v>147</v>
      </c>
      <c r="W7" s="102"/>
      <c r="X7" s="100">
        <v>146</v>
      </c>
      <c r="Y7" s="102"/>
      <c r="Z7" s="98">
        <v>145</v>
      </c>
      <c r="AA7" s="102"/>
      <c r="AB7" s="99">
        <v>144</v>
      </c>
      <c r="AC7" s="99">
        <v>143</v>
      </c>
      <c r="AD7" s="99">
        <v>142</v>
      </c>
      <c r="AE7" s="102"/>
      <c r="AF7" s="99">
        <v>141</v>
      </c>
      <c r="AG7" s="99">
        <v>140</v>
      </c>
      <c r="AH7" s="102"/>
      <c r="AI7" s="99">
        <v>139</v>
      </c>
      <c r="AJ7" s="99">
        <v>138</v>
      </c>
      <c r="AK7" s="99">
        <v>137</v>
      </c>
      <c r="AL7" s="102"/>
      <c r="AM7" s="101">
        <v>136</v>
      </c>
      <c r="AN7" s="102"/>
      <c r="AO7" s="98">
        <v>135</v>
      </c>
      <c r="AP7" s="102"/>
      <c r="AQ7" s="99">
        <v>134</v>
      </c>
      <c r="AR7" s="99">
        <v>133</v>
      </c>
      <c r="AS7" s="99">
        <v>132</v>
      </c>
      <c r="AT7" s="99">
        <v>131</v>
      </c>
      <c r="AU7" s="99">
        <v>130</v>
      </c>
      <c r="AV7" s="99">
        <v>129</v>
      </c>
      <c r="AW7" s="99">
        <v>128</v>
      </c>
      <c r="AX7" s="99">
        <v>127</v>
      </c>
      <c r="AY7" s="102"/>
      <c r="AZ7" s="98">
        <v>126</v>
      </c>
      <c r="BA7" s="102"/>
      <c r="BB7" s="100">
        <v>125</v>
      </c>
      <c r="BC7" s="102"/>
      <c r="BD7" s="99">
        <v>124</v>
      </c>
      <c r="BE7" s="99">
        <v>123</v>
      </c>
      <c r="BF7" s="99">
        <v>122</v>
      </c>
      <c r="BG7" s="102"/>
      <c r="BH7" s="99">
        <v>121</v>
      </c>
      <c r="BI7" s="99">
        <v>120</v>
      </c>
      <c r="BJ7" s="102"/>
      <c r="BK7" s="99">
        <v>119</v>
      </c>
      <c r="BL7" s="99">
        <v>118</v>
      </c>
      <c r="BM7" s="99">
        <v>117</v>
      </c>
      <c r="BN7" s="102"/>
      <c r="BO7" s="98">
        <v>116</v>
      </c>
      <c r="BP7" s="102"/>
      <c r="BQ7" s="101">
        <v>115</v>
      </c>
      <c r="BR7" s="102"/>
      <c r="BS7" s="99">
        <v>114</v>
      </c>
      <c r="BT7" s="99">
        <v>113</v>
      </c>
      <c r="BU7" s="102"/>
      <c r="BV7" s="99">
        <v>112</v>
      </c>
      <c r="BW7" s="99">
        <v>111</v>
      </c>
      <c r="BX7" s="99">
        <v>110</v>
      </c>
      <c r="BY7" s="102"/>
      <c r="BZ7" s="99">
        <v>109</v>
      </c>
      <c r="CA7" s="99">
        <v>108</v>
      </c>
      <c r="CB7" s="99">
        <v>107</v>
      </c>
      <c r="CC7" s="102"/>
      <c r="CD7" s="98">
        <v>106</v>
      </c>
      <c r="CE7" s="102"/>
      <c r="CF7" s="100">
        <v>105</v>
      </c>
    </row>
    <row r="8" spans="1:93" ht="121.5" customHeight="1">
      <c r="I8" s="107" t="str">
        <f t="shared" ref="I8:BT8" si="0">+I2</f>
        <v>NORTH_VDD_0</v>
      </c>
      <c r="J8" s="104" t="str">
        <f t="shared" si="0"/>
        <v>fillers_FILLPAD_0</v>
      </c>
      <c r="K8" s="105" t="str">
        <f t="shared" si="0"/>
        <v>NORTH_GND_0</v>
      </c>
      <c r="L8" s="104" t="str">
        <f t="shared" si="0"/>
        <v>fillers_FILLPAD_1</v>
      </c>
      <c r="M8" s="106" t="str">
        <f t="shared" si="0"/>
        <v>gpio_GPIO_0</v>
      </c>
      <c r="N8" s="106" t="str">
        <f t="shared" si="0"/>
        <v>gpio_GPIO_1</v>
      </c>
      <c r="O8" s="106" t="str">
        <f t="shared" si="0"/>
        <v>VDD_AES</v>
      </c>
      <c r="P8" s="104" t="str">
        <f t="shared" si="0"/>
        <v>fillers_FILLPAD_2</v>
      </c>
      <c r="Q8" s="106" t="str">
        <f t="shared" si="0"/>
        <v>VSS_AES</v>
      </c>
      <c r="R8" s="106" t="str">
        <f t="shared" si="0"/>
        <v>jtag_tdo</v>
      </c>
      <c r="S8" s="104" t="str">
        <f t="shared" si="0"/>
        <v>fillers_FILLPAD_3</v>
      </c>
      <c r="T8" s="106" t="str">
        <f t="shared" si="0"/>
        <v>jtag_trstn</v>
      </c>
      <c r="U8" s="106" t="str">
        <f t="shared" si="0"/>
        <v>jtag_tdi</v>
      </c>
      <c r="V8" s="106" t="str">
        <f t="shared" si="0"/>
        <v>jtag_tck</v>
      </c>
      <c r="W8" s="104" t="str">
        <f t="shared" si="0"/>
        <v>fillers_FILLPAD_4</v>
      </c>
      <c r="X8" s="103" t="str">
        <f t="shared" si="0"/>
        <v>NORTH_VDDO_OLD_0</v>
      </c>
      <c r="Y8" s="104" t="str">
        <f t="shared" si="0"/>
        <v>fillers_FILLPAD_5</v>
      </c>
      <c r="Z8" s="105" t="str">
        <f t="shared" si="0"/>
        <v>NORTH_GNDO_OLD_0</v>
      </c>
      <c r="AA8" s="104" t="str">
        <f t="shared" si="0"/>
        <v>fillers_FILLPAD_6</v>
      </c>
      <c r="AB8" s="106" t="str">
        <f t="shared" si="0"/>
        <v>jtag_tms</v>
      </c>
      <c r="AC8" s="106" t="str">
        <f t="shared" si="0"/>
        <v>clock_extsermem_clock_0</v>
      </c>
      <c r="AD8" s="106" t="str">
        <f t="shared" si="0"/>
        <v>sys_rstn</v>
      </c>
      <c r="AE8" s="104" t="str">
        <f t="shared" si="0"/>
        <v>fillers_FILLPAD_7</v>
      </c>
      <c r="AF8" s="106" t="str">
        <f t="shared" si="0"/>
        <v>sys_clock</v>
      </c>
      <c r="AG8" s="106" t="str">
        <f t="shared" si="0"/>
        <v>memser_pad_in_ready</v>
      </c>
      <c r="AH8" s="104" t="str">
        <f t="shared" si="0"/>
        <v>fillers_FILLPAD_8</v>
      </c>
      <c r="AI8" s="106" t="str">
        <f t="shared" si="0"/>
        <v>memser_pad_out_valid</v>
      </c>
      <c r="AJ8" s="106" t="str">
        <f t="shared" si="0"/>
        <v>memser_pad_in_valid</v>
      </c>
      <c r="AK8" s="106" t="str">
        <f t="shared" si="0"/>
        <v>memser_pad_out_ready</v>
      </c>
      <c r="AL8" s="104" t="str">
        <f t="shared" si="0"/>
        <v>fillers_FILLPAD_9</v>
      </c>
      <c r="AM8" s="107" t="str">
        <f t="shared" si="0"/>
        <v>NORTH_VDD_OLD_0</v>
      </c>
      <c r="AN8" s="104" t="str">
        <f t="shared" si="0"/>
        <v>fillers_FILLPAD_10</v>
      </c>
      <c r="AO8" s="105" t="str">
        <f t="shared" si="0"/>
        <v>NORTH_GND_OLD_0</v>
      </c>
      <c r="AP8" s="104" t="str">
        <f t="shared" si="0"/>
        <v>fillers_FILLPAD_11</v>
      </c>
      <c r="AQ8" s="106" t="str">
        <f t="shared" si="0"/>
        <v>memser_system_memser_outer_io_in_bits_pad_in_bits_7</v>
      </c>
      <c r="AR8" s="106" t="str">
        <f t="shared" si="0"/>
        <v>memser_system_memser_outer_io_in_bits_pad_in_bits_6</v>
      </c>
      <c r="AS8" s="106" t="str">
        <f t="shared" si="0"/>
        <v>memser_system_memser_outer_io_in_bits_pad_in_bits_5</v>
      </c>
      <c r="AT8" s="106" t="str">
        <f t="shared" si="0"/>
        <v>memser_system_memser_outer_io_in_bits_pad_in_bits_4</v>
      </c>
      <c r="AU8" s="106" t="str">
        <f t="shared" si="0"/>
        <v>memser_system_memser_outer_io_in_bits_pad_in_bits_3</v>
      </c>
      <c r="AV8" s="106" t="str">
        <f t="shared" si="0"/>
        <v>memser_system_memser_outer_io_in_bits_pad_in_bits_2</v>
      </c>
      <c r="AW8" s="106" t="str">
        <f t="shared" si="0"/>
        <v>memser_system_memser_outer_io_in_bits_pad_in_bits_1</v>
      </c>
      <c r="AX8" s="106" t="str">
        <f t="shared" si="0"/>
        <v>memser_system_memser_outer_io_in_bits_pad_in_bits_0</v>
      </c>
      <c r="AY8" s="104" t="str">
        <f t="shared" si="0"/>
        <v>fillers_FILLPAD_12</v>
      </c>
      <c r="AZ8" s="105" t="str">
        <f t="shared" si="0"/>
        <v>NORTH_GNDO_OLD_1</v>
      </c>
      <c r="BA8" s="104" t="str">
        <f t="shared" si="0"/>
        <v>fillers_FILLPAD_13</v>
      </c>
      <c r="BB8" s="103" t="str">
        <f t="shared" si="0"/>
        <v>NORTH_VDDO_OLD_1</v>
      </c>
      <c r="BC8" s="104" t="str">
        <f t="shared" si="0"/>
        <v>fillers_FILLPAD_14</v>
      </c>
      <c r="BD8" s="106" t="str">
        <f t="shared" si="0"/>
        <v>memser_pad_out_bits_7</v>
      </c>
      <c r="BE8" s="106" t="str">
        <f t="shared" si="0"/>
        <v>memser_pad_out_bits_6</v>
      </c>
      <c r="BF8" s="106" t="str">
        <f t="shared" si="0"/>
        <v>memser_pad_out_bits_5</v>
      </c>
      <c r="BG8" s="104" t="str">
        <f t="shared" si="0"/>
        <v>fillers_FILLPAD_15</v>
      </c>
      <c r="BH8" s="106" t="str">
        <f t="shared" si="0"/>
        <v>memser_pad_out_bits_4</v>
      </c>
      <c r="BI8" s="106" t="str">
        <f t="shared" si="0"/>
        <v>memser_pad_out_bits_3</v>
      </c>
      <c r="BJ8" s="104" t="str">
        <f t="shared" si="0"/>
        <v>fillers_FILLPAD_16</v>
      </c>
      <c r="BK8" s="106" t="str">
        <f t="shared" si="0"/>
        <v>memser_pad_out_bits_2</v>
      </c>
      <c r="BL8" s="106" t="str">
        <f t="shared" si="0"/>
        <v>memser_pad_out_bits_1</v>
      </c>
      <c r="BM8" s="106" t="str">
        <f t="shared" si="0"/>
        <v>memser_pad_out_bits_0</v>
      </c>
      <c r="BN8" s="104" t="str">
        <f t="shared" si="0"/>
        <v>fillers_FILLPAD_17</v>
      </c>
      <c r="BO8" s="105" t="str">
        <f t="shared" si="0"/>
        <v>leros_PAD_VSS_DM_RAM_0</v>
      </c>
      <c r="BP8" s="104" t="str">
        <f t="shared" si="0"/>
        <v>fillers_FILLPAD_18</v>
      </c>
      <c r="BQ8" s="107" t="str">
        <f t="shared" si="0"/>
        <v>leros_PAD_VDD_DM_RAM_0</v>
      </c>
      <c r="BR8" s="104" t="str">
        <f t="shared" si="0"/>
        <v>fillers_FILLPAD_19</v>
      </c>
      <c r="BS8" s="106" t="str">
        <f t="shared" si="0"/>
        <v>leros_PAD_VSS_IM_RAM_0</v>
      </c>
      <c r="BT8" s="106" t="str">
        <f t="shared" si="0"/>
        <v>leros_PAD_VDD_IM_RAM_0</v>
      </c>
      <c r="BU8" s="104" t="str">
        <f t="shared" ref="BU8:CE8" si="1">+BU2</f>
        <v>fillers_FILLPAD_20</v>
      </c>
      <c r="BV8" s="106" t="str">
        <f t="shared" si="1"/>
        <v>leros_PAD_SRAM_loaded_0</v>
      </c>
      <c r="BW8" s="106" t="str">
        <f t="shared" si="1"/>
        <v>leros_PAD_I_SPI_MISO_0</v>
      </c>
      <c r="BX8" s="106" t="str">
        <f t="shared" si="1"/>
        <v>leros_PAD_O_SPI_MOSI_0</v>
      </c>
      <c r="BY8" s="104" t="str">
        <f t="shared" si="1"/>
        <v>fillers_FILLPAD_21</v>
      </c>
      <c r="BZ8" s="106" t="str">
        <f t="shared" si="1"/>
        <v>leros_PAD_O_SPI_CS_0</v>
      </c>
      <c r="CA8" s="106" t="str">
        <f t="shared" si="1"/>
        <v>leros_PAD_O_SPI_CLK_0</v>
      </c>
      <c r="CB8" s="106" t="str">
        <f t="shared" si="1"/>
        <v>leros_PAD_I_SPI_LOADER_MOSI_0</v>
      </c>
      <c r="CC8" s="104" t="str">
        <f t="shared" si="1"/>
        <v>fillers_FILLPAD_22</v>
      </c>
      <c r="CD8" s="105" t="str">
        <f t="shared" si="1"/>
        <v>NORTH_GNDO_OLD_2</v>
      </c>
      <c r="CE8" s="104" t="str">
        <f t="shared" si="1"/>
        <v>fillers_FILLPAD_23</v>
      </c>
      <c r="CF8" s="103" t="str">
        <f>+CF2</f>
        <v>NORTH_VDDO_OLD_2</v>
      </c>
    </row>
    <row r="9" spans="1:93">
      <c r="I9" s="99">
        <v>228</v>
      </c>
      <c r="J9" s="102">
        <v>227</v>
      </c>
      <c r="K9" s="99">
        <v>226</v>
      </c>
      <c r="L9" s="102">
        <v>225</v>
      </c>
      <c r="M9" s="99">
        <v>224</v>
      </c>
      <c r="N9" s="99">
        <v>223</v>
      </c>
      <c r="O9" s="99">
        <v>222</v>
      </c>
      <c r="P9" s="102">
        <v>221</v>
      </c>
      <c r="Q9" s="99">
        <v>220</v>
      </c>
      <c r="R9" s="99">
        <v>219</v>
      </c>
      <c r="S9" s="102">
        <v>218</v>
      </c>
      <c r="T9" s="99">
        <v>217</v>
      </c>
      <c r="U9" s="99">
        <v>216</v>
      </c>
      <c r="V9" s="99">
        <v>215</v>
      </c>
      <c r="W9" s="102">
        <v>214</v>
      </c>
      <c r="X9" s="99">
        <v>213</v>
      </c>
      <c r="Y9" s="102">
        <v>212</v>
      </c>
      <c r="Z9" s="99">
        <v>211</v>
      </c>
      <c r="AA9" s="102">
        <v>210</v>
      </c>
      <c r="AB9" s="99">
        <v>209</v>
      </c>
      <c r="AC9" s="99">
        <v>208</v>
      </c>
      <c r="AD9" s="99">
        <v>207</v>
      </c>
      <c r="AE9" s="102">
        <v>206</v>
      </c>
      <c r="AF9" s="99">
        <v>205</v>
      </c>
      <c r="AG9" s="99">
        <v>204</v>
      </c>
      <c r="AH9" s="102">
        <v>203</v>
      </c>
      <c r="AI9" s="99">
        <v>202</v>
      </c>
      <c r="AJ9" s="99">
        <v>201</v>
      </c>
      <c r="AK9" s="99">
        <v>200</v>
      </c>
      <c r="AL9" s="102">
        <v>199</v>
      </c>
      <c r="AM9" s="99">
        <v>198</v>
      </c>
      <c r="AN9" s="102">
        <v>197</v>
      </c>
      <c r="AO9" s="99">
        <v>196</v>
      </c>
      <c r="AP9" s="102">
        <v>195</v>
      </c>
      <c r="AQ9" s="99">
        <v>194</v>
      </c>
      <c r="AR9" s="99">
        <v>193</v>
      </c>
      <c r="AS9" s="99">
        <v>192</v>
      </c>
      <c r="AT9" s="99">
        <v>191</v>
      </c>
      <c r="AU9" s="99">
        <v>190</v>
      </c>
      <c r="AV9" s="99">
        <v>189</v>
      </c>
      <c r="AW9" s="99">
        <v>188</v>
      </c>
      <c r="AX9" s="99">
        <v>187</v>
      </c>
      <c r="AY9" s="102">
        <v>186</v>
      </c>
      <c r="AZ9" s="99">
        <v>185</v>
      </c>
      <c r="BA9" s="102">
        <v>184</v>
      </c>
      <c r="BB9" s="99">
        <v>183</v>
      </c>
      <c r="BC9" s="102">
        <v>182</v>
      </c>
      <c r="BD9" s="99">
        <v>181</v>
      </c>
      <c r="BE9" s="99">
        <v>180</v>
      </c>
      <c r="BF9" s="99">
        <v>179</v>
      </c>
      <c r="BG9" s="102">
        <v>178</v>
      </c>
      <c r="BH9" s="99">
        <v>177</v>
      </c>
      <c r="BI9" s="99">
        <v>176</v>
      </c>
      <c r="BJ9" s="102">
        <v>175</v>
      </c>
      <c r="BK9" s="99">
        <v>174</v>
      </c>
      <c r="BL9" s="99">
        <v>173</v>
      </c>
      <c r="BM9" s="99">
        <v>172</v>
      </c>
      <c r="BN9" s="102">
        <v>171</v>
      </c>
      <c r="BO9" s="99">
        <v>170</v>
      </c>
      <c r="BP9" s="102">
        <v>169</v>
      </c>
      <c r="BQ9" s="99">
        <v>168</v>
      </c>
      <c r="BR9" s="102">
        <v>167</v>
      </c>
      <c r="BS9" s="99">
        <v>166</v>
      </c>
      <c r="BT9" s="99">
        <v>165</v>
      </c>
      <c r="BU9" s="102">
        <v>164</v>
      </c>
      <c r="BV9" s="99">
        <v>163</v>
      </c>
      <c r="BW9" s="99">
        <v>162</v>
      </c>
      <c r="BX9" s="99">
        <v>161</v>
      </c>
      <c r="BY9" s="102">
        <v>160</v>
      </c>
      <c r="BZ9" s="99">
        <v>159</v>
      </c>
      <c r="CA9" s="99">
        <v>158</v>
      </c>
      <c r="CB9" s="99">
        <v>157</v>
      </c>
      <c r="CC9" s="102">
        <v>156</v>
      </c>
      <c r="CD9" s="99">
        <v>155</v>
      </c>
      <c r="CE9" s="102">
        <v>154</v>
      </c>
      <c r="CF9" s="99">
        <v>153</v>
      </c>
    </row>
    <row r="10" spans="1:93" ht="18.75" customHeight="1">
      <c r="A10" s="88" t="str">
        <f>+Pin_Assignment_RO1822_1_R4252!$G235</f>
        <v>WEST_VDDO_2</v>
      </c>
      <c r="B10" s="90">
        <v>1</v>
      </c>
      <c r="C10" s="90"/>
      <c r="D10" s="90"/>
      <c r="E10" s="90"/>
      <c r="F10" s="100">
        <v>157</v>
      </c>
      <c r="G10" s="100" t="str">
        <f>+A10</f>
        <v>WEST_VDDO_2</v>
      </c>
      <c r="H10" s="99">
        <v>229</v>
      </c>
      <c r="I10" s="185" t="s">
        <v>506</v>
      </c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6"/>
      <c r="CE10" s="186"/>
      <c r="CF10" s="187"/>
      <c r="CG10" s="99">
        <v>152</v>
      </c>
      <c r="CH10" s="101" t="str">
        <f>+CN10</f>
        <v>leros_PAD_VDD_0</v>
      </c>
      <c r="CI10" s="101">
        <v>104</v>
      </c>
      <c r="CJ10" s="90"/>
      <c r="CK10" s="90"/>
      <c r="CL10" s="90"/>
      <c r="CM10" s="90"/>
      <c r="CN10" s="88" t="str">
        <f>+Pin_Assignment_RO1822_1_R4252!$G158</f>
        <v>leros_PAD_VDD_0</v>
      </c>
      <c r="CO10" s="88">
        <v>76</v>
      </c>
    </row>
    <row r="11" spans="1:93" ht="18.75" customHeight="1">
      <c r="A11" s="88" t="str">
        <f>+Pin_Assignment_RO1822_1_R4252!$G236</f>
        <v>fillers_FILLPAD_95</v>
      </c>
      <c r="B11" s="90">
        <v>2</v>
      </c>
      <c r="C11" s="90"/>
      <c r="D11" s="90"/>
      <c r="E11" s="90"/>
      <c r="F11" s="102"/>
      <c r="G11" s="102" t="str">
        <f t="shared" ref="G11:G74" si="2">+A11</f>
        <v>fillers_FILLPAD_95</v>
      </c>
      <c r="H11" s="102">
        <v>230</v>
      </c>
      <c r="I11" s="188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9"/>
      <c r="BV11" s="189"/>
      <c r="BW11" s="189"/>
      <c r="BX11" s="189"/>
      <c r="BY11" s="189"/>
      <c r="BZ11" s="189"/>
      <c r="CA11" s="189"/>
      <c r="CB11" s="189"/>
      <c r="CC11" s="189"/>
      <c r="CD11" s="189"/>
      <c r="CE11" s="189"/>
      <c r="CF11" s="190"/>
      <c r="CG11" s="102">
        <v>151</v>
      </c>
      <c r="CH11" s="102" t="str">
        <f t="shared" ref="CH11:CH74" si="3">+CN11</f>
        <v>fillers_FILLPAD_47</v>
      </c>
      <c r="CI11" s="102"/>
      <c r="CJ11" s="90"/>
      <c r="CK11" s="90"/>
      <c r="CL11" s="90"/>
      <c r="CM11" s="90"/>
      <c r="CN11" s="88" t="str">
        <f>+Pin_Assignment_RO1822_1_R4252!$G157</f>
        <v>fillers_FILLPAD_47</v>
      </c>
      <c r="CO11" s="88">
        <v>75</v>
      </c>
    </row>
    <row r="12" spans="1:93" ht="18.75" customHeight="1">
      <c r="A12" s="88" t="str">
        <f>+Pin_Assignment_RO1822_1_R4252!$G237</f>
        <v>WEST_GNDO_2</v>
      </c>
      <c r="B12" s="90">
        <v>3</v>
      </c>
      <c r="C12" s="90"/>
      <c r="D12" s="90"/>
      <c r="E12" s="90"/>
      <c r="F12" s="98">
        <v>158</v>
      </c>
      <c r="G12" s="98" t="str">
        <f t="shared" si="2"/>
        <v>WEST_GNDO_2</v>
      </c>
      <c r="H12" s="99">
        <v>231</v>
      </c>
      <c r="I12" s="188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89"/>
      <c r="BX12" s="189"/>
      <c r="BY12" s="189"/>
      <c r="BZ12" s="189"/>
      <c r="CA12" s="189"/>
      <c r="CB12" s="189"/>
      <c r="CC12" s="189"/>
      <c r="CD12" s="189"/>
      <c r="CE12" s="189"/>
      <c r="CF12" s="190"/>
      <c r="CG12" s="99">
        <v>150</v>
      </c>
      <c r="CH12" s="98" t="str">
        <f t="shared" si="3"/>
        <v>leros_PAD_VSS_0</v>
      </c>
      <c r="CI12" s="98">
        <v>103</v>
      </c>
      <c r="CJ12" s="90"/>
      <c r="CK12" s="90"/>
      <c r="CL12" s="90"/>
      <c r="CM12" s="90"/>
      <c r="CN12" s="88" t="str">
        <f>+Pin_Assignment_RO1822_1_R4252!$G156</f>
        <v>leros_PAD_VSS_0</v>
      </c>
      <c r="CO12" s="88">
        <v>74</v>
      </c>
    </row>
    <row r="13" spans="1:93" ht="18.75" customHeight="1">
      <c r="A13" s="88" t="str">
        <f>+Pin_Assignment_RO1822_1_R4252!$G238</f>
        <v>fillers_FILLPAD_94</v>
      </c>
      <c r="B13" s="90">
        <v>4</v>
      </c>
      <c r="C13" s="90"/>
      <c r="D13" s="90"/>
      <c r="E13" s="90"/>
      <c r="F13" s="102"/>
      <c r="G13" s="102" t="str">
        <f t="shared" si="2"/>
        <v>fillers_FILLPAD_94</v>
      </c>
      <c r="H13" s="102">
        <v>232</v>
      </c>
      <c r="I13" s="188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  <c r="BY13" s="189"/>
      <c r="BZ13" s="189"/>
      <c r="CA13" s="189"/>
      <c r="CB13" s="189"/>
      <c r="CC13" s="189"/>
      <c r="CD13" s="189"/>
      <c r="CE13" s="189"/>
      <c r="CF13" s="190"/>
      <c r="CG13" s="102">
        <v>149</v>
      </c>
      <c r="CH13" s="102" t="str">
        <f t="shared" si="3"/>
        <v>fillers_FILLPAD_46</v>
      </c>
      <c r="CI13" s="102"/>
      <c r="CJ13" s="90"/>
      <c r="CK13" s="90"/>
      <c r="CL13" s="90"/>
      <c r="CM13" s="90"/>
      <c r="CN13" s="88" t="str">
        <f>+Pin_Assignment_RO1822_1_R4252!$G155</f>
        <v>fillers_FILLPAD_46</v>
      </c>
      <c r="CO13" s="88">
        <v>73</v>
      </c>
    </row>
    <row r="14" spans="1:93" ht="18.75" customHeight="1">
      <c r="A14" s="88" t="str">
        <f>+Pin_Assignment_RO1822_1_R4252!$G239</f>
        <v>sdramio_system_sdram_0_sdram_data_i_sdram_data_15</v>
      </c>
      <c r="B14" s="90">
        <v>5</v>
      </c>
      <c r="C14" s="90"/>
      <c r="D14" s="90"/>
      <c r="E14" s="90"/>
      <c r="F14" s="99">
        <v>159</v>
      </c>
      <c r="G14" s="99" t="str">
        <f t="shared" si="2"/>
        <v>sdramio_system_sdram_0_sdram_data_i_sdram_data_15</v>
      </c>
      <c r="H14" s="99">
        <v>233</v>
      </c>
      <c r="I14" s="188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  <c r="BY14" s="189"/>
      <c r="BZ14" s="189"/>
      <c r="CA14" s="189"/>
      <c r="CB14" s="189"/>
      <c r="CC14" s="189"/>
      <c r="CD14" s="189"/>
      <c r="CE14" s="189"/>
      <c r="CF14" s="190"/>
      <c r="CG14" s="99">
        <v>148</v>
      </c>
      <c r="CH14" s="99" t="str">
        <f t="shared" si="3"/>
        <v>leros_PAD_I_SPI_LOADER_CS_0</v>
      </c>
      <c r="CI14" s="99">
        <v>102</v>
      </c>
      <c r="CJ14" s="90"/>
      <c r="CK14" s="90"/>
      <c r="CL14" s="90"/>
      <c r="CM14" s="90"/>
      <c r="CN14" s="88" t="str">
        <f>+Pin_Assignment_RO1822_1_R4252!$G154</f>
        <v>leros_PAD_I_SPI_LOADER_CS_0</v>
      </c>
      <c r="CO14" s="88">
        <v>72</v>
      </c>
    </row>
    <row r="15" spans="1:93" ht="18.75" customHeight="1">
      <c r="A15" s="88" t="str">
        <f>+Pin_Assignment_RO1822_1_R4252!$G240</f>
        <v>sdramio_system_sdram_0_sdram_data_i_sdram_data_14</v>
      </c>
      <c r="B15" s="90">
        <v>6</v>
      </c>
      <c r="C15" s="90"/>
      <c r="D15" s="90"/>
      <c r="E15" s="90"/>
      <c r="F15" s="99">
        <v>160</v>
      </c>
      <c r="G15" s="99" t="str">
        <f t="shared" si="2"/>
        <v>sdramio_system_sdram_0_sdram_data_i_sdram_data_14</v>
      </c>
      <c r="H15" s="99">
        <v>234</v>
      </c>
      <c r="I15" s="188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89"/>
      <c r="CA15" s="189"/>
      <c r="CB15" s="189"/>
      <c r="CC15" s="189"/>
      <c r="CD15" s="189"/>
      <c r="CE15" s="189"/>
      <c r="CF15" s="190"/>
      <c r="CG15" s="99">
        <v>147</v>
      </c>
      <c r="CH15" s="99" t="str">
        <f t="shared" si="3"/>
        <v>leros_PAD_I_SPI_LOADER_CLK_0</v>
      </c>
      <c r="CI15" s="99">
        <v>101</v>
      </c>
      <c r="CJ15" s="90"/>
      <c r="CK15" s="90"/>
      <c r="CL15" s="90"/>
      <c r="CM15" s="90"/>
      <c r="CN15" s="88" t="str">
        <f>+Pin_Assignment_RO1822_1_R4252!$G153</f>
        <v>leros_PAD_I_SPI_LOADER_CLK_0</v>
      </c>
      <c r="CO15" s="88">
        <v>71</v>
      </c>
    </row>
    <row r="16" spans="1:93" ht="18.75" customHeight="1">
      <c r="A16" s="88" t="str">
        <f>+Pin_Assignment_RO1822_1_R4252!$G241</f>
        <v>sdramio_system_sdram_0_sdram_data_i_sdram_data_13</v>
      </c>
      <c r="B16" s="90">
        <v>7</v>
      </c>
      <c r="C16" s="97"/>
      <c r="D16" s="97"/>
      <c r="E16" s="90"/>
      <c r="F16" s="99">
        <v>161</v>
      </c>
      <c r="G16" s="99" t="str">
        <f t="shared" si="2"/>
        <v>sdramio_system_sdram_0_sdram_data_i_sdram_data_13</v>
      </c>
      <c r="H16" s="99">
        <v>235</v>
      </c>
      <c r="I16" s="188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89"/>
      <c r="CA16" s="189"/>
      <c r="CB16" s="189"/>
      <c r="CC16" s="189"/>
      <c r="CD16" s="189"/>
      <c r="CE16" s="189"/>
      <c r="CF16" s="190"/>
      <c r="CG16" s="99">
        <v>146</v>
      </c>
      <c r="CH16" s="99" t="str">
        <f t="shared" si="3"/>
        <v>leros_PAD_OLEDG_0_7</v>
      </c>
      <c r="CI16" s="99">
        <v>100</v>
      </c>
      <c r="CJ16" s="90"/>
      <c r="CK16" s="90"/>
      <c r="CL16" s="97"/>
      <c r="CM16" s="97"/>
      <c r="CN16" s="88" t="str">
        <f>+Pin_Assignment_RO1822_1_R4252!$G152</f>
        <v>leros_PAD_OLEDG_0_7</v>
      </c>
      <c r="CO16" s="88">
        <v>70</v>
      </c>
    </row>
    <row r="17" spans="1:93" ht="18.75" customHeight="1">
      <c r="A17" s="88" t="str">
        <f>+Pin_Assignment_RO1822_1_R4252!$G242</f>
        <v>fillers_FILLPAD_93</v>
      </c>
      <c r="B17" s="90">
        <v>8</v>
      </c>
      <c r="C17" s="97"/>
      <c r="D17" s="97"/>
      <c r="E17" s="90"/>
      <c r="F17" s="102"/>
      <c r="G17" s="102" t="str">
        <f t="shared" si="2"/>
        <v>fillers_FILLPAD_93</v>
      </c>
      <c r="H17" s="102">
        <v>236</v>
      </c>
      <c r="I17" s="188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89"/>
      <c r="BH17" s="189"/>
      <c r="BI17" s="189"/>
      <c r="BJ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189"/>
      <c r="BZ17" s="189"/>
      <c r="CA17" s="189"/>
      <c r="CB17" s="189"/>
      <c r="CC17" s="189"/>
      <c r="CD17" s="189"/>
      <c r="CE17" s="189"/>
      <c r="CF17" s="190"/>
      <c r="CG17" s="102">
        <v>145</v>
      </c>
      <c r="CH17" s="102" t="str">
        <f t="shared" si="3"/>
        <v>fillers_FILLPAD_45</v>
      </c>
      <c r="CI17" s="102"/>
      <c r="CJ17" s="90"/>
      <c r="CK17" s="90"/>
      <c r="CL17" s="97"/>
      <c r="CM17" s="97"/>
      <c r="CN17" s="88" t="str">
        <f>+Pin_Assignment_RO1822_1_R4252!$G151</f>
        <v>fillers_FILLPAD_45</v>
      </c>
      <c r="CO17" s="88">
        <v>69</v>
      </c>
    </row>
    <row r="18" spans="1:93" ht="18.75" customHeight="1">
      <c r="A18" s="88" t="str">
        <f>+Pin_Assignment_RO1822_1_R4252!$G243</f>
        <v>sdramio_system_sdram_0_sdram_data_i_sdram_data_12</v>
      </c>
      <c r="B18" s="90">
        <v>9</v>
      </c>
      <c r="C18" s="97"/>
      <c r="D18" s="97"/>
      <c r="E18" s="90"/>
      <c r="F18" s="99">
        <v>162</v>
      </c>
      <c r="G18" s="99" t="str">
        <f t="shared" si="2"/>
        <v>sdramio_system_sdram_0_sdram_data_i_sdram_data_12</v>
      </c>
      <c r="H18" s="99">
        <v>237</v>
      </c>
      <c r="I18" s="188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189"/>
      <c r="CE18" s="189"/>
      <c r="CF18" s="190"/>
      <c r="CG18" s="99">
        <v>144</v>
      </c>
      <c r="CH18" s="99" t="str">
        <f t="shared" si="3"/>
        <v>leros_PAD_OLEDG_0_6</v>
      </c>
      <c r="CI18" s="99">
        <v>99</v>
      </c>
      <c r="CJ18" s="90"/>
      <c r="CK18" s="90"/>
      <c r="CL18" s="97"/>
      <c r="CM18" s="97"/>
      <c r="CN18" s="88" t="str">
        <f>+Pin_Assignment_RO1822_1_R4252!$G150</f>
        <v>leros_PAD_OLEDG_0_6</v>
      </c>
      <c r="CO18" s="88">
        <v>68</v>
      </c>
    </row>
    <row r="19" spans="1:93" ht="18.75" customHeight="1">
      <c r="A19" s="88" t="str">
        <f>+Pin_Assignment_RO1822_1_R4252!$G244</f>
        <v>sdramio_system_sdram_0_sdram_data_i_sdram_data_11</v>
      </c>
      <c r="B19" s="90">
        <v>10</v>
      </c>
      <c r="C19" s="97"/>
      <c r="D19" s="97"/>
      <c r="E19" s="90"/>
      <c r="F19" s="99">
        <v>163</v>
      </c>
      <c r="G19" s="99" t="str">
        <f t="shared" si="2"/>
        <v>sdramio_system_sdram_0_sdram_data_i_sdram_data_11</v>
      </c>
      <c r="H19" s="99">
        <v>238</v>
      </c>
      <c r="I19" s="188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89"/>
      <c r="CD19" s="189"/>
      <c r="CE19" s="189"/>
      <c r="CF19" s="190"/>
      <c r="CG19" s="99">
        <v>143</v>
      </c>
      <c r="CH19" s="99" t="str">
        <f t="shared" si="3"/>
        <v>leros_PAD_OLEDG_0_5</v>
      </c>
      <c r="CI19" s="99">
        <v>98</v>
      </c>
      <c r="CJ19" s="90"/>
      <c r="CK19" s="90"/>
      <c r="CL19" s="97"/>
      <c r="CM19" s="97"/>
      <c r="CN19" s="88" t="str">
        <f>+Pin_Assignment_RO1822_1_R4252!$G149</f>
        <v>leros_PAD_OLEDG_0_5</v>
      </c>
      <c r="CO19" s="88">
        <v>67</v>
      </c>
    </row>
    <row r="20" spans="1:93" ht="18.75" customHeight="1">
      <c r="A20" s="88" t="str">
        <f>+Pin_Assignment_RO1822_1_R4252!$G245</f>
        <v>sdramio_system_sdram_0_sdram_data_i_sdram_data_10</v>
      </c>
      <c r="B20" s="90">
        <v>11</v>
      </c>
      <c r="C20" s="97"/>
      <c r="D20" s="97"/>
      <c r="E20" s="90"/>
      <c r="F20" s="99">
        <v>164</v>
      </c>
      <c r="G20" s="99" t="str">
        <f t="shared" si="2"/>
        <v>sdramio_system_sdram_0_sdram_data_i_sdram_data_10</v>
      </c>
      <c r="H20" s="99">
        <v>239</v>
      </c>
      <c r="I20" s="188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89"/>
      <c r="BU20" s="189"/>
      <c r="BV20" s="189"/>
      <c r="BW20" s="189"/>
      <c r="BX20" s="189"/>
      <c r="BY20" s="189"/>
      <c r="BZ20" s="189"/>
      <c r="CA20" s="189"/>
      <c r="CB20" s="189"/>
      <c r="CC20" s="189"/>
      <c r="CD20" s="189"/>
      <c r="CE20" s="189"/>
      <c r="CF20" s="190"/>
      <c r="CG20" s="102">
        <v>142</v>
      </c>
      <c r="CH20" s="102" t="str">
        <f t="shared" si="3"/>
        <v>fillers_FILLPAD_44</v>
      </c>
      <c r="CI20" s="102"/>
      <c r="CJ20" s="90"/>
      <c r="CK20" s="90"/>
      <c r="CL20" s="97"/>
      <c r="CM20" s="97"/>
      <c r="CN20" s="88" t="str">
        <f>+Pin_Assignment_RO1822_1_R4252!$G148</f>
        <v>fillers_FILLPAD_44</v>
      </c>
      <c r="CO20" s="88">
        <v>66</v>
      </c>
    </row>
    <row r="21" spans="1:93" ht="18.75" customHeight="1">
      <c r="A21" s="88" t="str">
        <f>+Pin_Assignment_RO1822_1_R4252!$G246</f>
        <v>fillers_FILLPAD_92</v>
      </c>
      <c r="B21" s="90">
        <v>12</v>
      </c>
      <c r="C21" s="97"/>
      <c r="D21" s="97"/>
      <c r="E21" s="90"/>
      <c r="F21" s="102"/>
      <c r="G21" s="102" t="str">
        <f t="shared" si="2"/>
        <v>fillers_FILLPAD_92</v>
      </c>
      <c r="H21" s="102">
        <v>240</v>
      </c>
      <c r="I21" s="188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89"/>
      <c r="CC21" s="189"/>
      <c r="CD21" s="189"/>
      <c r="CE21" s="189"/>
      <c r="CF21" s="190"/>
      <c r="CG21" s="99">
        <v>141</v>
      </c>
      <c r="CH21" s="99" t="str">
        <f t="shared" si="3"/>
        <v>leros_PAD_OLEDG_0_4</v>
      </c>
      <c r="CI21" s="99">
        <v>97</v>
      </c>
      <c r="CJ21" s="90"/>
      <c r="CK21" s="90"/>
      <c r="CL21" s="97"/>
      <c r="CM21" s="97"/>
      <c r="CN21" s="88" t="str">
        <f>+Pin_Assignment_RO1822_1_R4252!$G147</f>
        <v>leros_PAD_OLEDG_0_4</v>
      </c>
      <c r="CO21" s="88">
        <v>65</v>
      </c>
    </row>
    <row r="22" spans="1:93" ht="18.75" customHeight="1">
      <c r="A22" s="88" t="str">
        <f>+Pin_Assignment_RO1822_1_R4252!$G247</f>
        <v>sdramio_system_sdram_0_sdram_data_i_sdram_data_9</v>
      </c>
      <c r="B22" s="90">
        <v>13</v>
      </c>
      <c r="C22" s="183">
        <v>157</v>
      </c>
      <c r="D22" s="182">
        <v>158</v>
      </c>
      <c r="E22" s="97"/>
      <c r="F22" s="99">
        <v>165</v>
      </c>
      <c r="G22" s="99" t="str">
        <f t="shared" si="2"/>
        <v>sdramio_system_sdram_0_sdram_data_i_sdram_data_9</v>
      </c>
      <c r="H22" s="99">
        <v>241</v>
      </c>
      <c r="I22" s="188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90"/>
      <c r="CG22" s="99">
        <v>140</v>
      </c>
      <c r="CH22" s="99" t="str">
        <f t="shared" si="3"/>
        <v>leros_PAD_OLEDG_0_3</v>
      </c>
      <c r="CI22" s="99">
        <v>96</v>
      </c>
      <c r="CJ22" s="97"/>
      <c r="CK22" s="184">
        <v>104</v>
      </c>
      <c r="CL22" s="182">
        <v>103</v>
      </c>
      <c r="CN22" s="88" t="str">
        <f>+Pin_Assignment_RO1822_1_R4252!$G146</f>
        <v>leros_PAD_OLEDG_0_3</v>
      </c>
      <c r="CO22" s="88">
        <v>64</v>
      </c>
    </row>
    <row r="23" spans="1:93" ht="18.75" customHeight="1">
      <c r="A23" s="88" t="str">
        <f>+Pin_Assignment_RO1822_1_R4252!$G248</f>
        <v>sdramio_system_sdram_0_sdram_data_i_sdram_data_8</v>
      </c>
      <c r="B23" s="90">
        <v>14</v>
      </c>
      <c r="C23" s="183"/>
      <c r="D23" s="182"/>
      <c r="E23" s="97"/>
      <c r="F23" s="99">
        <v>166</v>
      </c>
      <c r="G23" s="99" t="str">
        <f t="shared" si="2"/>
        <v>sdramio_system_sdram_0_sdram_data_i_sdram_data_8</v>
      </c>
      <c r="H23" s="99">
        <v>242</v>
      </c>
      <c r="I23" s="188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90"/>
      <c r="CG23" s="99">
        <v>139</v>
      </c>
      <c r="CH23" s="99" t="str">
        <f t="shared" si="3"/>
        <v>leros_PAD_OLEDG_0_2</v>
      </c>
      <c r="CI23" s="99">
        <v>95</v>
      </c>
      <c r="CJ23" s="97"/>
      <c r="CK23" s="184"/>
      <c r="CL23" s="182"/>
      <c r="CN23" s="88" t="str">
        <f>+Pin_Assignment_RO1822_1_R4252!$G145</f>
        <v>leros_PAD_OLEDG_0_2</v>
      </c>
      <c r="CO23" s="88">
        <v>63</v>
      </c>
    </row>
    <row r="24" spans="1:93" ht="18.75" customHeight="1">
      <c r="A24" s="88" t="str">
        <f>+Pin_Assignment_RO1822_1_R4252!$G249</f>
        <v>fillers_FILLPAD_91</v>
      </c>
      <c r="B24" s="90">
        <v>15</v>
      </c>
      <c r="C24" s="181">
        <v>159</v>
      </c>
      <c r="D24" s="181">
        <v>160</v>
      </c>
      <c r="E24" s="97"/>
      <c r="F24" s="102"/>
      <c r="G24" s="102" t="str">
        <f t="shared" si="2"/>
        <v>fillers_FILLPAD_91</v>
      </c>
      <c r="H24" s="102">
        <v>243</v>
      </c>
      <c r="I24" s="188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90"/>
      <c r="CG24" s="102">
        <v>138</v>
      </c>
      <c r="CH24" s="102" t="str">
        <f t="shared" si="3"/>
        <v>fillers_FILLPAD_43</v>
      </c>
      <c r="CI24" s="102"/>
      <c r="CJ24" s="97"/>
      <c r="CK24" s="181">
        <v>102</v>
      </c>
      <c r="CL24" s="181">
        <v>101</v>
      </c>
      <c r="CN24" s="88" t="str">
        <f>+Pin_Assignment_RO1822_1_R4252!$G144</f>
        <v>fillers_FILLPAD_43</v>
      </c>
      <c r="CO24" s="88">
        <v>62</v>
      </c>
    </row>
    <row r="25" spans="1:93" ht="18.75" customHeight="1">
      <c r="A25" s="88" t="str">
        <f>+Pin_Assignment_RO1822_1_R4252!$G250</f>
        <v>WEST_VDD_2</v>
      </c>
      <c r="B25" s="90">
        <v>16</v>
      </c>
      <c r="C25" s="181"/>
      <c r="D25" s="181"/>
      <c r="E25" s="97"/>
      <c r="F25" s="101">
        <v>167</v>
      </c>
      <c r="G25" s="101" t="str">
        <f t="shared" si="2"/>
        <v>WEST_VDD_2</v>
      </c>
      <c r="H25" s="99">
        <v>244</v>
      </c>
      <c r="I25" s="188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89"/>
      <c r="BU25" s="189"/>
      <c r="BV25" s="189"/>
      <c r="BW25" s="189"/>
      <c r="BX25" s="189"/>
      <c r="BY25" s="189"/>
      <c r="BZ25" s="189"/>
      <c r="CA25" s="189"/>
      <c r="CB25" s="189"/>
      <c r="CC25" s="189"/>
      <c r="CD25" s="189"/>
      <c r="CE25" s="189"/>
      <c r="CF25" s="190"/>
      <c r="CG25" s="99">
        <v>137</v>
      </c>
      <c r="CH25" s="100" t="str">
        <f t="shared" si="3"/>
        <v>EAST_GNDO_OLD_2</v>
      </c>
      <c r="CI25" s="100">
        <v>94</v>
      </c>
      <c r="CJ25" s="97"/>
      <c r="CK25" s="181"/>
      <c r="CL25" s="181"/>
      <c r="CN25" s="88" t="str">
        <f>+Pin_Assignment_RO1822_1_R4252!$G143</f>
        <v>EAST_GNDO_OLD_2</v>
      </c>
      <c r="CO25" s="88">
        <v>61</v>
      </c>
    </row>
    <row r="26" spans="1:93" ht="18.75" customHeight="1">
      <c r="A26" s="88" t="str">
        <f>+Pin_Assignment_RO1822_1_R4252!$G251</f>
        <v>fillers_FILLPAD_90</v>
      </c>
      <c r="B26" s="90">
        <v>17</v>
      </c>
      <c r="C26" s="181">
        <v>161</v>
      </c>
      <c r="D26" s="181">
        <v>162</v>
      </c>
      <c r="E26" s="97"/>
      <c r="F26" s="102"/>
      <c r="G26" s="102" t="str">
        <f t="shared" si="2"/>
        <v>fillers_FILLPAD_90</v>
      </c>
      <c r="H26" s="102">
        <v>245</v>
      </c>
      <c r="I26" s="188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90"/>
      <c r="CG26" s="102">
        <v>136</v>
      </c>
      <c r="CH26" s="102" t="str">
        <f t="shared" si="3"/>
        <v>fillers_FILLPAD_42</v>
      </c>
      <c r="CI26" s="102"/>
      <c r="CJ26" s="97"/>
      <c r="CK26" s="181">
        <v>100</v>
      </c>
      <c r="CL26" s="181">
        <v>99</v>
      </c>
      <c r="CN26" s="88" t="str">
        <f>+Pin_Assignment_RO1822_1_R4252!$G142</f>
        <v>fillers_FILLPAD_42</v>
      </c>
      <c r="CO26" s="88">
        <v>60</v>
      </c>
    </row>
    <row r="27" spans="1:93" ht="18.75" customHeight="1">
      <c r="A27" s="88" t="str">
        <f>+Pin_Assignment_RO1822_1_R4252!$G252</f>
        <v>WEST_GND_2</v>
      </c>
      <c r="B27" s="90">
        <v>18</v>
      </c>
      <c r="C27" s="181"/>
      <c r="D27" s="181"/>
      <c r="E27" s="97"/>
      <c r="F27" s="98">
        <v>168</v>
      </c>
      <c r="G27" s="98" t="str">
        <f t="shared" si="2"/>
        <v>WEST_GND_2</v>
      </c>
      <c r="H27" s="99">
        <v>246</v>
      </c>
      <c r="I27" s="188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89"/>
      <c r="BN27" s="189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90"/>
      <c r="CG27" s="99">
        <v>135</v>
      </c>
      <c r="CH27" s="98" t="str">
        <f t="shared" si="3"/>
        <v>EAST_VDDO_OLD_2</v>
      </c>
      <c r="CI27" s="98">
        <v>93</v>
      </c>
      <c r="CJ27" s="97"/>
      <c r="CK27" s="181"/>
      <c r="CL27" s="181"/>
      <c r="CN27" s="88" t="str">
        <f>+Pin_Assignment_RO1822_1_R4252!$G141</f>
        <v>EAST_VDDO_OLD_2</v>
      </c>
      <c r="CO27" s="88">
        <v>59</v>
      </c>
    </row>
    <row r="28" spans="1:93" ht="18.75" customHeight="1">
      <c r="A28" s="88" t="str">
        <f>+Pin_Assignment_RO1822_1_R4252!$G253</f>
        <v>fillers_FILLPAD_89</v>
      </c>
      <c r="B28" s="90">
        <v>19</v>
      </c>
      <c r="C28" s="181">
        <v>163</v>
      </c>
      <c r="D28" s="181">
        <v>164</v>
      </c>
      <c r="E28" s="97"/>
      <c r="F28" s="102"/>
      <c r="G28" s="102" t="str">
        <f t="shared" si="2"/>
        <v>fillers_FILLPAD_89</v>
      </c>
      <c r="H28" s="102">
        <v>247</v>
      </c>
      <c r="I28" s="188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89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90"/>
      <c r="CG28" s="102">
        <v>134</v>
      </c>
      <c r="CH28" s="102" t="str">
        <f t="shared" si="3"/>
        <v>fillers_FILLPAD_41</v>
      </c>
      <c r="CI28" s="102"/>
      <c r="CJ28" s="97"/>
      <c r="CK28" s="181">
        <v>98</v>
      </c>
      <c r="CL28" s="181">
        <v>97</v>
      </c>
      <c r="CN28" s="88" t="str">
        <f>+Pin_Assignment_RO1822_1_R4252!$G140</f>
        <v>fillers_FILLPAD_41</v>
      </c>
      <c r="CO28" s="88">
        <v>58</v>
      </c>
    </row>
    <row r="29" spans="1:93" ht="18.75" customHeight="1">
      <c r="A29" s="88" t="str">
        <f>+Pin_Assignment_RO1822_1_R4252!$G254</f>
        <v>sdramio_system_sdram_0_sdram_data_i_sdram_data_7</v>
      </c>
      <c r="B29" s="90">
        <v>20</v>
      </c>
      <c r="C29" s="181"/>
      <c r="D29" s="181"/>
      <c r="E29" s="97"/>
      <c r="F29" s="99">
        <v>169</v>
      </c>
      <c r="G29" s="99" t="str">
        <f t="shared" si="2"/>
        <v>sdramio_system_sdram_0_sdram_data_i_sdram_data_7</v>
      </c>
      <c r="H29" s="99">
        <v>248</v>
      </c>
      <c r="I29" s="188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89"/>
      <c r="BL29" s="189"/>
      <c r="BM29" s="189"/>
      <c r="BN29" s="189"/>
      <c r="BO29" s="189"/>
      <c r="BP29" s="189"/>
      <c r="BQ29" s="189"/>
      <c r="BR29" s="189"/>
      <c r="BS29" s="189"/>
      <c r="BT29" s="189"/>
      <c r="BU29" s="189"/>
      <c r="BV29" s="189"/>
      <c r="BW29" s="189"/>
      <c r="BX29" s="189"/>
      <c r="BY29" s="189"/>
      <c r="BZ29" s="189"/>
      <c r="CA29" s="189"/>
      <c r="CB29" s="189"/>
      <c r="CC29" s="189"/>
      <c r="CD29" s="189"/>
      <c r="CE29" s="189"/>
      <c r="CF29" s="190"/>
      <c r="CG29" s="99">
        <v>133</v>
      </c>
      <c r="CH29" s="99" t="str">
        <f t="shared" si="3"/>
        <v>leros_PAD_OLEDG_0_1</v>
      </c>
      <c r="CI29" s="99">
        <v>92</v>
      </c>
      <c r="CJ29" s="97"/>
      <c r="CK29" s="181"/>
      <c r="CL29" s="181"/>
      <c r="CN29" s="88" t="str">
        <f>+Pin_Assignment_RO1822_1_R4252!$G139</f>
        <v>leros_PAD_OLEDG_0_1</v>
      </c>
      <c r="CO29" s="88">
        <v>57</v>
      </c>
    </row>
    <row r="30" spans="1:93" ht="18.75" customHeight="1">
      <c r="A30" s="88" t="str">
        <f>+Pin_Assignment_RO1822_1_R4252!$G255</f>
        <v>sdramio_system_sdram_0_sdram_data_i_sdram_data_6</v>
      </c>
      <c r="B30" s="90">
        <v>21</v>
      </c>
      <c r="C30" s="181">
        <v>165</v>
      </c>
      <c r="D30" s="181">
        <v>166</v>
      </c>
      <c r="E30" s="97"/>
      <c r="F30" s="99">
        <v>170</v>
      </c>
      <c r="G30" s="99" t="str">
        <f t="shared" si="2"/>
        <v>sdramio_system_sdram_0_sdram_data_i_sdram_data_6</v>
      </c>
      <c r="H30" s="99">
        <v>249</v>
      </c>
      <c r="I30" s="188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89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90"/>
      <c r="CG30" s="99">
        <v>132</v>
      </c>
      <c r="CH30" s="99" t="str">
        <f t="shared" si="3"/>
        <v>leros_PAD_OLEDG_0_0</v>
      </c>
      <c r="CI30" s="99">
        <v>91</v>
      </c>
      <c r="CJ30" s="97"/>
      <c r="CK30" s="181">
        <v>96</v>
      </c>
      <c r="CL30" s="181">
        <v>95</v>
      </c>
      <c r="CN30" s="88" t="str">
        <f>+Pin_Assignment_RO1822_1_R4252!$G138</f>
        <v>leros_PAD_OLEDG_0_0</v>
      </c>
      <c r="CO30" s="88">
        <v>56</v>
      </c>
    </row>
    <row r="31" spans="1:93" ht="18.75" customHeight="1">
      <c r="A31" s="88" t="str">
        <f>+Pin_Assignment_RO1822_1_R4252!$G256</f>
        <v>sdramio_system_sdram_0_sdram_data_i_sdram_data_5</v>
      </c>
      <c r="B31" s="90">
        <v>22</v>
      </c>
      <c r="C31" s="181"/>
      <c r="D31" s="181"/>
      <c r="E31" s="97"/>
      <c r="F31" s="99">
        <v>171</v>
      </c>
      <c r="G31" s="99" t="str">
        <f t="shared" si="2"/>
        <v>sdramio_system_sdram_0_sdram_data_i_sdram_data_5</v>
      </c>
      <c r="H31" s="99">
        <v>250</v>
      </c>
      <c r="I31" s="188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89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90"/>
      <c r="CG31" s="99">
        <v>131</v>
      </c>
      <c r="CH31" s="99" t="str">
        <f t="shared" si="3"/>
        <v>leros_PAD_LOADER_RST_N_0</v>
      </c>
      <c r="CI31" s="99">
        <v>90</v>
      </c>
      <c r="CJ31" s="97"/>
      <c r="CK31" s="181"/>
      <c r="CL31" s="181"/>
      <c r="CN31" s="88" t="str">
        <f>+Pin_Assignment_RO1822_1_R4252!$G137</f>
        <v>leros_PAD_LOADER_RST_N_0</v>
      </c>
      <c r="CO31" s="88">
        <v>55</v>
      </c>
    </row>
    <row r="32" spans="1:93" ht="18.75" customHeight="1">
      <c r="A32" s="88" t="str">
        <f>+Pin_Assignment_RO1822_1_R4252!$G257</f>
        <v>fillers_FILLPAD_88</v>
      </c>
      <c r="B32" s="90">
        <v>23</v>
      </c>
      <c r="C32" s="184">
        <v>167</v>
      </c>
      <c r="D32" s="182">
        <v>168</v>
      </c>
      <c r="E32" s="97"/>
      <c r="F32" s="102"/>
      <c r="G32" s="102" t="str">
        <f t="shared" si="2"/>
        <v>fillers_FILLPAD_88</v>
      </c>
      <c r="H32" s="102">
        <v>251</v>
      </c>
      <c r="I32" s="188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89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90"/>
      <c r="CG32" s="102">
        <v>130</v>
      </c>
      <c r="CH32" s="102" t="str">
        <f t="shared" si="3"/>
        <v>fillers_FILLPAD_40</v>
      </c>
      <c r="CI32" s="102"/>
      <c r="CJ32" s="97"/>
      <c r="CK32" s="183">
        <v>94</v>
      </c>
      <c r="CL32" s="182">
        <v>93</v>
      </c>
      <c r="CN32" s="88" t="str">
        <f>+Pin_Assignment_RO1822_1_R4252!$G136</f>
        <v>fillers_FILLPAD_40</v>
      </c>
      <c r="CO32" s="88">
        <v>54</v>
      </c>
    </row>
    <row r="33" spans="1:93" ht="18.75" customHeight="1">
      <c r="A33" s="88" t="str">
        <f>+Pin_Assignment_RO1822_1_R4252!$G258</f>
        <v>sdramio_system_sdram_0_sdram_data_i_sdram_data_4</v>
      </c>
      <c r="B33" s="90">
        <v>24</v>
      </c>
      <c r="C33" s="184"/>
      <c r="D33" s="182"/>
      <c r="E33" s="97"/>
      <c r="F33" s="99">
        <v>172</v>
      </c>
      <c r="G33" s="99" t="str">
        <f t="shared" si="2"/>
        <v>sdramio_system_sdram_0_sdram_data_i_sdram_data_4</v>
      </c>
      <c r="H33" s="99">
        <v>252</v>
      </c>
      <c r="I33" s="188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  <c r="BA33" s="189"/>
      <c r="BB33" s="189"/>
      <c r="BC33" s="189"/>
      <c r="BD33" s="189"/>
      <c r="BE33" s="189"/>
      <c r="BF33" s="189"/>
      <c r="BG33" s="189"/>
      <c r="BH33" s="189"/>
      <c r="BI33" s="189"/>
      <c r="BJ33" s="189"/>
      <c r="BK33" s="189"/>
      <c r="BL33" s="189"/>
      <c r="BM33" s="189"/>
      <c r="BN33" s="189"/>
      <c r="BO33" s="189"/>
      <c r="BP33" s="189"/>
      <c r="BQ33" s="189"/>
      <c r="BR33" s="189"/>
      <c r="BS33" s="189"/>
      <c r="BT33" s="189"/>
      <c r="BU33" s="189"/>
      <c r="BV33" s="189"/>
      <c r="BW33" s="189"/>
      <c r="BX33" s="189"/>
      <c r="BY33" s="189"/>
      <c r="BZ33" s="189"/>
      <c r="CA33" s="189"/>
      <c r="CB33" s="189"/>
      <c r="CC33" s="189"/>
      <c r="CD33" s="189"/>
      <c r="CE33" s="189"/>
      <c r="CF33" s="190"/>
      <c r="CG33" s="99">
        <v>129</v>
      </c>
      <c r="CH33" s="99" t="str">
        <f t="shared" si="3"/>
        <v>leros_PAD_CPU_RST_N_0</v>
      </c>
      <c r="CI33" s="99">
        <v>89</v>
      </c>
      <c r="CJ33" s="97"/>
      <c r="CK33" s="183"/>
      <c r="CL33" s="182"/>
      <c r="CN33" s="88" t="str">
        <f>+Pin_Assignment_RO1822_1_R4252!$G135</f>
        <v>leros_PAD_CPU_RST_N_0</v>
      </c>
      <c r="CO33" s="88">
        <v>53</v>
      </c>
    </row>
    <row r="34" spans="1:93" ht="18.75" customHeight="1">
      <c r="A34" s="88" t="str">
        <f>+Pin_Assignment_RO1822_1_R4252!$G259</f>
        <v>sdramio_system_sdram_0_sdram_data_i_sdram_data_3</v>
      </c>
      <c r="B34" s="90">
        <v>25</v>
      </c>
      <c r="C34" s="181">
        <v>169</v>
      </c>
      <c r="D34" s="181">
        <v>170</v>
      </c>
      <c r="E34" s="97"/>
      <c r="F34" s="99">
        <v>173</v>
      </c>
      <c r="G34" s="99" t="str">
        <f t="shared" si="2"/>
        <v>sdramio_system_sdram_0_sdram_data_i_sdram_data_3</v>
      </c>
      <c r="H34" s="99">
        <v>253</v>
      </c>
      <c r="I34" s="188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90"/>
      <c r="CG34" s="99">
        <v>128</v>
      </c>
      <c r="CH34" s="99" t="str">
        <f t="shared" si="3"/>
        <v>leros_PAD_I_CLK_0</v>
      </c>
      <c r="CI34" s="99">
        <v>88</v>
      </c>
      <c r="CJ34" s="97"/>
      <c r="CK34" s="181">
        <v>92</v>
      </c>
      <c r="CL34" s="181">
        <v>91</v>
      </c>
      <c r="CN34" s="88" t="str">
        <f>+Pin_Assignment_RO1822_1_R4252!$G134</f>
        <v>leros_PAD_I_CLK_0</v>
      </c>
      <c r="CO34" s="88">
        <v>52</v>
      </c>
    </row>
    <row r="35" spans="1:93" ht="18.75" customHeight="1">
      <c r="A35" s="88" t="str">
        <f>+Pin_Assignment_RO1822_1_R4252!$G260</f>
        <v>fillers_FILLPAD_87</v>
      </c>
      <c r="B35" s="90">
        <v>26</v>
      </c>
      <c r="C35" s="181"/>
      <c r="D35" s="181"/>
      <c r="E35" s="97"/>
      <c r="F35" s="102"/>
      <c r="G35" s="102" t="str">
        <f t="shared" si="2"/>
        <v>fillers_FILLPAD_87</v>
      </c>
      <c r="H35" s="102">
        <v>254</v>
      </c>
      <c r="I35" s="188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90"/>
      <c r="CG35" s="102">
        <v>127</v>
      </c>
      <c r="CH35" s="102" t="str">
        <f t="shared" si="3"/>
        <v>fillers_FILLPAD_39</v>
      </c>
      <c r="CI35" s="102"/>
      <c r="CJ35" s="97"/>
      <c r="CK35" s="181"/>
      <c r="CL35" s="181"/>
      <c r="CN35" s="88" t="str">
        <f>+Pin_Assignment_RO1822_1_R4252!$G133</f>
        <v>fillers_FILLPAD_39</v>
      </c>
      <c r="CO35" s="88">
        <v>51</v>
      </c>
    </row>
    <row r="36" spans="1:93" ht="18.75" customHeight="1">
      <c r="A36" s="88" t="str">
        <f>+Pin_Assignment_RO1822_1_R4252!$G261</f>
        <v>sdramio_system_sdram_0_sdram_data_i_sdram_data_2</v>
      </c>
      <c r="B36" s="90">
        <v>27</v>
      </c>
      <c r="C36" s="181">
        <v>171</v>
      </c>
      <c r="D36" s="181">
        <v>172</v>
      </c>
      <c r="E36" s="97"/>
      <c r="F36" s="99">
        <v>174</v>
      </c>
      <c r="G36" s="99" t="str">
        <f t="shared" si="2"/>
        <v>sdramio_system_sdram_0_sdram_data_i_sdram_data_2</v>
      </c>
      <c r="H36" s="99">
        <v>255</v>
      </c>
      <c r="I36" s="188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90"/>
      <c r="CG36" s="99">
        <v>126</v>
      </c>
      <c r="CH36" s="99" t="str">
        <f t="shared" si="3"/>
        <v>serv_PAD_RX_IN_0</v>
      </c>
      <c r="CI36" s="99">
        <v>87</v>
      </c>
      <c r="CJ36" s="97"/>
      <c r="CK36" s="181">
        <v>90</v>
      </c>
      <c r="CL36" s="181">
        <v>89</v>
      </c>
      <c r="CN36" s="88" t="str">
        <f>+Pin_Assignment_RO1822_1_R4252!$G132</f>
        <v>serv_PAD_RX_IN_0</v>
      </c>
      <c r="CO36" s="88">
        <v>50</v>
      </c>
    </row>
    <row r="37" spans="1:93" ht="18.75" customHeight="1">
      <c r="A37" s="88" t="str">
        <f>+Pin_Assignment_RO1822_1_R4252!$G262</f>
        <v>sdramio_system_sdram_0_sdram_data_i_sdram_data_1</v>
      </c>
      <c r="B37" s="90">
        <v>28</v>
      </c>
      <c r="C37" s="181"/>
      <c r="D37" s="181"/>
      <c r="E37" s="97"/>
      <c r="F37" s="99">
        <v>175</v>
      </c>
      <c r="G37" s="99" t="str">
        <f t="shared" si="2"/>
        <v>sdramio_system_sdram_0_sdram_data_i_sdram_data_1</v>
      </c>
      <c r="H37" s="99">
        <v>256</v>
      </c>
      <c r="I37" s="188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M37" s="189"/>
      <c r="BN37" s="189"/>
      <c r="BO37" s="189"/>
      <c r="BP37" s="189"/>
      <c r="BQ37" s="189"/>
      <c r="BR37" s="189"/>
      <c r="BS37" s="189"/>
      <c r="BT37" s="189"/>
      <c r="BU37" s="189"/>
      <c r="BV37" s="189"/>
      <c r="BW37" s="189"/>
      <c r="BX37" s="189"/>
      <c r="BY37" s="189"/>
      <c r="BZ37" s="189"/>
      <c r="CA37" s="189"/>
      <c r="CB37" s="189"/>
      <c r="CC37" s="189"/>
      <c r="CD37" s="189"/>
      <c r="CE37" s="189"/>
      <c r="CF37" s="190"/>
      <c r="CG37" s="99">
        <v>125</v>
      </c>
      <c r="CH37" s="99" t="str">
        <f t="shared" si="3"/>
        <v>serv_PAD_TX_OUT_0</v>
      </c>
      <c r="CI37" s="99">
        <v>86</v>
      </c>
      <c r="CJ37" s="97"/>
      <c r="CK37" s="181"/>
      <c r="CL37" s="181"/>
      <c r="CN37" s="88" t="str">
        <f>+Pin_Assignment_RO1822_1_R4252!$G131</f>
        <v>serv_PAD_TX_OUT_0</v>
      </c>
      <c r="CO37" s="88">
        <v>49</v>
      </c>
    </row>
    <row r="38" spans="1:93" ht="18.75" customHeight="1">
      <c r="A38" s="88" t="str">
        <f>+Pin_Assignment_RO1822_1_R4252!$G263</f>
        <v>sdramio_system_sdram_0_sdram_data_i_sdram_data_0</v>
      </c>
      <c r="B38" s="90">
        <v>29</v>
      </c>
      <c r="C38" s="181">
        <v>173</v>
      </c>
      <c r="D38" s="181">
        <v>174</v>
      </c>
      <c r="E38" s="97"/>
      <c r="F38" s="99">
        <v>176</v>
      </c>
      <c r="G38" s="99" t="str">
        <f t="shared" si="2"/>
        <v>sdramio_system_sdram_0_sdram_data_i_sdram_data_0</v>
      </c>
      <c r="H38" s="99">
        <v>257</v>
      </c>
      <c r="I38" s="188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M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90"/>
      <c r="CG38" s="99">
        <v>124</v>
      </c>
      <c r="CH38" s="99" t="str">
        <f t="shared" si="3"/>
        <v>serv_PAD_O_SPIFLASH_CS_0</v>
      </c>
      <c r="CI38" s="99">
        <v>85</v>
      </c>
      <c r="CJ38" s="97"/>
      <c r="CK38" s="181">
        <v>88</v>
      </c>
      <c r="CL38" s="181">
        <v>87</v>
      </c>
      <c r="CN38" s="88" t="str">
        <f>+Pin_Assignment_RO1822_1_R4252!$G130</f>
        <v>serv_PAD_O_SPIFLASH_CS_0</v>
      </c>
      <c r="CO38" s="88">
        <v>48</v>
      </c>
    </row>
    <row r="39" spans="1:93" ht="18.75" customHeight="1">
      <c r="A39" s="88" t="str">
        <f>+Pin_Assignment_RO1822_1_R4252!$G264</f>
        <v>fillers_FILLPAD_86</v>
      </c>
      <c r="B39" s="90">
        <v>30</v>
      </c>
      <c r="C39" s="181"/>
      <c r="D39" s="181"/>
      <c r="E39" s="97"/>
      <c r="F39" s="102"/>
      <c r="G39" s="102" t="str">
        <f t="shared" si="2"/>
        <v>fillers_FILLPAD_86</v>
      </c>
      <c r="H39" s="102">
        <v>258</v>
      </c>
      <c r="I39" s="188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89"/>
      <c r="BL39" s="189"/>
      <c r="BM39" s="189"/>
      <c r="BN39" s="189"/>
      <c r="BO39" s="189"/>
      <c r="BP39" s="189"/>
      <c r="BQ39" s="189"/>
      <c r="BR39" s="189"/>
      <c r="BS39" s="189"/>
      <c r="BT39" s="189"/>
      <c r="BU39" s="189"/>
      <c r="BV39" s="189"/>
      <c r="BW39" s="189"/>
      <c r="BX39" s="189"/>
      <c r="BY39" s="189"/>
      <c r="BZ39" s="189"/>
      <c r="CA39" s="189"/>
      <c r="CB39" s="189"/>
      <c r="CC39" s="189"/>
      <c r="CD39" s="189"/>
      <c r="CE39" s="189"/>
      <c r="CF39" s="190"/>
      <c r="CG39" s="102">
        <v>123</v>
      </c>
      <c r="CH39" s="102" t="str">
        <f t="shared" si="3"/>
        <v>fillers_FILLPAD_38</v>
      </c>
      <c r="CI39" s="102"/>
      <c r="CJ39" s="97"/>
      <c r="CK39" s="181"/>
      <c r="CL39" s="181"/>
      <c r="CN39" s="88" t="str">
        <f>+Pin_Assignment_RO1822_1_R4252!$G129</f>
        <v>fillers_FILLPAD_38</v>
      </c>
      <c r="CO39" s="88">
        <v>47</v>
      </c>
    </row>
    <row r="40" spans="1:93" ht="18.75" customHeight="1">
      <c r="A40" s="88" t="str">
        <f>+Pin_Assignment_RO1822_1_R4252!$G265</f>
        <v>WEST_VDDO_1</v>
      </c>
      <c r="B40" s="90">
        <v>31</v>
      </c>
      <c r="C40" s="181">
        <v>175</v>
      </c>
      <c r="D40" s="181">
        <v>176</v>
      </c>
      <c r="E40" s="97"/>
      <c r="F40" s="100">
        <v>177</v>
      </c>
      <c r="G40" s="100" t="str">
        <f t="shared" si="2"/>
        <v>WEST_VDDO_1</v>
      </c>
      <c r="H40" s="99">
        <v>259</v>
      </c>
      <c r="I40" s="188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90"/>
      <c r="CG40" s="99">
        <v>122</v>
      </c>
      <c r="CH40" s="101" t="str">
        <f t="shared" si="3"/>
        <v>serv_PAD_VDD_RAM_0</v>
      </c>
      <c r="CI40" s="101">
        <v>84</v>
      </c>
      <c r="CJ40" s="97"/>
      <c r="CK40" s="181">
        <v>86</v>
      </c>
      <c r="CL40" s="181">
        <v>85</v>
      </c>
      <c r="CN40" s="88" t="str">
        <f>+Pin_Assignment_RO1822_1_R4252!$G128</f>
        <v>serv_PAD_VDD_RAM_0</v>
      </c>
      <c r="CO40" s="88">
        <v>46</v>
      </c>
    </row>
    <row r="41" spans="1:93" ht="18.75" customHeight="1">
      <c r="A41" s="88" t="str">
        <f>+Pin_Assignment_RO1822_1_R4252!$G266</f>
        <v>fillers_FILLPAD_85</v>
      </c>
      <c r="B41" s="90">
        <v>32</v>
      </c>
      <c r="C41" s="181"/>
      <c r="D41" s="181"/>
      <c r="E41" s="97"/>
      <c r="F41" s="102"/>
      <c r="G41" s="102" t="str">
        <f t="shared" si="2"/>
        <v>fillers_FILLPAD_85</v>
      </c>
      <c r="H41" s="102">
        <v>260</v>
      </c>
      <c r="I41" s="188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89"/>
      <c r="BU41" s="189"/>
      <c r="BV41" s="189"/>
      <c r="BW41" s="189"/>
      <c r="BX41" s="189"/>
      <c r="BY41" s="189"/>
      <c r="BZ41" s="189"/>
      <c r="CA41" s="189"/>
      <c r="CB41" s="189"/>
      <c r="CC41" s="189"/>
      <c r="CD41" s="189"/>
      <c r="CE41" s="189"/>
      <c r="CF41" s="190"/>
      <c r="CG41" s="102">
        <v>121</v>
      </c>
      <c r="CH41" s="102" t="str">
        <f t="shared" si="3"/>
        <v>fillers_FILLPAD_37</v>
      </c>
      <c r="CI41" s="102"/>
      <c r="CJ41" s="97"/>
      <c r="CK41" s="181"/>
      <c r="CL41" s="181"/>
      <c r="CN41" s="88" t="str">
        <f>+Pin_Assignment_RO1822_1_R4252!$G127</f>
        <v>fillers_FILLPAD_37</v>
      </c>
      <c r="CO41" s="88">
        <v>45</v>
      </c>
    </row>
    <row r="42" spans="1:93" ht="18.75" customHeight="1">
      <c r="A42" s="88" t="str">
        <f>+Pin_Assignment_RO1822_1_R4252!$G267</f>
        <v>WEST_GNDO_1</v>
      </c>
      <c r="B42" s="90">
        <v>33</v>
      </c>
      <c r="C42" s="183">
        <v>177</v>
      </c>
      <c r="D42" s="182">
        <v>178</v>
      </c>
      <c r="E42" s="97"/>
      <c r="F42" s="98">
        <v>178</v>
      </c>
      <c r="G42" s="98" t="str">
        <f t="shared" si="2"/>
        <v>WEST_GNDO_1</v>
      </c>
      <c r="H42" s="99">
        <v>261</v>
      </c>
      <c r="I42" s="188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90"/>
      <c r="CG42" s="99">
        <v>120</v>
      </c>
      <c r="CH42" s="98" t="str">
        <f t="shared" si="3"/>
        <v>serv_PAD_VSS_RAM_0</v>
      </c>
      <c r="CI42" s="98">
        <v>83</v>
      </c>
      <c r="CJ42" s="97"/>
      <c r="CK42" s="184">
        <v>84</v>
      </c>
      <c r="CL42" s="182">
        <v>83</v>
      </c>
      <c r="CN42" s="88" t="str">
        <f>+Pin_Assignment_RO1822_1_R4252!$G126</f>
        <v>serv_PAD_VSS_RAM_0</v>
      </c>
      <c r="CO42" s="88">
        <v>44</v>
      </c>
    </row>
    <row r="43" spans="1:93" ht="18.75" customHeight="1">
      <c r="A43" s="88" t="str">
        <f>+Pin_Assignment_RO1822_1_R4252!$G268</f>
        <v>fillers_FILLPAD_84</v>
      </c>
      <c r="B43" s="90">
        <v>34</v>
      </c>
      <c r="C43" s="183"/>
      <c r="D43" s="182"/>
      <c r="E43" s="97"/>
      <c r="F43" s="102"/>
      <c r="G43" s="102" t="str">
        <f t="shared" si="2"/>
        <v>fillers_FILLPAD_84</v>
      </c>
      <c r="H43" s="102">
        <v>262</v>
      </c>
      <c r="I43" s="188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89"/>
      <c r="BN43" s="189"/>
      <c r="BO43" s="189"/>
      <c r="BP43" s="189"/>
      <c r="BQ43" s="189"/>
      <c r="BR43" s="189"/>
      <c r="BS43" s="189"/>
      <c r="BT43" s="189"/>
      <c r="BU43" s="189"/>
      <c r="BV43" s="189"/>
      <c r="BW43" s="189"/>
      <c r="BX43" s="189"/>
      <c r="BY43" s="189"/>
      <c r="BZ43" s="189"/>
      <c r="CA43" s="189"/>
      <c r="CB43" s="189"/>
      <c r="CC43" s="189"/>
      <c r="CD43" s="189"/>
      <c r="CE43" s="189"/>
      <c r="CF43" s="190"/>
      <c r="CG43" s="102">
        <v>119</v>
      </c>
      <c r="CH43" s="102" t="str">
        <f t="shared" si="3"/>
        <v>fillers_FILLPAD_36</v>
      </c>
      <c r="CI43" s="102"/>
      <c r="CJ43" s="97"/>
      <c r="CK43" s="184"/>
      <c r="CL43" s="182"/>
      <c r="CN43" s="88" t="str">
        <f>+Pin_Assignment_RO1822_1_R4252!$G125</f>
        <v>fillers_FILLPAD_36</v>
      </c>
      <c r="CO43" s="88">
        <v>43</v>
      </c>
    </row>
    <row r="44" spans="1:93" ht="18.75" customHeight="1">
      <c r="A44" s="88" t="str">
        <f>+Pin_Assignment_RO1822_1_R4252!$G269</f>
        <v>clock_sdramClockGroup_0_XI</v>
      </c>
      <c r="B44" s="90">
        <v>35</v>
      </c>
      <c r="C44" s="181">
        <v>179</v>
      </c>
      <c r="D44" s="181">
        <v>180</v>
      </c>
      <c r="E44" s="97"/>
      <c r="F44" s="99">
        <v>179</v>
      </c>
      <c r="G44" s="99" t="str">
        <f t="shared" si="2"/>
        <v>clock_sdramClockGroup_0_XI</v>
      </c>
      <c r="H44" s="99">
        <v>263</v>
      </c>
      <c r="I44" s="188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90"/>
      <c r="CG44" s="99">
        <v>118</v>
      </c>
      <c r="CH44" s="99" t="str">
        <f t="shared" si="3"/>
        <v>serv_PAD_I_SPIFLASH_CIPO_0</v>
      </c>
      <c r="CI44" s="99">
        <v>82</v>
      </c>
      <c r="CJ44" s="97"/>
      <c r="CK44" s="181">
        <v>82</v>
      </c>
      <c r="CL44" s="181">
        <v>81</v>
      </c>
      <c r="CN44" s="88" t="str">
        <f>+Pin_Assignment_RO1822_1_R4252!$G124</f>
        <v>serv_PAD_I_SPIFLASH_CIPO_0</v>
      </c>
      <c r="CO44" s="88">
        <v>42</v>
      </c>
    </row>
    <row r="45" spans="1:93" ht="18.75" customHeight="1">
      <c r="A45" s="88" t="str">
        <f>+Pin_Assignment_RO1822_1_R4252!$G270</f>
        <v>clock_sdramClockGroup_0_XO</v>
      </c>
      <c r="B45" s="90">
        <v>36</v>
      </c>
      <c r="C45" s="181"/>
      <c r="D45" s="181"/>
      <c r="E45" s="97"/>
      <c r="F45" s="99">
        <v>180</v>
      </c>
      <c r="G45" s="99" t="str">
        <f t="shared" si="2"/>
        <v>clock_sdramClockGroup_0_XO</v>
      </c>
      <c r="H45" s="99">
        <v>264</v>
      </c>
      <c r="I45" s="188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89"/>
      <c r="BU45" s="189"/>
      <c r="BV45" s="189"/>
      <c r="BW45" s="189"/>
      <c r="BX45" s="189"/>
      <c r="BY45" s="189"/>
      <c r="BZ45" s="189"/>
      <c r="CA45" s="189"/>
      <c r="CB45" s="189"/>
      <c r="CC45" s="189"/>
      <c r="CD45" s="189"/>
      <c r="CE45" s="189"/>
      <c r="CF45" s="190"/>
      <c r="CG45" s="99">
        <v>117</v>
      </c>
      <c r="CH45" s="99" t="str">
        <f t="shared" si="3"/>
        <v>serv_PAD_O_SPIFLASH_COPI_0</v>
      </c>
      <c r="CI45" s="99">
        <v>81</v>
      </c>
      <c r="CJ45" s="97"/>
      <c r="CK45" s="181"/>
      <c r="CL45" s="181"/>
      <c r="CN45" s="88" t="str">
        <f>+Pin_Assignment_RO1822_1_R4252!$G123</f>
        <v>serv_PAD_O_SPIFLASH_COPI_0</v>
      </c>
      <c r="CO45" s="88">
        <v>41</v>
      </c>
    </row>
    <row r="46" spans="1:93" ht="18.75" customHeight="1">
      <c r="A46" s="88" t="str">
        <f>+Pin_Assignment_RO1822_1_R4252!$G271</f>
        <v>fpga_GPIO_LEFT_0_5</v>
      </c>
      <c r="B46" s="90">
        <v>37</v>
      </c>
      <c r="C46" s="181">
        <v>181</v>
      </c>
      <c r="D46" s="181">
        <v>182</v>
      </c>
      <c r="E46" s="97"/>
      <c r="F46" s="99">
        <v>181</v>
      </c>
      <c r="G46" s="99" t="str">
        <f t="shared" si="2"/>
        <v>fpga_GPIO_LEFT_0_5</v>
      </c>
      <c r="H46" s="99">
        <v>265</v>
      </c>
      <c r="I46" s="188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90"/>
      <c r="CG46" s="99">
        <v>116</v>
      </c>
      <c r="CH46" s="99" t="str">
        <f t="shared" si="3"/>
        <v>serv_PAD_O_SPIFLASH_SCK_0</v>
      </c>
      <c r="CI46" s="99">
        <v>80</v>
      </c>
      <c r="CJ46" s="97"/>
      <c r="CK46" s="181">
        <v>80</v>
      </c>
      <c r="CL46" s="181">
        <v>79</v>
      </c>
      <c r="CN46" s="88" t="str">
        <f>+Pin_Assignment_RO1822_1_R4252!$G122</f>
        <v>serv_PAD_O_SPIFLASH_SCK_0</v>
      </c>
      <c r="CO46" s="88">
        <v>40</v>
      </c>
    </row>
    <row r="47" spans="1:93" ht="18.75" customHeight="1">
      <c r="A47" s="88" t="str">
        <f>+Pin_Assignment_RO1822_1_R4252!$G272</f>
        <v>fpga_GPIO_LEFT_0_4</v>
      </c>
      <c r="B47" s="90">
        <v>38</v>
      </c>
      <c r="C47" s="181"/>
      <c r="D47" s="181"/>
      <c r="E47" s="97"/>
      <c r="F47" s="99">
        <v>182</v>
      </c>
      <c r="G47" s="99" t="str">
        <f t="shared" si="2"/>
        <v>fpga_GPIO_LEFT_0_4</v>
      </c>
      <c r="H47" s="99">
        <v>266</v>
      </c>
      <c r="I47" s="188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90"/>
      <c r="CG47" s="99">
        <v>115</v>
      </c>
      <c r="CH47" s="99" t="str">
        <f t="shared" si="3"/>
        <v>serv_PAD_O_SPI_CS_0</v>
      </c>
      <c r="CI47" s="99">
        <v>79</v>
      </c>
      <c r="CJ47" s="97"/>
      <c r="CK47" s="181"/>
      <c r="CL47" s="181"/>
      <c r="CN47" s="88" t="str">
        <f>+Pin_Assignment_RO1822_1_R4252!$G121</f>
        <v>serv_PAD_O_SPI_CS_0</v>
      </c>
      <c r="CO47" s="88">
        <v>39</v>
      </c>
    </row>
    <row r="48" spans="1:93" ht="18.75" customHeight="1">
      <c r="A48" s="88" t="str">
        <f>+Pin_Assignment_RO1822_1_R4252!$G273</f>
        <v>fpga_GPIO_LEFT_0_3</v>
      </c>
      <c r="B48" s="90">
        <v>39</v>
      </c>
      <c r="C48" s="181">
        <v>183</v>
      </c>
      <c r="D48" s="181">
        <v>184</v>
      </c>
      <c r="E48" s="97"/>
      <c r="F48" s="99">
        <v>183</v>
      </c>
      <c r="G48" s="99" t="str">
        <f t="shared" si="2"/>
        <v>fpga_GPIO_LEFT_0_3</v>
      </c>
      <c r="H48" s="99">
        <v>267</v>
      </c>
      <c r="I48" s="188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90"/>
      <c r="CG48" s="99">
        <v>114</v>
      </c>
      <c r="CH48" s="99" t="str">
        <f t="shared" si="3"/>
        <v>serv_PAD_I_SPI_CIPO_0</v>
      </c>
      <c r="CI48" s="99">
        <v>78</v>
      </c>
      <c r="CJ48" s="97"/>
      <c r="CK48" s="181">
        <v>78</v>
      </c>
      <c r="CL48" s="181">
        <v>77</v>
      </c>
      <c r="CN48" s="88" t="str">
        <f>+Pin_Assignment_RO1822_1_R4252!$G120</f>
        <v>serv_PAD_I_SPI_CIPO_0</v>
      </c>
      <c r="CO48" s="88">
        <v>38</v>
      </c>
    </row>
    <row r="49" spans="1:93" ht="18.75" customHeight="1">
      <c r="A49" s="88" t="str">
        <f>+Pin_Assignment_RO1822_1_R4252!$G274</f>
        <v>fpga_GPIO_LEFT_0_2</v>
      </c>
      <c r="B49" s="90">
        <v>40</v>
      </c>
      <c r="C49" s="181"/>
      <c r="D49" s="181"/>
      <c r="E49" s="97"/>
      <c r="F49" s="99">
        <v>184</v>
      </c>
      <c r="G49" s="99" t="str">
        <f t="shared" si="2"/>
        <v>fpga_GPIO_LEFT_0_2</v>
      </c>
      <c r="H49" s="99">
        <v>268</v>
      </c>
      <c r="I49" s="188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89"/>
      <c r="BU49" s="189"/>
      <c r="BV49" s="189"/>
      <c r="BW49" s="189"/>
      <c r="BX49" s="189"/>
      <c r="BY49" s="189"/>
      <c r="BZ49" s="189"/>
      <c r="CA49" s="189"/>
      <c r="CB49" s="189"/>
      <c r="CC49" s="189"/>
      <c r="CD49" s="189"/>
      <c r="CE49" s="189"/>
      <c r="CF49" s="190"/>
      <c r="CG49" s="99">
        <v>113</v>
      </c>
      <c r="CH49" s="99" t="str">
        <f t="shared" si="3"/>
        <v>serv_PAD_O_SPI_COPI_0</v>
      </c>
      <c r="CI49" s="99">
        <v>77</v>
      </c>
      <c r="CJ49" s="97"/>
      <c r="CK49" s="181"/>
      <c r="CL49" s="181"/>
      <c r="CN49" s="88" t="str">
        <f>+Pin_Assignment_RO1822_1_R4252!$G119</f>
        <v>serv_PAD_O_SPI_COPI_0</v>
      </c>
      <c r="CO49" s="88">
        <v>37</v>
      </c>
    </row>
    <row r="50" spans="1:93" ht="18.75" customHeight="1">
      <c r="A50" s="88" t="str">
        <f>+Pin_Assignment_RO1822_1_R4252!$G275</f>
        <v>fpga_GPIO_LEFT_0_1</v>
      </c>
      <c r="B50" s="90">
        <v>41</v>
      </c>
      <c r="C50" s="181">
        <v>185</v>
      </c>
      <c r="D50" s="181">
        <v>186</v>
      </c>
      <c r="E50" s="97"/>
      <c r="F50" s="99">
        <v>185</v>
      </c>
      <c r="G50" s="99" t="str">
        <f t="shared" si="2"/>
        <v>fpga_GPIO_LEFT_0_1</v>
      </c>
      <c r="H50" s="99">
        <v>269</v>
      </c>
      <c r="I50" s="188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90"/>
      <c r="CG50" s="99">
        <v>112</v>
      </c>
      <c r="CH50" s="99" t="str">
        <f t="shared" si="3"/>
        <v>serv_PAD_O_SPI_SCK_0</v>
      </c>
      <c r="CI50" s="99">
        <v>76</v>
      </c>
      <c r="CJ50" s="97"/>
      <c r="CK50" s="181">
        <v>76</v>
      </c>
      <c r="CL50" s="181">
        <v>75</v>
      </c>
      <c r="CN50" s="88" t="str">
        <f>+Pin_Assignment_RO1822_1_R4252!$G118</f>
        <v>serv_PAD_O_SPI_SCK_0</v>
      </c>
      <c r="CO50" s="88">
        <v>36</v>
      </c>
    </row>
    <row r="51" spans="1:93" ht="18.75" customHeight="1">
      <c r="A51" s="88" t="str">
        <f>+Pin_Assignment_RO1822_1_R4252!$G276</f>
        <v>fpga_GPIO_LEFT_0_0</v>
      </c>
      <c r="B51" s="90">
        <v>42</v>
      </c>
      <c r="C51" s="181"/>
      <c r="D51" s="181"/>
      <c r="E51" s="97"/>
      <c r="F51" s="99">
        <v>186</v>
      </c>
      <c r="G51" s="99" t="str">
        <f t="shared" si="2"/>
        <v>fpga_GPIO_LEFT_0_0</v>
      </c>
      <c r="H51" s="99">
        <v>270</v>
      </c>
      <c r="I51" s="188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89"/>
      <c r="BL51" s="189"/>
      <c r="BM51" s="189"/>
      <c r="BN51" s="189"/>
      <c r="BO51" s="189"/>
      <c r="BP51" s="189"/>
      <c r="BQ51" s="189"/>
      <c r="BR51" s="189"/>
      <c r="BS51" s="189"/>
      <c r="BT51" s="189"/>
      <c r="BU51" s="189"/>
      <c r="BV51" s="189"/>
      <c r="BW51" s="189"/>
      <c r="BX51" s="189"/>
      <c r="BY51" s="189"/>
      <c r="BZ51" s="189"/>
      <c r="CA51" s="189"/>
      <c r="CB51" s="189"/>
      <c r="CC51" s="189"/>
      <c r="CD51" s="189"/>
      <c r="CE51" s="189"/>
      <c r="CF51" s="190"/>
      <c r="CG51" s="99">
        <v>111</v>
      </c>
      <c r="CH51" s="99" t="str">
        <f t="shared" si="3"/>
        <v>serv_PAD_I_TRST_0</v>
      </c>
      <c r="CI51" s="99">
        <v>75</v>
      </c>
      <c r="CJ51" s="97"/>
      <c r="CK51" s="181"/>
      <c r="CL51" s="181"/>
      <c r="CN51" s="88" t="str">
        <f>+Pin_Assignment_RO1822_1_R4252!$G117</f>
        <v>serv_PAD_I_TRST_0</v>
      </c>
      <c r="CO51" s="88">
        <v>35</v>
      </c>
    </row>
    <row r="52" spans="1:93" ht="18.75" customHeight="1">
      <c r="A52" s="88" t="str">
        <f>+Pin_Assignment_RO1822_1_R4252!$G277</f>
        <v>fillers_FILLPAD_83</v>
      </c>
      <c r="B52" s="90">
        <v>43</v>
      </c>
      <c r="C52" s="182">
        <v>187</v>
      </c>
      <c r="D52" s="184">
        <v>188</v>
      </c>
      <c r="E52" s="97"/>
      <c r="F52" s="102"/>
      <c r="G52" s="102" t="str">
        <f t="shared" si="2"/>
        <v>fillers_FILLPAD_83</v>
      </c>
      <c r="H52" s="102">
        <v>271</v>
      </c>
      <c r="I52" s="188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  <c r="BN52" s="189"/>
      <c r="BO52" s="189"/>
      <c r="BP52" s="189"/>
      <c r="BQ52" s="189"/>
      <c r="BR52" s="189"/>
      <c r="BS52" s="189"/>
      <c r="BT52" s="189"/>
      <c r="BU52" s="189"/>
      <c r="BV52" s="189"/>
      <c r="BW52" s="189"/>
      <c r="BX52" s="189"/>
      <c r="BY52" s="189"/>
      <c r="BZ52" s="189"/>
      <c r="CA52" s="189"/>
      <c r="CB52" s="189"/>
      <c r="CC52" s="189"/>
      <c r="CD52" s="189"/>
      <c r="CE52" s="189"/>
      <c r="CF52" s="190"/>
      <c r="CG52" s="102">
        <v>110</v>
      </c>
      <c r="CH52" s="102" t="str">
        <f t="shared" si="3"/>
        <v>fillers_FILLPAD_35</v>
      </c>
      <c r="CI52" s="102"/>
      <c r="CJ52" s="97"/>
      <c r="CK52" s="182">
        <v>74</v>
      </c>
      <c r="CL52" s="183">
        <v>73</v>
      </c>
      <c r="CN52" s="88" t="str">
        <f>+Pin_Assignment_RO1822_1_R4252!$G116</f>
        <v>fillers_FILLPAD_35</v>
      </c>
      <c r="CO52" s="88">
        <v>34</v>
      </c>
    </row>
    <row r="53" spans="1:93" ht="18.75" customHeight="1">
      <c r="A53" s="88" t="str">
        <f>+Pin_Assignment_RO1822_1_R4252!$G278</f>
        <v>WEST_GND_1</v>
      </c>
      <c r="B53" s="90">
        <v>44</v>
      </c>
      <c r="C53" s="182"/>
      <c r="D53" s="184"/>
      <c r="E53" s="97"/>
      <c r="F53" s="98">
        <v>187</v>
      </c>
      <c r="G53" s="98" t="str">
        <f t="shared" si="2"/>
        <v>WEST_GND_1</v>
      </c>
      <c r="H53" s="99">
        <v>272</v>
      </c>
      <c r="I53" s="188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89"/>
      <c r="BP53" s="189"/>
      <c r="BQ53" s="189"/>
      <c r="BR53" s="189"/>
      <c r="BS53" s="189"/>
      <c r="BT53" s="189"/>
      <c r="BU53" s="189"/>
      <c r="BV53" s="189"/>
      <c r="BW53" s="189"/>
      <c r="BX53" s="189"/>
      <c r="BY53" s="189"/>
      <c r="BZ53" s="189"/>
      <c r="CA53" s="189"/>
      <c r="CB53" s="189"/>
      <c r="CC53" s="189"/>
      <c r="CD53" s="189"/>
      <c r="CE53" s="189"/>
      <c r="CF53" s="190"/>
      <c r="CG53" s="99">
        <v>109</v>
      </c>
      <c r="CH53" s="98" t="str">
        <f t="shared" si="3"/>
        <v>EAST_GNDO_OLD_1</v>
      </c>
      <c r="CI53" s="98">
        <v>74</v>
      </c>
      <c r="CJ53" s="97"/>
      <c r="CK53" s="182"/>
      <c r="CL53" s="183"/>
      <c r="CN53" s="88" t="str">
        <f>+Pin_Assignment_RO1822_1_R4252!$G115</f>
        <v>EAST_GNDO_OLD_1</v>
      </c>
      <c r="CO53" s="88">
        <v>33</v>
      </c>
    </row>
    <row r="54" spans="1:93" ht="18.75" customHeight="1">
      <c r="A54" s="88" t="str">
        <f>+Pin_Assignment_RO1822_1_R4252!$G279</f>
        <v>fillers_FILLPAD_82</v>
      </c>
      <c r="B54" s="90">
        <v>45</v>
      </c>
      <c r="C54" s="181">
        <v>189</v>
      </c>
      <c r="D54" s="181">
        <v>190</v>
      </c>
      <c r="E54" s="97"/>
      <c r="F54" s="102"/>
      <c r="G54" s="102" t="str">
        <f t="shared" si="2"/>
        <v>fillers_FILLPAD_82</v>
      </c>
      <c r="H54" s="102">
        <v>273</v>
      </c>
      <c r="I54" s="188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90"/>
      <c r="CG54" s="102">
        <v>108</v>
      </c>
      <c r="CH54" s="102" t="str">
        <f t="shared" si="3"/>
        <v>fillers_FILLPAD_34</v>
      </c>
      <c r="CI54" s="102"/>
      <c r="CJ54" s="97"/>
      <c r="CK54" s="181">
        <v>72</v>
      </c>
      <c r="CL54" s="181">
        <v>71</v>
      </c>
      <c r="CN54" s="88" t="str">
        <f>+Pin_Assignment_RO1822_1_R4252!$G114</f>
        <v>fillers_FILLPAD_34</v>
      </c>
      <c r="CO54" s="88">
        <v>32</v>
      </c>
    </row>
    <row r="55" spans="1:93" ht="18.75" customHeight="1">
      <c r="A55" s="88" t="str">
        <f>+Pin_Assignment_RO1822_1_R4252!$G280</f>
        <v>WEST_VDD_1</v>
      </c>
      <c r="B55" s="90">
        <v>46</v>
      </c>
      <c r="C55" s="181"/>
      <c r="D55" s="181"/>
      <c r="E55" s="97"/>
      <c r="F55" s="101">
        <v>188</v>
      </c>
      <c r="G55" s="101" t="str">
        <f t="shared" si="2"/>
        <v>WEST_VDD_1</v>
      </c>
      <c r="H55" s="99">
        <v>274</v>
      </c>
      <c r="I55" s="188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89"/>
      <c r="BN55" s="189"/>
      <c r="BO55" s="189"/>
      <c r="BP55" s="189"/>
      <c r="BQ55" s="189"/>
      <c r="BR55" s="189"/>
      <c r="BS55" s="189"/>
      <c r="BT55" s="189"/>
      <c r="BU55" s="189"/>
      <c r="BV55" s="189"/>
      <c r="BW55" s="189"/>
      <c r="BX55" s="189"/>
      <c r="BY55" s="189"/>
      <c r="BZ55" s="189"/>
      <c r="CA55" s="189"/>
      <c r="CB55" s="189"/>
      <c r="CC55" s="189"/>
      <c r="CD55" s="189"/>
      <c r="CE55" s="189"/>
      <c r="CF55" s="190"/>
      <c r="CG55" s="99">
        <v>107</v>
      </c>
      <c r="CH55" s="100" t="str">
        <f t="shared" si="3"/>
        <v>EAST_VDDO_OLD_1</v>
      </c>
      <c r="CI55" s="100">
        <v>73</v>
      </c>
      <c r="CJ55" s="97"/>
      <c r="CK55" s="181"/>
      <c r="CL55" s="181"/>
      <c r="CN55" s="88" t="str">
        <f>+Pin_Assignment_RO1822_1_R4252!$G113</f>
        <v>EAST_VDDO_OLD_1</v>
      </c>
      <c r="CO55" s="88">
        <v>31</v>
      </c>
    </row>
    <row r="56" spans="1:93" ht="18.75" customHeight="1">
      <c r="A56" s="88" t="str">
        <f>+Pin_Assignment_RO1822_1_R4252!$G281</f>
        <v>fillers_FILLPAD_81</v>
      </c>
      <c r="B56" s="90">
        <v>47</v>
      </c>
      <c r="C56" s="181">
        <v>191</v>
      </c>
      <c r="D56" s="181">
        <v>192</v>
      </c>
      <c r="E56" s="97"/>
      <c r="F56" s="102"/>
      <c r="G56" s="102" t="str">
        <f t="shared" si="2"/>
        <v>fillers_FILLPAD_81</v>
      </c>
      <c r="H56" s="102">
        <v>275</v>
      </c>
      <c r="I56" s="188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90"/>
      <c r="CG56" s="102">
        <v>106</v>
      </c>
      <c r="CH56" s="102" t="str">
        <f t="shared" si="3"/>
        <v>fillers_FILLPAD_33</v>
      </c>
      <c r="CI56" s="102"/>
      <c r="CJ56" s="97"/>
      <c r="CK56" s="181">
        <v>70</v>
      </c>
      <c r="CL56" s="181">
        <v>69</v>
      </c>
      <c r="CN56" s="88" t="str">
        <f>+Pin_Assignment_RO1822_1_R4252!$G112</f>
        <v>fillers_FILLPAD_33</v>
      </c>
      <c r="CO56" s="88">
        <v>30</v>
      </c>
    </row>
    <row r="57" spans="1:93" ht="18.75" customHeight="1">
      <c r="A57" s="88" t="str">
        <f>+Pin_Assignment_RO1822_1_R4252!$G282</f>
        <v>clock_RTCNode_rtc_clock_XI</v>
      </c>
      <c r="B57" s="90">
        <v>48</v>
      </c>
      <c r="C57" s="181"/>
      <c r="D57" s="181"/>
      <c r="E57" s="97"/>
      <c r="F57" s="99">
        <v>189</v>
      </c>
      <c r="G57" s="99" t="str">
        <f t="shared" si="2"/>
        <v>clock_RTCNode_rtc_clock_XI</v>
      </c>
      <c r="H57" s="99">
        <v>276</v>
      </c>
      <c r="I57" s="188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  <c r="BR57" s="189"/>
      <c r="BS57" s="189"/>
      <c r="BT57" s="189"/>
      <c r="BU57" s="189"/>
      <c r="BV57" s="189"/>
      <c r="BW57" s="189"/>
      <c r="BX57" s="189"/>
      <c r="BY57" s="189"/>
      <c r="BZ57" s="189"/>
      <c r="CA57" s="189"/>
      <c r="CB57" s="189"/>
      <c r="CC57" s="189"/>
      <c r="CD57" s="189"/>
      <c r="CE57" s="189"/>
      <c r="CF57" s="190"/>
      <c r="CG57" s="99">
        <v>105</v>
      </c>
      <c r="CH57" s="99" t="str">
        <f t="shared" si="3"/>
        <v>serv_PAD_I_TMS_0</v>
      </c>
      <c r="CI57" s="99">
        <v>72</v>
      </c>
      <c r="CJ57" s="97"/>
      <c r="CK57" s="181"/>
      <c r="CL57" s="181"/>
      <c r="CN57" s="88" t="str">
        <f>+Pin_Assignment_RO1822_1_R4252!$G111</f>
        <v>serv_PAD_I_TMS_0</v>
      </c>
      <c r="CO57" s="88">
        <v>29</v>
      </c>
    </row>
    <row r="58" spans="1:93" ht="18.75" customHeight="1">
      <c r="A58" s="88" t="str">
        <f>+Pin_Assignment_RO1822_1_R4252!$G283</f>
        <v>clock_RTCNode_rtc_clock_XO</v>
      </c>
      <c r="B58" s="90">
        <v>49</v>
      </c>
      <c r="C58" s="181">
        <v>193</v>
      </c>
      <c r="D58" s="181">
        <v>194</v>
      </c>
      <c r="E58" s="97"/>
      <c r="F58" s="99">
        <v>190</v>
      </c>
      <c r="G58" s="99" t="str">
        <f t="shared" si="2"/>
        <v>clock_RTCNode_rtc_clock_XO</v>
      </c>
      <c r="H58" s="99">
        <v>277</v>
      </c>
      <c r="I58" s="188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M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90"/>
      <c r="CG58" s="99">
        <v>104</v>
      </c>
      <c r="CH58" s="99" t="str">
        <f t="shared" si="3"/>
        <v>serv_PAD_O_TDO_0</v>
      </c>
      <c r="CI58" s="99">
        <v>71</v>
      </c>
      <c r="CJ58" s="97"/>
      <c r="CK58" s="181">
        <v>68</v>
      </c>
      <c r="CL58" s="181">
        <v>67</v>
      </c>
      <c r="CN58" s="88" t="str">
        <f>+Pin_Assignment_RO1822_1_R4252!$G110</f>
        <v>serv_PAD_O_TDO_0</v>
      </c>
      <c r="CO58" s="88">
        <v>28</v>
      </c>
    </row>
    <row r="59" spans="1:93" ht="18.75" customHeight="1">
      <c r="A59" s="88" t="str">
        <f>+Pin_Assignment_RO1822_1_R4252!$G284</f>
        <v>uart_RXD_0</v>
      </c>
      <c r="B59" s="90">
        <v>50</v>
      </c>
      <c r="C59" s="181"/>
      <c r="D59" s="181"/>
      <c r="E59" s="97"/>
      <c r="F59" s="99">
        <v>191</v>
      </c>
      <c r="G59" s="99" t="str">
        <f t="shared" si="2"/>
        <v>uart_RXD_0</v>
      </c>
      <c r="H59" s="99">
        <v>278</v>
      </c>
      <c r="I59" s="188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89"/>
      <c r="BP59" s="189"/>
      <c r="BQ59" s="189"/>
      <c r="BR59" s="189"/>
      <c r="BS59" s="189"/>
      <c r="BT59" s="189"/>
      <c r="BU59" s="189"/>
      <c r="BV59" s="189"/>
      <c r="BW59" s="189"/>
      <c r="BX59" s="189"/>
      <c r="BY59" s="189"/>
      <c r="BZ59" s="189"/>
      <c r="CA59" s="189"/>
      <c r="CB59" s="189"/>
      <c r="CC59" s="189"/>
      <c r="CD59" s="189"/>
      <c r="CE59" s="189"/>
      <c r="CF59" s="190"/>
      <c r="CG59" s="99">
        <v>103</v>
      </c>
      <c r="CH59" s="99" t="str">
        <f t="shared" si="3"/>
        <v>serv_PAD_I_TDI_0</v>
      </c>
      <c r="CI59" s="99">
        <v>70</v>
      </c>
      <c r="CJ59" s="97"/>
      <c r="CK59" s="181"/>
      <c r="CL59" s="181"/>
      <c r="CN59" s="88" t="str">
        <f>+Pin_Assignment_RO1822_1_R4252!$G109</f>
        <v>serv_PAD_I_TDI_0</v>
      </c>
      <c r="CO59" s="88">
        <v>27</v>
      </c>
    </row>
    <row r="60" spans="1:93" ht="18.75" customHeight="1">
      <c r="A60" s="88" t="str">
        <f>+Pin_Assignment_RO1822_1_R4252!$G285</f>
        <v>fillers_FILLPAD_80</v>
      </c>
      <c r="B60" s="90">
        <v>51</v>
      </c>
      <c r="C60" s="181">
        <v>195</v>
      </c>
      <c r="D60" s="181">
        <v>196</v>
      </c>
      <c r="E60" s="97"/>
      <c r="F60" s="102"/>
      <c r="G60" s="102" t="str">
        <f t="shared" si="2"/>
        <v>fillers_FILLPAD_80</v>
      </c>
      <c r="H60" s="102">
        <v>279</v>
      </c>
      <c r="I60" s="188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90"/>
      <c r="CG60" s="102">
        <v>102</v>
      </c>
      <c r="CH60" s="102" t="str">
        <f t="shared" si="3"/>
        <v>fillers_FILLPAD_32</v>
      </c>
      <c r="CI60" s="102"/>
      <c r="CJ60" s="97"/>
      <c r="CK60" s="181">
        <v>66</v>
      </c>
      <c r="CL60" s="181">
        <v>65</v>
      </c>
      <c r="CN60" s="88" t="str">
        <f>+Pin_Assignment_RO1822_1_R4252!$G108</f>
        <v>fillers_FILLPAD_32</v>
      </c>
      <c r="CO60" s="88">
        <v>26</v>
      </c>
    </row>
    <row r="61" spans="1:93" ht="18.75" customHeight="1">
      <c r="A61" s="88" t="str">
        <f>+Pin_Assignment_RO1822_1_R4252!$G286</f>
        <v>uart_TXD_0</v>
      </c>
      <c r="B61" s="90">
        <v>52</v>
      </c>
      <c r="C61" s="181"/>
      <c r="D61" s="181"/>
      <c r="E61" s="97"/>
      <c r="F61" s="99">
        <v>192</v>
      </c>
      <c r="G61" s="99" t="str">
        <f t="shared" si="2"/>
        <v>uart_TXD_0</v>
      </c>
      <c r="H61" s="99">
        <v>280</v>
      </c>
      <c r="I61" s="188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90"/>
      <c r="CG61" s="99">
        <v>101</v>
      </c>
      <c r="CH61" s="99" t="str">
        <f t="shared" si="3"/>
        <v>serv_PAD_I_TCK_0</v>
      </c>
      <c r="CI61" s="99">
        <v>69</v>
      </c>
      <c r="CJ61" s="97"/>
      <c r="CK61" s="181"/>
      <c r="CL61" s="181"/>
      <c r="CN61" s="88" t="str">
        <f>+Pin_Assignment_RO1822_1_R4252!$G107</f>
        <v>serv_PAD_I_TCK_0</v>
      </c>
      <c r="CO61" s="88">
        <v>25</v>
      </c>
    </row>
    <row r="62" spans="1:93" ht="18.75" customHeight="1">
      <c r="A62" s="88" t="str">
        <f>+Pin_Assignment_RO1822_1_R4252!$G287</f>
        <v>spi_DQ_1_3</v>
      </c>
      <c r="B62" s="90">
        <v>53</v>
      </c>
      <c r="C62" s="182">
        <v>197</v>
      </c>
      <c r="D62" s="183">
        <v>198</v>
      </c>
      <c r="E62" s="97"/>
      <c r="F62" s="99">
        <v>193</v>
      </c>
      <c r="G62" s="99" t="str">
        <f t="shared" si="2"/>
        <v>spi_DQ_1_3</v>
      </c>
      <c r="H62" s="99">
        <v>281</v>
      </c>
      <c r="I62" s="188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M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90"/>
      <c r="CG62" s="99">
        <v>100</v>
      </c>
      <c r="CH62" s="99" t="str">
        <f t="shared" si="3"/>
        <v>serv_mod_io_all_DIPSW_PAD_ALL_DIPSW_0_1</v>
      </c>
      <c r="CI62" s="99">
        <v>68</v>
      </c>
      <c r="CJ62" s="97"/>
      <c r="CK62" s="182">
        <v>64</v>
      </c>
      <c r="CL62" s="184">
        <v>63</v>
      </c>
      <c r="CN62" s="88" t="str">
        <f>+Pin_Assignment_RO1822_1_R4252!$G106</f>
        <v>serv_mod_io_all_DIPSW_PAD_ALL_DIPSW_0_1</v>
      </c>
      <c r="CO62" s="88">
        <v>24</v>
      </c>
    </row>
    <row r="63" spans="1:93" ht="18.75" customHeight="1">
      <c r="A63" s="88" t="str">
        <f>+Pin_Assignment_RO1822_1_R4252!$G288</f>
        <v>fillers_FILLPAD_79</v>
      </c>
      <c r="B63" s="90">
        <v>54</v>
      </c>
      <c r="C63" s="182"/>
      <c r="D63" s="183"/>
      <c r="E63" s="97"/>
      <c r="F63" s="102"/>
      <c r="G63" s="102" t="str">
        <f t="shared" si="2"/>
        <v>fillers_FILLPAD_79</v>
      </c>
      <c r="H63" s="102">
        <v>282</v>
      </c>
      <c r="I63" s="188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90"/>
      <c r="CG63" s="102">
        <v>99</v>
      </c>
      <c r="CH63" s="102" t="str">
        <f t="shared" si="3"/>
        <v>fillers_FILLPAD_31</v>
      </c>
      <c r="CI63" s="102"/>
      <c r="CJ63" s="97"/>
      <c r="CK63" s="182"/>
      <c r="CL63" s="184"/>
      <c r="CN63" s="88" t="str">
        <f>+Pin_Assignment_RO1822_1_R4252!$G105</f>
        <v>fillers_FILLPAD_31</v>
      </c>
      <c r="CO63" s="88">
        <v>23</v>
      </c>
    </row>
    <row r="64" spans="1:93" ht="18.75" customHeight="1">
      <c r="A64" s="88" t="str">
        <f>+Pin_Assignment_RO1822_1_R4252!$G289</f>
        <v>spi_DQ_1_2</v>
      </c>
      <c r="B64" s="90">
        <v>55</v>
      </c>
      <c r="C64" s="181">
        <v>199</v>
      </c>
      <c r="D64" s="181">
        <v>200</v>
      </c>
      <c r="E64" s="97"/>
      <c r="F64" s="99">
        <v>194</v>
      </c>
      <c r="G64" s="99" t="str">
        <f t="shared" si="2"/>
        <v>spi_DQ_1_2</v>
      </c>
      <c r="H64" s="99">
        <v>283</v>
      </c>
      <c r="I64" s="188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90"/>
      <c r="CG64" s="99">
        <v>98</v>
      </c>
      <c r="CH64" s="99" t="str">
        <f t="shared" si="3"/>
        <v>serv_mod_io_all_DIPSW_PAD_ALL_DIPSW_0_0</v>
      </c>
      <c r="CI64" s="99">
        <v>67</v>
      </c>
      <c r="CJ64" s="97"/>
      <c r="CK64" s="181">
        <v>62</v>
      </c>
      <c r="CL64" s="181">
        <v>61</v>
      </c>
      <c r="CN64" s="88" t="str">
        <f>+Pin_Assignment_RO1822_1_R4252!$G104</f>
        <v>serv_mod_io_all_DIPSW_PAD_ALL_DIPSW_0_0</v>
      </c>
      <c r="CO64" s="88">
        <v>22</v>
      </c>
    </row>
    <row r="65" spans="1:93" ht="18.75" customHeight="1">
      <c r="A65" s="88" t="str">
        <f>+Pin_Assignment_RO1822_1_R4252!$G290</f>
        <v>spi_DQ_1_1</v>
      </c>
      <c r="B65" s="90">
        <v>56</v>
      </c>
      <c r="C65" s="181"/>
      <c r="D65" s="181"/>
      <c r="E65" s="97"/>
      <c r="F65" s="99">
        <v>195</v>
      </c>
      <c r="G65" s="99" t="str">
        <f t="shared" si="2"/>
        <v>spi_DQ_1_1</v>
      </c>
      <c r="H65" s="99">
        <v>284</v>
      </c>
      <c r="I65" s="188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89"/>
      <c r="BN65" s="189"/>
      <c r="BO65" s="189"/>
      <c r="BP65" s="189"/>
      <c r="BQ65" s="189"/>
      <c r="BR65" s="189"/>
      <c r="BS65" s="189"/>
      <c r="BT65" s="189"/>
      <c r="BU65" s="189"/>
      <c r="BV65" s="189"/>
      <c r="BW65" s="189"/>
      <c r="BX65" s="189"/>
      <c r="BY65" s="189"/>
      <c r="BZ65" s="189"/>
      <c r="CA65" s="189"/>
      <c r="CB65" s="189"/>
      <c r="CC65" s="189"/>
      <c r="CD65" s="189"/>
      <c r="CE65" s="189"/>
      <c r="CF65" s="190"/>
      <c r="CG65" s="99">
        <v>97</v>
      </c>
      <c r="CH65" s="99" t="str">
        <f t="shared" si="3"/>
        <v>serv_PAD_ALL_LEDS_0_1</v>
      </c>
      <c r="CI65" s="99">
        <v>66</v>
      </c>
      <c r="CJ65" s="97"/>
      <c r="CK65" s="181"/>
      <c r="CL65" s="181"/>
      <c r="CN65" s="88" t="str">
        <f>+Pin_Assignment_RO1822_1_R4252!$G103</f>
        <v>serv_PAD_ALL_LEDS_0_1</v>
      </c>
      <c r="CO65" s="88">
        <v>21</v>
      </c>
    </row>
    <row r="66" spans="1:93" ht="18.75" customHeight="1">
      <c r="A66" s="88" t="str">
        <f>+Pin_Assignment_RO1822_1_R4252!$G291</f>
        <v>spi_DQ_1_0</v>
      </c>
      <c r="B66" s="90">
        <v>57</v>
      </c>
      <c r="C66" s="181">
        <v>201</v>
      </c>
      <c r="D66" s="181">
        <v>202</v>
      </c>
      <c r="E66" s="97"/>
      <c r="F66" s="99">
        <v>196</v>
      </c>
      <c r="G66" s="99" t="str">
        <f t="shared" si="2"/>
        <v>spi_DQ_1_0</v>
      </c>
      <c r="H66" s="99">
        <v>285</v>
      </c>
      <c r="I66" s="188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90"/>
      <c r="CG66" s="99">
        <v>96</v>
      </c>
      <c r="CH66" s="99" t="str">
        <f t="shared" si="3"/>
        <v>serv_PAD_ALL_LEDS_0_0</v>
      </c>
      <c r="CI66" s="99">
        <v>65</v>
      </c>
      <c r="CJ66" s="97"/>
      <c r="CK66" s="181">
        <v>60</v>
      </c>
      <c r="CL66" s="181">
        <v>59</v>
      </c>
      <c r="CN66" s="88" t="str">
        <f>+Pin_Assignment_RO1822_1_R4252!$G102</f>
        <v>serv_PAD_ALL_LEDS_0_0</v>
      </c>
      <c r="CO66" s="88">
        <v>20</v>
      </c>
    </row>
    <row r="67" spans="1:93" ht="18.75" customHeight="1">
      <c r="A67" s="88" t="str">
        <f>+Pin_Assignment_RO1822_1_R4252!$G292</f>
        <v>fillers_FILLPAD_78</v>
      </c>
      <c r="B67" s="90">
        <v>58</v>
      </c>
      <c r="C67" s="181"/>
      <c r="D67" s="181"/>
      <c r="E67" s="97"/>
      <c r="F67" s="102"/>
      <c r="G67" s="102" t="str">
        <f t="shared" si="2"/>
        <v>fillers_FILLPAD_78</v>
      </c>
      <c r="H67" s="102">
        <v>286</v>
      </c>
      <c r="I67" s="188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89"/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90"/>
      <c r="CG67" s="102">
        <v>95</v>
      </c>
      <c r="CH67" s="102" t="str">
        <f t="shared" si="3"/>
        <v>fillers_FILLPAD_30</v>
      </c>
      <c r="CI67" s="102"/>
      <c r="CJ67" s="97"/>
      <c r="CK67" s="181"/>
      <c r="CL67" s="181"/>
      <c r="CN67" s="88" t="str">
        <f>+Pin_Assignment_RO1822_1_R4252!$G101</f>
        <v>fillers_FILLPAD_30</v>
      </c>
      <c r="CO67" s="88">
        <v>19</v>
      </c>
    </row>
    <row r="68" spans="1:93" ht="18.75" customHeight="1">
      <c r="A68" s="88" t="str">
        <f>+Pin_Assignment_RO1822_1_R4252!$G293</f>
        <v>WEST_GNDO_0</v>
      </c>
      <c r="B68" s="90">
        <v>59</v>
      </c>
      <c r="C68" s="181">
        <v>203</v>
      </c>
      <c r="D68" s="181">
        <v>204</v>
      </c>
      <c r="E68" s="97"/>
      <c r="F68" s="98">
        <v>197</v>
      </c>
      <c r="G68" s="98" t="str">
        <f t="shared" si="2"/>
        <v>WEST_GNDO_0</v>
      </c>
      <c r="H68" s="99">
        <v>287</v>
      </c>
      <c r="I68" s="188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89"/>
      <c r="BN68" s="189"/>
      <c r="BO68" s="189"/>
      <c r="BP68" s="189"/>
      <c r="BQ68" s="189"/>
      <c r="BR68" s="189"/>
      <c r="BS68" s="189"/>
      <c r="BT68" s="189"/>
      <c r="BU68" s="189"/>
      <c r="BV68" s="189"/>
      <c r="BW68" s="189"/>
      <c r="BX68" s="189"/>
      <c r="BY68" s="189"/>
      <c r="BZ68" s="189"/>
      <c r="CA68" s="189"/>
      <c r="CB68" s="189"/>
      <c r="CC68" s="189"/>
      <c r="CD68" s="189"/>
      <c r="CE68" s="189"/>
      <c r="CF68" s="190"/>
      <c r="CG68" s="99">
        <v>94</v>
      </c>
      <c r="CH68" s="98" t="str">
        <f t="shared" si="3"/>
        <v>serv_PAD_VSS_0</v>
      </c>
      <c r="CI68" s="98">
        <v>64</v>
      </c>
      <c r="CJ68" s="97"/>
      <c r="CK68" s="181">
        <v>58</v>
      </c>
      <c r="CL68" s="181">
        <v>57</v>
      </c>
      <c r="CN68" s="88" t="str">
        <f>+Pin_Assignment_RO1822_1_R4252!$G100</f>
        <v>serv_PAD_VSS_0</v>
      </c>
      <c r="CO68" s="88">
        <v>18</v>
      </c>
    </row>
    <row r="69" spans="1:93" ht="18.75" customHeight="1">
      <c r="A69" s="88" t="str">
        <f>+Pin_Assignment_RO1822_1_R4252!$G294</f>
        <v>fillers_FILLPAD_77</v>
      </c>
      <c r="B69" s="90">
        <v>60</v>
      </c>
      <c r="C69" s="181"/>
      <c r="D69" s="181"/>
      <c r="E69" s="97"/>
      <c r="F69" s="102"/>
      <c r="G69" s="102" t="str">
        <f t="shared" si="2"/>
        <v>fillers_FILLPAD_77</v>
      </c>
      <c r="H69" s="102">
        <v>288</v>
      </c>
      <c r="I69" s="188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  <c r="AS69" s="189"/>
      <c r="AT69" s="189"/>
      <c r="AU69" s="189"/>
      <c r="AV69" s="189"/>
      <c r="AW69" s="189"/>
      <c r="AX69" s="189"/>
      <c r="AY69" s="189"/>
      <c r="AZ69" s="189"/>
      <c r="BA69" s="189"/>
      <c r="BB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M69" s="189"/>
      <c r="BN69" s="189"/>
      <c r="BO69" s="189"/>
      <c r="BP69" s="189"/>
      <c r="BQ69" s="189"/>
      <c r="BR69" s="189"/>
      <c r="BS69" s="189"/>
      <c r="BT69" s="189"/>
      <c r="BU69" s="189"/>
      <c r="BV69" s="189"/>
      <c r="BW69" s="189"/>
      <c r="BX69" s="189"/>
      <c r="BY69" s="189"/>
      <c r="BZ69" s="189"/>
      <c r="CA69" s="189"/>
      <c r="CB69" s="189"/>
      <c r="CC69" s="189"/>
      <c r="CD69" s="189"/>
      <c r="CE69" s="189"/>
      <c r="CF69" s="190"/>
      <c r="CG69" s="102">
        <v>93</v>
      </c>
      <c r="CH69" s="102" t="str">
        <f t="shared" si="3"/>
        <v>fillers_FILLPAD_29</v>
      </c>
      <c r="CI69" s="102"/>
      <c r="CJ69" s="97"/>
      <c r="CK69" s="181"/>
      <c r="CL69" s="181"/>
      <c r="CN69" s="88" t="str">
        <f>+Pin_Assignment_RO1822_1_R4252!$G99</f>
        <v>fillers_FILLPAD_29</v>
      </c>
      <c r="CO69" s="88">
        <v>17</v>
      </c>
    </row>
    <row r="70" spans="1:93" ht="18.75" customHeight="1">
      <c r="A70" s="88" t="str">
        <f>+Pin_Assignment_RO1822_1_R4252!$G295</f>
        <v>WEST_VDDO_0</v>
      </c>
      <c r="B70" s="90">
        <v>61</v>
      </c>
      <c r="C70" s="181">
        <v>205</v>
      </c>
      <c r="D70" s="181">
        <v>206</v>
      </c>
      <c r="E70" s="97"/>
      <c r="F70" s="100">
        <v>198</v>
      </c>
      <c r="G70" s="100" t="str">
        <f t="shared" si="2"/>
        <v>WEST_VDDO_0</v>
      </c>
      <c r="H70" s="99">
        <v>289</v>
      </c>
      <c r="I70" s="188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89"/>
      <c r="AK70" s="189"/>
      <c r="AL70" s="189"/>
      <c r="AM70" s="189"/>
      <c r="AN70" s="189"/>
      <c r="AO70" s="189"/>
      <c r="AP70" s="189"/>
      <c r="AQ70" s="189"/>
      <c r="AR70" s="189"/>
      <c r="AS70" s="189"/>
      <c r="AT70" s="189"/>
      <c r="AU70" s="189"/>
      <c r="AV70" s="189"/>
      <c r="AW70" s="189"/>
      <c r="AX70" s="189"/>
      <c r="AY70" s="189"/>
      <c r="AZ70" s="189"/>
      <c r="BA70" s="189"/>
      <c r="BB70" s="189"/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M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90"/>
      <c r="CG70" s="99">
        <v>92</v>
      </c>
      <c r="CH70" s="101" t="str">
        <f t="shared" si="3"/>
        <v>serv_PAD_VDD_0</v>
      </c>
      <c r="CI70" s="101">
        <v>63</v>
      </c>
      <c r="CJ70" s="97"/>
      <c r="CK70" s="181">
        <v>56</v>
      </c>
      <c r="CL70" s="181">
        <v>55</v>
      </c>
      <c r="CN70" s="88" t="str">
        <f>+Pin_Assignment_RO1822_1_R4252!$G98</f>
        <v>serv_PAD_VDD_0</v>
      </c>
      <c r="CO70" s="88">
        <v>16</v>
      </c>
    </row>
    <row r="71" spans="1:93" ht="18.75" customHeight="1">
      <c r="A71" s="88" t="str">
        <f>+Pin_Assignment_RO1822_1_R4252!$G296</f>
        <v>fillers_FILLPAD_76</v>
      </c>
      <c r="B71" s="90">
        <v>62</v>
      </c>
      <c r="C71" s="181"/>
      <c r="D71" s="181"/>
      <c r="E71" s="97"/>
      <c r="F71" s="102"/>
      <c r="G71" s="102" t="str">
        <f t="shared" si="2"/>
        <v>fillers_FILLPAD_76</v>
      </c>
      <c r="H71" s="102">
        <v>290</v>
      </c>
      <c r="I71" s="188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89"/>
      <c r="BK71" s="189"/>
      <c r="BL71" s="189"/>
      <c r="BM71" s="189"/>
      <c r="BN71" s="189"/>
      <c r="BO71" s="189"/>
      <c r="BP71" s="189"/>
      <c r="BQ71" s="189"/>
      <c r="BR71" s="189"/>
      <c r="BS71" s="189"/>
      <c r="BT71" s="189"/>
      <c r="BU71" s="189"/>
      <c r="BV71" s="189"/>
      <c r="BW71" s="189"/>
      <c r="BX71" s="189"/>
      <c r="BY71" s="189"/>
      <c r="BZ71" s="189"/>
      <c r="CA71" s="189"/>
      <c r="CB71" s="189"/>
      <c r="CC71" s="189"/>
      <c r="CD71" s="189"/>
      <c r="CE71" s="189"/>
      <c r="CF71" s="190"/>
      <c r="CG71" s="102">
        <v>91</v>
      </c>
      <c r="CH71" s="102" t="str">
        <f t="shared" si="3"/>
        <v>fillers_FILLPAD_28</v>
      </c>
      <c r="CI71" s="102"/>
      <c r="CJ71" s="97"/>
      <c r="CK71" s="181"/>
      <c r="CL71" s="181"/>
      <c r="CN71" s="88" t="str">
        <f>+Pin_Assignment_RO1822_1_R4252!$G97</f>
        <v>fillers_FILLPAD_28</v>
      </c>
      <c r="CO71" s="88">
        <v>15</v>
      </c>
    </row>
    <row r="72" spans="1:93" ht="18.75" customHeight="1">
      <c r="A72" s="88" t="str">
        <f>+Pin_Assignment_RO1822_1_R4252!$G297</f>
        <v>spi_CS_1_0</v>
      </c>
      <c r="B72" s="90">
        <v>63</v>
      </c>
      <c r="C72" s="182">
        <v>207</v>
      </c>
      <c r="D72" s="184">
        <v>208</v>
      </c>
      <c r="E72" s="97"/>
      <c r="F72" s="99">
        <v>199</v>
      </c>
      <c r="G72" s="99" t="str">
        <f t="shared" si="2"/>
        <v>spi_CS_1_0</v>
      </c>
      <c r="H72" s="99">
        <v>291</v>
      </c>
      <c r="I72" s="188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  <c r="AA72" s="189"/>
      <c r="AB72" s="189"/>
      <c r="AC72" s="189"/>
      <c r="AD72" s="189"/>
      <c r="AE72" s="189"/>
      <c r="AF72" s="189"/>
      <c r="AG72" s="189"/>
      <c r="AH72" s="189"/>
      <c r="AI72" s="189"/>
      <c r="AJ72" s="189"/>
      <c r="AK72" s="189"/>
      <c r="AL72" s="189"/>
      <c r="AM72" s="189"/>
      <c r="AN72" s="189"/>
      <c r="AO72" s="189"/>
      <c r="AP72" s="189"/>
      <c r="AQ72" s="189"/>
      <c r="AR72" s="189"/>
      <c r="AS72" s="189"/>
      <c r="AT72" s="189"/>
      <c r="AU72" s="189"/>
      <c r="AV72" s="189"/>
      <c r="AW72" s="189"/>
      <c r="AX72" s="189"/>
      <c r="AY72" s="189"/>
      <c r="AZ72" s="189"/>
      <c r="BA72" s="189"/>
      <c r="BB72" s="189"/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M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90"/>
      <c r="CG72" s="99">
        <v>90</v>
      </c>
      <c r="CH72" s="99" t="str">
        <f t="shared" si="3"/>
        <v>serv_PAD_CLOCK_0</v>
      </c>
      <c r="CI72" s="99">
        <v>62</v>
      </c>
      <c r="CJ72" s="97"/>
      <c r="CK72" s="182">
        <v>54</v>
      </c>
      <c r="CL72" s="183">
        <v>53</v>
      </c>
      <c r="CN72" s="88" t="str">
        <f>+Pin_Assignment_RO1822_1_R4252!$G96</f>
        <v>serv_PAD_CLOCK_0</v>
      </c>
      <c r="CO72" s="88">
        <v>14</v>
      </c>
    </row>
    <row r="73" spans="1:93" ht="18.75" customHeight="1">
      <c r="A73" s="88" t="str">
        <f>+Pin_Assignment_RO1822_1_R4252!$G298</f>
        <v>spi_SCK_1</v>
      </c>
      <c r="B73" s="90">
        <v>64</v>
      </c>
      <c r="C73" s="182"/>
      <c r="D73" s="184"/>
      <c r="E73" s="97"/>
      <c r="F73" s="99">
        <v>200</v>
      </c>
      <c r="G73" s="99" t="str">
        <f t="shared" si="2"/>
        <v>spi_SCK_1</v>
      </c>
      <c r="H73" s="99">
        <v>292</v>
      </c>
      <c r="I73" s="188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  <c r="AA73" s="189"/>
      <c r="AB73" s="189"/>
      <c r="AC73" s="189"/>
      <c r="AD73" s="189"/>
      <c r="AE73" s="189"/>
      <c r="AF73" s="189"/>
      <c r="AG73" s="189"/>
      <c r="AH73" s="189"/>
      <c r="AI73" s="189"/>
      <c r="AJ73" s="189"/>
      <c r="AK73" s="189"/>
      <c r="AL73" s="189"/>
      <c r="AM73" s="189"/>
      <c r="AN73" s="189"/>
      <c r="AO73" s="189"/>
      <c r="AP73" s="189"/>
      <c r="AQ73" s="189"/>
      <c r="AR73" s="189"/>
      <c r="AS73" s="189"/>
      <c r="AT73" s="189"/>
      <c r="AU73" s="189"/>
      <c r="AV73" s="189"/>
      <c r="AW73" s="189"/>
      <c r="AX73" s="189"/>
      <c r="AY73" s="189"/>
      <c r="AZ73" s="189"/>
      <c r="BA73" s="189"/>
      <c r="BB73" s="189"/>
      <c r="BC73" s="189"/>
      <c r="BD73" s="189"/>
      <c r="BE73" s="189"/>
      <c r="BF73" s="189"/>
      <c r="BG73" s="189"/>
      <c r="BH73" s="189"/>
      <c r="BI73" s="189"/>
      <c r="BJ73" s="189"/>
      <c r="BK73" s="189"/>
      <c r="BL73" s="189"/>
      <c r="BM73" s="189"/>
      <c r="BN73" s="189"/>
      <c r="BO73" s="189"/>
      <c r="BP73" s="189"/>
      <c r="BQ73" s="189"/>
      <c r="BR73" s="189"/>
      <c r="BS73" s="189"/>
      <c r="BT73" s="189"/>
      <c r="BU73" s="189"/>
      <c r="BV73" s="189"/>
      <c r="BW73" s="189"/>
      <c r="BX73" s="189"/>
      <c r="BY73" s="189"/>
      <c r="BZ73" s="189"/>
      <c r="CA73" s="189"/>
      <c r="CB73" s="189"/>
      <c r="CC73" s="189"/>
      <c r="CD73" s="189"/>
      <c r="CE73" s="189"/>
      <c r="CF73" s="190"/>
      <c r="CG73" s="99">
        <v>89</v>
      </c>
      <c r="CH73" s="99" t="str">
        <f t="shared" si="3"/>
        <v>serv_PAD_ALL_RESET_0</v>
      </c>
      <c r="CI73" s="99">
        <v>61</v>
      </c>
      <c r="CJ73" s="97"/>
      <c r="CK73" s="182"/>
      <c r="CL73" s="183"/>
      <c r="CN73" s="88" t="str">
        <f>+Pin_Assignment_RO1822_1_R4252!$G95</f>
        <v>serv_PAD_ALL_RESET_0</v>
      </c>
      <c r="CO73" s="88">
        <v>13</v>
      </c>
    </row>
    <row r="74" spans="1:93" ht="18.75" customHeight="1">
      <c r="A74" s="88" t="str">
        <f>+Pin_Assignment_RO1822_1_R4252!$G299</f>
        <v>spi_DQ_0_3</v>
      </c>
      <c r="B74" s="90">
        <v>65</v>
      </c>
      <c r="C74" s="90"/>
      <c r="D74" s="90"/>
      <c r="E74" s="97"/>
      <c r="F74" s="99">
        <v>201</v>
      </c>
      <c r="G74" s="99" t="str">
        <f t="shared" si="2"/>
        <v>spi_DQ_0_3</v>
      </c>
      <c r="H74" s="99">
        <v>293</v>
      </c>
      <c r="I74" s="188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  <c r="AA74" s="189"/>
      <c r="AB74" s="189"/>
      <c r="AC74" s="189"/>
      <c r="AD74" s="189"/>
      <c r="AE74" s="189"/>
      <c r="AF74" s="189"/>
      <c r="AG74" s="189"/>
      <c r="AH74" s="189"/>
      <c r="AI74" s="189"/>
      <c r="AJ74" s="189"/>
      <c r="AK74" s="189"/>
      <c r="AL74" s="189"/>
      <c r="AM74" s="189"/>
      <c r="AN74" s="189"/>
      <c r="AO74" s="189"/>
      <c r="AP74" s="189"/>
      <c r="AQ74" s="189"/>
      <c r="AR74" s="189"/>
      <c r="AS74" s="189"/>
      <c r="AT74" s="189"/>
      <c r="AU74" s="189"/>
      <c r="AV74" s="189"/>
      <c r="AW74" s="189"/>
      <c r="AX74" s="189"/>
      <c r="AY74" s="189"/>
      <c r="AZ74" s="189"/>
      <c r="BA74" s="189"/>
      <c r="BB74" s="189"/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M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90"/>
      <c r="CG74" s="102">
        <v>88</v>
      </c>
      <c r="CH74" s="102" t="str">
        <f t="shared" si="3"/>
        <v>fillers_FILLPAD_27</v>
      </c>
      <c r="CI74" s="102"/>
      <c r="CJ74" s="97"/>
      <c r="CK74" s="97"/>
      <c r="CL74" s="90"/>
      <c r="CM74" s="90"/>
      <c r="CN74" s="88" t="str">
        <f>+Pin_Assignment_RO1822_1_R4252!$G94</f>
        <v>fillers_FILLPAD_27</v>
      </c>
      <c r="CO74" s="88">
        <v>12</v>
      </c>
    </row>
    <row r="75" spans="1:93" ht="18.75" customHeight="1">
      <c r="A75" s="88" t="str">
        <f>+Pin_Assignment_RO1822_1_R4252!$G300</f>
        <v>fillers_FILLPAD_75</v>
      </c>
      <c r="B75" s="90">
        <v>66</v>
      </c>
      <c r="C75" s="90"/>
      <c r="D75" s="90"/>
      <c r="E75" s="97"/>
      <c r="F75" s="102"/>
      <c r="G75" s="102" t="str">
        <f t="shared" ref="G75:G85" si="4">+A75</f>
        <v>fillers_FILLPAD_75</v>
      </c>
      <c r="H75" s="102">
        <v>294</v>
      </c>
      <c r="I75" s="188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189"/>
      <c r="AJ75" s="189"/>
      <c r="AK75" s="189"/>
      <c r="AL75" s="189"/>
      <c r="AM75" s="189"/>
      <c r="AN75" s="189"/>
      <c r="AO75" s="189"/>
      <c r="AP75" s="189"/>
      <c r="AQ75" s="189"/>
      <c r="AR75" s="189"/>
      <c r="AS75" s="189"/>
      <c r="AT75" s="189"/>
      <c r="AU75" s="189"/>
      <c r="AV75" s="189"/>
      <c r="AW75" s="189"/>
      <c r="AX75" s="189"/>
      <c r="AY75" s="189"/>
      <c r="AZ75" s="189"/>
      <c r="BA75" s="189"/>
      <c r="BB75" s="189"/>
      <c r="BC75" s="189"/>
      <c r="BD75" s="189"/>
      <c r="BE75" s="189"/>
      <c r="BF75" s="189"/>
      <c r="BG75" s="189"/>
      <c r="BH75" s="189"/>
      <c r="BI75" s="189"/>
      <c r="BJ75" s="189"/>
      <c r="BK75" s="189"/>
      <c r="BL75" s="189"/>
      <c r="BM75" s="189"/>
      <c r="BN75" s="189"/>
      <c r="BO75" s="189"/>
      <c r="BP75" s="189"/>
      <c r="BQ75" s="189"/>
      <c r="BR75" s="189"/>
      <c r="BS75" s="189"/>
      <c r="BT75" s="189"/>
      <c r="BU75" s="189"/>
      <c r="BV75" s="189"/>
      <c r="BW75" s="189"/>
      <c r="BX75" s="189"/>
      <c r="BY75" s="189"/>
      <c r="BZ75" s="189"/>
      <c r="CA75" s="189"/>
      <c r="CB75" s="189"/>
      <c r="CC75" s="189"/>
      <c r="CD75" s="189"/>
      <c r="CE75" s="189"/>
      <c r="CF75" s="190"/>
      <c r="CG75" s="99">
        <v>87</v>
      </c>
      <c r="CH75" s="99" t="str">
        <f t="shared" ref="CH75:CH85" si="5">+CN75</f>
        <v>dldo_PAD_SIG4_0</v>
      </c>
      <c r="CI75" s="99">
        <v>60</v>
      </c>
      <c r="CJ75" s="97"/>
      <c r="CK75" s="97"/>
      <c r="CL75" s="90"/>
      <c r="CM75" s="90"/>
      <c r="CN75" s="88" t="str">
        <f>+Pin_Assignment_RO1822_1_R4252!$G93</f>
        <v>dldo_PAD_SIG4_0</v>
      </c>
      <c r="CO75" s="88">
        <v>11</v>
      </c>
    </row>
    <row r="76" spans="1:93" ht="18.75" customHeight="1">
      <c r="A76" s="88" t="str">
        <f>+Pin_Assignment_RO1822_1_R4252!$G301</f>
        <v>spi_DQ_0_2</v>
      </c>
      <c r="B76" s="90">
        <v>67</v>
      </c>
      <c r="C76" s="90"/>
      <c r="D76" s="90"/>
      <c r="E76" s="97"/>
      <c r="F76" s="99">
        <v>202</v>
      </c>
      <c r="G76" s="99" t="str">
        <f t="shared" si="4"/>
        <v>spi_DQ_0_2</v>
      </c>
      <c r="H76" s="99">
        <v>295</v>
      </c>
      <c r="I76" s="188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189"/>
      <c r="AH76" s="189"/>
      <c r="AI76" s="189"/>
      <c r="AJ76" s="189"/>
      <c r="AK76" s="189"/>
      <c r="AL76" s="189"/>
      <c r="AM76" s="189"/>
      <c r="AN76" s="189"/>
      <c r="AO76" s="189"/>
      <c r="AP76" s="189"/>
      <c r="AQ76" s="189"/>
      <c r="AR76" s="189"/>
      <c r="AS76" s="189"/>
      <c r="AT76" s="189"/>
      <c r="AU76" s="189"/>
      <c r="AV76" s="189"/>
      <c r="AW76" s="189"/>
      <c r="AX76" s="189"/>
      <c r="AY76" s="189"/>
      <c r="AZ76" s="189"/>
      <c r="BA76" s="189"/>
      <c r="BB76" s="189"/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M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90"/>
      <c r="CG76" s="99">
        <v>86</v>
      </c>
      <c r="CH76" s="99" t="str">
        <f t="shared" si="5"/>
        <v>dldo_PAD_SIG3_0</v>
      </c>
      <c r="CI76" s="99">
        <v>59</v>
      </c>
      <c r="CJ76" s="97"/>
      <c r="CK76" s="97"/>
      <c r="CL76" s="90"/>
      <c r="CM76" s="90"/>
      <c r="CN76" s="88" t="str">
        <f>+Pin_Assignment_RO1822_1_R4252!$G92</f>
        <v>dldo_PAD_SIG3_0</v>
      </c>
      <c r="CO76" s="88">
        <v>10</v>
      </c>
    </row>
    <row r="77" spans="1:93" ht="18.75" customHeight="1">
      <c r="A77" s="88" t="str">
        <f>+Pin_Assignment_RO1822_1_R4252!$G302</f>
        <v>spi_DQ_0_1</v>
      </c>
      <c r="B77" s="90">
        <v>68</v>
      </c>
      <c r="C77" s="90"/>
      <c r="D77" s="90"/>
      <c r="E77" s="97"/>
      <c r="F77" s="99">
        <v>203</v>
      </c>
      <c r="G77" s="99" t="str">
        <f t="shared" si="4"/>
        <v>spi_DQ_0_1</v>
      </c>
      <c r="H77" s="99">
        <v>296</v>
      </c>
      <c r="I77" s="188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189"/>
      <c r="BB77" s="189"/>
      <c r="BC77" s="189"/>
      <c r="BD77" s="189"/>
      <c r="BE77" s="189"/>
      <c r="BF77" s="189"/>
      <c r="BG77" s="189"/>
      <c r="BH77" s="189"/>
      <c r="BI77" s="189"/>
      <c r="BJ77" s="189"/>
      <c r="BK77" s="189"/>
      <c r="BL77" s="189"/>
      <c r="BM77" s="189"/>
      <c r="BN77" s="189"/>
      <c r="BO77" s="189"/>
      <c r="BP77" s="189"/>
      <c r="BQ77" s="189"/>
      <c r="BR77" s="189"/>
      <c r="BS77" s="189"/>
      <c r="BT77" s="189"/>
      <c r="BU77" s="189"/>
      <c r="BV77" s="189"/>
      <c r="BW77" s="189"/>
      <c r="BX77" s="189"/>
      <c r="BY77" s="189"/>
      <c r="BZ77" s="189"/>
      <c r="CA77" s="189"/>
      <c r="CB77" s="189"/>
      <c r="CC77" s="189"/>
      <c r="CD77" s="189"/>
      <c r="CE77" s="189"/>
      <c r="CF77" s="190"/>
      <c r="CG77" s="99">
        <v>85</v>
      </c>
      <c r="CH77" s="99" t="str">
        <f t="shared" si="5"/>
        <v>dldo_PAD_SIG2_0</v>
      </c>
      <c r="CI77" s="99">
        <v>58</v>
      </c>
      <c r="CJ77" s="97"/>
      <c r="CK77" s="97"/>
      <c r="CL77" s="90"/>
      <c r="CM77" s="90"/>
      <c r="CN77" s="88" t="str">
        <f>+Pin_Assignment_RO1822_1_R4252!$G91</f>
        <v>dldo_PAD_SIG2_0</v>
      </c>
      <c r="CO77" s="88">
        <v>9</v>
      </c>
    </row>
    <row r="78" spans="1:93" ht="18.75" customHeight="1">
      <c r="A78" s="88" t="str">
        <f>+Pin_Assignment_RO1822_1_R4252!$G303</f>
        <v>fillers_FILLPAD_74</v>
      </c>
      <c r="B78" s="90">
        <v>69</v>
      </c>
      <c r="C78" s="90"/>
      <c r="D78" s="90"/>
      <c r="E78" s="97"/>
      <c r="F78" s="102"/>
      <c r="G78" s="102" t="str">
        <f t="shared" si="4"/>
        <v>fillers_FILLPAD_74</v>
      </c>
      <c r="H78" s="102">
        <v>297</v>
      </c>
      <c r="I78" s="188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  <c r="AX78" s="189"/>
      <c r="AY78" s="189"/>
      <c r="AZ78" s="189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90"/>
      <c r="CG78" s="102">
        <v>84</v>
      </c>
      <c r="CH78" s="102" t="str">
        <f t="shared" si="5"/>
        <v>fillers_FILLPAD_26</v>
      </c>
      <c r="CI78" s="102"/>
      <c r="CJ78" s="97"/>
      <c r="CK78" s="97"/>
      <c r="CL78" s="90"/>
      <c r="CM78" s="90"/>
      <c r="CN78" s="88" t="str">
        <f>+Pin_Assignment_RO1822_1_R4252!$G90</f>
        <v>fillers_FILLPAD_26</v>
      </c>
      <c r="CO78" s="88">
        <v>8</v>
      </c>
    </row>
    <row r="79" spans="1:93" ht="18.75" customHeight="1">
      <c r="A79" s="88" t="str">
        <f>+Pin_Assignment_RO1822_1_R4252!$G304</f>
        <v>spi_DQ_0_0</v>
      </c>
      <c r="B79" s="90">
        <v>70</v>
      </c>
      <c r="C79" s="90"/>
      <c r="D79" s="90"/>
      <c r="E79" s="97"/>
      <c r="F79" s="99">
        <v>204</v>
      </c>
      <c r="G79" s="99" t="str">
        <f t="shared" si="4"/>
        <v>spi_DQ_0_0</v>
      </c>
      <c r="H79" s="99">
        <v>298</v>
      </c>
      <c r="I79" s="188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90"/>
      <c r="CG79" s="99">
        <v>83</v>
      </c>
      <c r="CH79" s="99" t="str">
        <f t="shared" si="5"/>
        <v>dldo_PAD_SIG1_0</v>
      </c>
      <c r="CI79" s="99">
        <v>57</v>
      </c>
      <c r="CJ79" s="97"/>
      <c r="CK79" s="97"/>
      <c r="CL79" s="90"/>
      <c r="CM79" s="90"/>
      <c r="CN79" s="88" t="str">
        <f>+Pin_Assignment_RO1822_1_R4252!$G89</f>
        <v>dldo_PAD_SIG1_0</v>
      </c>
      <c r="CO79" s="88">
        <v>7</v>
      </c>
    </row>
    <row r="80" spans="1:93" ht="18.75" customHeight="1">
      <c r="A80" s="88" t="str">
        <f>+Pin_Assignment_RO1822_1_R4252!$G305</f>
        <v>spi_CS_0_0</v>
      </c>
      <c r="B80" s="90">
        <v>71</v>
      </c>
      <c r="C80" s="90"/>
      <c r="D80" s="90"/>
      <c r="E80" s="97"/>
      <c r="F80" s="99">
        <v>205</v>
      </c>
      <c r="G80" s="99" t="str">
        <f t="shared" si="4"/>
        <v>spi_CS_0_0</v>
      </c>
      <c r="H80" s="99">
        <v>299</v>
      </c>
      <c r="I80" s="188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90"/>
      <c r="CG80" s="99">
        <v>82</v>
      </c>
      <c r="CH80" s="99" t="str">
        <f t="shared" si="5"/>
        <v>dldo_PAD_FINE_0</v>
      </c>
      <c r="CI80" s="99">
        <v>56</v>
      </c>
      <c r="CJ80" s="97"/>
      <c r="CK80" s="97"/>
      <c r="CL80" s="90"/>
      <c r="CM80" s="90"/>
      <c r="CN80" s="88" t="str">
        <f>+Pin_Assignment_RO1822_1_R4252!$G88</f>
        <v>dldo_PAD_FINE_0</v>
      </c>
      <c r="CO80" s="88">
        <v>6</v>
      </c>
    </row>
    <row r="81" spans="1:93" ht="18.75" customHeight="1">
      <c r="A81" s="88" t="str">
        <f>+Pin_Assignment_RO1822_1_R4252!$G306</f>
        <v>spi_SCK_0</v>
      </c>
      <c r="B81" s="90">
        <v>72</v>
      </c>
      <c r="C81" s="90"/>
      <c r="D81" s="90"/>
      <c r="E81" s="97"/>
      <c r="F81" s="99">
        <v>206</v>
      </c>
      <c r="G81" s="99" t="str">
        <f t="shared" si="4"/>
        <v>spi_SCK_0</v>
      </c>
      <c r="H81" s="99">
        <v>300</v>
      </c>
      <c r="I81" s="188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89"/>
      <c r="BN81" s="189"/>
      <c r="BO81" s="189"/>
      <c r="BP81" s="189"/>
      <c r="BQ81" s="189"/>
      <c r="BR81" s="189"/>
      <c r="BS81" s="189"/>
      <c r="BT81" s="189"/>
      <c r="BU81" s="189"/>
      <c r="BV81" s="189"/>
      <c r="BW81" s="189"/>
      <c r="BX81" s="189"/>
      <c r="BY81" s="189"/>
      <c r="BZ81" s="189"/>
      <c r="CA81" s="189"/>
      <c r="CB81" s="189"/>
      <c r="CC81" s="189"/>
      <c r="CD81" s="189"/>
      <c r="CE81" s="189"/>
      <c r="CF81" s="190"/>
      <c r="CG81" s="99">
        <v>81</v>
      </c>
      <c r="CH81" s="99" t="str">
        <f t="shared" si="5"/>
        <v>dldo_PAD_COARSE_0</v>
      </c>
      <c r="CI81" s="99">
        <v>55</v>
      </c>
      <c r="CJ81" s="97"/>
      <c r="CK81" s="97"/>
      <c r="CL81" s="90"/>
      <c r="CM81" s="90"/>
      <c r="CN81" s="88" t="str">
        <f>+Pin_Assignment_RO1822_1_R4252!$G87</f>
        <v>dldo_PAD_COARSE_0</v>
      </c>
      <c r="CO81" s="88">
        <v>5</v>
      </c>
    </row>
    <row r="82" spans="1:93" ht="18.75" customHeight="1">
      <c r="A82" s="88" t="str">
        <f>+Pin_Assignment_RO1822_1_R4252!$G307</f>
        <v>fillers_FILLPAD_73</v>
      </c>
      <c r="B82" s="90">
        <v>73</v>
      </c>
      <c r="C82" s="90"/>
      <c r="D82" s="90"/>
      <c r="E82" s="97"/>
      <c r="F82" s="102"/>
      <c r="G82" s="102" t="str">
        <f t="shared" si="4"/>
        <v>fillers_FILLPAD_73</v>
      </c>
      <c r="H82" s="102">
        <v>301</v>
      </c>
      <c r="I82" s="188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90"/>
      <c r="CG82" s="102">
        <v>80</v>
      </c>
      <c r="CH82" s="102" t="str">
        <f t="shared" si="5"/>
        <v>fillers_FILLPAD_25</v>
      </c>
      <c r="CI82" s="102"/>
      <c r="CJ82" s="97"/>
      <c r="CK82" s="97"/>
      <c r="CL82" s="90"/>
      <c r="CM82" s="90"/>
      <c r="CN82" s="88" t="str">
        <f>+Pin_Assignment_RO1822_1_R4252!$G86</f>
        <v>fillers_FILLPAD_25</v>
      </c>
      <c r="CO82" s="88">
        <v>4</v>
      </c>
    </row>
    <row r="83" spans="1:93" ht="18.75" customHeight="1">
      <c r="A83" s="88" t="str">
        <f>+Pin_Assignment_RO1822_1_R4252!$G308</f>
        <v>WEST_GND_0</v>
      </c>
      <c r="B83" s="90">
        <v>74</v>
      </c>
      <c r="C83" s="90"/>
      <c r="D83" s="90"/>
      <c r="E83" s="97"/>
      <c r="F83" s="98">
        <v>207</v>
      </c>
      <c r="G83" s="98" t="str">
        <f t="shared" si="4"/>
        <v>WEST_GND_0</v>
      </c>
      <c r="H83" s="99">
        <v>302</v>
      </c>
      <c r="I83" s="188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89"/>
      <c r="BN83" s="189"/>
      <c r="BO83" s="189"/>
      <c r="BP83" s="189"/>
      <c r="BQ83" s="189"/>
      <c r="BR83" s="189"/>
      <c r="BS83" s="189"/>
      <c r="BT83" s="189"/>
      <c r="BU83" s="189"/>
      <c r="BV83" s="189"/>
      <c r="BW83" s="189"/>
      <c r="BX83" s="189"/>
      <c r="BY83" s="189"/>
      <c r="BZ83" s="189"/>
      <c r="CA83" s="189"/>
      <c r="CB83" s="189"/>
      <c r="CC83" s="189"/>
      <c r="CD83" s="189"/>
      <c r="CE83" s="189"/>
      <c r="CF83" s="190"/>
      <c r="CG83" s="99">
        <v>79</v>
      </c>
      <c r="CH83" s="98" t="str">
        <f t="shared" si="5"/>
        <v>EAST_GNDO_OLD_0</v>
      </c>
      <c r="CI83" s="98">
        <v>54</v>
      </c>
      <c r="CJ83" s="97"/>
      <c r="CK83" s="97"/>
      <c r="CL83" s="90"/>
      <c r="CM83" s="90"/>
      <c r="CN83" s="88" t="str">
        <f>+Pin_Assignment_RO1822_1_R4252!$G85</f>
        <v>EAST_GNDO_OLD_0</v>
      </c>
      <c r="CO83" s="88">
        <v>3</v>
      </c>
    </row>
    <row r="84" spans="1:93" ht="18.75" customHeight="1">
      <c r="A84" s="88" t="str">
        <f>+Pin_Assignment_RO1822_1_R4252!$G309</f>
        <v>fillers_FILLPAD_72</v>
      </c>
      <c r="B84" s="90">
        <v>75</v>
      </c>
      <c r="C84" s="90"/>
      <c r="D84" s="90"/>
      <c r="E84" s="97"/>
      <c r="F84" s="102"/>
      <c r="G84" s="102" t="str">
        <f t="shared" si="4"/>
        <v>fillers_FILLPAD_72</v>
      </c>
      <c r="H84" s="102">
        <v>303</v>
      </c>
      <c r="I84" s="188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89"/>
      <c r="BN84" s="189"/>
      <c r="BO84" s="189"/>
      <c r="BP84" s="189"/>
      <c r="BQ84" s="189"/>
      <c r="BR84" s="189"/>
      <c r="BS84" s="189"/>
      <c r="BT84" s="189"/>
      <c r="BU84" s="189"/>
      <c r="BV84" s="189"/>
      <c r="BW84" s="189"/>
      <c r="BX84" s="189"/>
      <c r="BY84" s="189"/>
      <c r="BZ84" s="189"/>
      <c r="CA84" s="189"/>
      <c r="CB84" s="189"/>
      <c r="CC84" s="189"/>
      <c r="CD84" s="189"/>
      <c r="CE84" s="189"/>
      <c r="CF84" s="190"/>
      <c r="CG84" s="102">
        <v>78</v>
      </c>
      <c r="CH84" s="102" t="str">
        <f t="shared" si="5"/>
        <v>fillers_FILLPAD_24</v>
      </c>
      <c r="CI84" s="102"/>
      <c r="CJ84" s="97"/>
      <c r="CK84" s="97"/>
      <c r="CL84" s="90"/>
      <c r="CM84" s="90"/>
      <c r="CN84" s="88" t="str">
        <f>+Pin_Assignment_RO1822_1_R4252!$G84</f>
        <v>fillers_FILLPAD_24</v>
      </c>
      <c r="CO84" s="88">
        <v>2</v>
      </c>
    </row>
    <row r="85" spans="1:93" ht="18.75" customHeight="1">
      <c r="A85" s="88" t="str">
        <f>+Pin_Assignment_RO1822_1_R4252!$G310</f>
        <v>WEST_VDD_0</v>
      </c>
      <c r="B85" s="90">
        <v>76</v>
      </c>
      <c r="C85" s="90"/>
      <c r="D85" s="90"/>
      <c r="E85" s="97"/>
      <c r="F85" s="101">
        <v>208</v>
      </c>
      <c r="G85" s="101" t="str">
        <f t="shared" si="4"/>
        <v>WEST_VDD_0</v>
      </c>
      <c r="H85" s="99">
        <v>304</v>
      </c>
      <c r="I85" s="191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  <c r="BJ85" s="192"/>
      <c r="BK85" s="192"/>
      <c r="BL85" s="192"/>
      <c r="BM85" s="192"/>
      <c r="BN85" s="192"/>
      <c r="BO85" s="192"/>
      <c r="BP85" s="192"/>
      <c r="BQ85" s="192"/>
      <c r="BR85" s="192"/>
      <c r="BS85" s="192"/>
      <c r="BT85" s="192"/>
      <c r="BU85" s="192"/>
      <c r="BV85" s="192"/>
      <c r="BW85" s="192"/>
      <c r="BX85" s="192"/>
      <c r="BY85" s="192"/>
      <c r="BZ85" s="192"/>
      <c r="CA85" s="192"/>
      <c r="CB85" s="192"/>
      <c r="CC85" s="192"/>
      <c r="CD85" s="192"/>
      <c r="CE85" s="192"/>
      <c r="CF85" s="193"/>
      <c r="CG85" s="99">
        <v>77</v>
      </c>
      <c r="CH85" s="100" t="str">
        <f t="shared" si="5"/>
        <v>EAST_VDDO_OLD_0</v>
      </c>
      <c r="CI85" s="100">
        <v>53</v>
      </c>
      <c r="CJ85" s="97"/>
      <c r="CK85" s="97"/>
      <c r="CL85" s="90"/>
      <c r="CM85" s="90"/>
      <c r="CN85" s="88" t="str">
        <f>+Pin_Assignment_RO1822_1_R4252!$G83</f>
        <v>EAST_VDDO_OLD_0</v>
      </c>
      <c r="CO85" s="88">
        <v>1</v>
      </c>
    </row>
    <row r="86" spans="1:93">
      <c r="I86" s="99">
        <v>1</v>
      </c>
      <c r="J86" s="102">
        <v>2</v>
      </c>
      <c r="K86" s="99">
        <v>3</v>
      </c>
      <c r="L86" s="102">
        <v>4</v>
      </c>
      <c r="M86" s="99">
        <v>5</v>
      </c>
      <c r="N86" s="99">
        <v>6</v>
      </c>
      <c r="O86" s="99">
        <v>7</v>
      </c>
      <c r="P86" s="102">
        <v>8</v>
      </c>
      <c r="Q86" s="99">
        <v>9</v>
      </c>
      <c r="R86" s="99">
        <v>10</v>
      </c>
      <c r="S86" s="99">
        <v>11</v>
      </c>
      <c r="T86" s="102">
        <v>12</v>
      </c>
      <c r="U86" s="99">
        <v>13</v>
      </c>
      <c r="V86" s="99">
        <v>14</v>
      </c>
      <c r="W86" s="102">
        <v>15</v>
      </c>
      <c r="X86" s="99">
        <v>16</v>
      </c>
      <c r="Y86" s="102">
        <v>17</v>
      </c>
      <c r="Z86" s="99">
        <v>18</v>
      </c>
      <c r="AA86" s="102">
        <v>19</v>
      </c>
      <c r="AB86" s="99">
        <v>20</v>
      </c>
      <c r="AC86" s="99">
        <v>21</v>
      </c>
      <c r="AD86" s="99">
        <v>22</v>
      </c>
      <c r="AE86" s="102">
        <v>23</v>
      </c>
      <c r="AF86" s="99">
        <v>24</v>
      </c>
      <c r="AG86" s="99">
        <v>25</v>
      </c>
      <c r="AH86" s="102">
        <v>26</v>
      </c>
      <c r="AI86" s="99">
        <v>27</v>
      </c>
      <c r="AJ86" s="99">
        <v>28</v>
      </c>
      <c r="AK86" s="99">
        <v>29</v>
      </c>
      <c r="AL86" s="102">
        <v>30</v>
      </c>
      <c r="AM86" s="99">
        <v>31</v>
      </c>
      <c r="AN86" s="102">
        <v>32</v>
      </c>
      <c r="AO86" s="99">
        <v>33</v>
      </c>
      <c r="AP86" s="102">
        <v>34</v>
      </c>
      <c r="AQ86" s="99">
        <v>35</v>
      </c>
      <c r="AR86" s="99">
        <v>36</v>
      </c>
      <c r="AS86" s="99">
        <v>37</v>
      </c>
      <c r="AT86" s="99">
        <v>38</v>
      </c>
      <c r="AU86" s="99">
        <v>39</v>
      </c>
      <c r="AV86" s="99">
        <v>40</v>
      </c>
      <c r="AW86" s="99">
        <v>41</v>
      </c>
      <c r="AX86" s="99">
        <v>42</v>
      </c>
      <c r="AY86" s="102">
        <v>43</v>
      </c>
      <c r="AZ86" s="99">
        <v>44</v>
      </c>
      <c r="BA86" s="102">
        <v>45</v>
      </c>
      <c r="BB86" s="99">
        <v>46</v>
      </c>
      <c r="BC86" s="102">
        <v>47</v>
      </c>
      <c r="BD86" s="99">
        <v>48</v>
      </c>
      <c r="BE86" s="99">
        <v>49</v>
      </c>
      <c r="BF86" s="99">
        <v>50</v>
      </c>
      <c r="BG86" s="102">
        <v>51</v>
      </c>
      <c r="BH86" s="99">
        <v>52</v>
      </c>
      <c r="BI86" s="99">
        <v>53</v>
      </c>
      <c r="BJ86" s="102">
        <v>54</v>
      </c>
      <c r="BK86" s="99">
        <v>55</v>
      </c>
      <c r="BL86" s="99">
        <v>56</v>
      </c>
      <c r="BM86" s="99">
        <v>57</v>
      </c>
      <c r="BN86" s="102">
        <v>58</v>
      </c>
      <c r="BO86" s="99">
        <v>59</v>
      </c>
      <c r="BP86" s="102">
        <v>60</v>
      </c>
      <c r="BQ86" s="99">
        <v>61</v>
      </c>
      <c r="BR86" s="102">
        <v>62</v>
      </c>
      <c r="BS86" s="99">
        <v>63</v>
      </c>
      <c r="BT86" s="99">
        <v>64</v>
      </c>
      <c r="BU86" s="99">
        <v>65</v>
      </c>
      <c r="BV86" s="102">
        <v>66</v>
      </c>
      <c r="BW86" s="99">
        <v>67</v>
      </c>
      <c r="BX86" s="99">
        <v>68</v>
      </c>
      <c r="BY86" s="102">
        <v>69</v>
      </c>
      <c r="BZ86" s="99">
        <v>70</v>
      </c>
      <c r="CA86" s="99">
        <v>71</v>
      </c>
      <c r="CB86" s="99">
        <v>72</v>
      </c>
      <c r="CC86" s="102">
        <v>73</v>
      </c>
      <c r="CD86" s="99">
        <v>74</v>
      </c>
      <c r="CE86" s="102">
        <v>75</v>
      </c>
      <c r="CF86" s="99">
        <v>76</v>
      </c>
    </row>
    <row r="87" spans="1:93" ht="121.5" customHeight="1">
      <c r="I87" s="103" t="str">
        <f>+I94</f>
        <v>SOUTH_VDDO_0</v>
      </c>
      <c r="J87" s="104" t="str">
        <f t="shared" ref="J87:BU87" si="6">+J94</f>
        <v>fillers_FILLPAD_48</v>
      </c>
      <c r="K87" s="105" t="str">
        <f t="shared" si="6"/>
        <v>SOUTH_GNDO_0</v>
      </c>
      <c r="L87" s="104" t="str">
        <f t="shared" si="6"/>
        <v>fillers_FILLPAD_49</v>
      </c>
      <c r="M87" s="106" t="str">
        <f t="shared" si="6"/>
        <v>sdramio_sdram_clk_o</v>
      </c>
      <c r="N87" s="106" t="str">
        <f t="shared" si="6"/>
        <v>sdramio_sdram_cke_o</v>
      </c>
      <c r="O87" s="106" t="str">
        <f t="shared" si="6"/>
        <v>sdramio_sdram_cs_o</v>
      </c>
      <c r="P87" s="104" t="str">
        <f t="shared" si="6"/>
        <v>fillers_FILLPAD_50</v>
      </c>
      <c r="Q87" s="106" t="str">
        <f t="shared" si="6"/>
        <v>sdramio_sdram_ras_o</v>
      </c>
      <c r="R87" s="106" t="str">
        <f t="shared" si="6"/>
        <v>sdramio_sdram_cas_o</v>
      </c>
      <c r="S87" s="106" t="str">
        <f t="shared" si="6"/>
        <v>sdramio_sdram_we_o</v>
      </c>
      <c r="T87" s="104" t="str">
        <f t="shared" si="6"/>
        <v>fillers_FILLPAD_51</v>
      </c>
      <c r="U87" s="106" t="str">
        <f t="shared" si="6"/>
        <v>sdramio_sdram_dqm_o_0</v>
      </c>
      <c r="V87" s="106" t="str">
        <f t="shared" si="6"/>
        <v>sdramio_sdram_dqm_o_1</v>
      </c>
      <c r="W87" s="104" t="str">
        <f t="shared" si="6"/>
        <v>fillers_FILLPAD_52</v>
      </c>
      <c r="X87" s="107" t="str">
        <f t="shared" si="6"/>
        <v>SOUTH_VDD_0</v>
      </c>
      <c r="Y87" s="104" t="str">
        <f t="shared" si="6"/>
        <v>fillers_FILLPAD_53</v>
      </c>
      <c r="Z87" s="105" t="str">
        <f t="shared" si="6"/>
        <v>SOUTH_GND_0</v>
      </c>
      <c r="AA87" s="104" t="str">
        <f t="shared" si="6"/>
        <v>fillers_FILLPAD_54</v>
      </c>
      <c r="AB87" s="106" t="str">
        <f t="shared" si="6"/>
        <v>sdramio_sdram_addr_o_0</v>
      </c>
      <c r="AC87" s="106" t="str">
        <f t="shared" si="6"/>
        <v>sdramio_sdram_addr_o_1</v>
      </c>
      <c r="AD87" s="106" t="str">
        <f t="shared" si="6"/>
        <v>sdramio_sdram_addr_o_2</v>
      </c>
      <c r="AE87" s="104" t="str">
        <f t="shared" si="6"/>
        <v>fillers_FILLPAD_55</v>
      </c>
      <c r="AF87" s="106" t="str">
        <f t="shared" si="6"/>
        <v>sdramio_sdram_addr_o_3</v>
      </c>
      <c r="AG87" s="106" t="str">
        <f t="shared" si="6"/>
        <v>sdramio_sdram_addr_o_4</v>
      </c>
      <c r="AH87" s="104" t="str">
        <f t="shared" si="6"/>
        <v>fillers_FILLPAD_56</v>
      </c>
      <c r="AI87" s="106" t="str">
        <f t="shared" si="6"/>
        <v>sdramio_sdram_addr_o_5</v>
      </c>
      <c r="AJ87" s="106" t="str">
        <f t="shared" si="6"/>
        <v>sdramio_sdram_addr_o_6</v>
      </c>
      <c r="AK87" s="106" t="str">
        <f t="shared" si="6"/>
        <v>sdramio_sdram_addr_o_7</v>
      </c>
      <c r="AL87" s="104" t="str">
        <f t="shared" si="6"/>
        <v>fillers_FILLPAD_57</v>
      </c>
      <c r="AM87" s="103" t="str">
        <f t="shared" si="6"/>
        <v>SOUTH_VDDO_1</v>
      </c>
      <c r="AN87" s="104" t="str">
        <f t="shared" si="6"/>
        <v>fillers_FILLPAD_58</v>
      </c>
      <c r="AO87" s="105" t="str">
        <f t="shared" si="6"/>
        <v>SOUTH_GNDO_1</v>
      </c>
      <c r="AP87" s="104" t="str">
        <f t="shared" si="6"/>
        <v>fillers_FILLPAD_59</v>
      </c>
      <c r="AQ87" s="106" t="str">
        <f t="shared" si="6"/>
        <v>sdramio_sdram_addr_o_8</v>
      </c>
      <c r="AR87" s="106" t="str">
        <f t="shared" si="6"/>
        <v>sdramio_sdram_addr_o_9</v>
      </c>
      <c r="AS87" s="106" t="str">
        <f t="shared" si="6"/>
        <v>sdramio_sdram_addr_o_10</v>
      </c>
      <c r="AT87" s="106" t="str">
        <f t="shared" si="6"/>
        <v>sdramio_sdram_addr_o_11</v>
      </c>
      <c r="AU87" s="106" t="str">
        <f t="shared" si="6"/>
        <v>sdramio_sdram_addr_o_12</v>
      </c>
      <c r="AV87" s="106" t="str">
        <f t="shared" si="6"/>
        <v>sdramio_sdram_ba_o_0</v>
      </c>
      <c r="AW87" s="106" t="str">
        <f t="shared" si="6"/>
        <v>sdramio_sdram_ba_o_1</v>
      </c>
      <c r="AX87" s="106" t="str">
        <f t="shared" si="6"/>
        <v>puf_PUF_VDDH_0</v>
      </c>
      <c r="AY87" s="104" t="str">
        <f t="shared" si="6"/>
        <v>fillers_FILLPAD_60</v>
      </c>
      <c r="AZ87" s="105" t="str">
        <f t="shared" si="6"/>
        <v>SOUTH_GND_1</v>
      </c>
      <c r="BA87" s="104" t="str">
        <f t="shared" si="6"/>
        <v>fillers_FILLPAD_61</v>
      </c>
      <c r="BB87" s="107" t="str">
        <f t="shared" si="6"/>
        <v>SOUTH_VDD_1</v>
      </c>
      <c r="BC87" s="104" t="str">
        <f t="shared" si="6"/>
        <v>fillers_FILLPAD_62</v>
      </c>
      <c r="BD87" s="106" t="str">
        <f t="shared" si="6"/>
        <v>puf_PUF_TG_0_0</v>
      </c>
      <c r="BE87" s="106" t="str">
        <f t="shared" si="6"/>
        <v>puf_PUF_TG_0_1</v>
      </c>
      <c r="BF87" s="106" t="str">
        <f t="shared" si="6"/>
        <v>puf_PUF_TG_0_2</v>
      </c>
      <c r="BG87" s="104" t="str">
        <f t="shared" si="6"/>
        <v>fillers_FILLPAD_63</v>
      </c>
      <c r="BH87" s="106" t="str">
        <f t="shared" si="6"/>
        <v>puf_PUF_TG_0_3</v>
      </c>
      <c r="BI87" s="106" t="str">
        <f t="shared" si="6"/>
        <v>puf_PUF_TG_0_4</v>
      </c>
      <c r="BJ87" s="104" t="str">
        <f t="shared" si="6"/>
        <v>fillers_FILLPAD_64</v>
      </c>
      <c r="BK87" s="106" t="str">
        <f t="shared" si="6"/>
        <v>puf_PUF_TG_0_5</v>
      </c>
      <c r="BL87" s="106" t="str">
        <f t="shared" si="6"/>
        <v>puf_PUF_TG_0_6</v>
      </c>
      <c r="BM87" s="106" t="str">
        <f t="shared" si="6"/>
        <v>puf_PUF_TG_0_7</v>
      </c>
      <c r="BN87" s="104" t="str">
        <f t="shared" si="6"/>
        <v>fillers_FILLPAD_65</v>
      </c>
      <c r="BO87" s="105" t="str">
        <f t="shared" si="6"/>
        <v>SOUTH_GNDO_2</v>
      </c>
      <c r="BP87" s="104" t="str">
        <f t="shared" si="6"/>
        <v>fillers_FILLPAD_66</v>
      </c>
      <c r="BQ87" s="103" t="str">
        <f t="shared" si="6"/>
        <v>SOUTH_VDDO_2</v>
      </c>
      <c r="BR87" s="104" t="str">
        <f t="shared" si="6"/>
        <v>fillers_FILLPAD_67</v>
      </c>
      <c r="BS87" s="106" t="str">
        <f t="shared" si="6"/>
        <v>dldo_PAD_VDDP_0</v>
      </c>
      <c r="BT87" s="106" t="str">
        <f t="shared" si="6"/>
        <v>dldo_PAD_VOUT_0</v>
      </c>
      <c r="BU87" s="106" t="str">
        <f t="shared" si="6"/>
        <v>dldo_PAD_I_SET_0</v>
      </c>
      <c r="BV87" s="104" t="str">
        <f t="shared" ref="BV87:CF87" si="7">+BV94</f>
        <v>fillers_FILLPAD_68</v>
      </c>
      <c r="BW87" s="106" t="str">
        <f t="shared" si="7"/>
        <v>dldo_PAD_I_FRZ_0</v>
      </c>
      <c r="BX87" s="106" t="str">
        <f t="shared" si="7"/>
        <v>dldo_PAD_COMP1_0</v>
      </c>
      <c r="BY87" s="104" t="str">
        <f t="shared" si="7"/>
        <v>fillers_FILLPAD_69</v>
      </c>
      <c r="BZ87" s="106" t="str">
        <f t="shared" si="7"/>
        <v>dldo_PAD_VREF_0</v>
      </c>
      <c r="CA87" s="106" t="str">
        <f t="shared" si="7"/>
        <v>dldo_PAD_VREF1_0</v>
      </c>
      <c r="CB87" s="106" t="str">
        <f t="shared" si="7"/>
        <v>dldo_PAD_VREF2_0</v>
      </c>
      <c r="CC87" s="104" t="str">
        <f t="shared" si="7"/>
        <v>fillers_FILLPAD_70</v>
      </c>
      <c r="CD87" s="105" t="str">
        <f t="shared" si="7"/>
        <v>dldo_PAD_VSS_0</v>
      </c>
      <c r="CE87" s="104" t="str">
        <f t="shared" si="7"/>
        <v>fillers_FILLPAD_71</v>
      </c>
      <c r="CF87" s="107" t="str">
        <f t="shared" si="7"/>
        <v>dldo_PAD_VDD_0</v>
      </c>
    </row>
    <row r="88" spans="1:93">
      <c r="I88" s="100">
        <v>1</v>
      </c>
      <c r="J88" s="102"/>
      <c r="K88" s="98">
        <v>2</v>
      </c>
      <c r="L88" s="102"/>
      <c r="M88" s="99">
        <v>3</v>
      </c>
      <c r="N88" s="99">
        <v>4</v>
      </c>
      <c r="O88" s="99">
        <v>5</v>
      </c>
      <c r="P88" s="102"/>
      <c r="Q88" s="99">
        <v>6</v>
      </c>
      <c r="R88" s="99">
        <v>7</v>
      </c>
      <c r="S88" s="99">
        <v>8</v>
      </c>
      <c r="T88" s="102"/>
      <c r="U88" s="99">
        <v>9</v>
      </c>
      <c r="V88" s="99">
        <v>10</v>
      </c>
      <c r="W88" s="102"/>
      <c r="X88" s="101">
        <v>11</v>
      </c>
      <c r="Y88" s="102"/>
      <c r="Z88" s="98">
        <v>12</v>
      </c>
      <c r="AA88" s="102"/>
      <c r="AB88" s="99">
        <v>13</v>
      </c>
      <c r="AC88" s="99">
        <v>14</v>
      </c>
      <c r="AD88" s="99">
        <v>15</v>
      </c>
      <c r="AE88" s="102"/>
      <c r="AF88" s="99">
        <v>16</v>
      </c>
      <c r="AG88" s="99">
        <v>17</v>
      </c>
      <c r="AH88" s="102"/>
      <c r="AI88" s="99">
        <v>18</v>
      </c>
      <c r="AJ88" s="99">
        <v>19</v>
      </c>
      <c r="AK88" s="99">
        <v>20</v>
      </c>
      <c r="AL88" s="102"/>
      <c r="AM88" s="100">
        <v>21</v>
      </c>
      <c r="AN88" s="102"/>
      <c r="AO88" s="98">
        <v>22</v>
      </c>
      <c r="AP88" s="102"/>
      <c r="AQ88" s="99">
        <v>23</v>
      </c>
      <c r="AR88" s="99">
        <v>24</v>
      </c>
      <c r="AS88" s="99">
        <v>25</v>
      </c>
      <c r="AT88" s="99">
        <v>26</v>
      </c>
      <c r="AU88" s="99">
        <v>27</v>
      </c>
      <c r="AV88" s="99">
        <v>28</v>
      </c>
      <c r="AW88" s="99">
        <v>29</v>
      </c>
      <c r="AX88" s="99">
        <v>30</v>
      </c>
      <c r="AY88" s="102"/>
      <c r="AZ88" s="98">
        <v>31</v>
      </c>
      <c r="BA88" s="102"/>
      <c r="BB88" s="101">
        <v>32</v>
      </c>
      <c r="BC88" s="102"/>
      <c r="BD88" s="99">
        <v>33</v>
      </c>
      <c r="BE88" s="99">
        <v>34</v>
      </c>
      <c r="BF88" s="99">
        <v>35</v>
      </c>
      <c r="BG88" s="102"/>
      <c r="BH88" s="99">
        <v>36</v>
      </c>
      <c r="BI88" s="99">
        <v>37</v>
      </c>
      <c r="BJ88" s="102"/>
      <c r="BK88" s="99">
        <v>38</v>
      </c>
      <c r="BL88" s="99">
        <v>39</v>
      </c>
      <c r="BM88" s="99">
        <v>40</v>
      </c>
      <c r="BN88" s="102"/>
      <c r="BO88" s="98">
        <v>41</v>
      </c>
      <c r="BP88" s="102"/>
      <c r="BQ88" s="100">
        <v>42</v>
      </c>
      <c r="BR88" s="102"/>
      <c r="BS88" s="99">
        <v>43</v>
      </c>
      <c r="BT88" s="99">
        <v>44</v>
      </c>
      <c r="BU88" s="99">
        <v>45</v>
      </c>
      <c r="BV88" s="102"/>
      <c r="BW88" s="99">
        <v>46</v>
      </c>
      <c r="BX88" s="99">
        <v>47</v>
      </c>
      <c r="BY88" s="102"/>
      <c r="BZ88" s="99">
        <v>48</v>
      </c>
      <c r="CA88" s="99">
        <v>49</v>
      </c>
      <c r="CB88" s="99">
        <v>50</v>
      </c>
      <c r="CC88" s="102"/>
      <c r="CD88" s="98">
        <v>51</v>
      </c>
      <c r="CE88" s="102"/>
      <c r="CF88" s="101">
        <v>52</v>
      </c>
    </row>
    <row r="89" spans="1:93"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</row>
    <row r="90" spans="1:93">
      <c r="U90" s="182">
        <v>2</v>
      </c>
      <c r="V90" s="182"/>
      <c r="W90" s="181">
        <v>4</v>
      </c>
      <c r="X90" s="181"/>
      <c r="Y90" s="181">
        <v>6</v>
      </c>
      <c r="Z90" s="181"/>
      <c r="AA90" s="181">
        <v>8</v>
      </c>
      <c r="AB90" s="181"/>
      <c r="AC90" s="181">
        <v>10</v>
      </c>
      <c r="AD90" s="181"/>
      <c r="AE90" s="182">
        <v>12</v>
      </c>
      <c r="AF90" s="182"/>
      <c r="AG90" s="181">
        <v>14</v>
      </c>
      <c r="AH90" s="181"/>
      <c r="AI90" s="181">
        <v>16</v>
      </c>
      <c r="AJ90" s="181"/>
      <c r="AK90" s="181">
        <v>18</v>
      </c>
      <c r="AL90" s="181"/>
      <c r="AM90" s="181">
        <v>20</v>
      </c>
      <c r="AN90" s="181"/>
      <c r="AO90" s="182">
        <v>22</v>
      </c>
      <c r="AP90" s="182"/>
      <c r="AQ90" s="181">
        <v>24</v>
      </c>
      <c r="AR90" s="181"/>
      <c r="AS90" s="181">
        <v>26</v>
      </c>
      <c r="AT90" s="181"/>
      <c r="AU90" s="181">
        <v>28</v>
      </c>
      <c r="AV90" s="181"/>
      <c r="AW90" s="181">
        <v>30</v>
      </c>
      <c r="AX90" s="181"/>
      <c r="AY90" s="184">
        <v>32</v>
      </c>
      <c r="AZ90" s="184"/>
      <c r="BA90" s="181">
        <v>34</v>
      </c>
      <c r="BB90" s="181"/>
      <c r="BC90" s="181">
        <v>36</v>
      </c>
      <c r="BD90" s="181"/>
      <c r="BE90" s="181">
        <v>38</v>
      </c>
      <c r="BF90" s="181"/>
      <c r="BG90" s="181">
        <v>40</v>
      </c>
      <c r="BH90" s="181"/>
      <c r="BI90" s="183">
        <v>42</v>
      </c>
      <c r="BJ90" s="183"/>
      <c r="BK90" s="181">
        <v>44</v>
      </c>
      <c r="BL90" s="181"/>
      <c r="BM90" s="181">
        <v>46</v>
      </c>
      <c r="BN90" s="181"/>
      <c r="BO90" s="181">
        <v>48</v>
      </c>
      <c r="BP90" s="181"/>
      <c r="BQ90" s="181">
        <v>50</v>
      </c>
      <c r="BR90" s="181"/>
      <c r="BS90" s="184">
        <v>52</v>
      </c>
      <c r="BT90" s="184"/>
    </row>
    <row r="91" spans="1:93">
      <c r="I91" s="97"/>
      <c r="J91" s="97"/>
      <c r="K91" s="97"/>
      <c r="L91" s="97"/>
      <c r="M91" s="97"/>
      <c r="N91" s="90"/>
      <c r="O91" s="97"/>
      <c r="P91" s="97"/>
      <c r="Q91" s="97"/>
      <c r="R91" s="97"/>
      <c r="S91" s="97"/>
      <c r="T91" s="97"/>
      <c r="U91" s="183">
        <v>1</v>
      </c>
      <c r="V91" s="183"/>
      <c r="W91" s="181">
        <v>3</v>
      </c>
      <c r="X91" s="181"/>
      <c r="Y91" s="181">
        <v>5</v>
      </c>
      <c r="Z91" s="181"/>
      <c r="AA91" s="181">
        <v>7</v>
      </c>
      <c r="AB91" s="181"/>
      <c r="AC91" s="181">
        <v>9</v>
      </c>
      <c r="AD91" s="181"/>
      <c r="AE91" s="184">
        <v>11</v>
      </c>
      <c r="AF91" s="184"/>
      <c r="AG91" s="181">
        <v>13</v>
      </c>
      <c r="AH91" s="181"/>
      <c r="AI91" s="181">
        <v>15</v>
      </c>
      <c r="AJ91" s="181"/>
      <c r="AK91" s="181">
        <v>17</v>
      </c>
      <c r="AL91" s="181"/>
      <c r="AM91" s="181">
        <v>19</v>
      </c>
      <c r="AN91" s="181"/>
      <c r="AO91" s="183">
        <v>21</v>
      </c>
      <c r="AP91" s="183"/>
      <c r="AQ91" s="181">
        <v>23</v>
      </c>
      <c r="AR91" s="181"/>
      <c r="AS91" s="181">
        <v>25</v>
      </c>
      <c r="AT91" s="181"/>
      <c r="AU91" s="181">
        <v>27</v>
      </c>
      <c r="AV91" s="181"/>
      <c r="AW91" s="181">
        <v>29</v>
      </c>
      <c r="AX91" s="181"/>
      <c r="AY91" s="182">
        <v>31</v>
      </c>
      <c r="AZ91" s="182"/>
      <c r="BA91" s="181">
        <v>33</v>
      </c>
      <c r="BB91" s="181"/>
      <c r="BC91" s="181">
        <v>35</v>
      </c>
      <c r="BD91" s="181"/>
      <c r="BE91" s="181">
        <v>37</v>
      </c>
      <c r="BF91" s="181"/>
      <c r="BG91" s="181">
        <v>39</v>
      </c>
      <c r="BH91" s="181"/>
      <c r="BI91" s="182">
        <v>41</v>
      </c>
      <c r="BJ91" s="182"/>
      <c r="BK91" s="181">
        <v>43</v>
      </c>
      <c r="BL91" s="181"/>
      <c r="BM91" s="181">
        <v>45</v>
      </c>
      <c r="BN91" s="181"/>
      <c r="BO91" s="181">
        <v>47</v>
      </c>
      <c r="BP91" s="181"/>
      <c r="BQ91" s="181">
        <v>49</v>
      </c>
      <c r="BR91" s="181"/>
      <c r="BS91" s="182">
        <v>51</v>
      </c>
      <c r="BT91" s="182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</row>
    <row r="92" spans="1:93">
      <c r="I92" s="97"/>
      <c r="J92" s="97"/>
      <c r="K92" s="97"/>
      <c r="L92" s="97"/>
      <c r="M92" s="97"/>
      <c r="N92" s="90"/>
      <c r="O92" s="97"/>
      <c r="P92" s="97"/>
      <c r="Q92" s="97"/>
      <c r="R92" s="97"/>
      <c r="S92" s="97"/>
      <c r="T92" s="97"/>
      <c r="CD92" s="90"/>
      <c r="CE92" s="90"/>
      <c r="CF92" s="90"/>
    </row>
    <row r="94" spans="1:93">
      <c r="F94" s="88">
        <v>1</v>
      </c>
      <c r="G94" s="88" t="str">
        <f>+Pin_Assignment_RO1822_1_R4252!$G7</f>
        <v>SOUTH_VDDO_0</v>
      </c>
      <c r="I94" s="88" t="str">
        <f>+Pin_Assignment_RO1822_1_R4252!$G7</f>
        <v>SOUTH_VDDO_0</v>
      </c>
      <c r="J94" s="88" t="str">
        <f>+Pin_Assignment_RO1822_1_R4252!$G8</f>
        <v>fillers_FILLPAD_48</v>
      </c>
      <c r="K94" s="88" t="str">
        <f>+Pin_Assignment_RO1822_1_R4252!$G9</f>
        <v>SOUTH_GNDO_0</v>
      </c>
      <c r="L94" s="88" t="str">
        <f>+Pin_Assignment_RO1822_1_R4252!$G10</f>
        <v>fillers_FILLPAD_49</v>
      </c>
      <c r="M94" s="88" t="str">
        <f>+Pin_Assignment_RO1822_1_R4252!$G11</f>
        <v>sdramio_sdram_clk_o</v>
      </c>
      <c r="N94" s="88" t="str">
        <f>+Pin_Assignment_RO1822_1_R4252!$G12</f>
        <v>sdramio_sdram_cke_o</v>
      </c>
      <c r="O94" s="88" t="str">
        <f>+Pin_Assignment_RO1822_1_R4252!$G13</f>
        <v>sdramio_sdram_cs_o</v>
      </c>
      <c r="P94" s="88" t="str">
        <f>+Pin_Assignment_RO1822_1_R4252!$G14</f>
        <v>fillers_FILLPAD_50</v>
      </c>
      <c r="Q94" s="88" t="str">
        <f>+Pin_Assignment_RO1822_1_R4252!$G15</f>
        <v>sdramio_sdram_ras_o</v>
      </c>
      <c r="R94" s="88" t="str">
        <f>+Pin_Assignment_RO1822_1_R4252!$G16</f>
        <v>sdramio_sdram_cas_o</v>
      </c>
      <c r="S94" s="88" t="str">
        <f>+Pin_Assignment_RO1822_1_R4252!$G17</f>
        <v>sdramio_sdram_we_o</v>
      </c>
      <c r="T94" s="88" t="str">
        <f>+Pin_Assignment_RO1822_1_R4252!$G18</f>
        <v>fillers_FILLPAD_51</v>
      </c>
      <c r="U94" s="88" t="str">
        <f>+Pin_Assignment_RO1822_1_R4252!$G19</f>
        <v>sdramio_sdram_dqm_o_0</v>
      </c>
      <c r="V94" s="88" t="str">
        <f>+Pin_Assignment_RO1822_1_R4252!$G20</f>
        <v>sdramio_sdram_dqm_o_1</v>
      </c>
      <c r="W94" s="88" t="str">
        <f>+Pin_Assignment_RO1822_1_R4252!$G21</f>
        <v>fillers_FILLPAD_52</v>
      </c>
      <c r="X94" s="88" t="str">
        <f>+Pin_Assignment_RO1822_1_R4252!$G22</f>
        <v>SOUTH_VDD_0</v>
      </c>
      <c r="Y94" s="88" t="str">
        <f>+Pin_Assignment_RO1822_1_R4252!$G23</f>
        <v>fillers_FILLPAD_53</v>
      </c>
      <c r="Z94" s="88" t="str">
        <f>+Pin_Assignment_RO1822_1_R4252!$G24</f>
        <v>SOUTH_GND_0</v>
      </c>
      <c r="AA94" s="88" t="str">
        <f>+Pin_Assignment_RO1822_1_R4252!$G25</f>
        <v>fillers_FILLPAD_54</v>
      </c>
      <c r="AB94" s="88" t="str">
        <f>+Pin_Assignment_RO1822_1_R4252!$G26</f>
        <v>sdramio_sdram_addr_o_0</v>
      </c>
      <c r="AC94" s="88" t="str">
        <f>+Pin_Assignment_RO1822_1_R4252!$G27</f>
        <v>sdramio_sdram_addr_o_1</v>
      </c>
      <c r="AD94" s="88" t="str">
        <f>+Pin_Assignment_RO1822_1_R4252!$G28</f>
        <v>sdramio_sdram_addr_o_2</v>
      </c>
      <c r="AE94" s="88" t="str">
        <f>+Pin_Assignment_RO1822_1_R4252!$G29</f>
        <v>fillers_FILLPAD_55</v>
      </c>
      <c r="AF94" s="88" t="str">
        <f>+Pin_Assignment_RO1822_1_R4252!$G30</f>
        <v>sdramio_sdram_addr_o_3</v>
      </c>
      <c r="AG94" s="88" t="str">
        <f>+Pin_Assignment_RO1822_1_R4252!$G31</f>
        <v>sdramio_sdram_addr_o_4</v>
      </c>
      <c r="AH94" s="88" t="str">
        <f>+Pin_Assignment_RO1822_1_R4252!$G32</f>
        <v>fillers_FILLPAD_56</v>
      </c>
      <c r="AI94" s="88" t="str">
        <f>+Pin_Assignment_RO1822_1_R4252!$G33</f>
        <v>sdramio_sdram_addr_o_5</v>
      </c>
      <c r="AJ94" s="88" t="str">
        <f>+Pin_Assignment_RO1822_1_R4252!$G34</f>
        <v>sdramio_sdram_addr_o_6</v>
      </c>
      <c r="AK94" s="88" t="str">
        <f>+Pin_Assignment_RO1822_1_R4252!$G35</f>
        <v>sdramio_sdram_addr_o_7</v>
      </c>
      <c r="AL94" s="88" t="str">
        <f>+Pin_Assignment_RO1822_1_R4252!$G36</f>
        <v>fillers_FILLPAD_57</v>
      </c>
      <c r="AM94" s="88" t="str">
        <f>+Pin_Assignment_RO1822_1_R4252!$G37</f>
        <v>SOUTH_VDDO_1</v>
      </c>
      <c r="AN94" s="88" t="str">
        <f>+Pin_Assignment_RO1822_1_R4252!$G38</f>
        <v>fillers_FILLPAD_58</v>
      </c>
      <c r="AO94" s="88" t="str">
        <f>+Pin_Assignment_RO1822_1_R4252!$G39</f>
        <v>SOUTH_GNDO_1</v>
      </c>
      <c r="AP94" s="88" t="str">
        <f>+Pin_Assignment_RO1822_1_R4252!$G40</f>
        <v>fillers_FILLPAD_59</v>
      </c>
      <c r="AQ94" s="88" t="str">
        <f>+Pin_Assignment_RO1822_1_R4252!$G41</f>
        <v>sdramio_sdram_addr_o_8</v>
      </c>
      <c r="AR94" s="88" t="str">
        <f>+Pin_Assignment_RO1822_1_R4252!$G42</f>
        <v>sdramio_sdram_addr_o_9</v>
      </c>
      <c r="AS94" s="88" t="str">
        <f>+Pin_Assignment_RO1822_1_R4252!$G43</f>
        <v>sdramio_sdram_addr_o_10</v>
      </c>
      <c r="AT94" s="88" t="str">
        <f>+Pin_Assignment_RO1822_1_R4252!$G44</f>
        <v>sdramio_sdram_addr_o_11</v>
      </c>
      <c r="AU94" s="88" t="str">
        <f>+Pin_Assignment_RO1822_1_R4252!$G45</f>
        <v>sdramio_sdram_addr_o_12</v>
      </c>
      <c r="AV94" s="88" t="str">
        <f>+Pin_Assignment_RO1822_1_R4252!$G46</f>
        <v>sdramio_sdram_ba_o_0</v>
      </c>
      <c r="AW94" s="88" t="str">
        <f>+Pin_Assignment_RO1822_1_R4252!$G47</f>
        <v>sdramio_sdram_ba_o_1</v>
      </c>
      <c r="AX94" s="88" t="str">
        <f>+Pin_Assignment_RO1822_1_R4252!$G48</f>
        <v>puf_PUF_VDDH_0</v>
      </c>
      <c r="AY94" s="88" t="str">
        <f>+Pin_Assignment_RO1822_1_R4252!$G49</f>
        <v>fillers_FILLPAD_60</v>
      </c>
      <c r="AZ94" s="88" t="str">
        <f>+Pin_Assignment_RO1822_1_R4252!$G50</f>
        <v>SOUTH_GND_1</v>
      </c>
      <c r="BA94" s="88" t="str">
        <f>+Pin_Assignment_RO1822_1_R4252!$G51</f>
        <v>fillers_FILLPAD_61</v>
      </c>
      <c r="BB94" s="88" t="str">
        <f>+Pin_Assignment_RO1822_1_R4252!$G52</f>
        <v>SOUTH_VDD_1</v>
      </c>
      <c r="BC94" s="88" t="str">
        <f>+Pin_Assignment_RO1822_1_R4252!$G53</f>
        <v>fillers_FILLPAD_62</v>
      </c>
      <c r="BD94" s="88" t="str">
        <f>+Pin_Assignment_RO1822_1_R4252!$G54</f>
        <v>puf_PUF_TG_0_0</v>
      </c>
      <c r="BE94" s="88" t="str">
        <f>+Pin_Assignment_RO1822_1_R4252!$G55</f>
        <v>puf_PUF_TG_0_1</v>
      </c>
      <c r="BF94" s="88" t="str">
        <f>+Pin_Assignment_RO1822_1_R4252!$G56</f>
        <v>puf_PUF_TG_0_2</v>
      </c>
      <c r="BG94" s="88" t="str">
        <f>+Pin_Assignment_RO1822_1_R4252!$G57</f>
        <v>fillers_FILLPAD_63</v>
      </c>
      <c r="BH94" s="88" t="str">
        <f>+Pin_Assignment_RO1822_1_R4252!$G58</f>
        <v>puf_PUF_TG_0_3</v>
      </c>
      <c r="BI94" s="88" t="str">
        <f>+Pin_Assignment_RO1822_1_R4252!$G59</f>
        <v>puf_PUF_TG_0_4</v>
      </c>
      <c r="BJ94" s="88" t="str">
        <f>+Pin_Assignment_RO1822_1_R4252!$G60</f>
        <v>fillers_FILLPAD_64</v>
      </c>
      <c r="BK94" s="88" t="str">
        <f>+Pin_Assignment_RO1822_1_R4252!$G61</f>
        <v>puf_PUF_TG_0_5</v>
      </c>
      <c r="BL94" s="88" t="str">
        <f>+Pin_Assignment_RO1822_1_R4252!$G62</f>
        <v>puf_PUF_TG_0_6</v>
      </c>
      <c r="BM94" s="88" t="str">
        <f>+Pin_Assignment_RO1822_1_R4252!$G63</f>
        <v>puf_PUF_TG_0_7</v>
      </c>
      <c r="BN94" s="88" t="str">
        <f>+Pin_Assignment_RO1822_1_R4252!$G64</f>
        <v>fillers_FILLPAD_65</v>
      </c>
      <c r="BO94" s="88" t="str">
        <f>+Pin_Assignment_RO1822_1_R4252!$G65</f>
        <v>SOUTH_GNDO_2</v>
      </c>
      <c r="BP94" s="88" t="str">
        <f>+Pin_Assignment_RO1822_1_R4252!$G66</f>
        <v>fillers_FILLPAD_66</v>
      </c>
      <c r="BQ94" s="88" t="str">
        <f>+Pin_Assignment_RO1822_1_R4252!$G67</f>
        <v>SOUTH_VDDO_2</v>
      </c>
      <c r="BR94" s="88" t="str">
        <f>+Pin_Assignment_RO1822_1_R4252!$G68</f>
        <v>fillers_FILLPAD_67</v>
      </c>
      <c r="BS94" s="88" t="str">
        <f>+Pin_Assignment_RO1822_1_R4252!$G69</f>
        <v>dldo_PAD_VDDP_0</v>
      </c>
      <c r="BT94" s="88" t="str">
        <f>+Pin_Assignment_RO1822_1_R4252!$G70</f>
        <v>dldo_PAD_VOUT_0</v>
      </c>
      <c r="BU94" s="88" t="str">
        <f>+Pin_Assignment_RO1822_1_R4252!$G71</f>
        <v>dldo_PAD_I_SET_0</v>
      </c>
      <c r="BV94" s="88" t="str">
        <f>+Pin_Assignment_RO1822_1_R4252!$G72</f>
        <v>fillers_FILLPAD_68</v>
      </c>
      <c r="BW94" s="88" t="str">
        <f>+Pin_Assignment_RO1822_1_R4252!$G73</f>
        <v>dldo_PAD_I_FRZ_0</v>
      </c>
      <c r="BX94" s="88" t="str">
        <f>+Pin_Assignment_RO1822_1_R4252!$G74</f>
        <v>dldo_PAD_COMP1_0</v>
      </c>
      <c r="BY94" s="88" t="str">
        <f>+Pin_Assignment_RO1822_1_R4252!$G75</f>
        <v>fillers_FILLPAD_69</v>
      </c>
      <c r="BZ94" s="88" t="str">
        <f>+Pin_Assignment_RO1822_1_R4252!$G76</f>
        <v>dldo_PAD_VREF_0</v>
      </c>
      <c r="CA94" s="88" t="str">
        <f>+Pin_Assignment_RO1822_1_R4252!$G77</f>
        <v>dldo_PAD_VREF1_0</v>
      </c>
      <c r="CB94" s="88" t="str">
        <f>+Pin_Assignment_RO1822_1_R4252!$G78</f>
        <v>dldo_PAD_VREF2_0</v>
      </c>
      <c r="CC94" s="88" t="str">
        <f>+Pin_Assignment_RO1822_1_R4252!$G79</f>
        <v>fillers_FILLPAD_70</v>
      </c>
      <c r="CD94" s="88" t="str">
        <f>+Pin_Assignment_RO1822_1_R4252!$G80</f>
        <v>dldo_PAD_VSS_0</v>
      </c>
      <c r="CE94" s="88" t="str">
        <f>+Pin_Assignment_RO1822_1_R4252!$G81</f>
        <v>fillers_FILLPAD_71</v>
      </c>
      <c r="CF94" s="88" t="str">
        <f>+Pin_Assignment_RO1822_1_R4252!$G82</f>
        <v>dldo_PAD_VDD_0</v>
      </c>
    </row>
    <row r="95" spans="1:93">
      <c r="F95" s="88">
        <f>+F94+1</f>
        <v>2</v>
      </c>
      <c r="G95" s="88" t="str">
        <f>+Pin_Assignment_RO1822_1_R4252!$G8</f>
        <v>fillers_FILLPAD_48</v>
      </c>
    </row>
    <row r="96" spans="1:93">
      <c r="F96" s="88">
        <f t="shared" ref="F96:F159" si="8">+F95+1</f>
        <v>3</v>
      </c>
      <c r="G96" s="88" t="str">
        <f>+Pin_Assignment_RO1822_1_R4252!$G9</f>
        <v>SOUTH_GNDO_0</v>
      </c>
    </row>
    <row r="97" spans="6:7">
      <c r="F97" s="88">
        <f t="shared" si="8"/>
        <v>4</v>
      </c>
      <c r="G97" s="88" t="str">
        <f>+Pin_Assignment_RO1822_1_R4252!$G10</f>
        <v>fillers_FILLPAD_49</v>
      </c>
    </row>
    <row r="98" spans="6:7">
      <c r="F98" s="88">
        <f t="shared" si="8"/>
        <v>5</v>
      </c>
      <c r="G98" s="88" t="str">
        <f>+Pin_Assignment_RO1822_1_R4252!$G11</f>
        <v>sdramio_sdram_clk_o</v>
      </c>
    </row>
    <row r="99" spans="6:7">
      <c r="F99" s="88">
        <f t="shared" si="8"/>
        <v>6</v>
      </c>
      <c r="G99" s="88" t="str">
        <f>+Pin_Assignment_RO1822_1_R4252!$G12</f>
        <v>sdramio_sdram_cke_o</v>
      </c>
    </row>
    <row r="100" spans="6:7">
      <c r="F100" s="88">
        <f t="shared" si="8"/>
        <v>7</v>
      </c>
      <c r="G100" s="88" t="str">
        <f>+Pin_Assignment_RO1822_1_R4252!$G13</f>
        <v>sdramio_sdram_cs_o</v>
      </c>
    </row>
    <row r="101" spans="6:7">
      <c r="F101" s="88">
        <f t="shared" si="8"/>
        <v>8</v>
      </c>
      <c r="G101" s="88" t="str">
        <f>+Pin_Assignment_RO1822_1_R4252!$G14</f>
        <v>fillers_FILLPAD_50</v>
      </c>
    </row>
    <row r="102" spans="6:7">
      <c r="F102" s="88">
        <f t="shared" si="8"/>
        <v>9</v>
      </c>
      <c r="G102" s="88" t="str">
        <f>+Pin_Assignment_RO1822_1_R4252!$G15</f>
        <v>sdramio_sdram_ras_o</v>
      </c>
    </row>
    <row r="103" spans="6:7">
      <c r="F103" s="88">
        <f t="shared" si="8"/>
        <v>10</v>
      </c>
      <c r="G103" s="88" t="str">
        <f>+Pin_Assignment_RO1822_1_R4252!$G16</f>
        <v>sdramio_sdram_cas_o</v>
      </c>
    </row>
    <row r="104" spans="6:7">
      <c r="F104" s="88">
        <f t="shared" si="8"/>
        <v>11</v>
      </c>
      <c r="G104" s="88" t="str">
        <f>+Pin_Assignment_RO1822_1_R4252!$G17</f>
        <v>sdramio_sdram_we_o</v>
      </c>
    </row>
    <row r="105" spans="6:7">
      <c r="F105" s="88">
        <f t="shared" si="8"/>
        <v>12</v>
      </c>
      <c r="G105" s="88" t="str">
        <f>+Pin_Assignment_RO1822_1_R4252!$G18</f>
        <v>fillers_FILLPAD_51</v>
      </c>
    </row>
    <row r="106" spans="6:7">
      <c r="F106" s="88">
        <f t="shared" si="8"/>
        <v>13</v>
      </c>
      <c r="G106" s="88" t="str">
        <f>+Pin_Assignment_RO1822_1_R4252!$G19</f>
        <v>sdramio_sdram_dqm_o_0</v>
      </c>
    </row>
    <row r="107" spans="6:7">
      <c r="F107" s="88">
        <f t="shared" si="8"/>
        <v>14</v>
      </c>
      <c r="G107" s="88" t="str">
        <f>+Pin_Assignment_RO1822_1_R4252!$G20</f>
        <v>sdramio_sdram_dqm_o_1</v>
      </c>
    </row>
    <row r="108" spans="6:7">
      <c r="F108" s="88">
        <f t="shared" si="8"/>
        <v>15</v>
      </c>
      <c r="G108" s="88" t="str">
        <f>+Pin_Assignment_RO1822_1_R4252!$G21</f>
        <v>fillers_FILLPAD_52</v>
      </c>
    </row>
    <row r="109" spans="6:7">
      <c r="F109" s="88">
        <f t="shared" si="8"/>
        <v>16</v>
      </c>
      <c r="G109" s="88" t="str">
        <f>+Pin_Assignment_RO1822_1_R4252!$G22</f>
        <v>SOUTH_VDD_0</v>
      </c>
    </row>
    <row r="110" spans="6:7">
      <c r="F110" s="88">
        <f t="shared" si="8"/>
        <v>17</v>
      </c>
      <c r="G110" s="88" t="str">
        <f>+Pin_Assignment_RO1822_1_R4252!$G23</f>
        <v>fillers_FILLPAD_53</v>
      </c>
    </row>
    <row r="111" spans="6:7">
      <c r="F111" s="88">
        <f t="shared" si="8"/>
        <v>18</v>
      </c>
      <c r="G111" s="88" t="str">
        <f>+Pin_Assignment_RO1822_1_R4252!$G24</f>
        <v>SOUTH_GND_0</v>
      </c>
    </row>
    <row r="112" spans="6:7">
      <c r="F112" s="88">
        <f t="shared" si="8"/>
        <v>19</v>
      </c>
      <c r="G112" s="88" t="str">
        <f>+Pin_Assignment_RO1822_1_R4252!$G25</f>
        <v>fillers_FILLPAD_54</v>
      </c>
    </row>
    <row r="113" spans="6:7">
      <c r="F113" s="88">
        <f t="shared" si="8"/>
        <v>20</v>
      </c>
      <c r="G113" s="88" t="str">
        <f>+Pin_Assignment_RO1822_1_R4252!$G26</f>
        <v>sdramio_sdram_addr_o_0</v>
      </c>
    </row>
    <row r="114" spans="6:7">
      <c r="F114" s="88">
        <f t="shared" si="8"/>
        <v>21</v>
      </c>
      <c r="G114" s="88" t="str">
        <f>+Pin_Assignment_RO1822_1_R4252!$G27</f>
        <v>sdramio_sdram_addr_o_1</v>
      </c>
    </row>
    <row r="115" spans="6:7">
      <c r="F115" s="88">
        <f t="shared" si="8"/>
        <v>22</v>
      </c>
      <c r="G115" s="88" t="str">
        <f>+Pin_Assignment_RO1822_1_R4252!$G28</f>
        <v>sdramio_sdram_addr_o_2</v>
      </c>
    </row>
    <row r="116" spans="6:7">
      <c r="F116" s="88">
        <f t="shared" si="8"/>
        <v>23</v>
      </c>
      <c r="G116" s="88" t="str">
        <f>+Pin_Assignment_RO1822_1_R4252!$G29</f>
        <v>fillers_FILLPAD_55</v>
      </c>
    </row>
    <row r="117" spans="6:7">
      <c r="F117" s="88">
        <f t="shared" si="8"/>
        <v>24</v>
      </c>
      <c r="G117" s="88" t="str">
        <f>+Pin_Assignment_RO1822_1_R4252!$G30</f>
        <v>sdramio_sdram_addr_o_3</v>
      </c>
    </row>
    <row r="118" spans="6:7">
      <c r="F118" s="88">
        <f t="shared" si="8"/>
        <v>25</v>
      </c>
      <c r="G118" s="88" t="str">
        <f>+Pin_Assignment_RO1822_1_R4252!$G31</f>
        <v>sdramio_sdram_addr_o_4</v>
      </c>
    </row>
    <row r="119" spans="6:7">
      <c r="F119" s="88">
        <f t="shared" si="8"/>
        <v>26</v>
      </c>
      <c r="G119" s="88" t="str">
        <f>+Pin_Assignment_RO1822_1_R4252!$G32</f>
        <v>fillers_FILLPAD_56</v>
      </c>
    </row>
    <row r="120" spans="6:7">
      <c r="F120" s="88">
        <f t="shared" si="8"/>
        <v>27</v>
      </c>
      <c r="G120" s="88" t="str">
        <f>+Pin_Assignment_RO1822_1_R4252!$G33</f>
        <v>sdramio_sdram_addr_o_5</v>
      </c>
    </row>
    <row r="121" spans="6:7">
      <c r="F121" s="88">
        <f t="shared" si="8"/>
        <v>28</v>
      </c>
      <c r="G121" s="88" t="str">
        <f>+Pin_Assignment_RO1822_1_R4252!$G34</f>
        <v>sdramio_sdram_addr_o_6</v>
      </c>
    </row>
    <row r="122" spans="6:7">
      <c r="F122" s="88">
        <f t="shared" si="8"/>
        <v>29</v>
      </c>
      <c r="G122" s="88" t="str">
        <f>+Pin_Assignment_RO1822_1_R4252!$G35</f>
        <v>sdramio_sdram_addr_o_7</v>
      </c>
    </row>
    <row r="123" spans="6:7">
      <c r="F123" s="88">
        <f t="shared" si="8"/>
        <v>30</v>
      </c>
      <c r="G123" s="88" t="str">
        <f>+Pin_Assignment_RO1822_1_R4252!$G36</f>
        <v>fillers_FILLPAD_57</v>
      </c>
    </row>
    <row r="124" spans="6:7">
      <c r="F124" s="88">
        <f t="shared" si="8"/>
        <v>31</v>
      </c>
      <c r="G124" s="88" t="str">
        <f>+Pin_Assignment_RO1822_1_R4252!$G37</f>
        <v>SOUTH_VDDO_1</v>
      </c>
    </row>
    <row r="125" spans="6:7">
      <c r="F125" s="88">
        <f t="shared" si="8"/>
        <v>32</v>
      </c>
      <c r="G125" s="88" t="str">
        <f>+Pin_Assignment_RO1822_1_R4252!$G38</f>
        <v>fillers_FILLPAD_58</v>
      </c>
    </row>
    <row r="126" spans="6:7">
      <c r="F126" s="88">
        <f t="shared" si="8"/>
        <v>33</v>
      </c>
      <c r="G126" s="88" t="str">
        <f>+Pin_Assignment_RO1822_1_R4252!$G39</f>
        <v>SOUTH_GNDO_1</v>
      </c>
    </row>
    <row r="127" spans="6:7">
      <c r="F127" s="88">
        <f t="shared" si="8"/>
        <v>34</v>
      </c>
      <c r="G127" s="88" t="str">
        <f>+Pin_Assignment_RO1822_1_R4252!$G40</f>
        <v>fillers_FILLPAD_59</v>
      </c>
    </row>
    <row r="128" spans="6:7">
      <c r="F128" s="88">
        <f t="shared" si="8"/>
        <v>35</v>
      </c>
      <c r="G128" s="88" t="str">
        <f>+Pin_Assignment_RO1822_1_R4252!$G41</f>
        <v>sdramio_sdram_addr_o_8</v>
      </c>
    </row>
    <row r="129" spans="6:7">
      <c r="F129" s="88">
        <f t="shared" si="8"/>
        <v>36</v>
      </c>
      <c r="G129" s="88" t="str">
        <f>+Pin_Assignment_RO1822_1_R4252!$G42</f>
        <v>sdramio_sdram_addr_o_9</v>
      </c>
    </row>
    <row r="130" spans="6:7">
      <c r="F130" s="88">
        <f t="shared" si="8"/>
        <v>37</v>
      </c>
      <c r="G130" s="88" t="str">
        <f>+Pin_Assignment_RO1822_1_R4252!$G43</f>
        <v>sdramio_sdram_addr_o_10</v>
      </c>
    </row>
    <row r="131" spans="6:7">
      <c r="F131" s="88">
        <f t="shared" si="8"/>
        <v>38</v>
      </c>
      <c r="G131" s="88" t="str">
        <f>+Pin_Assignment_RO1822_1_R4252!$G44</f>
        <v>sdramio_sdram_addr_o_11</v>
      </c>
    </row>
    <row r="132" spans="6:7">
      <c r="F132" s="88">
        <f t="shared" si="8"/>
        <v>39</v>
      </c>
      <c r="G132" s="88" t="str">
        <f>+Pin_Assignment_RO1822_1_R4252!$G45</f>
        <v>sdramio_sdram_addr_o_12</v>
      </c>
    </row>
    <row r="133" spans="6:7">
      <c r="F133" s="88">
        <f t="shared" si="8"/>
        <v>40</v>
      </c>
      <c r="G133" s="88" t="str">
        <f>+Pin_Assignment_RO1822_1_R4252!$G46</f>
        <v>sdramio_sdram_ba_o_0</v>
      </c>
    </row>
    <row r="134" spans="6:7">
      <c r="F134" s="88">
        <f t="shared" si="8"/>
        <v>41</v>
      </c>
      <c r="G134" s="88" t="str">
        <f>+Pin_Assignment_RO1822_1_R4252!$G47</f>
        <v>sdramio_sdram_ba_o_1</v>
      </c>
    </row>
    <row r="135" spans="6:7">
      <c r="F135" s="88">
        <f t="shared" si="8"/>
        <v>42</v>
      </c>
      <c r="G135" s="88" t="str">
        <f>+Pin_Assignment_RO1822_1_R4252!$G48</f>
        <v>puf_PUF_VDDH_0</v>
      </c>
    </row>
    <row r="136" spans="6:7">
      <c r="F136" s="88">
        <f t="shared" si="8"/>
        <v>43</v>
      </c>
      <c r="G136" s="88" t="str">
        <f>+Pin_Assignment_RO1822_1_R4252!$G49</f>
        <v>fillers_FILLPAD_60</v>
      </c>
    </row>
    <row r="137" spans="6:7">
      <c r="F137" s="88">
        <f t="shared" si="8"/>
        <v>44</v>
      </c>
      <c r="G137" s="88" t="str">
        <f>+Pin_Assignment_RO1822_1_R4252!$G50</f>
        <v>SOUTH_GND_1</v>
      </c>
    </row>
    <row r="138" spans="6:7">
      <c r="F138" s="88">
        <f t="shared" si="8"/>
        <v>45</v>
      </c>
      <c r="G138" s="88" t="str">
        <f>+Pin_Assignment_RO1822_1_R4252!$G51</f>
        <v>fillers_FILLPAD_61</v>
      </c>
    </row>
    <row r="139" spans="6:7">
      <c r="F139" s="88">
        <f t="shared" si="8"/>
        <v>46</v>
      </c>
      <c r="G139" s="88" t="str">
        <f>+Pin_Assignment_RO1822_1_R4252!$G52</f>
        <v>SOUTH_VDD_1</v>
      </c>
    </row>
    <row r="140" spans="6:7">
      <c r="F140" s="88">
        <f t="shared" si="8"/>
        <v>47</v>
      </c>
      <c r="G140" s="88" t="str">
        <f>+Pin_Assignment_RO1822_1_R4252!$G53</f>
        <v>fillers_FILLPAD_62</v>
      </c>
    </row>
    <row r="141" spans="6:7">
      <c r="F141" s="88">
        <f t="shared" si="8"/>
        <v>48</v>
      </c>
      <c r="G141" s="88" t="str">
        <f>+Pin_Assignment_RO1822_1_R4252!$G54</f>
        <v>puf_PUF_TG_0_0</v>
      </c>
    </row>
    <row r="142" spans="6:7">
      <c r="F142" s="88">
        <f t="shared" si="8"/>
        <v>49</v>
      </c>
      <c r="G142" s="88" t="str">
        <f>+Pin_Assignment_RO1822_1_R4252!$G55</f>
        <v>puf_PUF_TG_0_1</v>
      </c>
    </row>
    <row r="143" spans="6:7">
      <c r="F143" s="88">
        <f t="shared" si="8"/>
        <v>50</v>
      </c>
      <c r="G143" s="88" t="str">
        <f>+Pin_Assignment_RO1822_1_R4252!$G56</f>
        <v>puf_PUF_TG_0_2</v>
      </c>
    </row>
    <row r="144" spans="6:7">
      <c r="F144" s="88">
        <f t="shared" si="8"/>
        <v>51</v>
      </c>
      <c r="G144" s="88" t="str">
        <f>+Pin_Assignment_RO1822_1_R4252!$G57</f>
        <v>fillers_FILLPAD_63</v>
      </c>
    </row>
    <row r="145" spans="6:7">
      <c r="F145" s="88">
        <f t="shared" si="8"/>
        <v>52</v>
      </c>
      <c r="G145" s="88" t="str">
        <f>+Pin_Assignment_RO1822_1_R4252!$G58</f>
        <v>puf_PUF_TG_0_3</v>
      </c>
    </row>
    <row r="146" spans="6:7">
      <c r="F146" s="88">
        <f t="shared" si="8"/>
        <v>53</v>
      </c>
      <c r="G146" s="88" t="str">
        <f>+Pin_Assignment_RO1822_1_R4252!$G59</f>
        <v>puf_PUF_TG_0_4</v>
      </c>
    </row>
    <row r="147" spans="6:7">
      <c r="F147" s="88">
        <f t="shared" si="8"/>
        <v>54</v>
      </c>
      <c r="G147" s="88" t="str">
        <f>+Pin_Assignment_RO1822_1_R4252!$G60</f>
        <v>fillers_FILLPAD_64</v>
      </c>
    </row>
    <row r="148" spans="6:7">
      <c r="F148" s="88">
        <f t="shared" si="8"/>
        <v>55</v>
      </c>
      <c r="G148" s="88" t="str">
        <f>+Pin_Assignment_RO1822_1_R4252!$G61</f>
        <v>puf_PUF_TG_0_5</v>
      </c>
    </row>
    <row r="149" spans="6:7">
      <c r="F149" s="88">
        <f t="shared" si="8"/>
        <v>56</v>
      </c>
      <c r="G149" s="88" t="str">
        <f>+Pin_Assignment_RO1822_1_R4252!$G62</f>
        <v>puf_PUF_TG_0_6</v>
      </c>
    </row>
    <row r="150" spans="6:7">
      <c r="F150" s="88">
        <f t="shared" si="8"/>
        <v>57</v>
      </c>
      <c r="G150" s="88" t="str">
        <f>+Pin_Assignment_RO1822_1_R4252!$G63</f>
        <v>puf_PUF_TG_0_7</v>
      </c>
    </row>
    <row r="151" spans="6:7">
      <c r="F151" s="88">
        <f t="shared" si="8"/>
        <v>58</v>
      </c>
      <c r="G151" s="88" t="str">
        <f>+Pin_Assignment_RO1822_1_R4252!$G64</f>
        <v>fillers_FILLPAD_65</v>
      </c>
    </row>
    <row r="152" spans="6:7">
      <c r="F152" s="88">
        <f t="shared" si="8"/>
        <v>59</v>
      </c>
      <c r="G152" s="88" t="str">
        <f>+Pin_Assignment_RO1822_1_R4252!$G65</f>
        <v>SOUTH_GNDO_2</v>
      </c>
    </row>
    <row r="153" spans="6:7">
      <c r="F153" s="88">
        <f t="shared" si="8"/>
        <v>60</v>
      </c>
      <c r="G153" s="88" t="str">
        <f>+Pin_Assignment_RO1822_1_R4252!$G66</f>
        <v>fillers_FILLPAD_66</v>
      </c>
    </row>
    <row r="154" spans="6:7">
      <c r="F154" s="88">
        <f t="shared" si="8"/>
        <v>61</v>
      </c>
      <c r="G154" s="88" t="str">
        <f>+Pin_Assignment_RO1822_1_R4252!$G67</f>
        <v>SOUTH_VDDO_2</v>
      </c>
    </row>
    <row r="155" spans="6:7">
      <c r="F155" s="88">
        <f t="shared" si="8"/>
        <v>62</v>
      </c>
      <c r="G155" s="88" t="str">
        <f>+Pin_Assignment_RO1822_1_R4252!$G68</f>
        <v>fillers_FILLPAD_67</v>
      </c>
    </row>
    <row r="156" spans="6:7">
      <c r="F156" s="88">
        <f t="shared" si="8"/>
        <v>63</v>
      </c>
      <c r="G156" s="88" t="str">
        <f>+Pin_Assignment_RO1822_1_R4252!$G69</f>
        <v>dldo_PAD_VDDP_0</v>
      </c>
    </row>
    <row r="157" spans="6:7">
      <c r="F157" s="88">
        <f t="shared" si="8"/>
        <v>64</v>
      </c>
      <c r="G157" s="88" t="str">
        <f>+Pin_Assignment_RO1822_1_R4252!$G70</f>
        <v>dldo_PAD_VOUT_0</v>
      </c>
    </row>
    <row r="158" spans="6:7">
      <c r="F158" s="88">
        <f t="shared" si="8"/>
        <v>65</v>
      </c>
      <c r="G158" s="88" t="str">
        <f>+Pin_Assignment_RO1822_1_R4252!$G71</f>
        <v>dldo_PAD_I_SET_0</v>
      </c>
    </row>
    <row r="159" spans="6:7">
      <c r="F159" s="88">
        <f t="shared" si="8"/>
        <v>66</v>
      </c>
      <c r="G159" s="88" t="str">
        <f>+Pin_Assignment_RO1822_1_R4252!$G72</f>
        <v>fillers_FILLPAD_68</v>
      </c>
    </row>
    <row r="160" spans="6:7">
      <c r="F160" s="88">
        <f t="shared" ref="F160:F223" si="9">+F159+1</f>
        <v>67</v>
      </c>
      <c r="G160" s="88" t="str">
        <f>+Pin_Assignment_RO1822_1_R4252!$G73</f>
        <v>dldo_PAD_I_FRZ_0</v>
      </c>
    </row>
    <row r="161" spans="6:8">
      <c r="F161" s="88">
        <f t="shared" si="9"/>
        <v>68</v>
      </c>
      <c r="G161" s="88" t="str">
        <f>+Pin_Assignment_RO1822_1_R4252!$G74</f>
        <v>dldo_PAD_COMP1_0</v>
      </c>
    </row>
    <row r="162" spans="6:8">
      <c r="F162" s="88">
        <f t="shared" si="9"/>
        <v>69</v>
      </c>
      <c r="G162" s="88" t="str">
        <f>+Pin_Assignment_RO1822_1_R4252!$G75</f>
        <v>fillers_FILLPAD_69</v>
      </c>
    </row>
    <row r="163" spans="6:8">
      <c r="F163" s="88">
        <f t="shared" si="9"/>
        <v>70</v>
      </c>
      <c r="G163" s="88" t="str">
        <f>+Pin_Assignment_RO1822_1_R4252!$G76</f>
        <v>dldo_PAD_VREF_0</v>
      </c>
    </row>
    <row r="164" spans="6:8">
      <c r="F164" s="88">
        <f t="shared" si="9"/>
        <v>71</v>
      </c>
      <c r="G164" s="88" t="str">
        <f>+Pin_Assignment_RO1822_1_R4252!$G77</f>
        <v>dldo_PAD_VREF1_0</v>
      </c>
    </row>
    <row r="165" spans="6:8">
      <c r="F165" s="88">
        <f t="shared" si="9"/>
        <v>72</v>
      </c>
      <c r="G165" s="88" t="str">
        <f>+Pin_Assignment_RO1822_1_R4252!$G78</f>
        <v>dldo_PAD_VREF2_0</v>
      </c>
    </row>
    <row r="166" spans="6:8">
      <c r="F166" s="88">
        <f t="shared" si="9"/>
        <v>73</v>
      </c>
      <c r="G166" s="88" t="str">
        <f>+Pin_Assignment_RO1822_1_R4252!$G79</f>
        <v>fillers_FILLPAD_70</v>
      </c>
    </row>
    <row r="167" spans="6:8">
      <c r="F167" s="88">
        <f t="shared" si="9"/>
        <v>74</v>
      </c>
      <c r="G167" s="88" t="str">
        <f>+Pin_Assignment_RO1822_1_R4252!$G80</f>
        <v>dldo_PAD_VSS_0</v>
      </c>
    </row>
    <row r="168" spans="6:8">
      <c r="F168" s="88">
        <f t="shared" si="9"/>
        <v>75</v>
      </c>
      <c r="G168" s="88" t="str">
        <f>+Pin_Assignment_RO1822_1_R4252!$G81</f>
        <v>fillers_FILLPAD_71</v>
      </c>
    </row>
    <row r="169" spans="6:8">
      <c r="F169" s="88">
        <f t="shared" si="9"/>
        <v>76</v>
      </c>
      <c r="G169" s="88" t="str">
        <f>+Pin_Assignment_RO1822_1_R4252!$G82</f>
        <v>dldo_PAD_VDD_0</v>
      </c>
    </row>
    <row r="170" spans="6:8">
      <c r="F170" s="88">
        <f t="shared" si="9"/>
        <v>77</v>
      </c>
      <c r="G170" s="88" t="str">
        <f>+Pin_Assignment_RO1822_1_R4252!$G83</f>
        <v>EAST_VDDO_OLD_0</v>
      </c>
      <c r="H170" s="88" t="s">
        <v>507</v>
      </c>
    </row>
    <row r="171" spans="6:8">
      <c r="F171" s="88">
        <f t="shared" si="9"/>
        <v>78</v>
      </c>
      <c r="G171" s="88" t="str">
        <f>+Pin_Assignment_RO1822_1_R4252!$G84</f>
        <v>fillers_FILLPAD_24</v>
      </c>
    </row>
    <row r="172" spans="6:8">
      <c r="F172" s="88">
        <f t="shared" si="9"/>
        <v>79</v>
      </c>
      <c r="G172" s="88" t="str">
        <f>+Pin_Assignment_RO1822_1_R4252!$G85</f>
        <v>EAST_GNDO_OLD_0</v>
      </c>
    </row>
    <row r="173" spans="6:8">
      <c r="F173" s="88">
        <f t="shared" si="9"/>
        <v>80</v>
      </c>
      <c r="G173" s="88" t="str">
        <f>+Pin_Assignment_RO1822_1_R4252!$G86</f>
        <v>fillers_FILLPAD_25</v>
      </c>
    </row>
    <row r="174" spans="6:8">
      <c r="F174" s="88">
        <f t="shared" si="9"/>
        <v>81</v>
      </c>
      <c r="G174" s="88" t="str">
        <f>+Pin_Assignment_RO1822_1_R4252!$G87</f>
        <v>dldo_PAD_COARSE_0</v>
      </c>
    </row>
    <row r="175" spans="6:8">
      <c r="F175" s="88">
        <f t="shared" si="9"/>
        <v>82</v>
      </c>
      <c r="G175" s="88" t="str">
        <f>+Pin_Assignment_RO1822_1_R4252!$G88</f>
        <v>dldo_PAD_FINE_0</v>
      </c>
    </row>
    <row r="176" spans="6:8">
      <c r="F176" s="88">
        <f t="shared" si="9"/>
        <v>83</v>
      </c>
      <c r="G176" s="88" t="str">
        <f>+Pin_Assignment_RO1822_1_R4252!$G89</f>
        <v>dldo_PAD_SIG1_0</v>
      </c>
    </row>
    <row r="177" spans="6:7">
      <c r="F177" s="88">
        <f t="shared" si="9"/>
        <v>84</v>
      </c>
      <c r="G177" s="88" t="str">
        <f>+Pin_Assignment_RO1822_1_R4252!$G90</f>
        <v>fillers_FILLPAD_26</v>
      </c>
    </row>
    <row r="178" spans="6:7">
      <c r="F178" s="88">
        <f t="shared" si="9"/>
        <v>85</v>
      </c>
      <c r="G178" s="88" t="str">
        <f>+Pin_Assignment_RO1822_1_R4252!$G91</f>
        <v>dldo_PAD_SIG2_0</v>
      </c>
    </row>
    <row r="179" spans="6:7">
      <c r="F179" s="88">
        <f t="shared" si="9"/>
        <v>86</v>
      </c>
      <c r="G179" s="88" t="str">
        <f>+Pin_Assignment_RO1822_1_R4252!$G92</f>
        <v>dldo_PAD_SIG3_0</v>
      </c>
    </row>
    <row r="180" spans="6:7">
      <c r="F180" s="88">
        <f t="shared" si="9"/>
        <v>87</v>
      </c>
      <c r="G180" s="88" t="str">
        <f>+Pin_Assignment_RO1822_1_R4252!$G93</f>
        <v>dldo_PAD_SIG4_0</v>
      </c>
    </row>
    <row r="181" spans="6:7">
      <c r="F181" s="88">
        <f t="shared" si="9"/>
        <v>88</v>
      </c>
      <c r="G181" s="88" t="str">
        <f>+Pin_Assignment_RO1822_1_R4252!$G94</f>
        <v>fillers_FILLPAD_27</v>
      </c>
    </row>
    <row r="182" spans="6:7">
      <c r="F182" s="88">
        <f t="shared" si="9"/>
        <v>89</v>
      </c>
      <c r="G182" s="88" t="str">
        <f>+Pin_Assignment_RO1822_1_R4252!$G95</f>
        <v>serv_PAD_ALL_RESET_0</v>
      </c>
    </row>
    <row r="183" spans="6:7">
      <c r="F183" s="88">
        <f t="shared" si="9"/>
        <v>90</v>
      </c>
      <c r="G183" s="88" t="str">
        <f>+Pin_Assignment_RO1822_1_R4252!$G96</f>
        <v>serv_PAD_CLOCK_0</v>
      </c>
    </row>
    <row r="184" spans="6:7">
      <c r="F184" s="88">
        <f t="shared" si="9"/>
        <v>91</v>
      </c>
      <c r="G184" s="88" t="str">
        <f>+Pin_Assignment_RO1822_1_R4252!$G97</f>
        <v>fillers_FILLPAD_28</v>
      </c>
    </row>
    <row r="185" spans="6:7">
      <c r="F185" s="88">
        <f t="shared" si="9"/>
        <v>92</v>
      </c>
      <c r="G185" s="88" t="str">
        <f>+Pin_Assignment_RO1822_1_R4252!$G98</f>
        <v>serv_PAD_VDD_0</v>
      </c>
    </row>
    <row r="186" spans="6:7">
      <c r="F186" s="88">
        <f t="shared" si="9"/>
        <v>93</v>
      </c>
      <c r="G186" s="88" t="str">
        <f>+Pin_Assignment_RO1822_1_R4252!$G99</f>
        <v>fillers_FILLPAD_29</v>
      </c>
    </row>
    <row r="187" spans="6:7">
      <c r="F187" s="88">
        <f t="shared" si="9"/>
        <v>94</v>
      </c>
      <c r="G187" s="88" t="str">
        <f>+Pin_Assignment_RO1822_1_R4252!$G100</f>
        <v>serv_PAD_VSS_0</v>
      </c>
    </row>
    <row r="188" spans="6:7">
      <c r="F188" s="88">
        <f t="shared" si="9"/>
        <v>95</v>
      </c>
      <c r="G188" s="88" t="str">
        <f>+Pin_Assignment_RO1822_1_R4252!$G101</f>
        <v>fillers_FILLPAD_30</v>
      </c>
    </row>
    <row r="189" spans="6:7">
      <c r="F189" s="88">
        <f t="shared" si="9"/>
        <v>96</v>
      </c>
      <c r="G189" s="88" t="str">
        <f>+Pin_Assignment_RO1822_1_R4252!$G102</f>
        <v>serv_PAD_ALL_LEDS_0_0</v>
      </c>
    </row>
    <row r="190" spans="6:7">
      <c r="F190" s="88">
        <f t="shared" si="9"/>
        <v>97</v>
      </c>
      <c r="G190" s="88" t="str">
        <f>+Pin_Assignment_RO1822_1_R4252!$G103</f>
        <v>serv_PAD_ALL_LEDS_0_1</v>
      </c>
    </row>
    <row r="191" spans="6:7">
      <c r="F191" s="88">
        <f t="shared" si="9"/>
        <v>98</v>
      </c>
      <c r="G191" s="88" t="str">
        <f>+Pin_Assignment_RO1822_1_R4252!$G104</f>
        <v>serv_mod_io_all_DIPSW_PAD_ALL_DIPSW_0_0</v>
      </c>
    </row>
    <row r="192" spans="6:7">
      <c r="F192" s="88">
        <f t="shared" si="9"/>
        <v>99</v>
      </c>
      <c r="G192" s="88" t="str">
        <f>+Pin_Assignment_RO1822_1_R4252!$G105</f>
        <v>fillers_FILLPAD_31</v>
      </c>
    </row>
    <row r="193" spans="6:7">
      <c r="F193" s="88">
        <f t="shared" si="9"/>
        <v>100</v>
      </c>
      <c r="G193" s="88" t="str">
        <f>+Pin_Assignment_RO1822_1_R4252!$G106</f>
        <v>serv_mod_io_all_DIPSW_PAD_ALL_DIPSW_0_1</v>
      </c>
    </row>
    <row r="194" spans="6:7">
      <c r="F194" s="88">
        <f t="shared" si="9"/>
        <v>101</v>
      </c>
      <c r="G194" s="88" t="str">
        <f>+Pin_Assignment_RO1822_1_R4252!$G107</f>
        <v>serv_PAD_I_TCK_0</v>
      </c>
    </row>
    <row r="195" spans="6:7">
      <c r="F195" s="88">
        <f t="shared" si="9"/>
        <v>102</v>
      </c>
      <c r="G195" s="88" t="str">
        <f>+Pin_Assignment_RO1822_1_R4252!$G108</f>
        <v>fillers_FILLPAD_32</v>
      </c>
    </row>
    <row r="196" spans="6:7">
      <c r="F196" s="88">
        <f t="shared" si="9"/>
        <v>103</v>
      </c>
      <c r="G196" s="88" t="str">
        <f>+Pin_Assignment_RO1822_1_R4252!$G109</f>
        <v>serv_PAD_I_TDI_0</v>
      </c>
    </row>
    <row r="197" spans="6:7">
      <c r="F197" s="88">
        <f t="shared" si="9"/>
        <v>104</v>
      </c>
      <c r="G197" s="88" t="str">
        <f>+Pin_Assignment_RO1822_1_R4252!$G110</f>
        <v>serv_PAD_O_TDO_0</v>
      </c>
    </row>
    <row r="198" spans="6:7">
      <c r="F198" s="88">
        <f t="shared" si="9"/>
        <v>105</v>
      </c>
      <c r="G198" s="88" t="str">
        <f>+Pin_Assignment_RO1822_1_R4252!$G111</f>
        <v>serv_PAD_I_TMS_0</v>
      </c>
    </row>
    <row r="199" spans="6:7">
      <c r="F199" s="88">
        <f t="shared" si="9"/>
        <v>106</v>
      </c>
      <c r="G199" s="88" t="str">
        <f>+Pin_Assignment_RO1822_1_R4252!$G112</f>
        <v>fillers_FILLPAD_33</v>
      </c>
    </row>
    <row r="200" spans="6:7">
      <c r="F200" s="88">
        <f t="shared" si="9"/>
        <v>107</v>
      </c>
      <c r="G200" s="88" t="str">
        <f>+Pin_Assignment_RO1822_1_R4252!$G113</f>
        <v>EAST_VDDO_OLD_1</v>
      </c>
    </row>
    <row r="201" spans="6:7">
      <c r="F201" s="88">
        <f t="shared" si="9"/>
        <v>108</v>
      </c>
      <c r="G201" s="88" t="str">
        <f>+Pin_Assignment_RO1822_1_R4252!$G114</f>
        <v>fillers_FILLPAD_34</v>
      </c>
    </row>
    <row r="202" spans="6:7">
      <c r="F202" s="88">
        <f t="shared" si="9"/>
        <v>109</v>
      </c>
      <c r="G202" s="88" t="str">
        <f>+Pin_Assignment_RO1822_1_R4252!$G115</f>
        <v>EAST_GNDO_OLD_1</v>
      </c>
    </row>
    <row r="203" spans="6:7">
      <c r="F203" s="88">
        <f t="shared" si="9"/>
        <v>110</v>
      </c>
      <c r="G203" s="88" t="str">
        <f>+Pin_Assignment_RO1822_1_R4252!$G116</f>
        <v>fillers_FILLPAD_35</v>
      </c>
    </row>
    <row r="204" spans="6:7">
      <c r="F204" s="88">
        <f t="shared" si="9"/>
        <v>111</v>
      </c>
      <c r="G204" s="88" t="str">
        <f>+Pin_Assignment_RO1822_1_R4252!$G117</f>
        <v>serv_PAD_I_TRST_0</v>
      </c>
    </row>
    <row r="205" spans="6:7">
      <c r="F205" s="88">
        <f t="shared" si="9"/>
        <v>112</v>
      </c>
      <c r="G205" s="88" t="str">
        <f>+Pin_Assignment_RO1822_1_R4252!$G118</f>
        <v>serv_PAD_O_SPI_SCK_0</v>
      </c>
    </row>
    <row r="206" spans="6:7">
      <c r="F206" s="88">
        <f t="shared" si="9"/>
        <v>113</v>
      </c>
      <c r="G206" s="88" t="str">
        <f>+Pin_Assignment_RO1822_1_R4252!$G119</f>
        <v>serv_PAD_O_SPI_COPI_0</v>
      </c>
    </row>
    <row r="207" spans="6:7">
      <c r="F207" s="88">
        <f t="shared" si="9"/>
        <v>114</v>
      </c>
      <c r="G207" s="88" t="str">
        <f>+Pin_Assignment_RO1822_1_R4252!$G120</f>
        <v>serv_PAD_I_SPI_CIPO_0</v>
      </c>
    </row>
    <row r="208" spans="6:7">
      <c r="F208" s="88">
        <f t="shared" si="9"/>
        <v>115</v>
      </c>
      <c r="G208" s="88" t="str">
        <f>+Pin_Assignment_RO1822_1_R4252!$G121</f>
        <v>serv_PAD_O_SPI_CS_0</v>
      </c>
    </row>
    <row r="209" spans="6:7">
      <c r="F209" s="88">
        <f t="shared" si="9"/>
        <v>116</v>
      </c>
      <c r="G209" s="88" t="str">
        <f>+Pin_Assignment_RO1822_1_R4252!$G122</f>
        <v>serv_PAD_O_SPIFLASH_SCK_0</v>
      </c>
    </row>
    <row r="210" spans="6:7">
      <c r="F210" s="88">
        <f t="shared" si="9"/>
        <v>117</v>
      </c>
      <c r="G210" s="88" t="str">
        <f>+Pin_Assignment_RO1822_1_R4252!$G123</f>
        <v>serv_PAD_O_SPIFLASH_COPI_0</v>
      </c>
    </row>
    <row r="211" spans="6:7">
      <c r="F211" s="88">
        <f t="shared" si="9"/>
        <v>118</v>
      </c>
      <c r="G211" s="88" t="str">
        <f>+Pin_Assignment_RO1822_1_R4252!$G124</f>
        <v>serv_PAD_I_SPIFLASH_CIPO_0</v>
      </c>
    </row>
    <row r="212" spans="6:7">
      <c r="F212" s="88">
        <f t="shared" si="9"/>
        <v>119</v>
      </c>
      <c r="G212" s="88" t="str">
        <f>+Pin_Assignment_RO1822_1_R4252!$G125</f>
        <v>fillers_FILLPAD_36</v>
      </c>
    </row>
    <row r="213" spans="6:7">
      <c r="F213" s="88">
        <f t="shared" si="9"/>
        <v>120</v>
      </c>
      <c r="G213" s="88" t="str">
        <f>+Pin_Assignment_RO1822_1_R4252!$G126</f>
        <v>serv_PAD_VSS_RAM_0</v>
      </c>
    </row>
    <row r="214" spans="6:7">
      <c r="F214" s="88">
        <f t="shared" si="9"/>
        <v>121</v>
      </c>
      <c r="G214" s="88" t="str">
        <f>+Pin_Assignment_RO1822_1_R4252!$G127</f>
        <v>fillers_FILLPAD_37</v>
      </c>
    </row>
    <row r="215" spans="6:7">
      <c r="F215" s="88">
        <f t="shared" si="9"/>
        <v>122</v>
      </c>
      <c r="G215" s="88" t="str">
        <f>+Pin_Assignment_RO1822_1_R4252!$G128</f>
        <v>serv_PAD_VDD_RAM_0</v>
      </c>
    </row>
    <row r="216" spans="6:7">
      <c r="F216" s="88">
        <f t="shared" si="9"/>
        <v>123</v>
      </c>
      <c r="G216" s="88" t="str">
        <f>+Pin_Assignment_RO1822_1_R4252!$G129</f>
        <v>fillers_FILLPAD_38</v>
      </c>
    </row>
    <row r="217" spans="6:7">
      <c r="F217" s="88">
        <f t="shared" si="9"/>
        <v>124</v>
      </c>
      <c r="G217" s="88" t="str">
        <f>+Pin_Assignment_RO1822_1_R4252!$G130</f>
        <v>serv_PAD_O_SPIFLASH_CS_0</v>
      </c>
    </row>
    <row r="218" spans="6:7">
      <c r="F218" s="88">
        <f t="shared" si="9"/>
        <v>125</v>
      </c>
      <c r="G218" s="88" t="str">
        <f>+Pin_Assignment_RO1822_1_R4252!$G131</f>
        <v>serv_PAD_TX_OUT_0</v>
      </c>
    </row>
    <row r="219" spans="6:7">
      <c r="F219" s="88">
        <f t="shared" si="9"/>
        <v>126</v>
      </c>
      <c r="G219" s="88" t="str">
        <f>+Pin_Assignment_RO1822_1_R4252!$G132</f>
        <v>serv_PAD_RX_IN_0</v>
      </c>
    </row>
    <row r="220" spans="6:7">
      <c r="F220" s="88">
        <f t="shared" si="9"/>
        <v>127</v>
      </c>
      <c r="G220" s="88" t="str">
        <f>+Pin_Assignment_RO1822_1_R4252!$G133</f>
        <v>fillers_FILLPAD_39</v>
      </c>
    </row>
    <row r="221" spans="6:7">
      <c r="F221" s="88">
        <f t="shared" si="9"/>
        <v>128</v>
      </c>
      <c r="G221" s="88" t="str">
        <f>+Pin_Assignment_RO1822_1_R4252!$G134</f>
        <v>leros_PAD_I_CLK_0</v>
      </c>
    </row>
    <row r="222" spans="6:7">
      <c r="F222" s="88">
        <f t="shared" si="9"/>
        <v>129</v>
      </c>
      <c r="G222" s="88" t="str">
        <f>+Pin_Assignment_RO1822_1_R4252!$G135</f>
        <v>leros_PAD_CPU_RST_N_0</v>
      </c>
    </row>
    <row r="223" spans="6:7">
      <c r="F223" s="88">
        <f t="shared" si="9"/>
        <v>130</v>
      </c>
      <c r="G223" s="88" t="str">
        <f>+Pin_Assignment_RO1822_1_R4252!$G136</f>
        <v>fillers_FILLPAD_40</v>
      </c>
    </row>
    <row r="224" spans="6:7">
      <c r="F224" s="88">
        <f t="shared" ref="F224:F287" si="10">+F223+1</f>
        <v>131</v>
      </c>
      <c r="G224" s="88" t="str">
        <f>+Pin_Assignment_RO1822_1_R4252!$G137</f>
        <v>leros_PAD_LOADER_RST_N_0</v>
      </c>
    </row>
    <row r="225" spans="6:7">
      <c r="F225" s="88">
        <f t="shared" si="10"/>
        <v>132</v>
      </c>
      <c r="G225" s="88" t="str">
        <f>+Pin_Assignment_RO1822_1_R4252!$G138</f>
        <v>leros_PAD_OLEDG_0_0</v>
      </c>
    </row>
    <row r="226" spans="6:7">
      <c r="F226" s="88">
        <f t="shared" si="10"/>
        <v>133</v>
      </c>
      <c r="G226" s="88" t="str">
        <f>+Pin_Assignment_RO1822_1_R4252!$G139</f>
        <v>leros_PAD_OLEDG_0_1</v>
      </c>
    </row>
    <row r="227" spans="6:7">
      <c r="F227" s="88">
        <f t="shared" si="10"/>
        <v>134</v>
      </c>
      <c r="G227" s="88" t="str">
        <f>+Pin_Assignment_RO1822_1_R4252!$G140</f>
        <v>fillers_FILLPAD_41</v>
      </c>
    </row>
    <row r="228" spans="6:7">
      <c r="F228" s="88">
        <f t="shared" si="10"/>
        <v>135</v>
      </c>
      <c r="G228" s="88" t="str">
        <f>+Pin_Assignment_RO1822_1_R4252!$G141</f>
        <v>EAST_VDDO_OLD_2</v>
      </c>
    </row>
    <row r="229" spans="6:7">
      <c r="F229" s="88">
        <f t="shared" si="10"/>
        <v>136</v>
      </c>
      <c r="G229" s="88" t="str">
        <f>+Pin_Assignment_RO1822_1_R4252!$G142</f>
        <v>fillers_FILLPAD_42</v>
      </c>
    </row>
    <row r="230" spans="6:7">
      <c r="F230" s="88">
        <f t="shared" si="10"/>
        <v>137</v>
      </c>
      <c r="G230" s="88" t="str">
        <f>+Pin_Assignment_RO1822_1_R4252!$G143</f>
        <v>EAST_GNDO_OLD_2</v>
      </c>
    </row>
    <row r="231" spans="6:7">
      <c r="F231" s="88">
        <f t="shared" si="10"/>
        <v>138</v>
      </c>
      <c r="G231" s="88" t="str">
        <f>+Pin_Assignment_RO1822_1_R4252!$G144</f>
        <v>fillers_FILLPAD_43</v>
      </c>
    </row>
    <row r="232" spans="6:7">
      <c r="F232" s="88">
        <f t="shared" si="10"/>
        <v>139</v>
      </c>
      <c r="G232" s="88" t="str">
        <f>+Pin_Assignment_RO1822_1_R4252!$G145</f>
        <v>leros_PAD_OLEDG_0_2</v>
      </c>
    </row>
    <row r="233" spans="6:7">
      <c r="F233" s="88">
        <f t="shared" si="10"/>
        <v>140</v>
      </c>
      <c r="G233" s="88" t="str">
        <f>+Pin_Assignment_RO1822_1_R4252!$G146</f>
        <v>leros_PAD_OLEDG_0_3</v>
      </c>
    </row>
    <row r="234" spans="6:7">
      <c r="F234" s="88">
        <f t="shared" si="10"/>
        <v>141</v>
      </c>
      <c r="G234" s="88" t="str">
        <f>+Pin_Assignment_RO1822_1_R4252!$G147</f>
        <v>leros_PAD_OLEDG_0_4</v>
      </c>
    </row>
    <row r="235" spans="6:7">
      <c r="F235" s="88">
        <f t="shared" si="10"/>
        <v>142</v>
      </c>
      <c r="G235" s="88" t="str">
        <f>+Pin_Assignment_RO1822_1_R4252!$G148</f>
        <v>fillers_FILLPAD_44</v>
      </c>
    </row>
    <row r="236" spans="6:7">
      <c r="F236" s="88">
        <f t="shared" si="10"/>
        <v>143</v>
      </c>
      <c r="G236" s="88" t="str">
        <f>+Pin_Assignment_RO1822_1_R4252!$G149</f>
        <v>leros_PAD_OLEDG_0_5</v>
      </c>
    </row>
    <row r="237" spans="6:7">
      <c r="F237" s="88">
        <f t="shared" si="10"/>
        <v>144</v>
      </c>
      <c r="G237" s="88" t="str">
        <f>+Pin_Assignment_RO1822_1_R4252!$G150</f>
        <v>leros_PAD_OLEDG_0_6</v>
      </c>
    </row>
    <row r="238" spans="6:7">
      <c r="F238" s="88">
        <f t="shared" si="10"/>
        <v>145</v>
      </c>
      <c r="G238" s="88" t="str">
        <f>+Pin_Assignment_RO1822_1_R4252!$G151</f>
        <v>fillers_FILLPAD_45</v>
      </c>
    </row>
    <row r="239" spans="6:7">
      <c r="F239" s="88">
        <f t="shared" si="10"/>
        <v>146</v>
      </c>
      <c r="G239" s="88" t="str">
        <f>+Pin_Assignment_RO1822_1_R4252!$G152</f>
        <v>leros_PAD_OLEDG_0_7</v>
      </c>
    </row>
    <row r="240" spans="6:7">
      <c r="F240" s="88">
        <f t="shared" si="10"/>
        <v>147</v>
      </c>
      <c r="G240" s="88" t="str">
        <f>+Pin_Assignment_RO1822_1_R4252!$G153</f>
        <v>leros_PAD_I_SPI_LOADER_CLK_0</v>
      </c>
    </row>
    <row r="241" spans="6:8">
      <c r="F241" s="88">
        <f t="shared" si="10"/>
        <v>148</v>
      </c>
      <c r="G241" s="88" t="str">
        <f>+Pin_Assignment_RO1822_1_R4252!$G154</f>
        <v>leros_PAD_I_SPI_LOADER_CS_0</v>
      </c>
    </row>
    <row r="242" spans="6:8">
      <c r="F242" s="88">
        <f t="shared" si="10"/>
        <v>149</v>
      </c>
      <c r="G242" s="88" t="str">
        <f>+Pin_Assignment_RO1822_1_R4252!$G155</f>
        <v>fillers_FILLPAD_46</v>
      </c>
    </row>
    <row r="243" spans="6:8">
      <c r="F243" s="88">
        <f t="shared" si="10"/>
        <v>150</v>
      </c>
      <c r="G243" s="88" t="str">
        <f>+Pin_Assignment_RO1822_1_R4252!$G156</f>
        <v>leros_PAD_VSS_0</v>
      </c>
    </row>
    <row r="244" spans="6:8">
      <c r="F244" s="88">
        <f t="shared" si="10"/>
        <v>151</v>
      </c>
      <c r="G244" s="88" t="str">
        <f>+Pin_Assignment_RO1822_1_R4252!$G157</f>
        <v>fillers_FILLPAD_47</v>
      </c>
    </row>
    <row r="245" spans="6:8">
      <c r="F245" s="88">
        <f t="shared" si="10"/>
        <v>152</v>
      </c>
      <c r="G245" s="88" t="str">
        <f>+Pin_Assignment_RO1822_1_R4252!$G158</f>
        <v>leros_PAD_VDD_0</v>
      </c>
    </row>
    <row r="246" spans="6:8">
      <c r="F246" s="88">
        <f t="shared" si="10"/>
        <v>153</v>
      </c>
      <c r="G246" s="88" t="str">
        <f>+Pin_Assignment_RO1822_1_R4252!$G159</f>
        <v>NORTH_VDDO_OLD_2</v>
      </c>
      <c r="H246" s="88" t="s">
        <v>507</v>
      </c>
    </row>
    <row r="247" spans="6:8">
      <c r="F247" s="88">
        <f t="shared" si="10"/>
        <v>154</v>
      </c>
      <c r="G247" s="88" t="str">
        <f>+Pin_Assignment_RO1822_1_R4252!$G160</f>
        <v>fillers_FILLPAD_23</v>
      </c>
    </row>
    <row r="248" spans="6:8">
      <c r="F248" s="88">
        <f t="shared" si="10"/>
        <v>155</v>
      </c>
      <c r="G248" s="88" t="str">
        <f>+Pin_Assignment_RO1822_1_R4252!$G161</f>
        <v>NORTH_GNDO_OLD_2</v>
      </c>
    </row>
    <row r="249" spans="6:8">
      <c r="F249" s="88">
        <f t="shared" si="10"/>
        <v>156</v>
      </c>
      <c r="G249" s="88" t="str">
        <f>+Pin_Assignment_RO1822_1_R4252!$G162</f>
        <v>fillers_FILLPAD_22</v>
      </c>
    </row>
    <row r="250" spans="6:8">
      <c r="F250" s="88">
        <f t="shared" si="10"/>
        <v>157</v>
      </c>
      <c r="G250" s="88" t="str">
        <f>+Pin_Assignment_RO1822_1_R4252!$G163</f>
        <v>leros_PAD_I_SPI_LOADER_MOSI_0</v>
      </c>
    </row>
    <row r="251" spans="6:8">
      <c r="F251" s="88">
        <f t="shared" si="10"/>
        <v>158</v>
      </c>
      <c r="G251" s="88" t="str">
        <f>+Pin_Assignment_RO1822_1_R4252!$G164</f>
        <v>leros_PAD_O_SPI_CLK_0</v>
      </c>
    </row>
    <row r="252" spans="6:8">
      <c r="F252" s="88">
        <f t="shared" si="10"/>
        <v>159</v>
      </c>
      <c r="G252" s="88" t="str">
        <f>+Pin_Assignment_RO1822_1_R4252!$G165</f>
        <v>leros_PAD_O_SPI_CS_0</v>
      </c>
    </row>
    <row r="253" spans="6:8">
      <c r="F253" s="88">
        <f t="shared" si="10"/>
        <v>160</v>
      </c>
      <c r="G253" s="88" t="str">
        <f>+Pin_Assignment_RO1822_1_R4252!$G166</f>
        <v>fillers_FILLPAD_21</v>
      </c>
    </row>
    <row r="254" spans="6:8">
      <c r="F254" s="88">
        <f t="shared" si="10"/>
        <v>161</v>
      </c>
      <c r="G254" s="88" t="str">
        <f>+Pin_Assignment_RO1822_1_R4252!$G167</f>
        <v>leros_PAD_O_SPI_MOSI_0</v>
      </c>
    </row>
    <row r="255" spans="6:8">
      <c r="F255" s="88">
        <f t="shared" si="10"/>
        <v>162</v>
      </c>
      <c r="G255" s="88" t="str">
        <f>+Pin_Assignment_RO1822_1_R4252!$G168</f>
        <v>leros_PAD_I_SPI_MISO_0</v>
      </c>
    </row>
    <row r="256" spans="6:8">
      <c r="F256" s="88">
        <f t="shared" si="10"/>
        <v>163</v>
      </c>
      <c r="G256" s="88" t="str">
        <f>+Pin_Assignment_RO1822_1_R4252!$G169</f>
        <v>leros_PAD_SRAM_loaded_0</v>
      </c>
    </row>
    <row r="257" spans="6:7">
      <c r="F257" s="88">
        <f t="shared" si="10"/>
        <v>164</v>
      </c>
      <c r="G257" s="88" t="str">
        <f>+Pin_Assignment_RO1822_1_R4252!$G170</f>
        <v>fillers_FILLPAD_20</v>
      </c>
    </row>
    <row r="258" spans="6:7">
      <c r="F258" s="88">
        <f t="shared" si="10"/>
        <v>165</v>
      </c>
      <c r="G258" s="88" t="str">
        <f>+Pin_Assignment_RO1822_1_R4252!$G171</f>
        <v>leros_PAD_VDD_IM_RAM_0</v>
      </c>
    </row>
    <row r="259" spans="6:7">
      <c r="F259" s="88">
        <f t="shared" si="10"/>
        <v>166</v>
      </c>
      <c r="G259" s="88" t="str">
        <f>+Pin_Assignment_RO1822_1_R4252!$G172</f>
        <v>leros_PAD_VSS_IM_RAM_0</v>
      </c>
    </row>
    <row r="260" spans="6:7">
      <c r="F260" s="88">
        <f t="shared" si="10"/>
        <v>167</v>
      </c>
      <c r="G260" s="88" t="str">
        <f>+Pin_Assignment_RO1822_1_R4252!$G173</f>
        <v>fillers_FILLPAD_19</v>
      </c>
    </row>
    <row r="261" spans="6:7">
      <c r="F261" s="88">
        <f t="shared" si="10"/>
        <v>168</v>
      </c>
      <c r="G261" s="88" t="str">
        <f>+Pin_Assignment_RO1822_1_R4252!$G174</f>
        <v>leros_PAD_VDD_DM_RAM_0</v>
      </c>
    </row>
    <row r="262" spans="6:7">
      <c r="F262" s="88">
        <f t="shared" si="10"/>
        <v>169</v>
      </c>
      <c r="G262" s="88" t="str">
        <f>+Pin_Assignment_RO1822_1_R4252!$G175</f>
        <v>fillers_FILLPAD_18</v>
      </c>
    </row>
    <row r="263" spans="6:7">
      <c r="F263" s="88">
        <f t="shared" si="10"/>
        <v>170</v>
      </c>
      <c r="G263" s="88" t="str">
        <f>+Pin_Assignment_RO1822_1_R4252!$G176</f>
        <v>leros_PAD_VSS_DM_RAM_0</v>
      </c>
    </row>
    <row r="264" spans="6:7">
      <c r="F264" s="88">
        <f t="shared" si="10"/>
        <v>171</v>
      </c>
      <c r="G264" s="88" t="str">
        <f>+Pin_Assignment_RO1822_1_R4252!$G177</f>
        <v>fillers_FILLPAD_17</v>
      </c>
    </row>
    <row r="265" spans="6:7">
      <c r="F265" s="88">
        <f t="shared" si="10"/>
        <v>172</v>
      </c>
      <c r="G265" s="88" t="str">
        <f>+Pin_Assignment_RO1822_1_R4252!$G178</f>
        <v>memser_pad_out_bits_0</v>
      </c>
    </row>
    <row r="266" spans="6:7">
      <c r="F266" s="88">
        <f t="shared" si="10"/>
        <v>173</v>
      </c>
      <c r="G266" s="88" t="str">
        <f>+Pin_Assignment_RO1822_1_R4252!$G179</f>
        <v>memser_pad_out_bits_1</v>
      </c>
    </row>
    <row r="267" spans="6:7">
      <c r="F267" s="88">
        <f t="shared" si="10"/>
        <v>174</v>
      </c>
      <c r="G267" s="88" t="str">
        <f>+Pin_Assignment_RO1822_1_R4252!$G180</f>
        <v>memser_pad_out_bits_2</v>
      </c>
    </row>
    <row r="268" spans="6:7">
      <c r="F268" s="88">
        <f t="shared" si="10"/>
        <v>175</v>
      </c>
      <c r="G268" s="88" t="str">
        <f>+Pin_Assignment_RO1822_1_R4252!$G181</f>
        <v>fillers_FILLPAD_16</v>
      </c>
    </row>
    <row r="269" spans="6:7">
      <c r="F269" s="88">
        <f t="shared" si="10"/>
        <v>176</v>
      </c>
      <c r="G269" s="88" t="str">
        <f>+Pin_Assignment_RO1822_1_R4252!$G182</f>
        <v>memser_pad_out_bits_3</v>
      </c>
    </row>
    <row r="270" spans="6:7">
      <c r="F270" s="88">
        <f t="shared" si="10"/>
        <v>177</v>
      </c>
      <c r="G270" s="88" t="str">
        <f>+Pin_Assignment_RO1822_1_R4252!$G183</f>
        <v>memser_pad_out_bits_4</v>
      </c>
    </row>
    <row r="271" spans="6:7">
      <c r="F271" s="88">
        <f t="shared" si="10"/>
        <v>178</v>
      </c>
      <c r="G271" s="88" t="str">
        <f>+Pin_Assignment_RO1822_1_R4252!$G184</f>
        <v>fillers_FILLPAD_15</v>
      </c>
    </row>
    <row r="272" spans="6:7">
      <c r="F272" s="88">
        <f t="shared" si="10"/>
        <v>179</v>
      </c>
      <c r="G272" s="88" t="str">
        <f>+Pin_Assignment_RO1822_1_R4252!$G185</f>
        <v>memser_pad_out_bits_5</v>
      </c>
    </row>
    <row r="273" spans="6:7">
      <c r="F273" s="88">
        <f t="shared" si="10"/>
        <v>180</v>
      </c>
      <c r="G273" s="88" t="str">
        <f>+Pin_Assignment_RO1822_1_R4252!$G186</f>
        <v>memser_pad_out_bits_6</v>
      </c>
    </row>
    <row r="274" spans="6:7">
      <c r="F274" s="88">
        <f t="shared" si="10"/>
        <v>181</v>
      </c>
      <c r="G274" s="88" t="str">
        <f>+Pin_Assignment_RO1822_1_R4252!$G187</f>
        <v>memser_pad_out_bits_7</v>
      </c>
    </row>
    <row r="275" spans="6:7">
      <c r="F275" s="88">
        <f t="shared" si="10"/>
        <v>182</v>
      </c>
      <c r="G275" s="88" t="str">
        <f>+Pin_Assignment_RO1822_1_R4252!$G188</f>
        <v>fillers_FILLPAD_14</v>
      </c>
    </row>
    <row r="276" spans="6:7">
      <c r="F276" s="88">
        <f t="shared" si="10"/>
        <v>183</v>
      </c>
      <c r="G276" s="88" t="str">
        <f>+Pin_Assignment_RO1822_1_R4252!$G189</f>
        <v>NORTH_VDDO_OLD_1</v>
      </c>
    </row>
    <row r="277" spans="6:7">
      <c r="F277" s="88">
        <f t="shared" si="10"/>
        <v>184</v>
      </c>
      <c r="G277" s="88" t="str">
        <f>+Pin_Assignment_RO1822_1_R4252!$G190</f>
        <v>fillers_FILLPAD_13</v>
      </c>
    </row>
    <row r="278" spans="6:7">
      <c r="F278" s="88">
        <f t="shared" si="10"/>
        <v>185</v>
      </c>
      <c r="G278" s="88" t="str">
        <f>+Pin_Assignment_RO1822_1_R4252!$G191</f>
        <v>NORTH_GNDO_OLD_1</v>
      </c>
    </row>
    <row r="279" spans="6:7">
      <c r="F279" s="88">
        <f t="shared" si="10"/>
        <v>186</v>
      </c>
      <c r="G279" s="88" t="str">
        <f>+Pin_Assignment_RO1822_1_R4252!$G192</f>
        <v>fillers_FILLPAD_12</v>
      </c>
    </row>
    <row r="280" spans="6:7">
      <c r="F280" s="88">
        <f t="shared" si="10"/>
        <v>187</v>
      </c>
      <c r="G280" s="88" t="str">
        <f>+Pin_Assignment_RO1822_1_R4252!$G193</f>
        <v>memser_system_memser_outer_io_in_bits_pad_in_bits_0</v>
      </c>
    </row>
    <row r="281" spans="6:7">
      <c r="F281" s="88">
        <f t="shared" si="10"/>
        <v>188</v>
      </c>
      <c r="G281" s="88" t="str">
        <f>+Pin_Assignment_RO1822_1_R4252!$G194</f>
        <v>memser_system_memser_outer_io_in_bits_pad_in_bits_1</v>
      </c>
    </row>
    <row r="282" spans="6:7">
      <c r="F282" s="88">
        <f t="shared" si="10"/>
        <v>189</v>
      </c>
      <c r="G282" s="88" t="str">
        <f>+Pin_Assignment_RO1822_1_R4252!$G195</f>
        <v>memser_system_memser_outer_io_in_bits_pad_in_bits_2</v>
      </c>
    </row>
    <row r="283" spans="6:7">
      <c r="F283" s="88">
        <f t="shared" si="10"/>
        <v>190</v>
      </c>
      <c r="G283" s="88" t="str">
        <f>+Pin_Assignment_RO1822_1_R4252!$G196</f>
        <v>memser_system_memser_outer_io_in_bits_pad_in_bits_3</v>
      </c>
    </row>
    <row r="284" spans="6:7">
      <c r="F284" s="88">
        <f t="shared" si="10"/>
        <v>191</v>
      </c>
      <c r="G284" s="88" t="str">
        <f>+Pin_Assignment_RO1822_1_R4252!$G197</f>
        <v>memser_system_memser_outer_io_in_bits_pad_in_bits_4</v>
      </c>
    </row>
    <row r="285" spans="6:7">
      <c r="F285" s="88">
        <f t="shared" si="10"/>
        <v>192</v>
      </c>
      <c r="G285" s="88" t="str">
        <f>+Pin_Assignment_RO1822_1_R4252!$G198</f>
        <v>memser_system_memser_outer_io_in_bits_pad_in_bits_5</v>
      </c>
    </row>
    <row r="286" spans="6:7">
      <c r="F286" s="88">
        <f t="shared" si="10"/>
        <v>193</v>
      </c>
      <c r="G286" s="88" t="str">
        <f>+Pin_Assignment_RO1822_1_R4252!$G199</f>
        <v>memser_system_memser_outer_io_in_bits_pad_in_bits_6</v>
      </c>
    </row>
    <row r="287" spans="6:7">
      <c r="F287" s="88">
        <f t="shared" si="10"/>
        <v>194</v>
      </c>
      <c r="G287" s="88" t="str">
        <f>+Pin_Assignment_RO1822_1_R4252!$G200</f>
        <v>memser_system_memser_outer_io_in_bits_pad_in_bits_7</v>
      </c>
    </row>
    <row r="288" spans="6:7">
      <c r="F288" s="88">
        <f t="shared" ref="F288:F351" si="11">+F287+1</f>
        <v>195</v>
      </c>
      <c r="G288" s="88" t="str">
        <f>+Pin_Assignment_RO1822_1_R4252!$G201</f>
        <v>fillers_FILLPAD_11</v>
      </c>
    </row>
    <row r="289" spans="6:7">
      <c r="F289" s="88">
        <f t="shared" si="11"/>
        <v>196</v>
      </c>
      <c r="G289" s="88" t="str">
        <f>+Pin_Assignment_RO1822_1_R4252!$G202</f>
        <v>NORTH_GND_OLD_0</v>
      </c>
    </row>
    <row r="290" spans="6:7">
      <c r="F290" s="88">
        <f t="shared" si="11"/>
        <v>197</v>
      </c>
      <c r="G290" s="88" t="str">
        <f>+Pin_Assignment_RO1822_1_R4252!$G203</f>
        <v>fillers_FILLPAD_10</v>
      </c>
    </row>
    <row r="291" spans="6:7">
      <c r="F291" s="88">
        <f t="shared" si="11"/>
        <v>198</v>
      </c>
      <c r="G291" s="88" t="str">
        <f>+Pin_Assignment_RO1822_1_R4252!$G204</f>
        <v>NORTH_VDD_OLD_0</v>
      </c>
    </row>
    <row r="292" spans="6:7">
      <c r="F292" s="88">
        <f t="shared" si="11"/>
        <v>199</v>
      </c>
      <c r="G292" s="88" t="str">
        <f>+Pin_Assignment_RO1822_1_R4252!$G205</f>
        <v>fillers_FILLPAD_9</v>
      </c>
    </row>
    <row r="293" spans="6:7">
      <c r="F293" s="88">
        <f t="shared" si="11"/>
        <v>200</v>
      </c>
      <c r="G293" s="88" t="str">
        <f>+Pin_Assignment_RO1822_1_R4252!$G206</f>
        <v>memser_pad_out_ready</v>
      </c>
    </row>
    <row r="294" spans="6:7">
      <c r="F294" s="88">
        <f t="shared" si="11"/>
        <v>201</v>
      </c>
      <c r="G294" s="88" t="str">
        <f>+Pin_Assignment_RO1822_1_R4252!$G207</f>
        <v>memser_pad_in_valid</v>
      </c>
    </row>
    <row r="295" spans="6:7">
      <c r="F295" s="88">
        <f t="shared" si="11"/>
        <v>202</v>
      </c>
      <c r="G295" s="88" t="str">
        <f>+Pin_Assignment_RO1822_1_R4252!$G208</f>
        <v>memser_pad_out_valid</v>
      </c>
    </row>
    <row r="296" spans="6:7">
      <c r="F296" s="88">
        <f t="shared" si="11"/>
        <v>203</v>
      </c>
      <c r="G296" s="88" t="str">
        <f>+Pin_Assignment_RO1822_1_R4252!$G209</f>
        <v>fillers_FILLPAD_8</v>
      </c>
    </row>
    <row r="297" spans="6:7">
      <c r="F297" s="88">
        <f t="shared" si="11"/>
        <v>204</v>
      </c>
      <c r="G297" s="88" t="str">
        <f>+Pin_Assignment_RO1822_1_R4252!$G210</f>
        <v>memser_pad_in_ready</v>
      </c>
    </row>
    <row r="298" spans="6:7">
      <c r="F298" s="88">
        <f t="shared" si="11"/>
        <v>205</v>
      </c>
      <c r="G298" s="88" t="str">
        <f>+Pin_Assignment_RO1822_1_R4252!$G211</f>
        <v>sys_clock</v>
      </c>
    </row>
    <row r="299" spans="6:7">
      <c r="F299" s="88">
        <f t="shared" si="11"/>
        <v>206</v>
      </c>
      <c r="G299" s="88" t="str">
        <f>+Pin_Assignment_RO1822_1_R4252!$G212</f>
        <v>fillers_FILLPAD_7</v>
      </c>
    </row>
    <row r="300" spans="6:7">
      <c r="F300" s="88">
        <f t="shared" si="11"/>
        <v>207</v>
      </c>
      <c r="G300" s="88" t="str">
        <f>+Pin_Assignment_RO1822_1_R4252!$G213</f>
        <v>sys_rstn</v>
      </c>
    </row>
    <row r="301" spans="6:7">
      <c r="F301" s="88">
        <f t="shared" si="11"/>
        <v>208</v>
      </c>
      <c r="G301" s="88" t="str">
        <f>+Pin_Assignment_RO1822_1_R4252!$G214</f>
        <v>clock_extsermem_clock_0</v>
      </c>
    </row>
    <row r="302" spans="6:7">
      <c r="F302" s="88">
        <f t="shared" si="11"/>
        <v>209</v>
      </c>
      <c r="G302" s="88" t="str">
        <f>+Pin_Assignment_RO1822_1_R4252!$G215</f>
        <v>jtag_tms</v>
      </c>
    </row>
    <row r="303" spans="6:7">
      <c r="F303" s="88">
        <f t="shared" si="11"/>
        <v>210</v>
      </c>
      <c r="G303" s="88" t="str">
        <f>+Pin_Assignment_RO1822_1_R4252!$G216</f>
        <v>fillers_FILLPAD_6</v>
      </c>
    </row>
    <row r="304" spans="6:7">
      <c r="F304" s="88">
        <f t="shared" si="11"/>
        <v>211</v>
      </c>
      <c r="G304" s="88" t="str">
        <f>+Pin_Assignment_RO1822_1_R4252!$G217</f>
        <v>NORTH_GNDO_OLD_0</v>
      </c>
    </row>
    <row r="305" spans="6:7">
      <c r="F305" s="88">
        <f t="shared" si="11"/>
        <v>212</v>
      </c>
      <c r="G305" s="88" t="str">
        <f>+Pin_Assignment_RO1822_1_R4252!$G218</f>
        <v>fillers_FILLPAD_5</v>
      </c>
    </row>
    <row r="306" spans="6:7">
      <c r="F306" s="88">
        <f t="shared" si="11"/>
        <v>213</v>
      </c>
      <c r="G306" s="88" t="str">
        <f>+Pin_Assignment_RO1822_1_R4252!$G219</f>
        <v>NORTH_VDDO_OLD_0</v>
      </c>
    </row>
    <row r="307" spans="6:7">
      <c r="F307" s="88">
        <f t="shared" si="11"/>
        <v>214</v>
      </c>
      <c r="G307" s="88" t="str">
        <f>+Pin_Assignment_RO1822_1_R4252!$G220</f>
        <v>fillers_FILLPAD_4</v>
      </c>
    </row>
    <row r="308" spans="6:7">
      <c r="F308" s="88">
        <f t="shared" si="11"/>
        <v>215</v>
      </c>
      <c r="G308" s="88" t="str">
        <f>+Pin_Assignment_RO1822_1_R4252!$G221</f>
        <v>jtag_tck</v>
      </c>
    </row>
    <row r="309" spans="6:7">
      <c r="F309" s="88">
        <f t="shared" si="11"/>
        <v>216</v>
      </c>
      <c r="G309" s="88" t="str">
        <f>+Pin_Assignment_RO1822_1_R4252!$G222</f>
        <v>jtag_tdi</v>
      </c>
    </row>
    <row r="310" spans="6:7">
      <c r="F310" s="88">
        <f t="shared" si="11"/>
        <v>217</v>
      </c>
      <c r="G310" s="88" t="str">
        <f>+Pin_Assignment_RO1822_1_R4252!$G223</f>
        <v>jtag_trstn</v>
      </c>
    </row>
    <row r="311" spans="6:7">
      <c r="F311" s="88">
        <f t="shared" si="11"/>
        <v>218</v>
      </c>
      <c r="G311" s="88" t="str">
        <f>+Pin_Assignment_RO1822_1_R4252!$G224</f>
        <v>fillers_FILLPAD_3</v>
      </c>
    </row>
    <row r="312" spans="6:7">
      <c r="F312" s="88">
        <f t="shared" si="11"/>
        <v>219</v>
      </c>
      <c r="G312" s="88" t="str">
        <f>+Pin_Assignment_RO1822_1_R4252!$G225</f>
        <v>jtag_tdo</v>
      </c>
    </row>
    <row r="313" spans="6:7">
      <c r="F313" s="88">
        <f t="shared" si="11"/>
        <v>220</v>
      </c>
      <c r="G313" s="88" t="str">
        <f>+Pin_Assignment_RO1822_1_R4252!$G226</f>
        <v>VSS_AES</v>
      </c>
    </row>
    <row r="314" spans="6:7">
      <c r="F314" s="88">
        <f t="shared" si="11"/>
        <v>221</v>
      </c>
      <c r="G314" s="88" t="str">
        <f>+Pin_Assignment_RO1822_1_R4252!$G227</f>
        <v>fillers_FILLPAD_2</v>
      </c>
    </row>
    <row r="315" spans="6:7">
      <c r="F315" s="88">
        <f t="shared" si="11"/>
        <v>222</v>
      </c>
      <c r="G315" s="88" t="str">
        <f>+Pin_Assignment_RO1822_1_R4252!$G228</f>
        <v>VDD_AES</v>
      </c>
    </row>
    <row r="316" spans="6:7">
      <c r="F316" s="88">
        <f t="shared" si="11"/>
        <v>223</v>
      </c>
      <c r="G316" s="88" t="str">
        <f>+Pin_Assignment_RO1822_1_R4252!$G229</f>
        <v>gpio_GPIO_1</v>
      </c>
    </row>
    <row r="317" spans="6:7">
      <c r="F317" s="88">
        <f t="shared" si="11"/>
        <v>224</v>
      </c>
      <c r="G317" s="88" t="str">
        <f>+Pin_Assignment_RO1822_1_R4252!$G230</f>
        <v>gpio_GPIO_0</v>
      </c>
    </row>
    <row r="318" spans="6:7">
      <c r="F318" s="88">
        <f t="shared" si="11"/>
        <v>225</v>
      </c>
      <c r="G318" s="88" t="str">
        <f>+Pin_Assignment_RO1822_1_R4252!$G231</f>
        <v>fillers_FILLPAD_1</v>
      </c>
    </row>
    <row r="319" spans="6:7">
      <c r="F319" s="88">
        <f t="shared" si="11"/>
        <v>226</v>
      </c>
      <c r="G319" s="88" t="str">
        <f>+Pin_Assignment_RO1822_1_R4252!$G232</f>
        <v>NORTH_GND_0</v>
      </c>
    </row>
    <row r="320" spans="6:7">
      <c r="F320" s="88">
        <f t="shared" si="11"/>
        <v>227</v>
      </c>
      <c r="G320" s="88" t="str">
        <f>+Pin_Assignment_RO1822_1_R4252!$G233</f>
        <v>fillers_FILLPAD_0</v>
      </c>
    </row>
    <row r="321" spans="6:8">
      <c r="F321" s="88">
        <f t="shared" si="11"/>
        <v>228</v>
      </c>
      <c r="G321" s="88" t="str">
        <f>+Pin_Assignment_RO1822_1_R4252!$G234</f>
        <v>NORTH_VDD_0</v>
      </c>
    </row>
    <row r="322" spans="6:8">
      <c r="F322" s="88">
        <f t="shared" si="11"/>
        <v>229</v>
      </c>
      <c r="H322" s="88" t="s">
        <v>508</v>
      </c>
    </row>
    <row r="323" spans="6:8">
      <c r="F323" s="88">
        <f t="shared" si="11"/>
        <v>230</v>
      </c>
    </row>
    <row r="324" spans="6:8">
      <c r="F324" s="88">
        <f t="shared" si="11"/>
        <v>231</v>
      </c>
    </row>
    <row r="325" spans="6:8">
      <c r="F325" s="88">
        <f t="shared" si="11"/>
        <v>232</v>
      </c>
    </row>
    <row r="326" spans="6:8">
      <c r="F326" s="88">
        <f t="shared" si="11"/>
        <v>233</v>
      </c>
    </row>
    <row r="327" spans="6:8">
      <c r="F327" s="88">
        <f t="shared" si="11"/>
        <v>234</v>
      </c>
    </row>
    <row r="328" spans="6:8">
      <c r="F328" s="88">
        <f t="shared" si="11"/>
        <v>235</v>
      </c>
    </row>
    <row r="329" spans="6:8">
      <c r="F329" s="88">
        <f t="shared" si="11"/>
        <v>236</v>
      </c>
    </row>
    <row r="330" spans="6:8">
      <c r="F330" s="88">
        <f t="shared" si="11"/>
        <v>237</v>
      </c>
    </row>
    <row r="331" spans="6:8">
      <c r="F331" s="88">
        <f t="shared" si="11"/>
        <v>238</v>
      </c>
    </row>
    <row r="332" spans="6:8">
      <c r="F332" s="88">
        <f t="shared" si="11"/>
        <v>239</v>
      </c>
    </row>
    <row r="333" spans="6:8">
      <c r="F333" s="88">
        <f t="shared" si="11"/>
        <v>240</v>
      </c>
    </row>
    <row r="334" spans="6:8">
      <c r="F334" s="88">
        <f t="shared" si="11"/>
        <v>241</v>
      </c>
    </row>
    <row r="335" spans="6:8">
      <c r="F335" s="88">
        <f t="shared" si="11"/>
        <v>242</v>
      </c>
    </row>
    <row r="336" spans="6:8">
      <c r="F336" s="88">
        <f t="shared" si="11"/>
        <v>243</v>
      </c>
    </row>
    <row r="337" spans="6:6">
      <c r="F337" s="88">
        <f t="shared" si="11"/>
        <v>244</v>
      </c>
    </row>
    <row r="338" spans="6:6">
      <c r="F338" s="88">
        <f t="shared" si="11"/>
        <v>245</v>
      </c>
    </row>
    <row r="339" spans="6:6">
      <c r="F339" s="88">
        <f t="shared" si="11"/>
        <v>246</v>
      </c>
    </row>
    <row r="340" spans="6:6">
      <c r="F340" s="88">
        <f t="shared" si="11"/>
        <v>247</v>
      </c>
    </row>
    <row r="341" spans="6:6">
      <c r="F341" s="88">
        <f t="shared" si="11"/>
        <v>248</v>
      </c>
    </row>
    <row r="342" spans="6:6">
      <c r="F342" s="88">
        <f t="shared" si="11"/>
        <v>249</v>
      </c>
    </row>
    <row r="343" spans="6:6">
      <c r="F343" s="88">
        <f t="shared" si="11"/>
        <v>250</v>
      </c>
    </row>
    <row r="344" spans="6:6">
      <c r="F344" s="88">
        <f t="shared" si="11"/>
        <v>251</v>
      </c>
    </row>
    <row r="345" spans="6:6">
      <c r="F345" s="88">
        <f t="shared" si="11"/>
        <v>252</v>
      </c>
    </row>
    <row r="346" spans="6:6">
      <c r="F346" s="88">
        <f t="shared" si="11"/>
        <v>253</v>
      </c>
    </row>
    <row r="347" spans="6:6">
      <c r="F347" s="88">
        <f t="shared" si="11"/>
        <v>254</v>
      </c>
    </row>
    <row r="348" spans="6:6">
      <c r="F348" s="88">
        <f t="shared" si="11"/>
        <v>255</v>
      </c>
    </row>
    <row r="349" spans="6:6">
      <c r="F349" s="88">
        <f t="shared" si="11"/>
        <v>256</v>
      </c>
    </row>
    <row r="350" spans="6:6">
      <c r="F350" s="88">
        <f t="shared" si="11"/>
        <v>257</v>
      </c>
    </row>
    <row r="351" spans="6:6">
      <c r="F351" s="88">
        <f t="shared" si="11"/>
        <v>258</v>
      </c>
    </row>
    <row r="352" spans="6:6">
      <c r="F352" s="88">
        <f t="shared" ref="F352:F397" si="12">+F351+1</f>
        <v>259</v>
      </c>
    </row>
    <row r="353" spans="6:6">
      <c r="F353" s="88">
        <f t="shared" si="12"/>
        <v>260</v>
      </c>
    </row>
    <row r="354" spans="6:6">
      <c r="F354" s="88">
        <f t="shared" si="12"/>
        <v>261</v>
      </c>
    </row>
    <row r="355" spans="6:6">
      <c r="F355" s="88">
        <f t="shared" si="12"/>
        <v>262</v>
      </c>
    </row>
    <row r="356" spans="6:6">
      <c r="F356" s="88">
        <f t="shared" si="12"/>
        <v>263</v>
      </c>
    </row>
    <row r="357" spans="6:6">
      <c r="F357" s="88">
        <f t="shared" si="12"/>
        <v>264</v>
      </c>
    </row>
    <row r="358" spans="6:6">
      <c r="F358" s="88">
        <f t="shared" si="12"/>
        <v>265</v>
      </c>
    </row>
    <row r="359" spans="6:6">
      <c r="F359" s="88">
        <f t="shared" si="12"/>
        <v>266</v>
      </c>
    </row>
    <row r="360" spans="6:6">
      <c r="F360" s="88">
        <f t="shared" si="12"/>
        <v>267</v>
      </c>
    </row>
    <row r="361" spans="6:6">
      <c r="F361" s="88">
        <f t="shared" si="12"/>
        <v>268</v>
      </c>
    </row>
    <row r="362" spans="6:6">
      <c r="F362" s="88">
        <f t="shared" si="12"/>
        <v>269</v>
      </c>
    </row>
    <row r="363" spans="6:6">
      <c r="F363" s="88">
        <f t="shared" si="12"/>
        <v>270</v>
      </c>
    </row>
    <row r="364" spans="6:6">
      <c r="F364" s="88">
        <f t="shared" si="12"/>
        <v>271</v>
      </c>
    </row>
    <row r="365" spans="6:6">
      <c r="F365" s="88">
        <f t="shared" si="12"/>
        <v>272</v>
      </c>
    </row>
    <row r="366" spans="6:6">
      <c r="F366" s="88">
        <f t="shared" si="12"/>
        <v>273</v>
      </c>
    </row>
    <row r="367" spans="6:6">
      <c r="F367" s="88">
        <f t="shared" si="12"/>
        <v>274</v>
      </c>
    </row>
    <row r="368" spans="6:6">
      <c r="F368" s="88">
        <f t="shared" si="12"/>
        <v>275</v>
      </c>
    </row>
    <row r="369" spans="6:6">
      <c r="F369" s="88">
        <f t="shared" si="12"/>
        <v>276</v>
      </c>
    </row>
    <row r="370" spans="6:6">
      <c r="F370" s="88">
        <f t="shared" si="12"/>
        <v>277</v>
      </c>
    </row>
    <row r="371" spans="6:6">
      <c r="F371" s="88">
        <f t="shared" si="12"/>
        <v>278</v>
      </c>
    </row>
    <row r="372" spans="6:6">
      <c r="F372" s="88">
        <f t="shared" si="12"/>
        <v>279</v>
      </c>
    </row>
    <row r="373" spans="6:6">
      <c r="F373" s="88">
        <f t="shared" si="12"/>
        <v>280</v>
      </c>
    </row>
    <row r="374" spans="6:6">
      <c r="F374" s="88">
        <f t="shared" si="12"/>
        <v>281</v>
      </c>
    </row>
    <row r="375" spans="6:6">
      <c r="F375" s="88">
        <f t="shared" si="12"/>
        <v>282</v>
      </c>
    </row>
    <row r="376" spans="6:6">
      <c r="F376" s="88">
        <f t="shared" si="12"/>
        <v>283</v>
      </c>
    </row>
    <row r="377" spans="6:6">
      <c r="F377" s="88">
        <f t="shared" si="12"/>
        <v>284</v>
      </c>
    </row>
    <row r="378" spans="6:6">
      <c r="F378" s="88">
        <f t="shared" si="12"/>
        <v>285</v>
      </c>
    </row>
    <row r="379" spans="6:6">
      <c r="F379" s="88">
        <f t="shared" si="12"/>
        <v>286</v>
      </c>
    </row>
    <row r="380" spans="6:6">
      <c r="F380" s="88">
        <f t="shared" si="12"/>
        <v>287</v>
      </c>
    </row>
    <row r="381" spans="6:6">
      <c r="F381" s="88">
        <f t="shared" si="12"/>
        <v>288</v>
      </c>
    </row>
    <row r="382" spans="6:6">
      <c r="F382" s="88">
        <f t="shared" si="12"/>
        <v>289</v>
      </c>
    </row>
    <row r="383" spans="6:6">
      <c r="F383" s="88">
        <f t="shared" si="12"/>
        <v>290</v>
      </c>
    </row>
    <row r="384" spans="6:6">
      <c r="F384" s="88">
        <f t="shared" si="12"/>
        <v>291</v>
      </c>
    </row>
    <row r="385" spans="6:6">
      <c r="F385" s="88">
        <f t="shared" si="12"/>
        <v>292</v>
      </c>
    </row>
    <row r="386" spans="6:6">
      <c r="F386" s="88">
        <f t="shared" si="12"/>
        <v>293</v>
      </c>
    </row>
    <row r="387" spans="6:6">
      <c r="F387" s="88">
        <f t="shared" si="12"/>
        <v>294</v>
      </c>
    </row>
    <row r="388" spans="6:6">
      <c r="F388" s="88">
        <f t="shared" si="12"/>
        <v>295</v>
      </c>
    </row>
    <row r="389" spans="6:6">
      <c r="F389" s="88">
        <f t="shared" si="12"/>
        <v>296</v>
      </c>
    </row>
    <row r="390" spans="6:6">
      <c r="F390" s="88">
        <f t="shared" si="12"/>
        <v>297</v>
      </c>
    </row>
    <row r="391" spans="6:6">
      <c r="F391" s="88">
        <f t="shared" si="12"/>
        <v>298</v>
      </c>
    </row>
    <row r="392" spans="6:6">
      <c r="F392" s="88">
        <f t="shared" si="12"/>
        <v>299</v>
      </c>
    </row>
    <row r="393" spans="6:6">
      <c r="F393" s="88">
        <f t="shared" si="12"/>
        <v>300</v>
      </c>
    </row>
    <row r="394" spans="6:6">
      <c r="F394" s="88">
        <f t="shared" si="12"/>
        <v>301</v>
      </c>
    </row>
    <row r="395" spans="6:6">
      <c r="F395" s="88">
        <f t="shared" si="12"/>
        <v>302</v>
      </c>
    </row>
    <row r="396" spans="6:6">
      <c r="F396" s="88">
        <f t="shared" si="12"/>
        <v>303</v>
      </c>
    </row>
    <row r="397" spans="6:6">
      <c r="F397" s="88">
        <f t="shared" si="12"/>
        <v>304</v>
      </c>
    </row>
  </sheetData>
  <sortState xmlns:xlrd2="http://schemas.microsoft.com/office/spreadsheetml/2017/richdata2" columnSort="1" ref="I1:CF2">
    <sortCondition ref="I1:CF1"/>
  </sortState>
  <mergeCells count="209">
    <mergeCell ref="BI91:BJ91"/>
    <mergeCell ref="BK91:BL91"/>
    <mergeCell ref="BM91:BN91"/>
    <mergeCell ref="BO91:BP91"/>
    <mergeCell ref="BQ91:BR91"/>
    <mergeCell ref="BS91:BT91"/>
    <mergeCell ref="AW91:AX91"/>
    <mergeCell ref="AY91:AZ91"/>
    <mergeCell ref="BA91:BB91"/>
    <mergeCell ref="BC91:BD91"/>
    <mergeCell ref="BE91:BF91"/>
    <mergeCell ref="BG91:BH91"/>
    <mergeCell ref="AK91:AL91"/>
    <mergeCell ref="AM91:AN91"/>
    <mergeCell ref="AO91:AP91"/>
    <mergeCell ref="AQ91:AR91"/>
    <mergeCell ref="AS91:AT91"/>
    <mergeCell ref="AU91:AV91"/>
    <mergeCell ref="BQ90:BR90"/>
    <mergeCell ref="BS90:BT90"/>
    <mergeCell ref="U91:V91"/>
    <mergeCell ref="W91:X91"/>
    <mergeCell ref="Y91:Z91"/>
    <mergeCell ref="AA91:AB91"/>
    <mergeCell ref="AC91:AD91"/>
    <mergeCell ref="AE91:AF91"/>
    <mergeCell ref="AG91:AH91"/>
    <mergeCell ref="AI91:AJ91"/>
    <mergeCell ref="BE90:BF90"/>
    <mergeCell ref="BG90:BH90"/>
    <mergeCell ref="BI90:BJ90"/>
    <mergeCell ref="BK90:BL90"/>
    <mergeCell ref="BM90:BN90"/>
    <mergeCell ref="BO90:BP90"/>
    <mergeCell ref="AS90:AT90"/>
    <mergeCell ref="AU90:AV90"/>
    <mergeCell ref="U90:V90"/>
    <mergeCell ref="W90:X90"/>
    <mergeCell ref="Y90:Z90"/>
    <mergeCell ref="AA90:AB90"/>
    <mergeCell ref="AC90:AD90"/>
    <mergeCell ref="AE90:AF90"/>
    <mergeCell ref="C70:C71"/>
    <mergeCell ref="D70:D71"/>
    <mergeCell ref="CK70:CK71"/>
    <mergeCell ref="AW90:AX90"/>
    <mergeCell ref="AY90:AZ90"/>
    <mergeCell ref="BA90:BB90"/>
    <mergeCell ref="BC90:BD90"/>
    <mergeCell ref="AG90:AH90"/>
    <mergeCell ref="AI90:AJ90"/>
    <mergeCell ref="AK90:AL90"/>
    <mergeCell ref="AM90:AN90"/>
    <mergeCell ref="AO90:AP90"/>
    <mergeCell ref="AQ90:AR90"/>
    <mergeCell ref="CL70:CL71"/>
    <mergeCell ref="C72:C73"/>
    <mergeCell ref="D72:D73"/>
    <mergeCell ref="CK72:CK73"/>
    <mergeCell ref="CL72:CL73"/>
    <mergeCell ref="C66:C67"/>
    <mergeCell ref="D66:D67"/>
    <mergeCell ref="CK66:CK67"/>
    <mergeCell ref="CL66:CL67"/>
    <mergeCell ref="C68:C69"/>
    <mergeCell ref="D68:D69"/>
    <mergeCell ref="CK68:CK69"/>
    <mergeCell ref="CL68:CL69"/>
    <mergeCell ref="C62:C63"/>
    <mergeCell ref="D62:D63"/>
    <mergeCell ref="CK62:CK63"/>
    <mergeCell ref="CL62:CL63"/>
    <mergeCell ref="C64:C65"/>
    <mergeCell ref="D64:D65"/>
    <mergeCell ref="CK64:CK65"/>
    <mergeCell ref="CL64:CL65"/>
    <mergeCell ref="C58:C59"/>
    <mergeCell ref="D58:D59"/>
    <mergeCell ref="CK58:CK59"/>
    <mergeCell ref="CL58:CL59"/>
    <mergeCell ref="C60:C61"/>
    <mergeCell ref="D60:D61"/>
    <mergeCell ref="CK60:CK61"/>
    <mergeCell ref="CL60:CL61"/>
    <mergeCell ref="C54:C55"/>
    <mergeCell ref="D54:D55"/>
    <mergeCell ref="CK54:CK55"/>
    <mergeCell ref="CL54:CL55"/>
    <mergeCell ref="C56:C57"/>
    <mergeCell ref="D56:D57"/>
    <mergeCell ref="CK56:CK57"/>
    <mergeCell ref="CL56:CL57"/>
    <mergeCell ref="C50:C51"/>
    <mergeCell ref="D50:D51"/>
    <mergeCell ref="CK50:CK51"/>
    <mergeCell ref="CL50:CL51"/>
    <mergeCell ref="C52:C53"/>
    <mergeCell ref="D52:D53"/>
    <mergeCell ref="CK52:CK53"/>
    <mergeCell ref="CL52:CL53"/>
    <mergeCell ref="C46:C47"/>
    <mergeCell ref="D46:D47"/>
    <mergeCell ref="CK46:CK47"/>
    <mergeCell ref="CL46:CL47"/>
    <mergeCell ref="C48:C49"/>
    <mergeCell ref="D48:D49"/>
    <mergeCell ref="CK48:CK49"/>
    <mergeCell ref="CL48:CL49"/>
    <mergeCell ref="C42:C43"/>
    <mergeCell ref="D42:D43"/>
    <mergeCell ref="CK42:CK43"/>
    <mergeCell ref="CL42:CL43"/>
    <mergeCell ref="C44:C45"/>
    <mergeCell ref="D44:D45"/>
    <mergeCell ref="CK44:CK45"/>
    <mergeCell ref="CL44:CL45"/>
    <mergeCell ref="C38:C39"/>
    <mergeCell ref="D38:D39"/>
    <mergeCell ref="CK38:CK39"/>
    <mergeCell ref="CL38:CL39"/>
    <mergeCell ref="C40:C41"/>
    <mergeCell ref="D40:D41"/>
    <mergeCell ref="CK40:CK41"/>
    <mergeCell ref="CL40:CL41"/>
    <mergeCell ref="C34:C35"/>
    <mergeCell ref="D34:D35"/>
    <mergeCell ref="CK34:CK35"/>
    <mergeCell ref="CL34:CL35"/>
    <mergeCell ref="C36:C37"/>
    <mergeCell ref="D36:D37"/>
    <mergeCell ref="CK36:CK37"/>
    <mergeCell ref="CL36:CL37"/>
    <mergeCell ref="C30:C31"/>
    <mergeCell ref="D30:D31"/>
    <mergeCell ref="CK30:CK31"/>
    <mergeCell ref="CL30:CL31"/>
    <mergeCell ref="C32:C33"/>
    <mergeCell ref="D32:D33"/>
    <mergeCell ref="CK32:CK33"/>
    <mergeCell ref="CL32:CL33"/>
    <mergeCell ref="D26:D27"/>
    <mergeCell ref="CK26:CK27"/>
    <mergeCell ref="CL26:CL27"/>
    <mergeCell ref="C28:C29"/>
    <mergeCell ref="D28:D29"/>
    <mergeCell ref="CK28:CK29"/>
    <mergeCell ref="CL28:CL29"/>
    <mergeCell ref="I10:CF85"/>
    <mergeCell ref="C22:C23"/>
    <mergeCell ref="D22:D23"/>
    <mergeCell ref="CK22:CK23"/>
    <mergeCell ref="CL22:CL23"/>
    <mergeCell ref="C24:C25"/>
    <mergeCell ref="D24:D25"/>
    <mergeCell ref="CK24:CK25"/>
    <mergeCell ref="CL24:CL25"/>
    <mergeCell ref="C26:C27"/>
    <mergeCell ref="BI5:BJ5"/>
    <mergeCell ref="BK5:BL5"/>
    <mergeCell ref="BM5:BN5"/>
    <mergeCell ref="BO5:BP5"/>
    <mergeCell ref="BQ5:BR5"/>
    <mergeCell ref="BS5:BT5"/>
    <mergeCell ref="AW5:AX5"/>
    <mergeCell ref="AY5:AZ5"/>
    <mergeCell ref="BA5:BB5"/>
    <mergeCell ref="BC5:BD5"/>
    <mergeCell ref="BE5:BF5"/>
    <mergeCell ref="BG5:BH5"/>
    <mergeCell ref="AK5:AL5"/>
    <mergeCell ref="AM5:AN5"/>
    <mergeCell ref="AO5:AP5"/>
    <mergeCell ref="AQ5:AR5"/>
    <mergeCell ref="AS5:AT5"/>
    <mergeCell ref="AU5:AV5"/>
    <mergeCell ref="BQ4:BR4"/>
    <mergeCell ref="BS4:BT4"/>
    <mergeCell ref="U5:V5"/>
    <mergeCell ref="W5:X5"/>
    <mergeCell ref="Y5:Z5"/>
    <mergeCell ref="AA5:AB5"/>
    <mergeCell ref="AC5:AD5"/>
    <mergeCell ref="AE5:AF5"/>
    <mergeCell ref="AG5:AH5"/>
    <mergeCell ref="AI5:AJ5"/>
    <mergeCell ref="BE4:BF4"/>
    <mergeCell ref="BG4:BH4"/>
    <mergeCell ref="BI4:BJ4"/>
    <mergeCell ref="BK4:BL4"/>
    <mergeCell ref="BM4:BN4"/>
    <mergeCell ref="BO4:BP4"/>
    <mergeCell ref="AS4:AT4"/>
    <mergeCell ref="AU4:AV4"/>
    <mergeCell ref="AW4:AX4"/>
    <mergeCell ref="AY4:AZ4"/>
    <mergeCell ref="BA4:BB4"/>
    <mergeCell ref="BC4:BD4"/>
    <mergeCell ref="AG4:AH4"/>
    <mergeCell ref="AI4:AJ4"/>
    <mergeCell ref="AK4:AL4"/>
    <mergeCell ref="AM4:AN4"/>
    <mergeCell ref="AO4:AP4"/>
    <mergeCell ref="AQ4:AR4"/>
    <mergeCell ref="U4:V4"/>
    <mergeCell ref="W4:X4"/>
    <mergeCell ref="Y4:Z4"/>
    <mergeCell ref="AA4:AB4"/>
    <mergeCell ref="AC4:AD4"/>
    <mergeCell ref="AE4:AF4"/>
  </mergeCells>
  <phoneticPr fontId="1"/>
  <pageMargins left="0.7" right="0.7" top="0.75" bottom="0.75" header="0.3" footer="0.3"/>
  <pageSetup paperSize="9" scale="2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7"/>
  <sheetViews>
    <sheetView topLeftCell="A12" zoomScale="85" zoomScaleNormal="85" workbookViewId="0">
      <selection activeCell="I58" sqref="I58"/>
    </sheetView>
  </sheetViews>
  <sheetFormatPr defaultColWidth="9" defaultRowHeight="13.5"/>
  <cols>
    <col min="1" max="1" width="2.625" style="13" customWidth="1"/>
    <col min="2" max="16384" width="9" style="13"/>
  </cols>
  <sheetData>
    <row r="1" spans="1:5" s="1" customFormat="1">
      <c r="A1" s="108" t="s">
        <v>142</v>
      </c>
      <c r="B1" s="108"/>
      <c r="C1" s="108"/>
      <c r="D1" s="54"/>
    </row>
    <row r="2" spans="1:5">
      <c r="A2" s="60"/>
      <c r="B2" s="60"/>
      <c r="C2" s="61"/>
    </row>
    <row r="3" spans="1:5" s="37" customFormat="1" ht="17.25">
      <c r="B3" s="38" t="s">
        <v>140</v>
      </c>
      <c r="E3" s="55"/>
    </row>
    <row r="4" spans="1:5" ht="14.25">
      <c r="B4" s="20"/>
      <c r="C4" s="20"/>
    </row>
    <row r="5" spans="1:5" ht="14.25">
      <c r="B5" s="20" t="s">
        <v>124</v>
      </c>
      <c r="C5" s="20"/>
    </row>
    <row r="6" spans="1:5" ht="14.25">
      <c r="B6" s="20"/>
      <c r="C6" s="20"/>
    </row>
    <row r="7" spans="1:5" ht="14.25">
      <c r="B7" s="20" t="s">
        <v>70</v>
      </c>
      <c r="C7" s="20"/>
    </row>
    <row r="8" spans="1:5" ht="14.25">
      <c r="B8" s="20" t="s">
        <v>71</v>
      </c>
      <c r="C8" s="20"/>
    </row>
    <row r="9" spans="1:5" ht="14.25">
      <c r="B9" s="20"/>
      <c r="C9" s="20"/>
    </row>
    <row r="10" spans="1:5" ht="14.25">
      <c r="B10" s="20" t="s">
        <v>72</v>
      </c>
      <c r="C10" s="20"/>
    </row>
    <row r="11" spans="1:5" ht="14.25">
      <c r="B11" s="20" t="s">
        <v>73</v>
      </c>
      <c r="C11" s="20"/>
    </row>
    <row r="12" spans="1:5" ht="14.25">
      <c r="B12" s="20" t="s">
        <v>74</v>
      </c>
      <c r="C12" s="20"/>
    </row>
    <row r="13" spans="1:5" ht="14.25">
      <c r="B13" s="20"/>
      <c r="C13" s="20"/>
    </row>
    <row r="14" spans="1:5" ht="14.25">
      <c r="B14" s="21" t="s">
        <v>86</v>
      </c>
      <c r="C14" s="20"/>
    </row>
    <row r="15" spans="1:5" ht="14.25">
      <c r="B15" s="22" t="s">
        <v>85</v>
      </c>
      <c r="C15" s="23"/>
    </row>
    <row r="16" spans="1:5" ht="14.25">
      <c r="B16" s="22"/>
      <c r="C16" s="23"/>
    </row>
    <row r="17" spans="2:3" ht="14.25">
      <c r="B17" s="22"/>
      <c r="C17" s="20"/>
    </row>
  </sheetData>
  <mergeCells count="1">
    <mergeCell ref="A1:C1"/>
  </mergeCells>
  <phoneticPr fontId="1"/>
  <hyperlinks>
    <hyperlink ref="B14" location="'Chip layout'!C55" display="Fig.1 The pin place of the chip" xr:uid="{00000000-0004-0000-0500-000000000000}"/>
    <hyperlink ref="B15" location="'Chip layout'!M55" display="Fig.2 The chip  layout" xr:uid="{00000000-0004-0000-0500-000001000000}"/>
    <hyperlink ref="A1:B1" location="Index!A1" display="Back to Index" xr:uid="{00000000-0004-0000-0500-000003000000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24"/>
  <sheetViews>
    <sheetView zoomScaleNormal="100" workbookViewId="0">
      <selection activeCell="T42" sqref="T42"/>
    </sheetView>
  </sheetViews>
  <sheetFormatPr defaultColWidth="9" defaultRowHeight="13.5"/>
  <cols>
    <col min="1" max="1" width="2.625" style="13" customWidth="1"/>
    <col min="2" max="2" width="11.375" style="13" customWidth="1"/>
    <col min="3" max="6" width="13.625" style="13" customWidth="1"/>
    <col min="7" max="7" width="18.125" style="13" customWidth="1"/>
    <col min="8" max="16384" width="9" style="13"/>
  </cols>
  <sheetData>
    <row r="1" spans="1:10" s="1" customFormat="1">
      <c r="A1" s="108" t="s">
        <v>142</v>
      </c>
      <c r="B1" s="108"/>
      <c r="C1" s="108"/>
      <c r="D1" s="54"/>
    </row>
    <row r="3" spans="1:10" s="37" customFormat="1" ht="17.25">
      <c r="B3" s="38" t="s">
        <v>135</v>
      </c>
      <c r="E3" s="55"/>
    </row>
    <row r="5" spans="1:10">
      <c r="B5" s="14" t="s">
        <v>38</v>
      </c>
      <c r="C5" s="197" t="s">
        <v>146</v>
      </c>
      <c r="D5" s="198"/>
      <c r="E5" s="198"/>
      <c r="F5" s="199"/>
      <c r="G5" s="15" t="s">
        <v>144</v>
      </c>
      <c r="H5" s="14" t="s">
        <v>145</v>
      </c>
    </row>
    <row r="6" spans="1:10">
      <c r="B6" s="16" t="s">
        <v>39</v>
      </c>
      <c r="C6" s="194" t="s">
        <v>84</v>
      </c>
      <c r="D6" s="195"/>
      <c r="E6" s="195"/>
      <c r="F6" s="196"/>
      <c r="G6" s="16" t="s">
        <v>40</v>
      </c>
      <c r="H6" s="17" t="s">
        <v>41</v>
      </c>
    </row>
    <row r="7" spans="1:10">
      <c r="B7" s="16" t="s">
        <v>42</v>
      </c>
      <c r="C7" s="194" t="s">
        <v>43</v>
      </c>
      <c r="D7" s="195"/>
      <c r="E7" s="195"/>
      <c r="F7" s="196"/>
      <c r="G7" s="16" t="s">
        <v>44</v>
      </c>
      <c r="H7" s="17" t="s">
        <v>41</v>
      </c>
    </row>
    <row r="8" spans="1:10">
      <c r="B8" s="16" t="s">
        <v>45</v>
      </c>
      <c r="C8" s="194" t="s">
        <v>46</v>
      </c>
      <c r="D8" s="195"/>
      <c r="E8" s="195"/>
      <c r="F8" s="196"/>
      <c r="G8" s="16" t="s">
        <v>45</v>
      </c>
      <c r="H8" s="17" t="s">
        <v>47</v>
      </c>
    </row>
    <row r="9" spans="1:10">
      <c r="B9" s="18" t="s">
        <v>48</v>
      </c>
      <c r="C9" s="194" t="s">
        <v>49</v>
      </c>
      <c r="D9" s="195"/>
      <c r="E9" s="195"/>
      <c r="F9" s="196"/>
      <c r="G9" s="18" t="s">
        <v>48</v>
      </c>
      <c r="H9" s="17" t="s">
        <v>50</v>
      </c>
    </row>
    <row r="10" spans="1:10">
      <c r="B10" s="16" t="s">
        <v>51</v>
      </c>
      <c r="C10" s="194" t="s">
        <v>52</v>
      </c>
      <c r="D10" s="195"/>
      <c r="E10" s="195"/>
      <c r="F10" s="196"/>
      <c r="G10" s="16" t="s">
        <v>51</v>
      </c>
      <c r="H10" s="17" t="s">
        <v>53</v>
      </c>
    </row>
    <row r="11" spans="1:10">
      <c r="B11" s="16" t="s">
        <v>54</v>
      </c>
      <c r="C11" s="194" t="s">
        <v>55</v>
      </c>
      <c r="D11" s="195"/>
      <c r="E11" s="195"/>
      <c r="F11" s="196"/>
      <c r="G11" s="16" t="s">
        <v>54</v>
      </c>
      <c r="H11" s="17" t="s">
        <v>41</v>
      </c>
    </row>
    <row r="12" spans="1:10">
      <c r="B12" s="16" t="s">
        <v>56</v>
      </c>
      <c r="C12" s="194" t="s">
        <v>57</v>
      </c>
      <c r="D12" s="195"/>
      <c r="E12" s="195"/>
      <c r="F12" s="196"/>
      <c r="G12" s="16" t="s">
        <v>56</v>
      </c>
      <c r="H12" s="17" t="s">
        <v>58</v>
      </c>
    </row>
    <row r="16" spans="1:10">
      <c r="B16" s="14" t="s">
        <v>38</v>
      </c>
      <c r="C16" s="197" t="s">
        <v>146</v>
      </c>
      <c r="D16" s="198"/>
      <c r="E16" s="198"/>
      <c r="F16" s="199"/>
      <c r="G16" s="15" t="s">
        <v>144</v>
      </c>
      <c r="H16" s="14" t="s">
        <v>145</v>
      </c>
      <c r="J16" s="13" t="s">
        <v>59</v>
      </c>
    </row>
    <row r="17" spans="2:10">
      <c r="B17" s="16" t="s">
        <v>40</v>
      </c>
      <c r="C17" s="194" t="s">
        <v>83</v>
      </c>
      <c r="D17" s="195"/>
      <c r="E17" s="195"/>
      <c r="F17" s="196"/>
      <c r="G17" s="16" t="s">
        <v>40</v>
      </c>
      <c r="H17" s="17" t="s">
        <v>41</v>
      </c>
      <c r="J17" s="13" t="s">
        <v>60</v>
      </c>
    </row>
    <row r="18" spans="2:10">
      <c r="B18" s="16" t="s">
        <v>42</v>
      </c>
      <c r="C18" s="194" t="s">
        <v>61</v>
      </c>
      <c r="D18" s="195"/>
      <c r="E18" s="195"/>
      <c r="F18" s="196"/>
      <c r="G18" s="16" t="s">
        <v>44</v>
      </c>
      <c r="H18" s="17" t="s">
        <v>41</v>
      </c>
    </row>
    <row r="19" spans="2:10">
      <c r="B19" s="16" t="s">
        <v>45</v>
      </c>
      <c r="C19" s="194" t="s">
        <v>62</v>
      </c>
      <c r="D19" s="195"/>
      <c r="E19" s="195"/>
      <c r="F19" s="196"/>
      <c r="G19" s="16" t="s">
        <v>45</v>
      </c>
      <c r="H19" s="17" t="s">
        <v>41</v>
      </c>
      <c r="J19" s="13" t="s">
        <v>63</v>
      </c>
    </row>
    <row r="20" spans="2:10">
      <c r="B20" s="18" t="s">
        <v>48</v>
      </c>
      <c r="C20" s="194" t="s">
        <v>64</v>
      </c>
      <c r="D20" s="195"/>
      <c r="E20" s="195"/>
      <c r="F20" s="196"/>
      <c r="G20" s="18" t="s">
        <v>48</v>
      </c>
      <c r="H20" s="17" t="s">
        <v>41</v>
      </c>
      <c r="J20" s="13" t="s">
        <v>100</v>
      </c>
    </row>
    <row r="21" spans="2:10">
      <c r="B21" s="16" t="s">
        <v>51</v>
      </c>
      <c r="C21" s="194" t="s">
        <v>65</v>
      </c>
      <c r="D21" s="195"/>
      <c r="E21" s="195"/>
      <c r="F21" s="196"/>
      <c r="G21" s="16" t="s">
        <v>51</v>
      </c>
      <c r="H21" s="17" t="s">
        <v>41</v>
      </c>
      <c r="J21" s="13" t="s">
        <v>66</v>
      </c>
    </row>
    <row r="22" spans="2:10">
      <c r="B22" s="16" t="s">
        <v>67</v>
      </c>
      <c r="C22" s="194" t="s">
        <v>68</v>
      </c>
      <c r="D22" s="195"/>
      <c r="E22" s="195"/>
      <c r="F22" s="196"/>
      <c r="G22" s="16" t="s">
        <v>54</v>
      </c>
      <c r="H22" s="17" t="s">
        <v>41</v>
      </c>
    </row>
    <row r="23" spans="2:10">
      <c r="B23" s="16" t="s">
        <v>56</v>
      </c>
      <c r="C23" s="194" t="s">
        <v>69</v>
      </c>
      <c r="D23" s="195"/>
      <c r="E23" s="195"/>
      <c r="F23" s="196"/>
      <c r="G23" s="16" t="s">
        <v>56</v>
      </c>
      <c r="H23" s="17" t="s">
        <v>58</v>
      </c>
    </row>
    <row r="24" spans="2:10">
      <c r="G24" s="19"/>
    </row>
  </sheetData>
  <sheetProtection sheet="1" objects="1" scenarios="1"/>
  <mergeCells count="17">
    <mergeCell ref="A1:C1"/>
    <mergeCell ref="C11:F11"/>
    <mergeCell ref="C12:F12"/>
    <mergeCell ref="C16:F16"/>
    <mergeCell ref="C17:F17"/>
    <mergeCell ref="C5:F5"/>
    <mergeCell ref="C6:F6"/>
    <mergeCell ref="C7:F7"/>
    <mergeCell ref="C8:F8"/>
    <mergeCell ref="C9:F9"/>
    <mergeCell ref="C10:F10"/>
    <mergeCell ref="C20:F20"/>
    <mergeCell ref="C21:F21"/>
    <mergeCell ref="C22:F22"/>
    <mergeCell ref="C23:F23"/>
    <mergeCell ref="C18:F18"/>
    <mergeCell ref="C19:F19"/>
  </mergeCells>
  <phoneticPr fontId="1"/>
  <hyperlinks>
    <hyperlink ref="A1:B1" location="Index!A1" display="Back to Index" xr:uid="{00000000-0004-0000-06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Index</vt:lpstr>
      <vt:lpstr>History</vt:lpstr>
      <vt:lpstr>Schedule</vt:lpstr>
      <vt:lpstr>Chip Allocation</vt:lpstr>
      <vt:lpstr>Pin_Assignment_RO1822_1_R4252</vt:lpstr>
      <vt:lpstr>5.0x5.0 QFP208</vt:lpstr>
      <vt:lpstr>Circuit Layout</vt:lpstr>
      <vt:lpstr>IO Description</vt:lpstr>
      <vt:lpstr>Pin_Assignment_RO1822_1_R4252!Print_Area</vt:lpstr>
      <vt:lpstr>Pin_Assignment_RO1822_1_R4252!Print_Titles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Yomogita Takumu</dc:creator>
  <cp:lastModifiedBy>AD</cp:lastModifiedBy>
  <cp:lastPrinted>2017-05-31T10:29:41Z</cp:lastPrinted>
  <dcterms:created xsi:type="dcterms:W3CDTF">2014-05-21T18:01:42Z</dcterms:created>
  <dcterms:modified xsi:type="dcterms:W3CDTF">2022-10-18T04:48:31Z</dcterms:modified>
</cp:coreProperties>
</file>