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History" sheetId="2" r:id="rId5"/>
    <sheet state="visible" name="Chip Allocation" sheetId="3" r:id="rId6"/>
    <sheet state="visible" name="Pin Assignment R4250" sheetId="4" r:id="rId7"/>
    <sheet state="visible" name="Sheet1" sheetId="5" r:id="rId8"/>
    <sheet state="hidden" name="Pin Assignment R4250 (2)" sheetId="6" r:id="rId9"/>
    <sheet state="visible" name="IO description" sheetId="7" r:id="rId10"/>
  </sheets>
  <externalReferences>
    <externalReference r:id="rId11"/>
    <externalReference r:id="rId12"/>
  </externalReferences>
  <definedNames>
    <definedName hidden="1" localSheetId="3" name="_xlnm._FilterDatabase">'Pin Assignment R4250'!$C$6:$M$106</definedName>
    <definedName hidden="1" localSheetId="5" name="_xlnm._FilterDatabase">'Pin Assignment R4250 (2)'!$C$6:$L$106</definedName>
  </definedNames>
  <calcPr/>
  <extLst>
    <ext uri="GoogleSheetsCustomDataVersion1">
      <go:sheetsCustomData xmlns:go="http://customooxmlschemas.google.com/" r:id="rId13" roundtripDataSignature="AMtx7mjPlmww3o3TDM4rVjZmIloGujIAvw=="/>
    </ext>
  </extLst>
</workbook>
</file>

<file path=xl/sharedStrings.xml><?xml version="1.0" encoding="utf-8"?>
<sst xmlns="http://schemas.openxmlformats.org/spreadsheetml/2006/main" count="727" uniqueCount="251">
  <si>
    <t>Index</t>
  </si>
  <si>
    <t xml:space="preserve">
</t>
  </si>
  <si>
    <t>No.</t>
  </si>
  <si>
    <t>Sheet</t>
  </si>
  <si>
    <t>Contents</t>
  </si>
  <si>
    <t>Note</t>
  </si>
  <si>
    <t>Table of contents of this Excel file</t>
  </si>
  <si>
    <t>This sheet</t>
  </si>
  <si>
    <t>History</t>
  </si>
  <si>
    <t>Modified history of this Excel file</t>
  </si>
  <si>
    <t>Chip Allocation</t>
  </si>
  <si>
    <t>Pin Assignment R4250</t>
  </si>
  <si>
    <t>Pin Assignment for R4250</t>
  </si>
  <si>
    <t>Pin Assignment R4251</t>
  </si>
  <si>
    <t>Pin Assignment for R4251</t>
  </si>
  <si>
    <t>Pin Assignment R4252</t>
  </si>
  <si>
    <t>Pin Assignment for R4252</t>
  </si>
  <si>
    <t>Circuit Layout</t>
  </si>
  <si>
    <t>IO Description</t>
  </si>
  <si>
    <t>Description of I/O Pins</t>
  </si>
  <si>
    <t>Back to Index</t>
  </si>
  <si>
    <t>Modified History</t>
  </si>
  <si>
    <t>Date</t>
  </si>
  <si>
    <t>Modified by</t>
  </si>
  <si>
    <t>Updates</t>
  </si>
  <si>
    <t>Hotta</t>
  </si>
  <si>
    <t>All</t>
  </si>
  <si>
    <t>New created</t>
  </si>
  <si>
    <t>Chip Allocation
Pin Assignment R4252</t>
  </si>
  <si>
    <t>Relocated
HU_RISC16 =&gt; HU_FLOATW &amp; HU_DCT32</t>
  </si>
  <si>
    <t>No.74 =&gt; Unused</t>
  </si>
  <si>
    <t>All pins have been relocated.</t>
  </si>
  <si>
    <t>Common digital input pins have been assigned.</t>
  </si>
  <si>
    <t>Relocated due to the cancellation of AESCOM.</t>
  </si>
  <si>
    <t>Bug fix (No.12, 62, 82).</t>
  </si>
  <si>
    <t>Renesas SOTB 65nm CMOS</t>
  </si>
  <si>
    <t>Lab</t>
  </si>
  <si>
    <t>Desiner</t>
  </si>
  <si>
    <t>Prefix</t>
  </si>
  <si>
    <t>Content</t>
  </si>
  <si>
    <t>Prefix/Layout Content</t>
  </si>
  <si>
    <r>
      <rPr>
        <rFont val="ＭＳ ゴシック"/>
        <color rgb="FFFF0000"/>
        <sz val="11.0"/>
      </rPr>
      <t>Analog</t>
    </r>
    <r>
      <rPr>
        <rFont val="ＭＳ ゴシック"/>
        <color theme="1"/>
        <sz val="11.0"/>
      </rPr>
      <t>/</t>
    </r>
    <r>
      <rPr>
        <rFont val="ＭＳ ゴシック"/>
        <color rgb="FF00B0F0"/>
        <sz val="11.0"/>
      </rPr>
      <t>Digital</t>
    </r>
    <r>
      <rPr>
        <rFont val="ＭＳ ゴシック"/>
        <color theme="1"/>
        <sz val="11.0"/>
      </rPr>
      <t>/</t>
    </r>
    <r>
      <rPr>
        <rFont val="ＭＳ ゴシック"/>
        <color rgb="FF7030A0"/>
        <sz val="11.0"/>
      </rPr>
      <t>Mix</t>
    </r>
  </si>
  <si>
    <t>Chip</t>
  </si>
  <si>
    <t>Num. of Pins</t>
  </si>
  <si>
    <t>Pham Lab.</t>
  </si>
  <si>
    <t>Duran</t>
  </si>
  <si>
    <t>DR</t>
  </si>
  <si>
    <t>Open8 SERV SoC</t>
  </si>
  <si>
    <t>DR_Open8_SERV_SoC</t>
  </si>
  <si>
    <t>Digital</t>
  </si>
  <si>
    <t>R4250</t>
  </si>
  <si>
    <t>Ueda</t>
  </si>
  <si>
    <t>UD</t>
  </si>
  <si>
    <t>DLDO</t>
  </si>
  <si>
    <t>UD_DLDO</t>
  </si>
  <si>
    <t>Mix</t>
  </si>
  <si>
    <t>Hashimoto</t>
  </si>
  <si>
    <t>HS</t>
  </si>
  <si>
    <t>TIQ FLASH ADC</t>
  </si>
  <si>
    <t>HS_TIQ_ADC</t>
  </si>
  <si>
    <t>Analog</t>
  </si>
  <si>
    <t>Ishibashi Lab.</t>
  </si>
  <si>
    <t>NULL</t>
  </si>
  <si>
    <t>N</t>
  </si>
  <si>
    <t>R4251</t>
  </si>
  <si>
    <t>COMMON</t>
  </si>
  <si>
    <t>-</t>
  </si>
  <si>
    <t>POWER</t>
  </si>
  <si>
    <t>POWER_R4250</t>
  </si>
  <si>
    <t>Total I/O</t>
  </si>
  <si>
    <t>Pin Assignment (R4250)</t>
  </si>
  <si>
    <t>Pin Name</t>
  </si>
  <si>
    <t>Pin No.</t>
  </si>
  <si>
    <t>Symbol/Layout Content</t>
  </si>
  <si>
    <t>Original</t>
  </si>
  <si>
    <t>Member1</t>
  </si>
  <si>
    <t>Member2</t>
  </si>
  <si>
    <t>Member3</t>
  </si>
  <si>
    <t>Member4</t>
  </si>
  <si>
    <t>Member5</t>
  </si>
  <si>
    <t>I/O Name</t>
  </si>
  <si>
    <t>Bottom</t>
  </si>
  <si>
    <t>NONE</t>
  </si>
  <si>
    <t>NC</t>
  </si>
  <si>
    <t>IODTH</t>
  </si>
  <si>
    <t>VCCQ</t>
  </si>
  <si>
    <t>power</t>
  </si>
  <si>
    <t>VSSQ</t>
  </si>
  <si>
    <t>VDDLS</t>
  </si>
  <si>
    <t>VSS</t>
  </si>
  <si>
    <t>RS_Cryptography_SoC</t>
  </si>
  <si>
    <t>RS_LW_SoC_CLK</t>
  </si>
  <si>
    <t>SMA + FPGA + crystal</t>
  </si>
  <si>
    <t>IODIN</t>
  </si>
  <si>
    <t>RS_LW_SoC_VDD</t>
  </si>
  <si>
    <t>1.2V</t>
  </si>
  <si>
    <t>IODVDD</t>
  </si>
  <si>
    <t>RS_LW_SoC_RST</t>
  </si>
  <si>
    <t>Switch</t>
  </si>
  <si>
    <t>RS_LW_SoC_VSS</t>
  </si>
  <si>
    <t>GND</t>
  </si>
  <si>
    <t>IODVSS</t>
  </si>
  <si>
    <t>RS_LW_SoC_QSPI_SS</t>
  </si>
  <si>
    <t>Flash</t>
  </si>
  <si>
    <t>IODOUT</t>
  </si>
  <si>
    <t>RS_LW_SoC_QSPI_CLK</t>
  </si>
  <si>
    <t>RS_LW_SoC_QSPI_MOSI</t>
  </si>
  <si>
    <t>RS_ChaCha20_VDD</t>
  </si>
  <si>
    <t>1.2</t>
  </si>
  <si>
    <t>RS_LW_SoC_QSPI_MISO</t>
  </si>
  <si>
    <t>RS_ChaCha20_VSS</t>
  </si>
  <si>
    <t>RS_LW_SoC_i0</t>
  </si>
  <si>
    <t>input GPIO</t>
  </si>
  <si>
    <t>RS_ASCON_VDD</t>
  </si>
  <si>
    <t>RS_LW_SoC_i1</t>
  </si>
  <si>
    <t>RS_ASCON_VSS</t>
  </si>
  <si>
    <t>RS_LW_SoC_i2</t>
  </si>
  <si>
    <t>RS_LW_SoC_i3</t>
  </si>
  <si>
    <t>RS_LW_SoC_i4</t>
  </si>
  <si>
    <t>RS_LW_SoC_i5</t>
  </si>
  <si>
    <t>Right</t>
  </si>
  <si>
    <t>RS_LW_SoC_i6</t>
  </si>
  <si>
    <t>RS_Elephant_VDD</t>
  </si>
  <si>
    <t>RS_LW_SoC_i7</t>
  </si>
  <si>
    <t>RS_Elephant_VSS</t>
  </si>
  <si>
    <t>RS_LW_SoC_i8</t>
  </si>
  <si>
    <t>uart_rx</t>
  </si>
  <si>
    <t>RS_LW_SoC_o0</t>
  </si>
  <si>
    <t>output GPIO</t>
  </si>
  <si>
    <t>led</t>
  </si>
  <si>
    <t>RS_LW_SoC_o1</t>
  </si>
  <si>
    <t>RS_GIFT_COFB_VDD</t>
  </si>
  <si>
    <t>RS_LW_SoC_o2</t>
  </si>
  <si>
    <t>RS_GIFT_COFB_VSS</t>
  </si>
  <si>
    <t>RS_LW_SoC_o3</t>
  </si>
  <si>
    <t>RS_Grain_128AEAD_VDD</t>
  </si>
  <si>
    <t>RS_LW_SoC_o4</t>
  </si>
  <si>
    <t>RS_LW_SoC_o5</t>
  </si>
  <si>
    <t>VDDH</t>
  </si>
  <si>
    <t>RS_LW_SoC_o6</t>
  </si>
  <si>
    <t>RS_LW_SoC_o7</t>
  </si>
  <si>
    <t>Top</t>
  </si>
  <si>
    <t>RS_LW_SoC_o8</t>
  </si>
  <si>
    <t>uart_tx</t>
  </si>
  <si>
    <t>RS_Grain_128AEAD_VSS</t>
  </si>
  <si>
    <t>RS_LW_SoC_DebugM_TMS</t>
  </si>
  <si>
    <t>JTAG</t>
  </si>
  <si>
    <t>RS_ISAP_VDD</t>
  </si>
  <si>
    <t>RS_LW_SoC_DebugM_TCK</t>
  </si>
  <si>
    <t>RS_LW_SoC_DebugM_TDI</t>
  </si>
  <si>
    <t>RS_ISAP_VSS</t>
  </si>
  <si>
    <t>RS_LW_SoC_DebugM_TDO</t>
  </si>
  <si>
    <t>RS_PHOTON_Beetle_VDD</t>
  </si>
  <si>
    <t>RS_LW_SoC_DebugM_RST</t>
  </si>
  <si>
    <t>RS_PHOTON_Beetle_VSS</t>
  </si>
  <si>
    <t>RS_Romulus_VDD</t>
  </si>
  <si>
    <t>RS_Romulus_VSS</t>
  </si>
  <si>
    <t>RS_SPARKLE_VDD</t>
  </si>
  <si>
    <t>RS_SPARKLE_VSS</t>
  </si>
  <si>
    <t>RS_TinyJAMBU_VDD</t>
  </si>
  <si>
    <t>Left</t>
  </si>
  <si>
    <t>RS_TRNG_RO_REF</t>
  </si>
  <si>
    <t>blank</t>
  </si>
  <si>
    <t>IOATH</t>
  </si>
  <si>
    <t>VDDA</t>
  </si>
  <si>
    <t>RS_TRNG_RO_RNG</t>
  </si>
  <si>
    <t>VSSA</t>
  </si>
  <si>
    <t>RS_TRNG_RO_STOP</t>
  </si>
  <si>
    <t>RS_TinyJAMBU_VSS</t>
  </si>
  <si>
    <t>RS_Xoodyak_VDD</t>
  </si>
  <si>
    <t>RS_VBN</t>
  </si>
  <si>
    <t>VBN</t>
  </si>
  <si>
    <t>IODVBN</t>
  </si>
  <si>
    <t>RS_TRNG_VDD</t>
  </si>
  <si>
    <t>RS_VBP</t>
  </si>
  <si>
    <t>VBP</t>
  </si>
  <si>
    <t>IODVBP</t>
  </si>
  <si>
    <t>RS_FROPUF_VDD</t>
  </si>
  <si>
    <t>RS_FROPUF_VSS</t>
  </si>
  <si>
    <t>#format ta</t>
  </si>
  <si>
    <t>ble ## [Cus</t>
  </si>
  <si>
    <t>tom WaveView] saved 16:59:18 Thu Aug  6 2020</t>
  </si>
  <si>
    <t>XVAL v(in)</t>
  </si>
  <si>
    <t>v(in)</t>
  </si>
  <si>
    <t>v(out)</t>
  </si>
  <si>
    <t>XVAL</t>
  </si>
  <si>
    <t>i(vids):0:vgs=0</t>
  </si>
  <si>
    <t>i(vids):0:vgs=0.5</t>
  </si>
  <si>
    <t>i(vids):0:vgs=1</t>
  </si>
  <si>
    <t>i(vids):0:vgs=1.5</t>
  </si>
  <si>
    <t>i(vids):0:vgs=2</t>
  </si>
  <si>
    <t>i(vids):0:vgs=2.5</t>
  </si>
  <si>
    <t>KU_TSTAG</t>
  </si>
  <si>
    <t>KUA_20</t>
  </si>
  <si>
    <t>IOA0</t>
  </si>
  <si>
    <t>RSA</t>
  </si>
  <si>
    <t>CU_CLK</t>
  </si>
  <si>
    <t>English Ver.</t>
  </si>
  <si>
    <t>A/D</t>
  </si>
  <si>
    <t>I/O</t>
  </si>
  <si>
    <t>Description</t>
  </si>
  <si>
    <t>Layou name</t>
  </si>
  <si>
    <t>Base cell</t>
  </si>
  <si>
    <t>IOAVSS</t>
  </si>
  <si>
    <t>for VSS, common with IO's VSS</t>
  </si>
  <si>
    <t>LE8HVA0E</t>
  </si>
  <si>
    <t>PBGV30E</t>
  </si>
  <si>
    <t>Through (connect to pad directly) (ex) VBP, VBN, VDD etc.</t>
  </si>
  <si>
    <t>LE8HIOANATA</t>
  </si>
  <si>
    <t>PBGV33E</t>
  </si>
  <si>
    <t>IOA3</t>
  </si>
  <si>
    <t>with diode in PAD-VSSA &amp; PAD-VDDA</t>
  </si>
  <si>
    <t>LE8HIOANA3TA</t>
  </si>
  <si>
    <t>PBGV33MB</t>
  </si>
  <si>
    <t>IOA2</t>
  </si>
  <si>
    <t>for minus voltage, with diode in PAD-VDDA</t>
  </si>
  <si>
    <t>LE8HIOANA2TA</t>
  </si>
  <si>
    <t>ESD protection for Analog signal, with diode in PAD-VSSA (ex) VDD</t>
  </si>
  <si>
    <t>LE8HIOANA0TA</t>
  </si>
  <si>
    <t>for Digital input signal, with digital buffer</t>
  </si>
  <si>
    <t>LE9HIO3B02BZ_IN</t>
  </si>
  <si>
    <t>PBGT3B02BZ</t>
  </si>
  <si>
    <t>for Digital output signal, with digital buffer</t>
  </si>
  <si>
    <t>LE9HIO3B02BZ_OUT</t>
  </si>
  <si>
    <t>LE9HV30I</t>
  </si>
  <si>
    <t>PBGV30I</t>
  </si>
  <si>
    <t>for 0.4V VDD</t>
  </si>
  <si>
    <t>LE9HV32C</t>
  </si>
  <si>
    <t>PBGV32TC</t>
  </si>
  <si>
    <t>Through (connect to pad directly)</t>
  </si>
  <si>
    <t>LE9HIOANATC</t>
  </si>
  <si>
    <t>Through for VBN (connect to pad directly)</t>
  </si>
  <si>
    <t>LE9HIOVBNTC</t>
  </si>
  <si>
    <t>Through for VBP (connect to pad directly)</t>
  </si>
  <si>
    <t>LE9HIOVBPTC</t>
  </si>
  <si>
    <t>Japanese Ver.</t>
  </si>
  <si>
    <t>IOのVSSAと共通。VSS用。</t>
  </si>
  <si>
    <t>ピンに直接つなぐ場合。VBN, VBP, VDDなど。</t>
  </si>
  <si>
    <t>PAD-VSSA間、PAD-VDDA間ダイオード付。</t>
  </si>
  <si>
    <t>PAD-VDDA間ダイオード付。負電圧用。</t>
  </si>
  <si>
    <t>PAD-VSSA間ダイオード付。 ESD保護あり。正電圧、VDDなど。</t>
  </si>
  <si>
    <t>デジタルインプット。デジタルバッファ込。</t>
  </si>
  <si>
    <t>デジタルアウトプット。デジタルバッファ込。</t>
  </si>
  <si>
    <t>IOのVSSと共通。VSS用。</t>
  </si>
  <si>
    <t>0.4V電源ピン。VDD用。</t>
  </si>
  <si>
    <t>スルー。</t>
  </si>
  <si>
    <t>VBN用スルー。</t>
  </si>
  <si>
    <t>VBP用スルー。</t>
  </si>
  <si>
    <t>IOについて</t>
  </si>
  <si>
    <t>・IOの動作保障は致しかねますので、自己責任でお願いいたします。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</si>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</sst>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 mmm\.\ yyyy"/>
    <numFmt numFmtId="165" formatCode="[=0]&quot;&quot;;General"/>
  </numFmts>
  <fonts count="18">
    <font>
      <sz val="11.0"/>
      <color theme="1"/>
      <name val="MS PGothic"/>
      <scheme val="minor"/>
    </font>
    <font>
      <sz val="11.0"/>
      <color theme="1"/>
      <name val="ＭＳ ゴシック"/>
    </font>
    <font>
      <b/>
      <u/>
      <sz val="14.0"/>
      <color theme="1"/>
      <name val="ＭＳ ゴシック"/>
    </font>
    <font>
      <b/>
      <sz val="11.0"/>
      <color theme="1"/>
      <name val="ＭＳ ゴシック"/>
    </font>
    <font>
      <u/>
      <sz val="11.0"/>
      <color theme="10"/>
      <name val="ＭＳ ゴシック"/>
    </font>
    <font>
      <u/>
      <sz val="11.0"/>
      <color theme="10"/>
      <name val="ＭＳ ゴシック"/>
    </font>
    <font>
      <u/>
      <sz val="11.0"/>
      <color theme="10"/>
      <name val="MS PGothic"/>
    </font>
    <font>
      <sz val="11.0"/>
      <color theme="10"/>
      <name val="ＭＳ ゴシック"/>
    </font>
    <font>
      <u/>
      <sz val="11.0"/>
      <color theme="10"/>
      <name val="ＭＳ ゴシック"/>
    </font>
    <font/>
    <font>
      <sz val="11.0"/>
      <color theme="1"/>
      <name val="MS PGothic"/>
    </font>
    <font>
      <b/>
      <sz val="11.0"/>
      <color theme="1"/>
      <name val="MS PGothic"/>
    </font>
    <font>
      <sz val="26.0"/>
      <color rgb="FFFF0000"/>
      <name val="ＭＳ ゴシック"/>
    </font>
    <font>
      <sz val="11.0"/>
      <color rgb="FF000000"/>
      <name val="ＭＳ ゴシック"/>
    </font>
    <font>
      <sz val="10.0"/>
      <color theme="1"/>
      <name val="ＭＳ ゴシック"/>
    </font>
    <font>
      <color theme="1"/>
      <name val="MS PGothic"/>
      <scheme val="minor"/>
    </font>
    <font>
      <sz val="9.0"/>
      <color theme="1"/>
      <name val="ＭＳ ゴシック"/>
    </font>
    <font>
      <b/>
      <sz val="18.0"/>
      <color theme="1"/>
      <name val="MS PGothic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99CC00"/>
        <bgColor rgb="FF99CC00"/>
      </patternFill>
    </fill>
    <fill>
      <patternFill patternType="solid">
        <fgColor rgb="FFFF9900"/>
        <bgColor rgb="FFFF9900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49" xfId="0" applyAlignment="1" applyBorder="1" applyFont="1" applyNumberFormat="1">
      <alignment vertical="center"/>
    </xf>
    <xf borderId="1" fillId="0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2" fillId="2" fontId="3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top"/>
    </xf>
    <xf borderId="3" fillId="2" fontId="3" numFmtId="0" xfId="0" applyAlignment="1" applyBorder="1" applyFon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4" fillId="2" fontId="3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top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3" numFmtId="0" xfId="0" applyAlignment="1" applyBorder="1" applyFont="1">
      <alignment horizontal="left" vertical="center"/>
    </xf>
    <xf borderId="5" fillId="0" fontId="9" numFmtId="0" xfId="0" applyBorder="1" applyFont="1"/>
    <xf borderId="5" fillId="0" fontId="3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center" vertical="center"/>
    </xf>
    <xf borderId="8" fillId="0" fontId="9" numFmtId="0" xfId="0" applyBorder="1" applyFont="1"/>
    <xf borderId="1" fillId="0" fontId="1" numFmtId="165" xfId="0" applyAlignment="1" applyBorder="1" applyFont="1" applyNumberForma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9" fillId="0" fontId="9" numFmtId="0" xfId="0" applyBorder="1" applyFont="1"/>
    <xf borderId="10" fillId="0" fontId="10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vertical="center"/>
    </xf>
    <xf borderId="6" fillId="7" fontId="1" numFmtId="0" xfId="0" applyAlignment="1" applyBorder="1" applyFill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0" fillId="4" fontId="11" numFmtId="0" xfId="0" applyAlignment="1" applyBorder="1" applyFont="1">
      <alignment horizontal="center"/>
    </xf>
    <xf borderId="13" fillId="0" fontId="3" numFmtId="0" xfId="0" applyAlignment="1" applyBorder="1" applyFont="1">
      <alignment horizontal="center" vertical="center"/>
    </xf>
    <xf borderId="14" fillId="7" fontId="1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10" fillId="5" fontId="11" numFmtId="0" xfId="0" applyAlignment="1" applyBorder="1" applyFont="1">
      <alignment horizontal="center"/>
    </xf>
    <xf borderId="15" fillId="0" fontId="3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16" fillId="3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8" fillId="3" fontId="1" numFmtId="0" xfId="0" applyAlignment="1" applyBorder="1" applyFont="1">
      <alignment horizontal="center" vertical="center"/>
    </xf>
    <xf borderId="19" fillId="0" fontId="9" numFmtId="0" xfId="0" applyBorder="1" applyFont="1"/>
    <xf borderId="20" fillId="0" fontId="9" numFmtId="0" xfId="0" applyBorder="1" applyFont="1"/>
    <xf borderId="21" fillId="3" fontId="1" numFmtId="0" xfId="0" applyAlignment="1" applyBorder="1" applyFont="1">
      <alignment horizontal="center" vertical="center"/>
    </xf>
    <xf borderId="22" fillId="3" fontId="1" numFmtId="0" xfId="0" applyAlignment="1" applyBorder="1" applyFont="1">
      <alignment horizontal="center" vertical="center"/>
    </xf>
    <xf borderId="23" fillId="3" fontId="1" numFmtId="0" xfId="0" applyAlignment="1" applyBorder="1" applyFont="1">
      <alignment horizontal="center" vertical="center"/>
    </xf>
    <xf borderId="24" fillId="3" fontId="1" numFmtId="0" xfId="0" applyAlignment="1" applyBorder="1" applyFont="1">
      <alignment horizontal="center" vertical="center"/>
    </xf>
    <xf borderId="25" fillId="8" fontId="1" numFmtId="0" xfId="0" applyAlignment="1" applyBorder="1" applyFill="1" applyFont="1">
      <alignment horizontal="center" textRotation="90" vertical="center"/>
    </xf>
    <xf borderId="1" fillId="6" fontId="1" numFmtId="165" xfId="0" applyAlignment="1" applyBorder="1" applyFont="1" applyNumberFormat="1">
      <alignment horizontal="center" vertical="center"/>
    </xf>
    <xf borderId="0" fillId="0" fontId="14" numFmtId="0" xfId="0" applyAlignment="1" applyFont="1">
      <alignment vertical="center"/>
    </xf>
    <xf borderId="26" fillId="0" fontId="9" numFmtId="0" xfId="0" applyBorder="1" applyFont="1"/>
    <xf borderId="1" fillId="9" fontId="1" numFmtId="0" xfId="0" applyAlignment="1" applyBorder="1" applyFill="1" applyFont="1">
      <alignment horizontal="center" shrinkToFit="0" vertical="center" wrapText="1"/>
    </xf>
    <xf borderId="1" fillId="9" fontId="1" numFmtId="165" xfId="0" applyAlignment="1" applyBorder="1" applyFont="1" applyNumberFormat="1">
      <alignment horizontal="center" vertical="center"/>
    </xf>
    <xf borderId="1" fillId="9" fontId="1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27" fillId="0" fontId="9" numFmtId="0" xfId="0" applyBorder="1" applyFont="1"/>
    <xf borderId="7" fillId="0" fontId="14" numFmtId="165" xfId="0" applyAlignment="1" applyBorder="1" applyFont="1" applyNumberFormat="1">
      <alignment horizontal="center" textRotation="180" vertical="center"/>
    </xf>
    <xf borderId="28" fillId="0" fontId="14" numFmtId="0" xfId="0" applyAlignment="1" applyBorder="1" applyFont="1">
      <alignment horizontal="center" vertical="center"/>
    </xf>
    <xf borderId="1" fillId="6" fontId="1" numFmtId="49" xfId="0" applyAlignment="1" applyBorder="1" applyFont="1" applyNumberFormat="1">
      <alignment horizontal="center" vertical="center"/>
    </xf>
    <xf borderId="28" fillId="0" fontId="9" numFmtId="0" xfId="0" applyBorder="1" applyFont="1"/>
    <xf borderId="29" fillId="0" fontId="9" numFmtId="0" xfId="0" applyBorder="1" applyFont="1"/>
    <xf borderId="30" fillId="0" fontId="9" numFmtId="0" xfId="0" applyBorder="1" applyFont="1"/>
    <xf borderId="1" fillId="0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0" fontId="10" numFmtId="0" xfId="0" applyBorder="1" applyFont="1"/>
    <xf borderId="31" fillId="0" fontId="14" numFmtId="165" xfId="0" applyAlignment="1" applyBorder="1" applyFont="1" applyNumberFormat="1">
      <alignment horizontal="center" vertical="center"/>
    </xf>
    <xf borderId="32" fillId="0" fontId="9" numFmtId="0" xfId="0" applyBorder="1" applyFont="1"/>
    <xf borderId="1" fillId="10" fontId="1" numFmtId="49" xfId="0" applyAlignment="1" applyBorder="1" applyFill="1" applyFont="1" applyNumberFormat="1">
      <alignment horizontal="center" readingOrder="0" vertical="center"/>
    </xf>
    <xf borderId="1" fillId="10" fontId="13" numFmtId="49" xfId="0" applyAlignment="1" applyBorder="1" applyFont="1" applyNumberFormat="1">
      <alignment horizontal="center" readingOrder="0" vertical="center"/>
    </xf>
    <xf borderId="33" fillId="0" fontId="14" numFmtId="0" xfId="0" applyAlignment="1" applyBorder="1" applyFont="1">
      <alignment horizontal="center" vertical="center"/>
    </xf>
    <xf borderId="33" fillId="0" fontId="9" numFmtId="0" xfId="0" applyBorder="1" applyFont="1"/>
    <xf borderId="34" fillId="0" fontId="9" numFmtId="0" xfId="0" applyBorder="1" applyFont="1"/>
    <xf borderId="35" fillId="0" fontId="14" numFmtId="0" xfId="0" applyAlignment="1" applyBorder="1" applyFont="1">
      <alignment horizontal="center" vertical="center"/>
    </xf>
    <xf borderId="36" fillId="0" fontId="9" numFmtId="0" xfId="0" applyBorder="1" applyFont="1"/>
    <xf borderId="25" fillId="11" fontId="1" numFmtId="0" xfId="0" applyAlignment="1" applyBorder="1" applyFill="1" applyFont="1">
      <alignment horizontal="center" textRotation="90" vertical="center"/>
    </xf>
    <xf borderId="0" fillId="0" fontId="1" numFmtId="165" xfId="0" applyAlignment="1" applyFont="1" applyNumberFormat="1">
      <alignment horizontal="center" vertical="center"/>
    </xf>
    <xf borderId="25" fillId="12" fontId="1" numFmtId="0" xfId="0" applyAlignment="1" applyBorder="1" applyFill="1" applyFont="1">
      <alignment horizontal="center" textRotation="90" vertical="center"/>
    </xf>
    <xf borderId="1" fillId="9" fontId="1" numFmtId="49" xfId="0" applyAlignment="1" applyBorder="1" applyFont="1" applyNumberFormat="1">
      <alignment horizontal="center" vertical="center"/>
    </xf>
    <xf borderId="1" fillId="13" fontId="1" numFmtId="49" xfId="0" applyAlignment="1" applyBorder="1" applyFill="1" applyFont="1" applyNumberFormat="1">
      <alignment horizontal="center" readingOrder="0" vertical="center"/>
    </xf>
    <xf borderId="33" fillId="0" fontId="1" numFmtId="0" xfId="0" applyAlignment="1" applyBorder="1" applyFont="1">
      <alignment horizontal="center" shrinkToFit="0" vertical="center" wrapText="1"/>
    </xf>
    <xf borderId="33" fillId="0" fontId="1" numFmtId="165" xfId="0" applyAlignment="1" applyBorder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5" numFmtId="0" xfId="0" applyFont="1"/>
    <xf borderId="0" fillId="0" fontId="10" numFmtId="11" xfId="0" applyFont="1" applyNumberFormat="1"/>
    <xf borderId="3" fillId="0" fontId="1" numFmtId="49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16" numFmtId="0" xfId="0" applyAlignment="1" applyFont="1">
      <alignment horizontal="center" vertical="center"/>
    </xf>
    <xf borderId="7" fillId="0" fontId="16" numFmtId="165" xfId="0" applyAlignment="1" applyBorder="1" applyFont="1" applyNumberFormat="1">
      <alignment horizontal="center" textRotation="180" vertical="center"/>
    </xf>
    <xf borderId="28" fillId="0" fontId="16" numFmtId="0" xfId="0" applyAlignment="1" applyBorder="1" applyFont="1">
      <alignment horizontal="center" vertical="center"/>
    </xf>
    <xf borderId="31" fillId="0" fontId="16" numFmtId="165" xfId="0" applyAlignment="1" applyBorder="1" applyFont="1" applyNumberFormat="1">
      <alignment horizontal="center" vertical="center"/>
    </xf>
    <xf borderId="0" fillId="0" fontId="16" numFmtId="0" xfId="0" applyAlignment="1" applyFont="1">
      <alignment vertical="center"/>
    </xf>
    <xf borderId="33" fillId="0" fontId="16" numFmtId="0" xfId="0" applyAlignment="1" applyBorder="1" applyFont="1">
      <alignment horizontal="center" vertical="center"/>
    </xf>
    <xf borderId="35" fillId="0" fontId="16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horizontal="left" vertical="center"/>
    </xf>
    <xf borderId="5" fillId="0" fontId="10" numFmtId="0" xfId="0" applyAlignment="1" applyBorder="1" applyFont="1">
      <alignment horizontal="left" vertical="center"/>
    </xf>
    <xf borderId="0" fillId="0" fontId="17" numFmtId="0" xfId="0" applyAlignment="1" applyFont="1">
      <alignment horizontal="center" vertical="center"/>
    </xf>
    <xf borderId="1" fillId="3" fontId="10" numFmtId="0" xfId="0" applyAlignment="1" applyBorder="1" applyFont="1">
      <alignment horizontal="center" vertical="center"/>
    </xf>
    <xf borderId="23" fillId="3" fontId="10" numFmtId="0" xfId="0" applyAlignment="1" applyBorder="1" applyFont="1">
      <alignment horizontal="center" vertical="center"/>
    </xf>
    <xf borderId="37" fillId="3" fontId="10" numFmtId="0" xfId="0" applyAlignment="1" applyBorder="1" applyFont="1">
      <alignment horizontal="center" vertical="center"/>
    </xf>
    <xf borderId="22" fillId="3" fontId="10" numFmtId="0" xfId="0" applyAlignment="1" applyBorder="1" applyFont="1">
      <alignment horizontal="center" vertical="center"/>
    </xf>
    <xf borderId="7" fillId="4" fontId="10" numFmtId="0" xfId="0" applyAlignment="1" applyBorder="1" applyFont="1">
      <alignment horizontal="center" vertical="center"/>
    </xf>
    <xf borderId="31" fillId="0" fontId="10" numFmtId="0" xfId="0" applyAlignment="1" applyBorder="1" applyFont="1">
      <alignment horizontal="left" vertical="center"/>
    </xf>
    <xf borderId="19" fillId="0" fontId="10" numFmtId="0" xfId="0" applyAlignment="1" applyBorder="1" applyFont="1">
      <alignment horizontal="left" vertical="center"/>
    </xf>
    <xf borderId="32" fillId="0" fontId="10" numFmtId="0" xfId="0" applyAlignment="1" applyBorder="1" applyFont="1">
      <alignment horizontal="left" vertical="center"/>
    </xf>
    <xf borderId="7" fillId="7" fontId="10" numFmtId="0" xfId="0" applyAlignment="1" applyBorder="1" applyFont="1">
      <alignment horizontal="center" vertical="center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vertical="top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7">
    <dxf>
      <font/>
      <fill>
        <patternFill patternType="solid">
          <fgColor rgb="FFB6DDE8"/>
          <bgColor rgb="FFB6DDE8"/>
        </patternFill>
      </fill>
      <border/>
    </dxf>
    <dxf>
      <font/>
      <fill>
        <patternFill patternType="solid">
          <fgColor rgb="FFD6E3BC"/>
          <bgColor rgb="FFD6E3BC"/>
        </patternFill>
      </fill>
      <border/>
    </dxf>
    <dxf>
      <font/>
      <fill>
        <patternFill patternType="solid">
          <fgColor rgb="FFE5B8B7"/>
          <bgColor rgb="FFE5B8B7"/>
        </patternFill>
      </fill>
      <border/>
    </dxf>
    <dxf>
      <font/>
      <fill>
        <patternFill patternType="none"/>
      </fill>
      <border/>
    </dxf>
    <dxf>
      <font>
        <color rgb="FF7030A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>
        <color rgb="FF00B0F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externalLink" Target="externalLinks/externalLink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#format ta XVAL v(in)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Sheet1!$A$3:$A$1048576</c:f>
            </c:strRef>
          </c:cat>
          <c:val>
            <c:numRef>
              <c:f>Sheet1!$A$5:$A$254</c:f>
              <c:numCache/>
            </c:numRef>
          </c:val>
          <c:smooth val="0"/>
        </c:ser>
        <c:ser>
          <c:idx val="1"/>
          <c:order val="1"/>
          <c:tx>
            <c:v>ble ## [Cus v(in)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Sheet1!$A$3:$A$1048576</c:f>
            </c:strRef>
          </c:cat>
          <c:val>
            <c:numRef>
              <c:f>Sheet1!$B$5:$B$254</c:f>
              <c:numCache/>
            </c:numRef>
          </c:val>
          <c:smooth val="0"/>
        </c:ser>
        <c:ser>
          <c:idx val="2"/>
          <c:order val="2"/>
          <c:tx>
            <c:v>tom WaveView] saved 16:59:18 Thu Aug  6 2020 v(out)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Sheet1!$A$3:$A$1048576</c:f>
            </c:strRef>
          </c:cat>
          <c:val>
            <c:numRef>
              <c:f>Sheet1!$C$5:$C$254</c:f>
              <c:numCache/>
            </c:numRef>
          </c:val>
          <c:smooth val="0"/>
        </c:ser>
        <c:axId val="506407759"/>
        <c:axId val="1255695633"/>
      </c:lineChart>
      <c:catAx>
        <c:axId val="506407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55695633"/>
      </c:catAx>
      <c:valAx>
        <c:axId val="1255695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0640775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i(vids):0:vgs=0.5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Sheet1!$M$3:$M$254</c:f>
            </c:numRef>
          </c:xVal>
          <c:yVal>
            <c:numRef>
              <c:f>Sheet1!$N$3:$N$254</c:f>
              <c:numCache/>
            </c:numRef>
          </c:yVal>
        </c:ser>
        <c:ser>
          <c:idx val="1"/>
          <c:order val="1"/>
          <c:tx>
            <c:v>i(vids):0:vgs=1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Sheet1!$M$3:$M$254</c:f>
            </c:numRef>
          </c:xVal>
          <c:yVal>
            <c:numRef>
              <c:f>Sheet1!$O$3:$O$254</c:f>
              <c:numCache/>
            </c:numRef>
          </c:yVal>
        </c:ser>
        <c:ser>
          <c:idx val="2"/>
          <c:order val="2"/>
          <c:tx>
            <c:v>i(vids):0:vgs=1.5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Sheet1!$M$3:$M$254</c:f>
            </c:numRef>
          </c:xVal>
          <c:yVal>
            <c:numRef>
              <c:f>Sheet1!$P$3:$P$254</c:f>
              <c:numCache/>
            </c:numRef>
          </c:yVal>
        </c:ser>
        <c:ser>
          <c:idx val="3"/>
          <c:order val="3"/>
          <c:tx>
            <c:v>i(vids):0:vgs=2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Sheet1!$M$3:$M$254</c:f>
            </c:numRef>
          </c:xVal>
          <c:yVal>
            <c:numRef>
              <c:f>Sheet1!$Q$3:$Q$254</c:f>
              <c:numCache/>
            </c:numRef>
          </c:yVal>
        </c:ser>
        <c:ser>
          <c:idx val="4"/>
          <c:order val="4"/>
          <c:tx>
            <c:v>i(vids):0:vgs=2.5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Sheet1!$M$3:$M$254</c:f>
            </c:numRef>
          </c:xVal>
          <c:yVal>
            <c:numRef>
              <c:f>Sheet1!$R$3:$R$254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48893"/>
        <c:axId val="470704728"/>
      </c:scatterChart>
      <c:valAx>
        <c:axId val="5779488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70704728"/>
      </c:valAx>
      <c:valAx>
        <c:axId val="470704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794889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6</xdr:row>
      <xdr:rowOff>104775</xdr:rowOff>
    </xdr:from>
    <xdr:ext cx="4400550" cy="2743200"/>
    <xdr:graphicFrame>
      <xdr:nvGraphicFramePr>
        <xdr:cNvPr id="5988443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495300</xdr:colOff>
      <xdr:row>10</xdr:row>
      <xdr:rowOff>66675</xdr:rowOff>
    </xdr:from>
    <xdr:ext cx="6210300" cy="3619500"/>
    <xdr:graphicFrame>
      <xdr:nvGraphicFramePr>
        <xdr:cNvPr id="127547044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</xdr:colOff>
      <xdr:row>4</xdr:row>
      <xdr:rowOff>9525</xdr:rowOff>
    </xdr:from>
    <xdr:ext cx="7391400" cy="57816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628650</xdr:colOff>
      <xdr:row>37</xdr:row>
      <xdr:rowOff>200025</xdr:rowOff>
    </xdr:from>
    <xdr:ext cx="5934075" cy="447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114300</xdr:rowOff>
    </xdr:from>
    <xdr:ext cx="5848350" cy="45624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</xdr:row>
      <xdr:rowOff>200025</xdr:rowOff>
    </xdr:from>
    <xdr:ext cx="5848350" cy="44767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600075</xdr:colOff>
      <xdr:row>66</xdr:row>
      <xdr:rowOff>114300</xdr:rowOff>
    </xdr:from>
    <xdr:ext cx="5934075" cy="456247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iyahara/AppData/Local/Temp/Chip_ApplicationForm_v4_RS6520_1_(Keiichi_Nagaoka)_(0721)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M:\ChipFab\RENESAS_SUBMIT\RS6518_2\01_Latest_Data\11_Received_Application_Form\Chip_ApplicationForm_v4_RS6518_2_Kumagai_20181210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List"/>
    </sheetNames>
    <sheetDataSet>
      <sheetData sheetId="0" refreshError="1"/>
    </sheetDataSet>
  </externalBook>
  <externalBook r:id="rId1">
    <sheetNames>
      <sheetName val="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5.63"/>
    <col customWidth="1" min="3" max="3" width="29.5"/>
    <col customWidth="1" min="4" max="4" width="52.75"/>
    <col customWidth="1" min="5" max="5" width="40.63"/>
    <col customWidth="1" min="6" max="6" width="9.0"/>
    <col customWidth="1" min="7" max="26" width="8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 t="s">
        <v>0</v>
      </c>
      <c r="C2" s="1"/>
      <c r="D2" s="1"/>
      <c r="E2" s="3">
        <f>TODAY()</f>
        <v>44937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4" t="s">
        <v>1</v>
      </c>
      <c r="B5" s="5">
        <v>1.0</v>
      </c>
      <c r="C5" s="6" t="s">
        <v>0</v>
      </c>
      <c r="D5" s="7" t="s">
        <v>6</v>
      </c>
      <c r="E5" s="8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 t="s">
        <v>1</v>
      </c>
      <c r="B6" s="5">
        <v>2.0</v>
      </c>
      <c r="C6" s="9" t="s">
        <v>8</v>
      </c>
      <c r="D6" s="7" t="s">
        <v>9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4" t="s">
        <v>1</v>
      </c>
      <c r="B7" s="5">
        <v>3.0</v>
      </c>
      <c r="C7" s="9" t="s">
        <v>10</v>
      </c>
      <c r="D7" s="7" t="s">
        <v>10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4" t="s">
        <v>1</v>
      </c>
      <c r="B8" s="5">
        <v>4.0</v>
      </c>
      <c r="C8" s="9" t="s">
        <v>11</v>
      </c>
      <c r="D8" s="7" t="s">
        <v>12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4" t="s">
        <v>1</v>
      </c>
      <c r="B9" s="5">
        <v>5.0</v>
      </c>
      <c r="C9" s="9" t="s">
        <v>13</v>
      </c>
      <c r="D9" s="7" t="s">
        <v>14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4" t="s">
        <v>1</v>
      </c>
      <c r="B10" s="5">
        <v>6.0</v>
      </c>
      <c r="C10" s="9" t="s">
        <v>15</v>
      </c>
      <c r="D10" s="7" t="s">
        <v>16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4" t="s">
        <v>1</v>
      </c>
      <c r="B11" s="5">
        <v>7.0</v>
      </c>
      <c r="C11" s="9" t="s">
        <v>17</v>
      </c>
      <c r="D11" s="7" t="s">
        <v>17</v>
      </c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4" t="s">
        <v>1</v>
      </c>
      <c r="B12" s="5">
        <v>8.0</v>
      </c>
      <c r="C12" s="9" t="s">
        <v>18</v>
      </c>
      <c r="D12" s="7" t="s">
        <v>19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display="History" location="History!A1" ref="C6"/>
    <hyperlink display="Chip Allocation" location="Chip Allocation!A1" ref="C7"/>
    <hyperlink display="Pin Assignment R4250" location="Pin Assignment R4250!A1" ref="C8"/>
    <hyperlink display="Pin Assignment R4251" location="null!A1" ref="C9"/>
    <hyperlink display="Pin Assignment R4252" location="null!A1" ref="C10"/>
    <hyperlink display="Circuit Layout" location="null!A1" ref="C11"/>
    <hyperlink display="IO Description" location="null!A1" ref="C12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2.63"/>
    <col customWidth="1" min="2" max="2" width="5.63"/>
    <col customWidth="1" min="3" max="3" width="15.63"/>
    <col customWidth="1" min="4" max="4" width="14.5"/>
    <col customWidth="1" min="5" max="5" width="22.75"/>
    <col customWidth="1" min="6" max="6" width="82.63"/>
    <col customWidth="1" min="7" max="7" width="40.63"/>
    <col customWidth="1" min="8" max="26" width="8.63"/>
  </cols>
  <sheetData>
    <row r="1" ht="13.5" customHeight="1">
      <c r="A1" s="10" t="s">
        <v>20</v>
      </c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 t="s">
        <v>21</v>
      </c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4" t="s">
        <v>1</v>
      </c>
      <c r="B5" s="5" t="s">
        <v>2</v>
      </c>
      <c r="C5" s="5" t="s">
        <v>22</v>
      </c>
      <c r="D5" s="5" t="s">
        <v>23</v>
      </c>
      <c r="E5" s="5" t="s">
        <v>3</v>
      </c>
      <c r="F5" s="5" t="s">
        <v>24</v>
      </c>
      <c r="G5" s="5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 t="s">
        <v>1</v>
      </c>
      <c r="B6" s="12">
        <v>1.0</v>
      </c>
      <c r="C6" s="13">
        <v>42901.0</v>
      </c>
      <c r="D6" s="14" t="s">
        <v>25</v>
      </c>
      <c r="E6" s="14" t="s">
        <v>26</v>
      </c>
      <c r="F6" s="15" t="s">
        <v>27</v>
      </c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4" t="s">
        <v>1</v>
      </c>
      <c r="B7" s="16">
        <v>2.0</v>
      </c>
      <c r="C7" s="17">
        <v>42911.0</v>
      </c>
      <c r="D7" s="18" t="s">
        <v>25</v>
      </c>
      <c r="E7" s="19" t="s">
        <v>28</v>
      </c>
      <c r="F7" s="20" t="s">
        <v>29</v>
      </c>
      <c r="G7" s="2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4" t="s">
        <v>1</v>
      </c>
      <c r="B8" s="16">
        <v>3.0</v>
      </c>
      <c r="C8" s="17">
        <v>42912.0</v>
      </c>
      <c r="D8" s="18" t="s">
        <v>25</v>
      </c>
      <c r="E8" s="19" t="s">
        <v>15</v>
      </c>
      <c r="F8" s="21" t="s">
        <v>30</v>
      </c>
      <c r="G8" s="2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4" t="s">
        <v>1</v>
      </c>
      <c r="B9" s="16">
        <v>4.0</v>
      </c>
      <c r="C9" s="17">
        <v>42919.0</v>
      </c>
      <c r="D9" s="18" t="s">
        <v>25</v>
      </c>
      <c r="E9" s="19" t="s">
        <v>15</v>
      </c>
      <c r="F9" s="21" t="s">
        <v>31</v>
      </c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4" t="s">
        <v>1</v>
      </c>
      <c r="B10" s="16">
        <v>5.0</v>
      </c>
      <c r="C10" s="17">
        <v>42922.0</v>
      </c>
      <c r="D10" s="18" t="s">
        <v>25</v>
      </c>
      <c r="E10" s="19" t="s">
        <v>15</v>
      </c>
      <c r="F10" s="21" t="s">
        <v>32</v>
      </c>
      <c r="G10" s="2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4" t="s">
        <v>1</v>
      </c>
      <c r="B11" s="16">
        <v>6.0</v>
      </c>
      <c r="C11" s="17">
        <v>42923.0</v>
      </c>
      <c r="D11" s="18" t="s">
        <v>25</v>
      </c>
      <c r="E11" s="19" t="s">
        <v>15</v>
      </c>
      <c r="F11" s="21" t="s">
        <v>33</v>
      </c>
      <c r="G11" s="2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4" t="s">
        <v>1</v>
      </c>
      <c r="B12" s="16">
        <v>7.0</v>
      </c>
      <c r="C12" s="17">
        <v>42923.0</v>
      </c>
      <c r="D12" s="18" t="s">
        <v>25</v>
      </c>
      <c r="E12" s="19" t="s">
        <v>15</v>
      </c>
      <c r="F12" s="21" t="s">
        <v>34</v>
      </c>
      <c r="G12" s="2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4" t="s">
        <v>1</v>
      </c>
      <c r="B13" s="16">
        <v>8.0</v>
      </c>
      <c r="C13" s="17"/>
      <c r="D13" s="18"/>
      <c r="E13" s="18"/>
      <c r="F13" s="21"/>
      <c r="G13" s="2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4" t="s">
        <v>1</v>
      </c>
      <c r="B14" s="16">
        <v>9.0</v>
      </c>
      <c r="C14" s="17"/>
      <c r="D14" s="18"/>
      <c r="E14" s="18"/>
      <c r="F14" s="2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4" t="s">
        <v>1</v>
      </c>
      <c r="B15" s="16">
        <v>10.0</v>
      </c>
      <c r="C15" s="17"/>
      <c r="D15" s="18"/>
      <c r="E15" s="18"/>
      <c r="F15" s="2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4" t="s">
        <v>1</v>
      </c>
      <c r="B16" s="16">
        <v>11.0</v>
      </c>
      <c r="C16" s="17"/>
      <c r="D16" s="18"/>
      <c r="E16" s="18"/>
      <c r="F16" s="2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4" t="s">
        <v>1</v>
      </c>
      <c r="B17" s="16">
        <v>12.0</v>
      </c>
      <c r="C17" s="17"/>
      <c r="D17" s="18"/>
      <c r="E17" s="18"/>
      <c r="F17" s="2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4" t="s">
        <v>1</v>
      </c>
      <c r="B18" s="16">
        <v>13.0</v>
      </c>
      <c r="C18" s="17"/>
      <c r="D18" s="18"/>
      <c r="E18" s="18"/>
      <c r="F18" s="2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4" t="s">
        <v>1</v>
      </c>
      <c r="B19" s="16">
        <v>14.0</v>
      </c>
      <c r="C19" s="17"/>
      <c r="D19" s="18"/>
      <c r="E19" s="18"/>
      <c r="F19" s="2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4" t="s">
        <v>1</v>
      </c>
      <c r="B20" s="16">
        <v>15.0</v>
      </c>
      <c r="C20" s="17"/>
      <c r="D20" s="18"/>
      <c r="E20" s="18"/>
      <c r="F20" s="2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4" t="s">
        <v>1</v>
      </c>
      <c r="B21" s="16">
        <v>16.0</v>
      </c>
      <c r="C21" s="17"/>
      <c r="D21" s="18"/>
      <c r="E21" s="18"/>
      <c r="F21" s="21"/>
      <c r="G21" s="2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4" t="s">
        <v>1</v>
      </c>
      <c r="B22" s="16">
        <v>17.0</v>
      </c>
      <c r="C22" s="17"/>
      <c r="D22" s="18"/>
      <c r="E22" s="18"/>
      <c r="F22" s="21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4" t="s">
        <v>1</v>
      </c>
      <c r="B23" s="16">
        <v>18.0</v>
      </c>
      <c r="C23" s="17"/>
      <c r="D23" s="18"/>
      <c r="E23" s="18"/>
      <c r="F23" s="21"/>
      <c r="G23" s="2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4" t="s">
        <v>1</v>
      </c>
      <c r="B24" s="16">
        <v>19.0</v>
      </c>
      <c r="C24" s="17"/>
      <c r="D24" s="18"/>
      <c r="E24" s="18"/>
      <c r="F24" s="21"/>
      <c r="G24" s="2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4" t="s">
        <v>1</v>
      </c>
      <c r="B25" s="22">
        <v>20.0</v>
      </c>
      <c r="C25" s="23"/>
      <c r="D25" s="24"/>
      <c r="E25" s="24"/>
      <c r="F25" s="25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13"/>
    <col customWidth="1" min="3" max="3" width="11.88"/>
    <col customWidth="1" min="4" max="4" width="8.13"/>
    <col customWidth="1" min="5" max="5" width="26.13"/>
    <col customWidth="1" min="6" max="6" width="29.5"/>
    <col customWidth="1" min="7" max="7" width="20.0"/>
    <col customWidth="1" min="8" max="8" width="11.75"/>
    <col customWidth="1" min="9" max="10" width="14.63"/>
    <col customWidth="1" min="11" max="26" width="8.63"/>
  </cols>
  <sheetData>
    <row r="1" ht="13.5" customHeight="1">
      <c r="A1" s="26" t="s">
        <v>20</v>
      </c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7"/>
      <c r="B2" s="27"/>
      <c r="C2" s="2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27"/>
      <c r="B4" s="27"/>
      <c r="C4" s="2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7"/>
      <c r="B5" s="29" t="s">
        <v>35</v>
      </c>
      <c r="C5" s="30"/>
      <c r="D5" s="30"/>
      <c r="E5" s="31"/>
      <c r="F5" s="31"/>
      <c r="G5" s="31"/>
      <c r="H5" s="31"/>
      <c r="I5" s="3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32" t="s">
        <v>36</v>
      </c>
      <c r="C6" s="32" t="s">
        <v>37</v>
      </c>
      <c r="D6" s="32" t="s">
        <v>38</v>
      </c>
      <c r="E6" s="32" t="s">
        <v>39</v>
      </c>
      <c r="F6" s="33" t="s">
        <v>40</v>
      </c>
      <c r="G6" s="32" t="s">
        <v>41</v>
      </c>
      <c r="H6" s="34" t="s">
        <v>42</v>
      </c>
      <c r="I6" s="32" t="s">
        <v>43</v>
      </c>
      <c r="J6" s="32" t="s">
        <v>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35" t="s">
        <v>44</v>
      </c>
      <c r="C7" s="36" t="s">
        <v>45</v>
      </c>
      <c r="D7" s="37" t="s">
        <v>46</v>
      </c>
      <c r="E7" s="36" t="s">
        <v>47</v>
      </c>
      <c r="F7" s="6" t="s">
        <v>48</v>
      </c>
      <c r="G7" s="6" t="s">
        <v>49</v>
      </c>
      <c r="H7" s="38" t="s">
        <v>50</v>
      </c>
      <c r="I7" s="6">
        <f>COUNTIF('Pin Assignment R4250'!$E$12:$E$117,'Chip Allocation'!$F7)</f>
        <v>0</v>
      </c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39"/>
      <c r="C8" s="36" t="s">
        <v>51</v>
      </c>
      <c r="D8" s="36" t="s">
        <v>52</v>
      </c>
      <c r="E8" s="36" t="s">
        <v>53</v>
      </c>
      <c r="F8" s="40" t="s">
        <v>54</v>
      </c>
      <c r="G8" s="6" t="s">
        <v>55</v>
      </c>
      <c r="H8" s="38" t="s">
        <v>50</v>
      </c>
      <c r="I8" s="6">
        <f>COUNTIF('Pin Assignment R4250'!$E$12:$E$117,'Chip Allocation'!$F8)</f>
        <v>0</v>
      </c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39"/>
      <c r="C9" s="36" t="s">
        <v>56</v>
      </c>
      <c r="D9" s="36" t="s">
        <v>57</v>
      </c>
      <c r="E9" s="6" t="s">
        <v>58</v>
      </c>
      <c r="F9" s="6" t="s">
        <v>59</v>
      </c>
      <c r="G9" s="6" t="s">
        <v>60</v>
      </c>
      <c r="H9" s="41" t="s">
        <v>50</v>
      </c>
      <c r="I9" s="6">
        <f>COUNTIF('Pin Assignment R4250'!$E$12:$E$117,'Chip Allocation'!$F9)</f>
        <v>0</v>
      </c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39"/>
      <c r="C10" s="36"/>
      <c r="D10" s="36"/>
      <c r="E10" s="6"/>
      <c r="F10" s="6"/>
      <c r="G10" s="6"/>
      <c r="H10" s="41"/>
      <c r="I10" s="6" t="str">
        <f>COUNTIF('Pin Assignment R4250'!$E$12:$E$117,'Chip Allocation'!$F10)+COUNTIF(#REF!,'Chip Allocation'!$F10)+COUNTIF(#REF!,'Chip Allocation'!$F10)</f>
        <v>#REF!</v>
      </c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39"/>
      <c r="C11" s="36"/>
      <c r="D11" s="36"/>
      <c r="E11" s="6"/>
      <c r="F11" s="6"/>
      <c r="G11" s="6"/>
      <c r="H11" s="41"/>
      <c r="I11" s="6" t="str">
        <f>COUNTIF('Pin Assignment R4250'!$E$12:$E$117,'Chip Allocation'!$F11)+COUNTIF(#REF!,'Chip Allocation'!$F11)+COUNTIF(#REF!,'Chip Allocation'!$F11)</f>
        <v>#REF!</v>
      </c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39"/>
      <c r="C12" s="36"/>
      <c r="D12" s="36"/>
      <c r="E12" s="36"/>
      <c r="F12" s="6"/>
      <c r="G12" s="6"/>
      <c r="H12" s="41"/>
      <c r="I12" s="6" t="str">
        <f>COUNTIF('Pin Assignment R4250'!$E$12:$E$117,'Chip Allocation'!$F12)+COUNTIF(#REF!,'Chip Allocation'!$F12)+COUNTIF(#REF!,'Chip Allocation'!$F12)</f>
        <v>#REF!</v>
      </c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39"/>
      <c r="C13" s="36"/>
      <c r="D13" s="36"/>
      <c r="E13" s="36"/>
      <c r="F13" s="6"/>
      <c r="G13" s="6"/>
      <c r="H13" s="38"/>
      <c r="I13" s="6" t="str">
        <f>COUNTIF('Pin Assignment R4250'!$E$12:$E$117,'Chip Allocation'!$F13)+COUNTIF(#REF!,'Chip Allocation'!$F13)+COUNTIF(#REF!,'Chip Allocation'!$F13)</f>
        <v>#REF!</v>
      </c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39"/>
      <c r="C14" s="36"/>
      <c r="D14" s="36"/>
      <c r="E14" s="36"/>
      <c r="F14" s="6"/>
      <c r="G14" s="6"/>
      <c r="H14" s="41"/>
      <c r="I14" s="6" t="str">
        <f>COUNTIF('Pin Assignment R4250'!$E$12:$E$117,'Chip Allocation'!$F14)+COUNTIF(#REF!,'Chip Allocation'!$F14)+COUNTIF(#REF!,'Chip Allocation'!$F14)</f>
        <v>#REF!</v>
      </c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42"/>
      <c r="C15" s="36"/>
      <c r="D15" s="36"/>
      <c r="E15" s="36"/>
      <c r="F15" s="6"/>
      <c r="G15" s="6"/>
      <c r="H15" s="43"/>
      <c r="I15" s="6" t="str">
        <f>COUNTIF('Pin Assignment R4250'!$E$12:$E$117,'Chip Allocation'!$F15)+COUNTIF(#REF!,'Chip Allocation'!$F15)+COUNTIF(#REF!,'Chip Allocation'!$F15)</f>
        <v>#REF!</v>
      </c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35" t="s">
        <v>61</v>
      </c>
      <c r="C16" s="6"/>
      <c r="D16" s="44"/>
      <c r="E16" s="6"/>
      <c r="F16" s="45"/>
      <c r="G16" s="6"/>
      <c r="H16" s="46"/>
      <c r="I16" s="6" t="str">
        <f>COUNTIF('Pin Assignment R4250'!$E$12:$E$117,'Chip Allocation'!$F16)+COUNTIF(#REF!,'Chip Allocation'!$F16)+COUNTIF(#REF!,'Chip Allocation'!$F16)</f>
        <v>#REF!</v>
      </c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39"/>
      <c r="C17" s="36"/>
      <c r="D17" s="47"/>
      <c r="E17" s="45"/>
      <c r="F17" s="6"/>
      <c r="G17" s="6"/>
      <c r="H17" s="38"/>
      <c r="I17" s="6" t="str">
        <f>COUNTIF('Pin Assignment R4250'!$E$12:$E$117,'Chip Allocation'!$F17)+COUNTIF(#REF!,'Chip Allocation'!$F17)+COUNTIF(#REF!,'Chip Allocation'!$F17)</f>
        <v>#REF!</v>
      </c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39"/>
      <c r="C18" s="36"/>
      <c r="D18" s="37"/>
      <c r="E18" s="6"/>
      <c r="F18" s="6"/>
      <c r="G18" s="6"/>
      <c r="H18" s="38"/>
      <c r="I18" s="6" t="str">
        <f>COUNTIF('Pin Assignment R4250'!$E$12:$E$117,'Chip Allocation'!$F18)+COUNTIF(#REF!,'Chip Allocation'!$F18)+COUNTIF(#REF!,'Chip Allocation'!$F18)</f>
        <v>#REF!</v>
      </c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39"/>
      <c r="C19" s="36"/>
      <c r="D19" s="37"/>
      <c r="E19" s="6"/>
      <c r="F19" s="40"/>
      <c r="G19" s="6"/>
      <c r="H19" s="38"/>
      <c r="I19" s="6" t="str">
        <f>COUNTIF('Pin Assignment R4250'!$E$12:$E$117,'Chip Allocation'!$F19)+COUNTIF(#REF!,'Chip Allocation'!$F19)+COUNTIF(#REF!,'Chip Allocation'!$F19)</f>
        <v>#REF!</v>
      </c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39"/>
      <c r="C20" s="36"/>
      <c r="D20" s="37"/>
      <c r="E20" s="6"/>
      <c r="F20" s="6"/>
      <c r="G20" s="6"/>
      <c r="H20" s="38"/>
      <c r="I20" s="6" t="str">
        <f>COUNTIF('Pin Assignment R4250'!$E$12:$E$117,'Chip Allocation'!$F20)+COUNTIF(#REF!,'Chip Allocation'!$F20)+COUNTIF(#REF!,'Chip Allocation'!$F20)</f>
        <v>#REF!</v>
      </c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39"/>
      <c r="C21" s="6"/>
      <c r="D21" s="6"/>
      <c r="E21" s="6"/>
      <c r="F21" s="6"/>
      <c r="G21" s="6"/>
      <c r="H21" s="48"/>
      <c r="I21" s="6" t="str">
        <f>COUNTIF('Pin Assignment R4250'!$E$12:$E$117,'Chip Allocation'!$F21)+COUNTIF(#REF!,'Chip Allocation'!$F21)+COUNTIF(#REF!,'Chip Allocation'!$F21)</f>
        <v>#REF!</v>
      </c>
      <c r="J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39"/>
      <c r="C22" s="6"/>
      <c r="D22" s="1"/>
      <c r="E22" s="6"/>
      <c r="F22" s="6"/>
      <c r="G22" s="6"/>
      <c r="H22" s="48"/>
      <c r="I22" s="6" t="str">
        <f>COUNTIF('Pin Assignment R4250'!$E$12:$E$117,'Chip Allocation'!$F22)+COUNTIF(#REF!,'Chip Allocation'!$F22)+COUNTIF(#REF!,'Chip Allocation'!$F22)</f>
        <v>#REF!</v>
      </c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39"/>
      <c r="C23" s="6"/>
      <c r="D23" s="6"/>
      <c r="E23" s="6"/>
      <c r="F23" s="6"/>
      <c r="G23" s="6"/>
      <c r="H23" s="48"/>
      <c r="I23" s="6" t="str">
        <f>COUNTIF('Pin Assignment R4250'!$E$12:$E$117,'Chip Allocation'!$F23)+COUNTIF(#REF!,'Chip Allocation'!$F23)+COUNTIF(#REF!,'Chip Allocation'!$F23)</f>
        <v>#REF!</v>
      </c>
      <c r="J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39"/>
      <c r="C24" s="6" t="s">
        <v>62</v>
      </c>
      <c r="D24" s="6" t="s">
        <v>63</v>
      </c>
      <c r="E24" s="6" t="s">
        <v>63</v>
      </c>
      <c r="F24" s="6" t="s">
        <v>63</v>
      </c>
      <c r="G24" s="6" t="s">
        <v>60</v>
      </c>
      <c r="H24" s="48" t="s">
        <v>64</v>
      </c>
      <c r="I24" s="6" t="str">
        <f>COUNTIF('Pin Assignment R4250'!$E$12:$E$117,'Chip Allocation'!$F24)+COUNTIF(#REF!,'Chip Allocation'!$F24)+COUNTIF(#REF!,'Chip Allocation'!$F24)</f>
        <v>#REF!</v>
      </c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35" t="s">
        <v>65</v>
      </c>
      <c r="C25" s="6" t="s">
        <v>66</v>
      </c>
      <c r="D25" s="6" t="s">
        <v>66</v>
      </c>
      <c r="E25" s="6"/>
      <c r="F25" s="6"/>
      <c r="G25" s="6"/>
      <c r="H25" s="38"/>
      <c r="I25" s="6" t="str">
        <f>COUNTIF('Pin Assignment R4250'!$E$12:$E$117,'Chip Allocation'!$F25)+COUNTIF(#REF!,'Chip Allocation'!$F25)+COUNTIF(#REF!,'Chip Allocation'!$F25)</f>
        <v>#REF!</v>
      </c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39"/>
      <c r="C26" s="6" t="s">
        <v>66</v>
      </c>
      <c r="D26" s="6" t="s">
        <v>66</v>
      </c>
      <c r="E26" s="6"/>
      <c r="F26" s="6"/>
      <c r="G26" s="6"/>
      <c r="H26" s="41"/>
      <c r="I26" s="6" t="str">
        <f>COUNTIF('Pin Assignment R4250'!$E$12:$E$117,'Chip Allocation'!$F26)+COUNTIF(#REF!,'Chip Allocation'!$F26)+COUNTIF(#REF!,'Chip Allocation'!$F26)</f>
        <v>#REF!</v>
      </c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42"/>
      <c r="C27" s="6" t="s">
        <v>66</v>
      </c>
      <c r="D27" s="6" t="s">
        <v>66</v>
      </c>
      <c r="E27" s="6"/>
      <c r="F27" s="6"/>
      <c r="G27" s="6"/>
      <c r="H27" s="46"/>
      <c r="I27" s="6" t="str">
        <f>COUNTIF('Pin Assignment R4250'!$E$12:$E$117,'Chip Allocation'!$F27)+COUNTIF(#REF!,'Chip Allocation'!$F27)+COUNTIF(#REF!,'Chip Allocation'!$F27)</f>
        <v>#REF!</v>
      </c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35" t="s">
        <v>67</v>
      </c>
      <c r="C28" s="6" t="s">
        <v>66</v>
      </c>
      <c r="D28" s="6" t="s">
        <v>66</v>
      </c>
      <c r="E28" s="44" t="s">
        <v>67</v>
      </c>
      <c r="F28" s="44" t="s">
        <v>68</v>
      </c>
      <c r="G28" s="6" t="s">
        <v>66</v>
      </c>
      <c r="H28" s="38" t="s">
        <v>50</v>
      </c>
      <c r="I28" s="6">
        <f>COUNTIF('Pin Assignment R4250'!$E$12:$E$117,'Chip Allocation'!$F28)</f>
        <v>16</v>
      </c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39"/>
      <c r="C29" s="6" t="s">
        <v>66</v>
      </c>
      <c r="D29" s="6" t="s">
        <v>66</v>
      </c>
      <c r="E29" s="44"/>
      <c r="F29" s="44"/>
      <c r="G29" s="6" t="s">
        <v>66</v>
      </c>
      <c r="H29" s="41"/>
      <c r="I29" s="6" t="str">
        <f>COUNTIF('Pin Assignment R4250'!$E$12:$E$117,'Chip Allocation'!$F29)+COUNTIF(#REF!,'Chip Allocation'!$F29)+COUNTIF(#REF!,'Chip Allocation'!$F29)</f>
        <v>#REF!</v>
      </c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42"/>
      <c r="C30" s="6" t="s">
        <v>66</v>
      </c>
      <c r="D30" s="6" t="s">
        <v>66</v>
      </c>
      <c r="E30" s="44"/>
      <c r="F30" s="44"/>
      <c r="G30" s="6" t="s">
        <v>66</v>
      </c>
      <c r="H30" s="46"/>
      <c r="I30" s="6" t="str">
        <f>COUNTIF('Pin Assignment R4250'!$E$12:$E$117,'Chip Allocation'!$F30)+COUNTIF(#REF!,'Chip Allocation'!$F30)+COUNTIF(#REF!,'Chip Allocation'!$F30)</f>
        <v>#REF!</v>
      </c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49" t="s">
        <v>69</v>
      </c>
      <c r="I31" s="50" t="str">
        <f>SUM(I7:I30)&amp;("/300")</f>
        <v>#REF!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7"/>
      <c r="B32" s="27"/>
      <c r="C32" s="1"/>
      <c r="D32" s="1"/>
      <c r="E32" s="1"/>
      <c r="F32" s="1"/>
      <c r="G32" s="1"/>
      <c r="H32" s="51" t="s">
        <v>50</v>
      </c>
      <c r="I32" s="52" t="str">
        <f>(SUMIF($H$7:$H$30,H32,$I$7:$I$30))&amp;("/100")</f>
        <v>16/100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7"/>
      <c r="B33" s="27"/>
      <c r="C33" s="28"/>
      <c r="D33" s="1"/>
      <c r="E33" s="1"/>
      <c r="F33" s="1"/>
      <c r="G33" s="1"/>
      <c r="H33" s="53"/>
      <c r="I33" s="52" t="str">
        <f>(SUMIF($H$7:$H$30,H34,$I$7:$I$30))&amp;("/100")</f>
        <v>0/100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7"/>
      <c r="B34" s="27"/>
      <c r="C34" s="28"/>
      <c r="D34" s="1"/>
      <c r="E34" s="1"/>
      <c r="F34" s="1"/>
      <c r="G34" s="54"/>
      <c r="H34" s="55"/>
      <c r="I34" s="56" t="str">
        <f>(SUMIF($H$7:$H$30,H33,$I$7:$I$30))&amp;("/100")</f>
        <v>0/100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27"/>
      <c r="B35" s="27"/>
      <c r="C35" s="2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57"/>
      <c r="D36" s="57"/>
      <c r="E36" s="57"/>
      <c r="F36" s="57"/>
      <c r="G36" s="57"/>
      <c r="H36" s="57"/>
      <c r="I36" s="57"/>
      <c r="J36" s="5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57"/>
      <c r="D37" s="57"/>
      <c r="E37" s="57"/>
      <c r="F37" s="57"/>
      <c r="G37" s="57"/>
      <c r="H37" s="57"/>
      <c r="I37" s="57"/>
      <c r="J37" s="5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57"/>
      <c r="D38" s="57"/>
      <c r="E38" s="57"/>
      <c r="F38" s="57"/>
      <c r="G38" s="57"/>
      <c r="H38" s="57"/>
      <c r="I38" s="57"/>
      <c r="J38" s="5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57"/>
      <c r="D39" s="57"/>
      <c r="E39" s="57"/>
      <c r="F39" s="57"/>
      <c r="G39" s="57"/>
      <c r="H39" s="57"/>
      <c r="I39" s="57"/>
      <c r="J39" s="5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:B1"/>
    <mergeCell ref="B5:D5"/>
    <mergeCell ref="B7:B15"/>
    <mergeCell ref="B16:B24"/>
    <mergeCell ref="B25:B27"/>
    <mergeCell ref="B28:B30"/>
  </mergeCells>
  <conditionalFormatting sqref="H7:H14 H16:H30">
    <cfRule type="expression" dxfId="0" priority="1">
      <formula>$H7="R4252"</formula>
    </cfRule>
  </conditionalFormatting>
  <conditionalFormatting sqref="H7:H14 H16:H30">
    <cfRule type="expression" dxfId="1" priority="2">
      <formula>$H7="R4251"</formula>
    </cfRule>
  </conditionalFormatting>
  <conditionalFormatting sqref="H7:H14 H16:H30">
    <cfRule type="expression" dxfId="2" priority="3">
      <formula>$H7="R4250"</formula>
    </cfRule>
  </conditionalFormatting>
  <conditionalFormatting sqref="H7:H14 H16:H30">
    <cfRule type="expression" dxfId="3" priority="4">
      <formula>OR($H7&lt;&gt;"R4250",$H7&lt;&gt;"R4251",$H7&lt;&gt;"R4252")</formula>
    </cfRule>
  </conditionalFormatting>
  <conditionalFormatting sqref="G7:G27">
    <cfRule type="expression" dxfId="4" priority="5">
      <formula>$G7="Mix"</formula>
    </cfRule>
  </conditionalFormatting>
  <conditionalFormatting sqref="G7:G27">
    <cfRule type="expression" dxfId="5" priority="6">
      <formula>$G7="Analog"</formula>
    </cfRule>
  </conditionalFormatting>
  <conditionalFormatting sqref="G7:G27">
    <cfRule type="expression" dxfId="6" priority="7">
      <formula>$G7="Digital"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2" width="2.63"/>
    <col customWidth="1" min="3" max="4" width="7.75"/>
    <col customWidth="1" min="5" max="5" width="23.88"/>
    <col customWidth="1" min="6" max="6" width="28.63"/>
    <col customWidth="1" min="7" max="7" width="27.5"/>
    <col customWidth="1" min="8" max="11" width="17.88"/>
    <col customWidth="1" min="12" max="12" width="9.5"/>
    <col customWidth="1" min="13" max="13" width="15.63"/>
    <col customWidth="1" min="14" max="14" width="5.63"/>
    <col customWidth="1" min="15" max="15" width="2.88"/>
    <col customWidth="1" min="16" max="16" width="3.75"/>
    <col customWidth="1" min="17" max="62" width="3.0"/>
  </cols>
  <sheetData>
    <row r="1" ht="13.5" customHeight="1">
      <c r="A1" s="10" t="s">
        <v>20</v>
      </c>
      <c r="D1" s="10"/>
      <c r="E1" s="1"/>
      <c r="F1" s="5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3.5" customHeight="1">
      <c r="A2" s="59"/>
      <c r="B2" s="59"/>
      <c r="C2" s="59"/>
      <c r="D2" s="5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13.5" customHeight="1">
      <c r="A3" s="1"/>
      <c r="B3" s="2" t="s">
        <v>70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3.5" customHeight="1">
      <c r="A5" s="1"/>
      <c r="B5" s="1"/>
      <c r="C5" s="60"/>
      <c r="D5" s="60"/>
      <c r="E5" s="61"/>
      <c r="F5" s="62" t="s">
        <v>71</v>
      </c>
      <c r="G5" s="63"/>
      <c r="H5" s="63"/>
      <c r="I5" s="63"/>
      <c r="J5" s="63"/>
      <c r="K5" s="64"/>
      <c r="L5" s="60"/>
      <c r="M5" s="6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13.5" customHeight="1">
      <c r="A6" s="1"/>
      <c r="B6" s="1"/>
      <c r="C6" s="65" t="s">
        <v>72</v>
      </c>
      <c r="D6" s="65"/>
      <c r="E6" s="65" t="s">
        <v>73</v>
      </c>
      <c r="F6" s="66" t="s">
        <v>74</v>
      </c>
      <c r="G6" s="32" t="s">
        <v>75</v>
      </c>
      <c r="H6" s="67" t="s">
        <v>76</v>
      </c>
      <c r="I6" s="67" t="s">
        <v>77</v>
      </c>
      <c r="J6" s="67" t="s">
        <v>78</v>
      </c>
      <c r="K6" s="67" t="s">
        <v>79</v>
      </c>
      <c r="L6" s="68" t="s">
        <v>80</v>
      </c>
      <c r="M6" s="65" t="s">
        <v>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" customHeight="1">
      <c r="A7" s="1"/>
      <c r="B7" s="69" t="s">
        <v>81</v>
      </c>
      <c r="C7" s="6">
        <v>1.0</v>
      </c>
      <c r="D7" s="6">
        <v>1.0</v>
      </c>
      <c r="E7" s="40" t="s">
        <v>82</v>
      </c>
      <c r="F7" s="6" t="s">
        <v>83</v>
      </c>
      <c r="G7" s="7"/>
      <c r="H7" s="45"/>
      <c r="I7" s="70"/>
      <c r="J7" s="70"/>
      <c r="K7" s="70"/>
      <c r="L7" s="6" t="s">
        <v>84</v>
      </c>
      <c r="M7" s="70"/>
      <c r="N7" s="1"/>
      <c r="O7" s="1"/>
      <c r="P7" s="71"/>
      <c r="Q7" s="71"/>
      <c r="R7" s="71"/>
      <c r="S7" s="71"/>
      <c r="T7" s="71"/>
      <c r="U7" s="71"/>
      <c r="V7" s="71"/>
      <c r="W7" s="71"/>
      <c r="X7" s="71">
        <v>80.0</v>
      </c>
      <c r="Y7" s="71">
        <v>79.0</v>
      </c>
      <c r="Z7" s="71">
        <v>78.0</v>
      </c>
      <c r="AA7" s="71">
        <v>77.0</v>
      </c>
      <c r="AB7" s="71">
        <v>76.0</v>
      </c>
      <c r="AC7" s="71">
        <v>75.0</v>
      </c>
      <c r="AD7" s="71">
        <v>74.0</v>
      </c>
      <c r="AE7" s="71">
        <v>73.0</v>
      </c>
      <c r="AF7" s="71">
        <v>72.0</v>
      </c>
      <c r="AG7" s="71">
        <v>71.0</v>
      </c>
      <c r="AH7" s="71">
        <v>70.0</v>
      </c>
      <c r="AI7" s="71">
        <v>69.0</v>
      </c>
      <c r="AJ7" s="71">
        <v>68.0</v>
      </c>
      <c r="AK7" s="71">
        <v>67.0</v>
      </c>
      <c r="AL7" s="71">
        <v>66.0</v>
      </c>
      <c r="AM7" s="71">
        <v>65.0</v>
      </c>
      <c r="AN7" s="71">
        <v>64.0</v>
      </c>
      <c r="AO7" s="71">
        <v>63.0</v>
      </c>
      <c r="AP7" s="71">
        <v>62.0</v>
      </c>
      <c r="AQ7" s="71">
        <v>61.0</v>
      </c>
      <c r="AR7" s="71">
        <v>60.0</v>
      </c>
      <c r="AS7" s="71">
        <v>59.0</v>
      </c>
      <c r="AT7" s="71">
        <v>58.0</v>
      </c>
      <c r="AU7" s="71">
        <v>57.0</v>
      </c>
      <c r="AV7" s="71">
        <v>56.0</v>
      </c>
      <c r="AW7" s="71">
        <v>55.0</v>
      </c>
      <c r="AX7" s="71">
        <v>54.0</v>
      </c>
      <c r="AY7" s="71">
        <v>53.0</v>
      </c>
      <c r="AZ7" s="71">
        <v>52.0</v>
      </c>
      <c r="BA7" s="71">
        <v>51.0</v>
      </c>
      <c r="BB7" s="71"/>
      <c r="BC7" s="71"/>
      <c r="BD7" s="71"/>
      <c r="BE7" s="71"/>
      <c r="BF7" s="71"/>
      <c r="BG7" s="71"/>
      <c r="BH7" s="71"/>
      <c r="BI7" s="71"/>
      <c r="BJ7" s="71"/>
    </row>
    <row r="8" ht="13.5" customHeight="1">
      <c r="A8" s="1"/>
      <c r="B8" s="72"/>
      <c r="C8" s="6">
        <f t="shared" ref="C8:C105" si="4">C7+1</f>
        <v>2</v>
      </c>
      <c r="D8" s="6">
        <v>3.0</v>
      </c>
      <c r="E8" s="73" t="s">
        <v>68</v>
      </c>
      <c r="F8" s="74" t="s">
        <v>85</v>
      </c>
      <c r="G8" s="74"/>
      <c r="H8" s="75"/>
      <c r="I8" s="74"/>
      <c r="J8" s="74"/>
      <c r="K8" s="74"/>
      <c r="L8" s="74" t="s">
        <v>85</v>
      </c>
      <c r="M8" s="74" t="s">
        <v>86</v>
      </c>
      <c r="N8" s="1"/>
      <c r="O8" s="1"/>
      <c r="P8" s="71"/>
      <c r="Q8" s="76"/>
      <c r="W8" s="77"/>
      <c r="X8" s="78" t="str">
        <f>$F$79</f>
        <v>NC</v>
      </c>
      <c r="Y8" s="78" t="str">
        <f t="shared" ref="Y8:AA8" si="1">#REF!</f>
        <v>#REF!</v>
      </c>
      <c r="Z8" s="78" t="str">
        <f t="shared" si="1"/>
        <v>#REF!</v>
      </c>
      <c r="AA8" s="78" t="str">
        <f t="shared" si="1"/>
        <v>#REF!</v>
      </c>
      <c r="AB8" s="78" t="str">
        <f>$G$102</f>
        <v/>
      </c>
      <c r="AC8" s="78" t="str">
        <f t="shared" ref="AC8:AH8" si="2">#REF!</f>
        <v>#REF!</v>
      </c>
      <c r="AD8" s="78" t="str">
        <f t="shared" si="2"/>
        <v>#REF!</v>
      </c>
      <c r="AE8" s="78" t="str">
        <f t="shared" si="2"/>
        <v>#REF!</v>
      </c>
      <c r="AF8" s="78" t="str">
        <f t="shared" si="2"/>
        <v>#REF!</v>
      </c>
      <c r="AG8" s="78" t="str">
        <f t="shared" si="2"/>
        <v>#REF!</v>
      </c>
      <c r="AH8" s="78" t="str">
        <f t="shared" si="2"/>
        <v>#REF!</v>
      </c>
      <c r="AI8" s="78" t="str">
        <f>$G$98</f>
        <v/>
      </c>
      <c r="AJ8" s="78" t="str">
        <f>$F$7</f>
        <v>NC</v>
      </c>
      <c r="AK8" s="78" t="str">
        <f>$F$114</f>
        <v/>
      </c>
      <c r="AL8" s="78" t="str">
        <f>$F$112</f>
        <v/>
      </c>
      <c r="AM8" s="78" t="str">
        <f>$H$89</f>
        <v/>
      </c>
      <c r="AN8" s="78" t="str">
        <f>$F$107</f>
        <v/>
      </c>
      <c r="AO8" s="78" t="str">
        <f>#REF!</f>
        <v>#REF!</v>
      </c>
      <c r="AP8" s="78" t="str">
        <f>$H$91</f>
        <v/>
      </c>
      <c r="AQ8" s="78" t="str">
        <f t="shared" ref="AQ8:AS8" si="3">#REF!</f>
        <v>#REF!</v>
      </c>
      <c r="AR8" s="78" t="str">
        <f t="shared" si="3"/>
        <v>#REF!</v>
      </c>
      <c r="AS8" s="78" t="str">
        <f t="shared" si="3"/>
        <v>#REF!</v>
      </c>
      <c r="AT8" s="78" t="str">
        <f>$F$64</f>
        <v>VSSQ</v>
      </c>
      <c r="AU8" s="78" t="str">
        <f>$F$55</f>
        <v>VSSQ</v>
      </c>
      <c r="AV8" s="78" t="str">
        <f>$F$44</f>
        <v>VSSQ</v>
      </c>
      <c r="AW8" s="78" t="str">
        <f>$F$34</f>
        <v>VSSQ</v>
      </c>
      <c r="AX8" s="78" t="str">
        <f>$G$117</f>
        <v/>
      </c>
      <c r="AY8" s="78" t="str">
        <f>$F$116</f>
        <v/>
      </c>
      <c r="AZ8" s="78" t="str">
        <f>$G$89</f>
        <v/>
      </c>
      <c r="BA8" s="78" t="str">
        <f>$G$91</f>
        <v/>
      </c>
      <c r="BB8" s="79"/>
      <c r="BI8" s="71"/>
      <c r="BJ8" s="71"/>
    </row>
    <row r="9" ht="13.5" customHeight="1">
      <c r="A9" s="1"/>
      <c r="B9" s="72"/>
      <c r="C9" s="6">
        <f t="shared" si="4"/>
        <v>3</v>
      </c>
      <c r="D9" s="6">
        <v>5.0</v>
      </c>
      <c r="E9" s="40" t="s">
        <v>82</v>
      </c>
      <c r="F9" s="80" t="s">
        <v>83</v>
      </c>
      <c r="G9" s="70"/>
      <c r="H9" s="45"/>
      <c r="I9" s="70"/>
      <c r="J9" s="70"/>
      <c r="K9" s="70"/>
      <c r="L9" s="70" t="s">
        <v>84</v>
      </c>
      <c r="M9" s="70"/>
      <c r="N9" s="1"/>
      <c r="O9" s="1"/>
      <c r="P9" s="71"/>
      <c r="W9" s="77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81"/>
      <c r="BI9" s="71"/>
      <c r="BJ9" s="71"/>
    </row>
    <row r="10" ht="13.5" customHeight="1">
      <c r="A10" s="1"/>
      <c r="B10" s="72"/>
      <c r="C10" s="6">
        <f t="shared" si="4"/>
        <v>4</v>
      </c>
      <c r="D10" s="6">
        <v>6.0</v>
      </c>
      <c r="E10" s="73" t="s">
        <v>68</v>
      </c>
      <c r="F10" s="74" t="s">
        <v>87</v>
      </c>
      <c r="G10" s="74"/>
      <c r="H10" s="75"/>
      <c r="I10" s="74"/>
      <c r="J10" s="74"/>
      <c r="K10" s="74"/>
      <c r="L10" s="74" t="s">
        <v>87</v>
      </c>
      <c r="M10" s="74" t="s">
        <v>86</v>
      </c>
      <c r="N10" s="1"/>
      <c r="O10" s="1"/>
      <c r="P10" s="71"/>
      <c r="W10" s="7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81"/>
      <c r="BI10" s="71"/>
      <c r="BJ10" s="71"/>
    </row>
    <row r="11" ht="13.5" customHeight="1">
      <c r="A11" s="1"/>
      <c r="B11" s="72"/>
      <c r="C11" s="6">
        <f t="shared" si="4"/>
        <v>5</v>
      </c>
      <c r="D11" s="6">
        <v>7.0</v>
      </c>
      <c r="E11" s="40" t="s">
        <v>82</v>
      </c>
      <c r="F11" s="80" t="s">
        <v>83</v>
      </c>
      <c r="G11" s="70"/>
      <c r="H11" s="45"/>
      <c r="I11" s="70"/>
      <c r="J11" s="70"/>
      <c r="K11" s="70"/>
      <c r="L11" s="70" t="s">
        <v>84</v>
      </c>
      <c r="M11" s="70"/>
      <c r="N11" s="1"/>
      <c r="O11" s="1"/>
      <c r="P11" s="71"/>
      <c r="W11" s="77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81"/>
      <c r="BI11" s="71"/>
      <c r="BJ11" s="71"/>
    </row>
    <row r="12" ht="13.5" customHeight="1">
      <c r="A12" s="1"/>
      <c r="B12" s="72"/>
      <c r="C12" s="6">
        <f t="shared" si="4"/>
        <v>6</v>
      </c>
      <c r="D12" s="6">
        <v>8.0</v>
      </c>
      <c r="E12" s="73" t="s">
        <v>68</v>
      </c>
      <c r="F12" s="74" t="s">
        <v>88</v>
      </c>
      <c r="G12" s="74"/>
      <c r="H12" s="74"/>
      <c r="I12" s="74"/>
      <c r="J12" s="74"/>
      <c r="K12" s="74"/>
      <c r="L12" s="74" t="s">
        <v>88</v>
      </c>
      <c r="M12" s="74" t="s">
        <v>86</v>
      </c>
      <c r="N12" s="1"/>
      <c r="O12" s="1"/>
      <c r="P12" s="71"/>
      <c r="W12" s="77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81"/>
      <c r="BI12" s="71"/>
      <c r="BJ12" s="71"/>
    </row>
    <row r="13" ht="13.5" customHeight="1">
      <c r="A13" s="1"/>
      <c r="B13" s="72"/>
      <c r="C13" s="6">
        <f t="shared" si="4"/>
        <v>7</v>
      </c>
      <c r="D13" s="6">
        <v>9.0</v>
      </c>
      <c r="E13" s="40" t="s">
        <v>82</v>
      </c>
      <c r="F13" s="6" t="s">
        <v>83</v>
      </c>
      <c r="G13" s="7"/>
      <c r="H13" s="45"/>
      <c r="I13" s="70"/>
      <c r="J13" s="70"/>
      <c r="K13" s="70"/>
      <c r="L13" s="6" t="s">
        <v>84</v>
      </c>
      <c r="M13" s="70"/>
      <c r="N13" s="1"/>
      <c r="O13" s="1"/>
      <c r="P13" s="71"/>
      <c r="W13" s="77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81"/>
      <c r="BI13" s="71"/>
      <c r="BJ13" s="71"/>
    </row>
    <row r="14" ht="13.5" customHeight="1">
      <c r="A14" s="1"/>
      <c r="B14" s="72"/>
      <c r="C14" s="6">
        <f t="shared" si="4"/>
        <v>8</v>
      </c>
      <c r="D14" s="6">
        <v>10.0</v>
      </c>
      <c r="E14" s="73" t="s">
        <v>68</v>
      </c>
      <c r="F14" s="74" t="s">
        <v>89</v>
      </c>
      <c r="G14" s="74"/>
      <c r="H14" s="75"/>
      <c r="I14" s="74"/>
      <c r="J14" s="74"/>
      <c r="K14" s="74"/>
      <c r="L14" s="74" t="s">
        <v>89</v>
      </c>
      <c r="M14" s="74" t="s">
        <v>86</v>
      </c>
      <c r="N14" s="1"/>
      <c r="O14" s="1"/>
      <c r="P14" s="71"/>
      <c r="Q14" s="30"/>
      <c r="R14" s="30"/>
      <c r="S14" s="30"/>
      <c r="T14" s="30"/>
      <c r="U14" s="30"/>
      <c r="V14" s="30"/>
      <c r="W14" s="8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83"/>
      <c r="BC14" s="30"/>
      <c r="BD14" s="30"/>
      <c r="BE14" s="30"/>
      <c r="BF14" s="30"/>
      <c r="BG14" s="30"/>
      <c r="BH14" s="30"/>
      <c r="BI14" s="71"/>
      <c r="BJ14" s="71"/>
    </row>
    <row r="15" ht="13.5" customHeight="1">
      <c r="A15" s="1"/>
      <c r="B15" s="72"/>
      <c r="C15" s="6">
        <f t="shared" si="4"/>
        <v>9</v>
      </c>
      <c r="D15" s="6">
        <v>11.0</v>
      </c>
      <c r="E15" s="40" t="s">
        <v>90</v>
      </c>
      <c r="F15" s="84" t="s">
        <v>91</v>
      </c>
      <c r="G15" s="85" t="s">
        <v>92</v>
      </c>
      <c r="H15" s="84"/>
      <c r="I15" s="84"/>
      <c r="J15" s="84"/>
      <c r="K15" s="86"/>
      <c r="L15" s="84" t="s">
        <v>93</v>
      </c>
      <c r="M15" s="70"/>
      <c r="N15" s="1"/>
      <c r="O15" s="1"/>
      <c r="P15" s="71">
        <v>81.0</v>
      </c>
      <c r="Q15" s="87" t="str">
        <f>$F$113</f>
        <v/>
      </c>
      <c r="R15" s="63"/>
      <c r="S15" s="63"/>
      <c r="T15" s="63"/>
      <c r="U15" s="63"/>
      <c r="V15" s="63"/>
      <c r="W15" s="88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87" t="str">
        <f>$F$76</f>
        <v>VSS</v>
      </c>
      <c r="BC15" s="63"/>
      <c r="BD15" s="63"/>
      <c r="BE15" s="63"/>
      <c r="BF15" s="63"/>
      <c r="BG15" s="63"/>
      <c r="BH15" s="88"/>
      <c r="BI15" s="71">
        <v>50.0</v>
      </c>
      <c r="BJ15" s="1"/>
    </row>
    <row r="16" ht="13.5" customHeight="1">
      <c r="A16" s="1"/>
      <c r="B16" s="72"/>
      <c r="C16" s="6">
        <f t="shared" si="4"/>
        <v>10</v>
      </c>
      <c r="D16" s="6">
        <v>13.0</v>
      </c>
      <c r="E16" s="40" t="s">
        <v>90</v>
      </c>
      <c r="F16" s="84" t="s">
        <v>94</v>
      </c>
      <c r="G16" s="89" t="s">
        <v>95</v>
      </c>
      <c r="H16" s="84"/>
      <c r="I16" s="84"/>
      <c r="J16" s="84"/>
      <c r="K16" s="86"/>
      <c r="L16" s="84" t="s">
        <v>96</v>
      </c>
      <c r="M16" s="70" t="s">
        <v>86</v>
      </c>
      <c r="N16" s="1"/>
      <c r="O16" s="1"/>
      <c r="P16" s="71">
        <v>82.0</v>
      </c>
      <c r="Q16" s="87" t="str">
        <f>$F$115</f>
        <v/>
      </c>
      <c r="R16" s="63"/>
      <c r="S16" s="63"/>
      <c r="T16" s="63"/>
      <c r="U16" s="63"/>
      <c r="V16" s="63"/>
      <c r="W16" s="88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87" t="str">
        <f>#REF!</f>
        <v>#REF!</v>
      </c>
      <c r="BC16" s="63"/>
      <c r="BD16" s="63"/>
      <c r="BE16" s="63"/>
      <c r="BF16" s="63"/>
      <c r="BG16" s="63"/>
      <c r="BH16" s="88"/>
      <c r="BI16" s="71">
        <v>49.0</v>
      </c>
      <c r="BJ16" s="1"/>
    </row>
    <row r="17" ht="13.5" customHeight="1">
      <c r="A17" s="1"/>
      <c r="B17" s="72"/>
      <c r="C17" s="6">
        <f t="shared" si="4"/>
        <v>11</v>
      </c>
      <c r="D17" s="6">
        <v>15.0</v>
      </c>
      <c r="E17" s="40" t="s">
        <v>90</v>
      </c>
      <c r="F17" s="84" t="s">
        <v>97</v>
      </c>
      <c r="G17" s="85" t="s">
        <v>98</v>
      </c>
      <c r="H17" s="84"/>
      <c r="I17" s="84"/>
      <c r="J17" s="84"/>
      <c r="K17" s="86"/>
      <c r="L17" s="84" t="s">
        <v>93</v>
      </c>
      <c r="M17" s="70"/>
      <c r="N17" s="1"/>
      <c r="O17" s="1"/>
      <c r="P17" s="71">
        <v>83.0</v>
      </c>
      <c r="Q17" s="87" t="str">
        <f>$G$104</f>
        <v/>
      </c>
      <c r="R17" s="63"/>
      <c r="S17" s="63"/>
      <c r="T17" s="63"/>
      <c r="U17" s="63"/>
      <c r="V17" s="63"/>
      <c r="W17" s="88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87" t="str">
        <f>$F$111</f>
        <v/>
      </c>
      <c r="BC17" s="63"/>
      <c r="BD17" s="63"/>
      <c r="BE17" s="63"/>
      <c r="BF17" s="63"/>
      <c r="BG17" s="63"/>
      <c r="BH17" s="88"/>
      <c r="BI17" s="71">
        <v>48.0</v>
      </c>
      <c r="BJ17" s="1"/>
    </row>
    <row r="18" ht="13.5" customHeight="1">
      <c r="A18" s="1"/>
      <c r="B18" s="72"/>
      <c r="C18" s="6">
        <f t="shared" si="4"/>
        <v>12</v>
      </c>
      <c r="D18" s="6">
        <v>17.0</v>
      </c>
      <c r="E18" s="40" t="s">
        <v>90</v>
      </c>
      <c r="F18" s="84" t="s">
        <v>99</v>
      </c>
      <c r="G18" s="85" t="s">
        <v>100</v>
      </c>
      <c r="H18" s="84"/>
      <c r="I18" s="84"/>
      <c r="J18" s="84"/>
      <c r="K18" s="86"/>
      <c r="L18" s="84" t="s">
        <v>101</v>
      </c>
      <c r="M18" s="70" t="s">
        <v>86</v>
      </c>
      <c r="N18" s="1"/>
      <c r="O18" s="1"/>
      <c r="P18" s="71">
        <v>84.0</v>
      </c>
      <c r="Q18" s="87" t="str">
        <f>$F$10</f>
        <v>VSSQ</v>
      </c>
      <c r="R18" s="63"/>
      <c r="S18" s="63"/>
      <c r="T18" s="63"/>
      <c r="U18" s="63"/>
      <c r="V18" s="63"/>
      <c r="W18" s="88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87" t="str">
        <f>$F$110</f>
        <v/>
      </c>
      <c r="BC18" s="63"/>
      <c r="BD18" s="63"/>
      <c r="BE18" s="63"/>
      <c r="BF18" s="63"/>
      <c r="BG18" s="63"/>
      <c r="BH18" s="88"/>
      <c r="BI18" s="71">
        <v>47.0</v>
      </c>
      <c r="BJ18" s="1"/>
    </row>
    <row r="19" ht="13.5" customHeight="1">
      <c r="A19" s="1"/>
      <c r="B19" s="72"/>
      <c r="C19" s="6">
        <f t="shared" si="4"/>
        <v>13</v>
      </c>
      <c r="D19" s="6">
        <v>18.0</v>
      </c>
      <c r="E19" s="40" t="s">
        <v>90</v>
      </c>
      <c r="F19" s="84" t="s">
        <v>102</v>
      </c>
      <c r="G19" s="85" t="s">
        <v>103</v>
      </c>
      <c r="H19" s="84"/>
      <c r="I19" s="84"/>
      <c r="J19" s="84"/>
      <c r="K19" s="86"/>
      <c r="L19" s="84" t="s">
        <v>104</v>
      </c>
      <c r="M19" s="70"/>
      <c r="N19" s="1"/>
      <c r="O19" s="1"/>
      <c r="P19" s="71">
        <v>85.0</v>
      </c>
      <c r="Q19" s="87" t="str">
        <f>#REF!</f>
        <v>#REF!</v>
      </c>
      <c r="R19" s="63"/>
      <c r="S19" s="63"/>
      <c r="T19" s="63"/>
      <c r="U19" s="63"/>
      <c r="V19" s="63"/>
      <c r="W19" s="88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87" t="str">
        <f t="shared" ref="BB19:BB20" si="5">#REF!</f>
        <v>#REF!</v>
      </c>
      <c r="BC19" s="63"/>
      <c r="BD19" s="63"/>
      <c r="BE19" s="63"/>
      <c r="BF19" s="63"/>
      <c r="BG19" s="63"/>
      <c r="BH19" s="88"/>
      <c r="BI19" s="71">
        <v>46.0</v>
      </c>
      <c r="BJ19" s="1"/>
    </row>
    <row r="20" ht="13.5" customHeight="1">
      <c r="A20" s="1"/>
      <c r="B20" s="72"/>
      <c r="C20" s="6">
        <f t="shared" si="4"/>
        <v>14</v>
      </c>
      <c r="D20" s="6">
        <v>19.0</v>
      </c>
      <c r="E20" s="73" t="s">
        <v>68</v>
      </c>
      <c r="F20" s="74" t="s">
        <v>85</v>
      </c>
      <c r="G20" s="74"/>
      <c r="H20" s="75"/>
      <c r="I20" s="74"/>
      <c r="J20" s="74"/>
      <c r="K20" s="74"/>
      <c r="L20" s="74" t="s">
        <v>85</v>
      </c>
      <c r="M20" s="74" t="s">
        <v>86</v>
      </c>
      <c r="N20" s="1"/>
      <c r="O20" s="1"/>
      <c r="P20" s="71">
        <v>86.0</v>
      </c>
      <c r="Q20" s="87" t="str">
        <f>$F$32</f>
        <v>VCCQ</v>
      </c>
      <c r="R20" s="63"/>
      <c r="S20" s="63"/>
      <c r="T20" s="63"/>
      <c r="U20" s="63"/>
      <c r="V20" s="63"/>
      <c r="W20" s="88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87" t="str">
        <f t="shared" si="5"/>
        <v>#REF!</v>
      </c>
      <c r="BC20" s="63"/>
      <c r="BD20" s="63"/>
      <c r="BE20" s="63"/>
      <c r="BF20" s="63"/>
      <c r="BG20" s="63"/>
      <c r="BH20" s="88"/>
      <c r="BI20" s="71">
        <v>45.0</v>
      </c>
      <c r="BJ20" s="1"/>
    </row>
    <row r="21" ht="13.5" customHeight="1">
      <c r="A21" s="1"/>
      <c r="B21" s="72"/>
      <c r="C21" s="6">
        <f t="shared" si="4"/>
        <v>15</v>
      </c>
      <c r="D21" s="6">
        <v>20.0</v>
      </c>
      <c r="E21" s="40" t="s">
        <v>90</v>
      </c>
      <c r="F21" s="84" t="s">
        <v>105</v>
      </c>
      <c r="G21" s="85" t="s">
        <v>103</v>
      </c>
      <c r="H21" s="84"/>
      <c r="I21" s="84"/>
      <c r="J21" s="84"/>
      <c r="K21" s="86"/>
      <c r="L21" s="84" t="s">
        <v>104</v>
      </c>
      <c r="M21" s="70"/>
      <c r="N21" s="1"/>
      <c r="O21" s="1"/>
      <c r="P21" s="71">
        <v>87.0</v>
      </c>
      <c r="Q21" s="87" t="str">
        <f t="shared" ref="Q21:Q26" si="6">#REF!</f>
        <v>#REF!</v>
      </c>
      <c r="R21" s="63"/>
      <c r="S21" s="63"/>
      <c r="T21" s="63"/>
      <c r="U21" s="63"/>
      <c r="V21" s="63"/>
      <c r="W21" s="88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87" t="str">
        <f>$F$22</f>
        <v>VSSQ</v>
      </c>
      <c r="BC21" s="63"/>
      <c r="BD21" s="63"/>
      <c r="BE21" s="63"/>
      <c r="BF21" s="63"/>
      <c r="BG21" s="63"/>
      <c r="BH21" s="88"/>
      <c r="BI21" s="71">
        <v>44.0</v>
      </c>
      <c r="BJ21" s="1"/>
    </row>
    <row r="22" ht="13.5" customHeight="1">
      <c r="A22" s="1"/>
      <c r="B22" s="72"/>
      <c r="C22" s="6">
        <f t="shared" si="4"/>
        <v>16</v>
      </c>
      <c r="D22" s="6">
        <v>21.0</v>
      </c>
      <c r="E22" s="73" t="s">
        <v>68</v>
      </c>
      <c r="F22" s="74" t="s">
        <v>87</v>
      </c>
      <c r="G22" s="74"/>
      <c r="H22" s="75"/>
      <c r="I22" s="74"/>
      <c r="J22" s="74"/>
      <c r="K22" s="74"/>
      <c r="L22" s="74" t="s">
        <v>87</v>
      </c>
      <c r="M22" s="74" t="s">
        <v>86</v>
      </c>
      <c r="N22" s="1"/>
      <c r="O22" s="1"/>
      <c r="P22" s="71">
        <v>88.0</v>
      </c>
      <c r="Q22" s="87" t="str">
        <f t="shared" si="6"/>
        <v>#REF!</v>
      </c>
      <c r="R22" s="63"/>
      <c r="S22" s="63"/>
      <c r="T22" s="63"/>
      <c r="U22" s="63"/>
      <c r="V22" s="63"/>
      <c r="W22" s="88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87" t="str">
        <f>$F$108</f>
        <v/>
      </c>
      <c r="BC22" s="63"/>
      <c r="BD22" s="63"/>
      <c r="BE22" s="63"/>
      <c r="BF22" s="63"/>
      <c r="BG22" s="63"/>
      <c r="BH22" s="88"/>
      <c r="BI22" s="71">
        <v>43.0</v>
      </c>
      <c r="BJ22" s="1"/>
    </row>
    <row r="23" ht="13.5" customHeight="1">
      <c r="A23" s="1"/>
      <c r="B23" s="72"/>
      <c r="C23" s="6">
        <f t="shared" si="4"/>
        <v>17</v>
      </c>
      <c r="D23" s="6">
        <v>22.0</v>
      </c>
      <c r="E23" s="40" t="s">
        <v>90</v>
      </c>
      <c r="F23" s="84" t="s">
        <v>106</v>
      </c>
      <c r="G23" s="85" t="s">
        <v>103</v>
      </c>
      <c r="H23" s="84"/>
      <c r="I23" s="84"/>
      <c r="J23" s="84"/>
      <c r="K23" s="86"/>
      <c r="L23" s="84" t="s">
        <v>104</v>
      </c>
      <c r="M23" s="70"/>
      <c r="N23" s="1"/>
      <c r="O23" s="1"/>
      <c r="P23" s="71">
        <v>89.0</v>
      </c>
      <c r="Q23" s="87" t="str">
        <f t="shared" si="6"/>
        <v>#REF!</v>
      </c>
      <c r="R23" s="63"/>
      <c r="S23" s="63"/>
      <c r="T23" s="63"/>
      <c r="U23" s="63"/>
      <c r="V23" s="63"/>
      <c r="W23" s="88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87" t="str">
        <f t="shared" ref="BB23:BB34" si="7">#REF!</f>
        <v>#REF!</v>
      </c>
      <c r="BC23" s="63"/>
      <c r="BD23" s="63"/>
      <c r="BE23" s="63"/>
      <c r="BF23" s="63"/>
      <c r="BG23" s="63"/>
      <c r="BH23" s="88"/>
      <c r="BI23" s="71">
        <v>42.0</v>
      </c>
      <c r="BJ23" s="1"/>
    </row>
    <row r="24" ht="13.5" customHeight="1">
      <c r="A24" s="1"/>
      <c r="B24" s="72"/>
      <c r="C24" s="6">
        <f t="shared" si="4"/>
        <v>18</v>
      </c>
      <c r="D24" s="6">
        <v>23.0</v>
      </c>
      <c r="E24" s="40" t="s">
        <v>90</v>
      </c>
      <c r="F24" s="84" t="s">
        <v>107</v>
      </c>
      <c r="G24" s="89" t="s">
        <v>108</v>
      </c>
      <c r="H24" s="84"/>
      <c r="I24" s="84"/>
      <c r="J24" s="84"/>
      <c r="K24" s="86"/>
      <c r="L24" s="84" t="s">
        <v>96</v>
      </c>
      <c r="M24" s="70" t="s">
        <v>86</v>
      </c>
      <c r="N24" s="1"/>
      <c r="O24" s="1"/>
      <c r="P24" s="71">
        <v>90.0</v>
      </c>
      <c r="Q24" s="87" t="str">
        <f t="shared" si="6"/>
        <v>#REF!</v>
      </c>
      <c r="R24" s="63"/>
      <c r="S24" s="63"/>
      <c r="T24" s="63"/>
      <c r="U24" s="63"/>
      <c r="V24" s="63"/>
      <c r="W24" s="88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87" t="str">
        <f t="shared" si="7"/>
        <v>#REF!</v>
      </c>
      <c r="BC24" s="63"/>
      <c r="BD24" s="63"/>
      <c r="BE24" s="63"/>
      <c r="BF24" s="63"/>
      <c r="BG24" s="63"/>
      <c r="BH24" s="88"/>
      <c r="BI24" s="71">
        <v>41.0</v>
      </c>
      <c r="BJ24" s="1"/>
    </row>
    <row r="25" ht="13.5" customHeight="1">
      <c r="A25" s="1"/>
      <c r="B25" s="72"/>
      <c r="C25" s="6">
        <f t="shared" si="4"/>
        <v>19</v>
      </c>
      <c r="D25" s="6">
        <v>24.0</v>
      </c>
      <c r="E25" s="40" t="s">
        <v>90</v>
      </c>
      <c r="F25" s="84" t="s">
        <v>109</v>
      </c>
      <c r="G25" s="85" t="s">
        <v>103</v>
      </c>
      <c r="H25" s="84"/>
      <c r="I25" s="84"/>
      <c r="J25" s="84"/>
      <c r="K25" s="86"/>
      <c r="L25" s="84" t="s">
        <v>93</v>
      </c>
      <c r="M25" s="70"/>
      <c r="N25" s="1"/>
      <c r="O25" s="1"/>
      <c r="P25" s="71">
        <v>91.0</v>
      </c>
      <c r="Q25" s="87" t="str">
        <f t="shared" si="6"/>
        <v>#REF!</v>
      </c>
      <c r="R25" s="63"/>
      <c r="S25" s="63"/>
      <c r="T25" s="63"/>
      <c r="U25" s="63"/>
      <c r="V25" s="63"/>
      <c r="W25" s="88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87" t="str">
        <f t="shared" si="7"/>
        <v>#REF!</v>
      </c>
      <c r="BC25" s="63"/>
      <c r="BD25" s="63"/>
      <c r="BE25" s="63"/>
      <c r="BF25" s="63"/>
      <c r="BG25" s="63"/>
      <c r="BH25" s="88"/>
      <c r="BI25" s="71">
        <v>40.0</v>
      </c>
      <c r="BJ25" s="1"/>
    </row>
    <row r="26" ht="13.5" customHeight="1">
      <c r="A26" s="1"/>
      <c r="B26" s="72"/>
      <c r="C26" s="6">
        <f t="shared" si="4"/>
        <v>20</v>
      </c>
      <c r="D26" s="6">
        <v>25.0</v>
      </c>
      <c r="E26" s="40" t="s">
        <v>90</v>
      </c>
      <c r="F26" s="84" t="s">
        <v>110</v>
      </c>
      <c r="G26" s="85" t="s">
        <v>100</v>
      </c>
      <c r="H26" s="84"/>
      <c r="I26" s="84"/>
      <c r="J26" s="84"/>
      <c r="K26" s="86"/>
      <c r="L26" s="84" t="s">
        <v>101</v>
      </c>
      <c r="M26" s="70" t="s">
        <v>86</v>
      </c>
      <c r="N26" s="1"/>
      <c r="O26" s="1"/>
      <c r="P26" s="71">
        <v>92.0</v>
      </c>
      <c r="Q26" s="87" t="str">
        <f t="shared" si="6"/>
        <v>#REF!</v>
      </c>
      <c r="R26" s="63"/>
      <c r="S26" s="63"/>
      <c r="T26" s="63"/>
      <c r="U26" s="63"/>
      <c r="V26" s="63"/>
      <c r="W26" s="88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87" t="str">
        <f t="shared" si="7"/>
        <v>#REF!</v>
      </c>
      <c r="BC26" s="63"/>
      <c r="BD26" s="63"/>
      <c r="BE26" s="63"/>
      <c r="BF26" s="63"/>
      <c r="BG26" s="63"/>
      <c r="BH26" s="88"/>
      <c r="BI26" s="71">
        <v>39.0</v>
      </c>
      <c r="BJ26" s="1"/>
    </row>
    <row r="27" ht="13.5" customHeight="1">
      <c r="A27" s="1"/>
      <c r="B27" s="72"/>
      <c r="C27" s="6">
        <f t="shared" si="4"/>
        <v>21</v>
      </c>
      <c r="D27" s="6">
        <v>27.0</v>
      </c>
      <c r="E27" s="40" t="s">
        <v>90</v>
      </c>
      <c r="F27" s="84" t="s">
        <v>111</v>
      </c>
      <c r="G27" s="85" t="s">
        <v>112</v>
      </c>
      <c r="H27" s="84"/>
      <c r="I27" s="84"/>
      <c r="J27" s="84"/>
      <c r="K27" s="86"/>
      <c r="L27" s="84" t="s">
        <v>93</v>
      </c>
      <c r="M27" s="70"/>
      <c r="N27" s="1"/>
      <c r="O27" s="1"/>
      <c r="P27" s="71">
        <v>93.0</v>
      </c>
      <c r="Q27" s="87" t="str">
        <f>$F$14</f>
        <v>VSS</v>
      </c>
      <c r="R27" s="63"/>
      <c r="S27" s="63"/>
      <c r="T27" s="63"/>
      <c r="U27" s="63"/>
      <c r="V27" s="63"/>
      <c r="W27" s="88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87" t="str">
        <f t="shared" si="7"/>
        <v>#REF!</v>
      </c>
      <c r="BC27" s="63"/>
      <c r="BD27" s="63"/>
      <c r="BE27" s="63"/>
      <c r="BF27" s="63"/>
      <c r="BG27" s="63"/>
      <c r="BH27" s="88"/>
      <c r="BI27" s="71">
        <v>38.0</v>
      </c>
      <c r="BJ27" s="1"/>
    </row>
    <row r="28" ht="13.5" customHeight="1">
      <c r="A28" s="1"/>
      <c r="B28" s="72"/>
      <c r="C28" s="6">
        <f t="shared" si="4"/>
        <v>22</v>
      </c>
      <c r="D28" s="6">
        <v>29.0</v>
      </c>
      <c r="E28" s="40" t="s">
        <v>90</v>
      </c>
      <c r="F28" s="84" t="s">
        <v>113</v>
      </c>
      <c r="G28" s="90" t="s">
        <v>108</v>
      </c>
      <c r="H28" s="84"/>
      <c r="I28" s="84"/>
      <c r="J28" s="84"/>
      <c r="K28" s="86"/>
      <c r="L28" s="84" t="s">
        <v>96</v>
      </c>
      <c r="M28" s="70" t="s">
        <v>86</v>
      </c>
      <c r="N28" s="1"/>
      <c r="O28" s="1"/>
      <c r="P28" s="71">
        <v>94.0</v>
      </c>
      <c r="Q28" s="87" t="str">
        <f>$F$42</f>
        <v>VCCQ</v>
      </c>
      <c r="R28" s="63"/>
      <c r="S28" s="63"/>
      <c r="T28" s="63"/>
      <c r="U28" s="63"/>
      <c r="V28" s="63"/>
      <c r="W28" s="88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87" t="str">
        <f t="shared" si="7"/>
        <v>#REF!</v>
      </c>
      <c r="BC28" s="63"/>
      <c r="BD28" s="63"/>
      <c r="BE28" s="63"/>
      <c r="BF28" s="63"/>
      <c r="BG28" s="63"/>
      <c r="BH28" s="88"/>
      <c r="BI28" s="71">
        <v>37.0</v>
      </c>
      <c r="BJ28" s="1"/>
    </row>
    <row r="29" ht="13.5" customHeight="1">
      <c r="A29" s="1"/>
      <c r="B29" s="72"/>
      <c r="C29" s="6">
        <f t="shared" si="4"/>
        <v>23</v>
      </c>
      <c r="D29" s="6">
        <v>30.0</v>
      </c>
      <c r="E29" s="40" t="s">
        <v>90</v>
      </c>
      <c r="F29" s="84" t="s">
        <v>114</v>
      </c>
      <c r="G29" s="85" t="s">
        <v>112</v>
      </c>
      <c r="H29" s="84"/>
      <c r="I29" s="84"/>
      <c r="J29" s="84"/>
      <c r="K29" s="86"/>
      <c r="L29" s="84" t="s">
        <v>93</v>
      </c>
      <c r="M29" s="70"/>
      <c r="N29" s="1"/>
      <c r="O29" s="1"/>
      <c r="P29" s="71">
        <v>95.0</v>
      </c>
      <c r="Q29" s="87" t="str">
        <f>$F$62</f>
        <v>VCCQ</v>
      </c>
      <c r="R29" s="63"/>
      <c r="S29" s="63"/>
      <c r="T29" s="63"/>
      <c r="U29" s="63"/>
      <c r="V29" s="63"/>
      <c r="W29" s="88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87" t="str">
        <f t="shared" si="7"/>
        <v>#REF!</v>
      </c>
      <c r="BC29" s="63"/>
      <c r="BD29" s="63"/>
      <c r="BE29" s="63"/>
      <c r="BF29" s="63"/>
      <c r="BG29" s="63"/>
      <c r="BH29" s="88"/>
      <c r="BI29" s="71">
        <v>36.0</v>
      </c>
      <c r="BJ29" s="1"/>
    </row>
    <row r="30" ht="13.5" customHeight="1">
      <c r="A30" s="1"/>
      <c r="B30" s="72"/>
      <c r="C30" s="6">
        <f t="shared" si="4"/>
        <v>24</v>
      </c>
      <c r="D30" s="6">
        <v>31.0</v>
      </c>
      <c r="E30" s="40" t="s">
        <v>90</v>
      </c>
      <c r="F30" s="84" t="s">
        <v>115</v>
      </c>
      <c r="G30" s="85" t="s">
        <v>100</v>
      </c>
      <c r="H30" s="84"/>
      <c r="I30" s="84"/>
      <c r="J30" s="84"/>
      <c r="K30" s="86"/>
      <c r="L30" s="84" t="s">
        <v>101</v>
      </c>
      <c r="M30" s="70" t="s">
        <v>86</v>
      </c>
      <c r="N30" s="1"/>
      <c r="O30" s="1"/>
      <c r="P30" s="71">
        <v>96.0</v>
      </c>
      <c r="Q30" s="87" t="str">
        <f>$F$53</f>
        <v>VCCQ</v>
      </c>
      <c r="R30" s="63"/>
      <c r="S30" s="63"/>
      <c r="T30" s="63"/>
      <c r="U30" s="63"/>
      <c r="V30" s="63"/>
      <c r="W30" s="88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87" t="str">
        <f t="shared" si="7"/>
        <v>#REF!</v>
      </c>
      <c r="BC30" s="63"/>
      <c r="BD30" s="63"/>
      <c r="BE30" s="63"/>
      <c r="BF30" s="63"/>
      <c r="BG30" s="63"/>
      <c r="BH30" s="88"/>
      <c r="BI30" s="71">
        <v>35.0</v>
      </c>
      <c r="BJ30" s="1"/>
    </row>
    <row r="31" ht="13.5" customHeight="1">
      <c r="A31" s="1"/>
      <c r="B31" s="72"/>
      <c r="C31" s="6">
        <f t="shared" si="4"/>
        <v>25</v>
      </c>
      <c r="D31" s="6">
        <v>32.0</v>
      </c>
      <c r="E31" s="40" t="s">
        <v>90</v>
      </c>
      <c r="F31" s="84" t="s">
        <v>116</v>
      </c>
      <c r="G31" s="85" t="s">
        <v>112</v>
      </c>
      <c r="H31" s="84"/>
      <c r="I31" s="84"/>
      <c r="J31" s="84"/>
      <c r="K31" s="86"/>
      <c r="L31" s="84" t="s">
        <v>93</v>
      </c>
      <c r="M31" s="70"/>
      <c r="N31" s="1"/>
      <c r="O31" s="1"/>
      <c r="P31" s="71">
        <v>97.0</v>
      </c>
      <c r="Q31" s="87" t="str">
        <f>$F$20</f>
        <v>VCCQ</v>
      </c>
      <c r="R31" s="63"/>
      <c r="S31" s="63"/>
      <c r="T31" s="63"/>
      <c r="U31" s="63"/>
      <c r="V31" s="63"/>
      <c r="W31" s="88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87" t="str">
        <f t="shared" si="7"/>
        <v>#REF!</v>
      </c>
      <c r="BC31" s="63"/>
      <c r="BD31" s="63"/>
      <c r="BE31" s="63"/>
      <c r="BF31" s="63"/>
      <c r="BG31" s="63"/>
      <c r="BH31" s="88"/>
      <c r="BI31" s="71">
        <v>34.0</v>
      </c>
      <c r="BJ31" s="1"/>
    </row>
    <row r="32" ht="13.5" customHeight="1">
      <c r="A32" s="1"/>
      <c r="B32" s="72"/>
      <c r="C32" s="6">
        <f t="shared" si="4"/>
        <v>26</v>
      </c>
      <c r="D32" s="6">
        <v>33.0</v>
      </c>
      <c r="E32" s="73" t="s">
        <v>68</v>
      </c>
      <c r="F32" s="74" t="s">
        <v>85</v>
      </c>
      <c r="G32" s="74"/>
      <c r="H32" s="75"/>
      <c r="I32" s="74"/>
      <c r="J32" s="74"/>
      <c r="K32" s="74"/>
      <c r="L32" s="74" t="s">
        <v>85</v>
      </c>
      <c r="M32" s="74" t="s">
        <v>86</v>
      </c>
      <c r="N32" s="1"/>
      <c r="O32" s="1"/>
      <c r="P32" s="71">
        <v>98.0</v>
      </c>
      <c r="Q32" s="87" t="str">
        <f>$F$8</f>
        <v>VCCQ</v>
      </c>
      <c r="R32" s="63"/>
      <c r="S32" s="63"/>
      <c r="T32" s="63"/>
      <c r="U32" s="63"/>
      <c r="V32" s="63"/>
      <c r="W32" s="88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87" t="str">
        <f t="shared" si="7"/>
        <v>#REF!</v>
      </c>
      <c r="BC32" s="63"/>
      <c r="BD32" s="63"/>
      <c r="BE32" s="63"/>
      <c r="BF32" s="63"/>
      <c r="BG32" s="63"/>
      <c r="BH32" s="88"/>
      <c r="BI32" s="71">
        <v>33.0</v>
      </c>
      <c r="BJ32" s="1"/>
    </row>
    <row r="33" ht="13.5" customHeight="1">
      <c r="A33" s="1"/>
      <c r="B33" s="72"/>
      <c r="C33" s="6">
        <f t="shared" si="4"/>
        <v>27</v>
      </c>
      <c r="D33" s="6">
        <v>34.0</v>
      </c>
      <c r="E33" s="40" t="s">
        <v>90</v>
      </c>
      <c r="F33" s="84" t="s">
        <v>117</v>
      </c>
      <c r="G33" s="85" t="s">
        <v>112</v>
      </c>
      <c r="H33" s="84"/>
      <c r="I33" s="84"/>
      <c r="J33" s="84"/>
      <c r="K33" s="86"/>
      <c r="L33" s="84" t="s">
        <v>93</v>
      </c>
      <c r="M33" s="70"/>
      <c r="N33" s="1"/>
      <c r="O33" s="1"/>
      <c r="P33" s="71">
        <v>99.0</v>
      </c>
      <c r="Q33" s="87" t="str">
        <f>$F$74</f>
        <v>VDDH</v>
      </c>
      <c r="R33" s="63"/>
      <c r="S33" s="63"/>
      <c r="T33" s="63"/>
      <c r="U33" s="63"/>
      <c r="V33" s="63"/>
      <c r="W33" s="88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87" t="str">
        <f t="shared" si="7"/>
        <v>#REF!</v>
      </c>
      <c r="BC33" s="63"/>
      <c r="BD33" s="63"/>
      <c r="BE33" s="63"/>
      <c r="BF33" s="63"/>
      <c r="BG33" s="63"/>
      <c r="BH33" s="88"/>
      <c r="BI33" s="71">
        <v>32.0</v>
      </c>
      <c r="BJ33" s="1"/>
    </row>
    <row r="34" ht="13.5" customHeight="1">
      <c r="A34" s="1"/>
      <c r="B34" s="72"/>
      <c r="C34" s="6">
        <f t="shared" si="4"/>
        <v>28</v>
      </c>
      <c r="D34" s="6">
        <v>35.0</v>
      </c>
      <c r="E34" s="73" t="s">
        <v>68</v>
      </c>
      <c r="F34" s="74" t="s">
        <v>87</v>
      </c>
      <c r="G34" s="74"/>
      <c r="H34" s="75"/>
      <c r="I34" s="74"/>
      <c r="J34" s="74"/>
      <c r="K34" s="74"/>
      <c r="L34" s="74" t="s">
        <v>87</v>
      </c>
      <c r="M34" s="74" t="s">
        <v>86</v>
      </c>
      <c r="N34" s="1"/>
      <c r="O34" s="1"/>
      <c r="P34" s="71">
        <v>100.0</v>
      </c>
      <c r="Q34" s="87" t="str">
        <f>$F$12</f>
        <v>VDDLS</v>
      </c>
      <c r="R34" s="63"/>
      <c r="S34" s="63"/>
      <c r="T34" s="63"/>
      <c r="U34" s="63"/>
      <c r="V34" s="63"/>
      <c r="W34" s="88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87" t="str">
        <f t="shared" si="7"/>
        <v>#REF!</v>
      </c>
      <c r="BC34" s="63"/>
      <c r="BD34" s="63"/>
      <c r="BE34" s="63"/>
      <c r="BF34" s="63"/>
      <c r="BG34" s="63"/>
      <c r="BH34" s="88"/>
      <c r="BI34" s="71">
        <v>31.0</v>
      </c>
      <c r="BJ34" s="1"/>
    </row>
    <row r="35" ht="13.5" customHeight="1">
      <c r="A35" s="1"/>
      <c r="B35" s="72"/>
      <c r="C35" s="6">
        <f t="shared" si="4"/>
        <v>29</v>
      </c>
      <c r="D35" s="6">
        <v>37.0</v>
      </c>
      <c r="E35" s="40" t="s">
        <v>90</v>
      </c>
      <c r="F35" s="84" t="s">
        <v>118</v>
      </c>
      <c r="G35" s="85" t="s">
        <v>112</v>
      </c>
      <c r="H35" s="84"/>
      <c r="I35" s="84"/>
      <c r="J35" s="84"/>
      <c r="K35" s="86"/>
      <c r="L35" s="84" t="s">
        <v>93</v>
      </c>
      <c r="M35" s="70"/>
      <c r="N35" s="1"/>
      <c r="O35" s="1"/>
      <c r="P35" s="71"/>
      <c r="Q35" s="91"/>
      <c r="R35" s="92"/>
      <c r="S35" s="92"/>
      <c r="T35" s="92"/>
      <c r="U35" s="92"/>
      <c r="V35" s="92"/>
      <c r="W35" s="93"/>
      <c r="X35" s="78" t="str">
        <f t="shared" ref="X35:AB35" si="8">#REF!</f>
        <v>#REF!</v>
      </c>
      <c r="Y35" s="78" t="str">
        <f t="shared" si="8"/>
        <v>#REF!</v>
      </c>
      <c r="Z35" s="78" t="str">
        <f t="shared" si="8"/>
        <v>#REF!</v>
      </c>
      <c r="AA35" s="78" t="str">
        <f t="shared" si="8"/>
        <v>#REF!</v>
      </c>
      <c r="AB35" s="78" t="str">
        <f t="shared" si="8"/>
        <v>#REF!</v>
      </c>
      <c r="AC35" s="78" t="str">
        <f>$F$13</f>
        <v>NC</v>
      </c>
      <c r="AD35" s="78" t="str">
        <f t="shared" ref="AD35:AW35" si="9">#REF!</f>
        <v>#REF!</v>
      </c>
      <c r="AE35" s="78" t="str">
        <f t="shared" si="9"/>
        <v>#REF!</v>
      </c>
      <c r="AF35" s="78" t="str">
        <f t="shared" si="9"/>
        <v>#REF!</v>
      </c>
      <c r="AG35" s="78" t="str">
        <f t="shared" si="9"/>
        <v>#REF!</v>
      </c>
      <c r="AH35" s="78" t="str">
        <f t="shared" si="9"/>
        <v>#REF!</v>
      </c>
      <c r="AI35" s="78" t="str">
        <f t="shared" si="9"/>
        <v>#REF!</v>
      </c>
      <c r="AJ35" s="78" t="str">
        <f t="shared" si="9"/>
        <v>#REF!</v>
      </c>
      <c r="AK35" s="78" t="str">
        <f t="shared" si="9"/>
        <v>#REF!</v>
      </c>
      <c r="AL35" s="78" t="str">
        <f t="shared" si="9"/>
        <v>#REF!</v>
      </c>
      <c r="AM35" s="78" t="str">
        <f t="shared" si="9"/>
        <v>#REF!</v>
      </c>
      <c r="AN35" s="78" t="str">
        <f t="shared" si="9"/>
        <v>#REF!</v>
      </c>
      <c r="AO35" s="78" t="str">
        <f t="shared" si="9"/>
        <v>#REF!</v>
      </c>
      <c r="AP35" s="78" t="str">
        <f t="shared" si="9"/>
        <v>#REF!</v>
      </c>
      <c r="AQ35" s="78" t="str">
        <f t="shared" si="9"/>
        <v>#REF!</v>
      </c>
      <c r="AR35" s="78" t="str">
        <f t="shared" si="9"/>
        <v>#REF!</v>
      </c>
      <c r="AS35" s="78" t="str">
        <f t="shared" si="9"/>
        <v>#REF!</v>
      </c>
      <c r="AT35" s="78" t="str">
        <f t="shared" si="9"/>
        <v>#REF!</v>
      </c>
      <c r="AU35" s="78" t="str">
        <f t="shared" si="9"/>
        <v>#REF!</v>
      </c>
      <c r="AV35" s="78" t="str">
        <f t="shared" si="9"/>
        <v>#REF!</v>
      </c>
      <c r="AW35" s="78" t="str">
        <f t="shared" si="9"/>
        <v>#REF!</v>
      </c>
      <c r="AX35" s="78" t="str">
        <f>$F$81</f>
        <v>NC</v>
      </c>
      <c r="AY35" s="78" t="str">
        <f t="shared" ref="AY35:AZ35" si="10">#REF!</f>
        <v>#REF!</v>
      </c>
      <c r="AZ35" s="78" t="str">
        <f t="shared" si="10"/>
        <v>#REF!</v>
      </c>
      <c r="BA35" s="78" t="str">
        <f>$G$100</f>
        <v/>
      </c>
      <c r="BB35" s="94"/>
      <c r="BC35" s="92"/>
      <c r="BD35" s="92"/>
      <c r="BE35" s="92"/>
      <c r="BF35" s="92"/>
      <c r="BG35" s="92"/>
      <c r="BH35" s="92"/>
      <c r="BI35" s="71"/>
      <c r="BJ35" s="71"/>
    </row>
    <row r="36" ht="13.5" customHeight="1">
      <c r="A36" s="1"/>
      <c r="B36" s="95"/>
      <c r="C36" s="6">
        <f t="shared" si="4"/>
        <v>30</v>
      </c>
      <c r="D36" s="6">
        <v>39.0</v>
      </c>
      <c r="E36" s="40" t="s">
        <v>90</v>
      </c>
      <c r="F36" s="84" t="s">
        <v>119</v>
      </c>
      <c r="G36" s="85" t="s">
        <v>112</v>
      </c>
      <c r="H36" s="84"/>
      <c r="I36" s="84"/>
      <c r="J36" s="84"/>
      <c r="K36" s="86"/>
      <c r="L36" s="84" t="s">
        <v>93</v>
      </c>
      <c r="M36" s="70"/>
      <c r="N36" s="1"/>
      <c r="O36" s="1"/>
      <c r="P36" s="71"/>
      <c r="W36" s="77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81"/>
      <c r="BI36" s="71"/>
      <c r="BJ36" s="71"/>
    </row>
    <row r="37" ht="13.5" customHeight="1">
      <c r="A37" s="1"/>
      <c r="B37" s="96" t="s">
        <v>120</v>
      </c>
      <c r="C37" s="6">
        <f t="shared" si="4"/>
        <v>31</v>
      </c>
      <c r="D37" s="6">
        <v>48.0</v>
      </c>
      <c r="E37" s="40" t="s">
        <v>90</v>
      </c>
      <c r="F37" s="84" t="s">
        <v>121</v>
      </c>
      <c r="G37" s="85" t="s">
        <v>112</v>
      </c>
      <c r="H37" s="84"/>
      <c r="I37" s="84"/>
      <c r="J37" s="84"/>
      <c r="K37" s="86"/>
      <c r="L37" s="84" t="s">
        <v>93</v>
      </c>
      <c r="M37" s="70"/>
      <c r="N37" s="1"/>
      <c r="O37" s="1"/>
      <c r="P37" s="71"/>
      <c r="W37" s="77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81"/>
      <c r="BI37" s="71"/>
      <c r="BJ37" s="71"/>
    </row>
    <row r="38" ht="13.5" customHeight="1">
      <c r="A38" s="1"/>
      <c r="B38" s="72"/>
      <c r="C38" s="6">
        <f t="shared" si="4"/>
        <v>32</v>
      </c>
      <c r="D38" s="6">
        <v>49.0</v>
      </c>
      <c r="E38" s="40" t="s">
        <v>90</v>
      </c>
      <c r="F38" s="84" t="s">
        <v>122</v>
      </c>
      <c r="G38" s="89" t="s">
        <v>108</v>
      </c>
      <c r="H38" s="84"/>
      <c r="I38" s="84"/>
      <c r="J38" s="84"/>
      <c r="K38" s="86"/>
      <c r="L38" s="84" t="s">
        <v>96</v>
      </c>
      <c r="M38" s="70" t="s">
        <v>86</v>
      </c>
      <c r="N38" s="1"/>
      <c r="O38" s="1"/>
      <c r="P38" s="71"/>
      <c r="W38" s="77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81"/>
      <c r="BI38" s="71"/>
      <c r="BJ38" s="71"/>
    </row>
    <row r="39" ht="13.5" customHeight="1">
      <c r="A39" s="1"/>
      <c r="B39" s="72"/>
      <c r="C39" s="6">
        <f t="shared" si="4"/>
        <v>33</v>
      </c>
      <c r="D39" s="6">
        <v>50.0</v>
      </c>
      <c r="E39" s="40" t="s">
        <v>90</v>
      </c>
      <c r="F39" s="84" t="s">
        <v>123</v>
      </c>
      <c r="G39" s="85" t="s">
        <v>112</v>
      </c>
      <c r="H39" s="84"/>
      <c r="I39" s="84"/>
      <c r="J39" s="84"/>
      <c r="K39" s="86"/>
      <c r="L39" s="84" t="s">
        <v>93</v>
      </c>
      <c r="M39" s="70"/>
      <c r="N39" s="1"/>
      <c r="O39" s="1"/>
      <c r="P39" s="71"/>
      <c r="W39" s="77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81"/>
      <c r="BI39" s="71"/>
      <c r="BJ39" s="71"/>
    </row>
    <row r="40" ht="13.5" customHeight="1">
      <c r="A40" s="1"/>
      <c r="B40" s="72"/>
      <c r="C40" s="6">
        <f t="shared" si="4"/>
        <v>34</v>
      </c>
      <c r="D40" s="6">
        <v>51.0</v>
      </c>
      <c r="E40" s="40" t="s">
        <v>90</v>
      </c>
      <c r="F40" s="84" t="s">
        <v>124</v>
      </c>
      <c r="G40" s="85" t="s">
        <v>100</v>
      </c>
      <c r="H40" s="84"/>
      <c r="I40" s="84"/>
      <c r="J40" s="84"/>
      <c r="K40" s="86"/>
      <c r="L40" s="84" t="s">
        <v>101</v>
      </c>
      <c r="M40" s="70" t="s">
        <v>86</v>
      </c>
      <c r="N40" s="1"/>
      <c r="O40" s="1"/>
      <c r="P40" s="71"/>
      <c r="W40" s="77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81"/>
      <c r="BI40" s="71"/>
      <c r="BJ40" s="71"/>
    </row>
    <row r="41" ht="13.5" customHeight="1">
      <c r="A41" s="1"/>
      <c r="B41" s="72"/>
      <c r="C41" s="6">
        <f t="shared" si="4"/>
        <v>35</v>
      </c>
      <c r="D41" s="6">
        <v>53.0</v>
      </c>
      <c r="E41" s="40" t="s">
        <v>90</v>
      </c>
      <c r="F41" s="84" t="s">
        <v>125</v>
      </c>
      <c r="G41" s="85" t="s">
        <v>126</v>
      </c>
      <c r="H41" s="84"/>
      <c r="I41" s="84"/>
      <c r="J41" s="84"/>
      <c r="K41" s="86"/>
      <c r="L41" s="84" t="s">
        <v>93</v>
      </c>
      <c r="M41" s="70"/>
      <c r="N41" s="1"/>
      <c r="O41" s="1"/>
      <c r="P41" s="71"/>
      <c r="W41" s="77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81"/>
      <c r="BI41" s="71"/>
      <c r="BJ41" s="71"/>
    </row>
    <row r="42" ht="13.5" customHeight="1">
      <c r="A42" s="1"/>
      <c r="B42" s="72"/>
      <c r="C42" s="6">
        <f t="shared" si="4"/>
        <v>36</v>
      </c>
      <c r="D42" s="6">
        <v>55.0</v>
      </c>
      <c r="E42" s="73" t="s">
        <v>68</v>
      </c>
      <c r="F42" s="74" t="s">
        <v>85</v>
      </c>
      <c r="G42" s="74"/>
      <c r="H42" s="75"/>
      <c r="I42" s="74"/>
      <c r="J42" s="74"/>
      <c r="K42" s="74"/>
      <c r="L42" s="74" t="s">
        <v>85</v>
      </c>
      <c r="M42" s="74" t="s">
        <v>86</v>
      </c>
      <c r="N42" s="1"/>
      <c r="O42" s="1"/>
      <c r="P42" s="71"/>
      <c r="Q42" s="71"/>
      <c r="R42" s="71"/>
      <c r="S42" s="71"/>
      <c r="T42" s="71"/>
      <c r="U42" s="71"/>
      <c r="V42" s="71"/>
      <c r="W42" s="71"/>
      <c r="X42" s="71">
        <v>1.0</v>
      </c>
      <c r="Y42" s="71">
        <v>2.0</v>
      </c>
      <c r="Z42" s="71">
        <v>3.0</v>
      </c>
      <c r="AA42" s="71">
        <v>4.0</v>
      </c>
      <c r="AB42" s="71">
        <v>5.0</v>
      </c>
      <c r="AC42" s="71">
        <v>6.0</v>
      </c>
      <c r="AD42" s="71">
        <v>7.0</v>
      </c>
      <c r="AE42" s="71">
        <v>8.0</v>
      </c>
      <c r="AF42" s="71">
        <v>9.0</v>
      </c>
      <c r="AG42" s="71">
        <v>10.0</v>
      </c>
      <c r="AH42" s="71">
        <v>11.0</v>
      </c>
      <c r="AI42" s="71">
        <v>12.0</v>
      </c>
      <c r="AJ42" s="71">
        <v>13.0</v>
      </c>
      <c r="AK42" s="71">
        <v>14.0</v>
      </c>
      <c r="AL42" s="71">
        <v>15.0</v>
      </c>
      <c r="AM42" s="71">
        <v>16.0</v>
      </c>
      <c r="AN42" s="71">
        <v>17.0</v>
      </c>
      <c r="AO42" s="71">
        <v>18.0</v>
      </c>
      <c r="AP42" s="71">
        <v>19.0</v>
      </c>
      <c r="AQ42" s="71">
        <v>20.0</v>
      </c>
      <c r="AR42" s="71">
        <v>21.0</v>
      </c>
      <c r="AS42" s="71">
        <v>22.0</v>
      </c>
      <c r="AT42" s="71">
        <v>23.0</v>
      </c>
      <c r="AU42" s="71">
        <v>24.0</v>
      </c>
      <c r="AV42" s="71">
        <v>25.0</v>
      </c>
      <c r="AW42" s="71">
        <v>26.0</v>
      </c>
      <c r="AX42" s="71">
        <v>27.0</v>
      </c>
      <c r="AY42" s="71">
        <v>28.0</v>
      </c>
      <c r="AZ42" s="71">
        <v>29.0</v>
      </c>
      <c r="BA42" s="71">
        <v>30.0</v>
      </c>
      <c r="BB42" s="71"/>
      <c r="BC42" s="71"/>
      <c r="BD42" s="71"/>
      <c r="BE42" s="71"/>
      <c r="BF42" s="71"/>
      <c r="BG42" s="71"/>
      <c r="BH42" s="71"/>
      <c r="BI42" s="71"/>
      <c r="BJ42" s="71"/>
    </row>
    <row r="43" ht="13.5" customHeight="1">
      <c r="A43" s="1"/>
      <c r="B43" s="72"/>
      <c r="C43" s="6">
        <f t="shared" si="4"/>
        <v>37</v>
      </c>
      <c r="D43" s="6">
        <v>57.0</v>
      </c>
      <c r="E43" s="40" t="s">
        <v>90</v>
      </c>
      <c r="F43" s="84" t="s">
        <v>127</v>
      </c>
      <c r="G43" s="85" t="s">
        <v>128</v>
      </c>
      <c r="H43" s="85" t="s">
        <v>129</v>
      </c>
      <c r="I43" s="84"/>
      <c r="J43" s="84"/>
      <c r="K43" s="86"/>
      <c r="L43" s="84" t="s">
        <v>104</v>
      </c>
      <c r="M43" s="7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ht="13.5" customHeight="1">
      <c r="A44" s="1"/>
      <c r="B44" s="72"/>
      <c r="C44" s="6">
        <f t="shared" si="4"/>
        <v>38</v>
      </c>
      <c r="D44" s="6">
        <v>58.0</v>
      </c>
      <c r="E44" s="73" t="s">
        <v>68</v>
      </c>
      <c r="F44" s="74" t="s">
        <v>87</v>
      </c>
      <c r="G44" s="74"/>
      <c r="H44" s="75"/>
      <c r="I44" s="74"/>
      <c r="J44" s="74"/>
      <c r="K44" s="74"/>
      <c r="L44" s="74" t="s">
        <v>87</v>
      </c>
      <c r="M44" s="74" t="s">
        <v>86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ht="13.5" customHeight="1">
      <c r="A45" s="1"/>
      <c r="B45" s="72"/>
      <c r="C45" s="6">
        <f t="shared" si="4"/>
        <v>39</v>
      </c>
      <c r="D45" s="6">
        <v>59.0</v>
      </c>
      <c r="E45" s="40" t="s">
        <v>90</v>
      </c>
      <c r="F45" s="84" t="s">
        <v>130</v>
      </c>
      <c r="G45" s="85" t="s">
        <v>128</v>
      </c>
      <c r="H45" s="85" t="s">
        <v>129</v>
      </c>
      <c r="I45" s="84"/>
      <c r="J45" s="84"/>
      <c r="K45" s="86"/>
      <c r="L45" s="84" t="s">
        <v>104</v>
      </c>
      <c r="M45" s="7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ht="13.5" customHeight="1">
      <c r="A46" s="1"/>
      <c r="B46" s="72"/>
      <c r="C46" s="6">
        <f t="shared" si="4"/>
        <v>40</v>
      </c>
      <c r="D46" s="6">
        <v>60.0</v>
      </c>
      <c r="E46" s="40" t="s">
        <v>90</v>
      </c>
      <c r="F46" s="84" t="s">
        <v>131</v>
      </c>
      <c r="G46" s="89" t="s">
        <v>108</v>
      </c>
      <c r="H46" s="84"/>
      <c r="I46" s="84"/>
      <c r="J46" s="84"/>
      <c r="K46" s="86"/>
      <c r="L46" s="84" t="s">
        <v>96</v>
      </c>
      <c r="M46" s="70" t="s">
        <v>86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ht="13.5" customHeight="1">
      <c r="A47" s="1"/>
      <c r="B47" s="72"/>
      <c r="C47" s="6">
        <f t="shared" si="4"/>
        <v>41</v>
      </c>
      <c r="D47" s="6">
        <v>61.0</v>
      </c>
      <c r="E47" s="40" t="s">
        <v>90</v>
      </c>
      <c r="F47" s="84" t="s">
        <v>132</v>
      </c>
      <c r="G47" s="85" t="s">
        <v>128</v>
      </c>
      <c r="H47" s="84"/>
      <c r="I47" s="84"/>
      <c r="J47" s="84"/>
      <c r="K47" s="86"/>
      <c r="L47" s="84" t="s">
        <v>104</v>
      </c>
      <c r="M47" s="7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ht="13.5" customHeight="1">
      <c r="A48" s="1"/>
      <c r="B48" s="72"/>
      <c r="C48" s="6">
        <f t="shared" si="4"/>
        <v>42</v>
      </c>
      <c r="D48" s="6">
        <v>62.0</v>
      </c>
      <c r="E48" s="40" t="s">
        <v>90</v>
      </c>
      <c r="F48" s="84" t="s">
        <v>133</v>
      </c>
      <c r="G48" s="85" t="s">
        <v>100</v>
      </c>
      <c r="H48" s="84"/>
      <c r="I48" s="84"/>
      <c r="J48" s="84"/>
      <c r="K48" s="86"/>
      <c r="L48" s="84" t="s">
        <v>101</v>
      </c>
      <c r="M48" s="70" t="s">
        <v>86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ht="13.5" customHeight="1">
      <c r="A49" s="1"/>
      <c r="B49" s="72"/>
      <c r="C49" s="6">
        <f t="shared" si="4"/>
        <v>43</v>
      </c>
      <c r="D49" s="6">
        <v>63.0</v>
      </c>
      <c r="E49" s="40" t="s">
        <v>90</v>
      </c>
      <c r="F49" s="84" t="s">
        <v>134</v>
      </c>
      <c r="G49" s="85" t="s">
        <v>128</v>
      </c>
      <c r="H49" s="84"/>
      <c r="I49" s="84"/>
      <c r="J49" s="84"/>
      <c r="K49" s="86"/>
      <c r="L49" s="84" t="s">
        <v>104</v>
      </c>
      <c r="M49" s="7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ht="13.5" customHeight="1">
      <c r="A50" s="1"/>
      <c r="B50" s="72"/>
      <c r="C50" s="6">
        <f t="shared" si="4"/>
        <v>44</v>
      </c>
      <c r="D50" s="6">
        <v>64.0</v>
      </c>
      <c r="E50" s="40" t="s">
        <v>90</v>
      </c>
      <c r="F50" s="84" t="s">
        <v>135</v>
      </c>
      <c r="G50" s="89" t="s">
        <v>108</v>
      </c>
      <c r="H50" s="84"/>
      <c r="I50" s="84"/>
      <c r="J50" s="84"/>
      <c r="K50" s="86"/>
      <c r="L50" s="84" t="s">
        <v>96</v>
      </c>
      <c r="M50" s="70" t="s">
        <v>86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ht="13.5" customHeight="1">
      <c r="A51" s="1"/>
      <c r="B51" s="72"/>
      <c r="C51" s="6">
        <f t="shared" si="4"/>
        <v>45</v>
      </c>
      <c r="D51" s="6">
        <v>65.0</v>
      </c>
      <c r="E51" s="40" t="s">
        <v>90</v>
      </c>
      <c r="F51" s="84" t="s">
        <v>136</v>
      </c>
      <c r="G51" s="85" t="s">
        <v>128</v>
      </c>
      <c r="H51" s="84"/>
      <c r="I51" s="84"/>
      <c r="J51" s="84"/>
      <c r="K51" s="86"/>
      <c r="L51" s="84" t="s">
        <v>104</v>
      </c>
      <c r="M51" s="70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s">
        <v>88</v>
      </c>
      <c r="Y51" s="1">
        <f>COUNTIF($F$12:$F$117,"VDDLS")</f>
        <v>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ht="13.5" customHeight="1">
      <c r="A52" s="1"/>
      <c r="B52" s="72"/>
      <c r="C52" s="6">
        <f t="shared" si="4"/>
        <v>46</v>
      </c>
      <c r="D52" s="6">
        <v>67.0</v>
      </c>
      <c r="E52" s="40" t="s">
        <v>90</v>
      </c>
      <c r="F52" s="84" t="s">
        <v>137</v>
      </c>
      <c r="G52" s="85" t="s">
        <v>128</v>
      </c>
      <c r="H52" s="84"/>
      <c r="I52" s="84"/>
      <c r="J52" s="84"/>
      <c r="K52" s="86"/>
      <c r="L52" s="84" t="s">
        <v>104</v>
      </c>
      <c r="M52" s="70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s">
        <v>138</v>
      </c>
      <c r="Y52" s="1">
        <f>COUNTIF($F$12:$F$117,"VDDH")</f>
        <v>1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ht="13.5" customHeight="1">
      <c r="A53" s="1"/>
      <c r="B53" s="72"/>
      <c r="C53" s="6">
        <f t="shared" si="4"/>
        <v>47</v>
      </c>
      <c r="D53" s="6">
        <v>69.0</v>
      </c>
      <c r="E53" s="73" t="s">
        <v>68</v>
      </c>
      <c r="F53" s="74" t="s">
        <v>85</v>
      </c>
      <c r="G53" s="74"/>
      <c r="H53" s="75"/>
      <c r="I53" s="74"/>
      <c r="J53" s="74"/>
      <c r="K53" s="74"/>
      <c r="L53" s="74" t="s">
        <v>85</v>
      </c>
      <c r="M53" s="74" t="s">
        <v>86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 t="s">
        <v>89</v>
      </c>
      <c r="Y53" s="1">
        <f>COUNTIF($F$12:$F$117,"VSS")</f>
        <v>2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ht="13.5" customHeight="1">
      <c r="A54" s="1"/>
      <c r="B54" s="72"/>
      <c r="C54" s="6">
        <f t="shared" si="4"/>
        <v>48</v>
      </c>
      <c r="D54" s="6">
        <v>70.0</v>
      </c>
      <c r="E54" s="40" t="s">
        <v>90</v>
      </c>
      <c r="F54" s="84" t="s">
        <v>139</v>
      </c>
      <c r="G54" s="85" t="s">
        <v>128</v>
      </c>
      <c r="H54" s="84"/>
      <c r="I54" s="84"/>
      <c r="J54" s="84"/>
      <c r="K54" s="86"/>
      <c r="L54" s="84" t="s">
        <v>104</v>
      </c>
      <c r="M54" s="70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87</v>
      </c>
      <c r="Y54" s="1">
        <f>COUNTIF($F$12:$F$117,"VSSQ")</f>
        <v>5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ht="13.5" customHeight="1">
      <c r="A55" s="1"/>
      <c r="B55" s="72"/>
      <c r="C55" s="6">
        <f t="shared" si="4"/>
        <v>49</v>
      </c>
      <c r="D55" s="6">
        <v>71.0</v>
      </c>
      <c r="E55" s="73" t="s">
        <v>68</v>
      </c>
      <c r="F55" s="74" t="s">
        <v>87</v>
      </c>
      <c r="G55" s="74"/>
      <c r="H55" s="75"/>
      <c r="I55" s="74"/>
      <c r="J55" s="74"/>
      <c r="K55" s="74"/>
      <c r="L55" s="74" t="s">
        <v>87</v>
      </c>
      <c r="M55" s="74" t="s">
        <v>86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85</v>
      </c>
      <c r="Y55" s="1">
        <f>COUNTIF($F$12:$F$117,"VCCQ")</f>
        <v>5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ht="13.5" customHeight="1">
      <c r="A56" s="1"/>
      <c r="B56" s="95"/>
      <c r="C56" s="6">
        <f t="shared" si="4"/>
        <v>50</v>
      </c>
      <c r="D56" s="6">
        <v>72.0</v>
      </c>
      <c r="E56" s="40" t="s">
        <v>90</v>
      </c>
      <c r="F56" s="84" t="s">
        <v>140</v>
      </c>
      <c r="G56" s="85" t="s">
        <v>128</v>
      </c>
      <c r="H56" s="84"/>
      <c r="I56" s="84"/>
      <c r="J56" s="84"/>
      <c r="K56" s="86"/>
      <c r="L56" s="84" t="s">
        <v>104</v>
      </c>
      <c r="M56" s="7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ht="13.5" customHeight="1">
      <c r="A57" s="1"/>
      <c r="B57" s="69" t="s">
        <v>141</v>
      </c>
      <c r="C57" s="6">
        <f t="shared" si="4"/>
        <v>51</v>
      </c>
      <c r="D57" s="6">
        <v>81.0</v>
      </c>
      <c r="E57" s="40" t="s">
        <v>90</v>
      </c>
      <c r="F57" s="84" t="s">
        <v>142</v>
      </c>
      <c r="G57" s="85" t="s">
        <v>143</v>
      </c>
      <c r="H57" s="84"/>
      <c r="I57" s="84"/>
      <c r="J57" s="84"/>
      <c r="K57" s="86"/>
      <c r="L57" s="84" t="s">
        <v>104</v>
      </c>
      <c r="M57" s="7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ht="13.5" customHeight="1">
      <c r="A58" s="1"/>
      <c r="B58" s="72"/>
      <c r="C58" s="6">
        <f t="shared" si="4"/>
        <v>52</v>
      </c>
      <c r="D58" s="6">
        <v>83.0</v>
      </c>
      <c r="E58" s="40" t="s">
        <v>90</v>
      </c>
      <c r="F58" s="84" t="s">
        <v>144</v>
      </c>
      <c r="G58" s="85" t="s">
        <v>100</v>
      </c>
      <c r="H58" s="84"/>
      <c r="I58" s="84"/>
      <c r="J58" s="84"/>
      <c r="K58" s="86"/>
      <c r="L58" s="84" t="s">
        <v>101</v>
      </c>
      <c r="M58" s="70" t="s">
        <v>86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ht="13.5" customHeight="1">
      <c r="A59" s="1"/>
      <c r="B59" s="72"/>
      <c r="C59" s="6">
        <f t="shared" si="4"/>
        <v>53</v>
      </c>
      <c r="D59" s="6">
        <v>85.0</v>
      </c>
      <c r="E59" s="40" t="s">
        <v>90</v>
      </c>
      <c r="F59" s="84" t="s">
        <v>145</v>
      </c>
      <c r="G59" s="85" t="s">
        <v>146</v>
      </c>
      <c r="H59" s="84"/>
      <c r="I59" s="84"/>
      <c r="J59" s="84"/>
      <c r="K59" s="86"/>
      <c r="L59" s="84" t="s">
        <v>93</v>
      </c>
      <c r="M59" s="7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ht="13.5" customHeight="1">
      <c r="A60" s="1"/>
      <c r="B60" s="72"/>
      <c r="C60" s="6">
        <f t="shared" si="4"/>
        <v>54</v>
      </c>
      <c r="D60" s="6">
        <v>86.0</v>
      </c>
      <c r="E60" s="40" t="s">
        <v>90</v>
      </c>
      <c r="F60" s="84" t="s">
        <v>147</v>
      </c>
      <c r="G60" s="89" t="s">
        <v>108</v>
      </c>
      <c r="H60" s="84"/>
      <c r="I60" s="84"/>
      <c r="J60" s="84"/>
      <c r="K60" s="86"/>
      <c r="L60" s="84" t="s">
        <v>96</v>
      </c>
      <c r="M60" s="70" t="s">
        <v>86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ht="13.5" customHeight="1">
      <c r="A61" s="1"/>
      <c r="B61" s="72"/>
      <c r="C61" s="6">
        <f t="shared" si="4"/>
        <v>55</v>
      </c>
      <c r="D61" s="6">
        <v>87.0</v>
      </c>
      <c r="E61" s="40" t="s">
        <v>90</v>
      </c>
      <c r="F61" s="84" t="s">
        <v>148</v>
      </c>
      <c r="G61" s="85" t="s">
        <v>146</v>
      </c>
      <c r="H61" s="84"/>
      <c r="I61" s="84"/>
      <c r="J61" s="84"/>
      <c r="K61" s="86"/>
      <c r="L61" s="84" t="s">
        <v>93</v>
      </c>
      <c r="M61" s="7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ht="13.5" customHeight="1">
      <c r="A62" s="1"/>
      <c r="B62" s="72"/>
      <c r="C62" s="6">
        <f t="shared" si="4"/>
        <v>56</v>
      </c>
      <c r="D62" s="6">
        <v>88.0</v>
      </c>
      <c r="E62" s="73" t="s">
        <v>68</v>
      </c>
      <c r="F62" s="74" t="s">
        <v>85</v>
      </c>
      <c r="G62" s="74"/>
      <c r="H62" s="75"/>
      <c r="I62" s="74"/>
      <c r="J62" s="74"/>
      <c r="K62" s="74"/>
      <c r="L62" s="74" t="s">
        <v>85</v>
      </c>
      <c r="M62" s="74" t="s">
        <v>86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ht="13.5" customHeight="1">
      <c r="A63" s="1"/>
      <c r="B63" s="72"/>
      <c r="C63" s="6">
        <f t="shared" si="4"/>
        <v>57</v>
      </c>
      <c r="D63" s="6">
        <v>89.0</v>
      </c>
      <c r="E63" s="40" t="s">
        <v>82</v>
      </c>
      <c r="F63" s="80" t="s">
        <v>83</v>
      </c>
      <c r="G63" s="70"/>
      <c r="H63" s="45"/>
      <c r="I63" s="70"/>
      <c r="J63" s="70"/>
      <c r="K63" s="70"/>
      <c r="L63" s="70" t="s">
        <v>84</v>
      </c>
      <c r="M63" s="7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ht="13.5" customHeight="1">
      <c r="A64" s="1"/>
      <c r="B64" s="72"/>
      <c r="C64" s="6">
        <f t="shared" si="4"/>
        <v>58</v>
      </c>
      <c r="D64" s="6">
        <v>90.0</v>
      </c>
      <c r="E64" s="73" t="s">
        <v>68</v>
      </c>
      <c r="F64" s="74" t="s">
        <v>87</v>
      </c>
      <c r="G64" s="74"/>
      <c r="H64" s="75"/>
      <c r="I64" s="74"/>
      <c r="J64" s="74"/>
      <c r="K64" s="74"/>
      <c r="L64" s="74" t="s">
        <v>87</v>
      </c>
      <c r="M64" s="74" t="s">
        <v>86</v>
      </c>
      <c r="N64" s="1"/>
      <c r="O64" s="1"/>
      <c r="P64" s="1"/>
      <c r="Q64" s="1"/>
      <c r="R64" s="1"/>
      <c r="S64" s="28"/>
      <c r="T64" s="97"/>
      <c r="U64" s="97"/>
      <c r="V64" s="97"/>
      <c r="W64" s="97"/>
      <c r="X64" s="97"/>
      <c r="Y64" s="97"/>
      <c r="Z64" s="97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ht="13.5" customHeight="1">
      <c r="A65" s="1"/>
      <c r="B65" s="72"/>
      <c r="C65" s="6">
        <f t="shared" si="4"/>
        <v>59</v>
      </c>
      <c r="D65" s="6">
        <v>91.0</v>
      </c>
      <c r="E65" s="40" t="s">
        <v>90</v>
      </c>
      <c r="F65" s="84" t="s">
        <v>149</v>
      </c>
      <c r="G65" s="85" t="s">
        <v>146</v>
      </c>
      <c r="H65" s="84"/>
      <c r="I65" s="84"/>
      <c r="J65" s="84"/>
      <c r="K65" s="86"/>
      <c r="L65" s="84" t="s">
        <v>104</v>
      </c>
      <c r="M65" s="70"/>
      <c r="N65" s="1"/>
      <c r="O65" s="1"/>
      <c r="P65" s="1"/>
      <c r="Q65" s="1"/>
      <c r="R65" s="1"/>
      <c r="S65" s="28"/>
      <c r="T65" s="97"/>
      <c r="U65" s="97"/>
      <c r="V65" s="97"/>
      <c r="W65" s="97"/>
      <c r="X65" s="97"/>
      <c r="Y65" s="97"/>
      <c r="Z65" s="97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ht="13.5" customHeight="1">
      <c r="A66" s="1"/>
      <c r="B66" s="72"/>
      <c r="C66" s="6">
        <f t="shared" si="4"/>
        <v>60</v>
      </c>
      <c r="D66" s="6">
        <v>93.0</v>
      </c>
      <c r="E66" s="40" t="s">
        <v>90</v>
      </c>
      <c r="F66" s="84" t="s">
        <v>150</v>
      </c>
      <c r="G66" s="85" t="s">
        <v>100</v>
      </c>
      <c r="H66" s="84"/>
      <c r="I66" s="84"/>
      <c r="J66" s="84"/>
      <c r="K66" s="86"/>
      <c r="L66" s="84" t="s">
        <v>101</v>
      </c>
      <c r="M66" s="70" t="s">
        <v>86</v>
      </c>
      <c r="N66" s="1"/>
      <c r="O66" s="1"/>
      <c r="P66" s="1"/>
      <c r="Q66" s="1"/>
      <c r="R66" s="1"/>
      <c r="S66" s="28"/>
      <c r="T66" s="97"/>
      <c r="U66" s="97"/>
      <c r="V66" s="97"/>
      <c r="W66" s="97"/>
      <c r="X66" s="97"/>
      <c r="Y66" s="97"/>
      <c r="Z66" s="97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ht="13.5" customHeight="1">
      <c r="A67" s="1"/>
      <c r="B67" s="72"/>
      <c r="C67" s="6">
        <f t="shared" si="4"/>
        <v>61</v>
      </c>
      <c r="D67" s="6">
        <v>95.0</v>
      </c>
      <c r="E67" s="40" t="s">
        <v>90</v>
      </c>
      <c r="F67" s="84" t="s">
        <v>151</v>
      </c>
      <c r="G67" s="85" t="s">
        <v>146</v>
      </c>
      <c r="H67" s="84"/>
      <c r="I67" s="84"/>
      <c r="J67" s="84"/>
      <c r="K67" s="86"/>
      <c r="L67" s="84" t="s">
        <v>93</v>
      </c>
      <c r="M67" s="70"/>
      <c r="N67" s="1"/>
      <c r="O67" s="1"/>
      <c r="P67" s="1"/>
      <c r="Q67" s="1"/>
      <c r="R67" s="1"/>
      <c r="S67" s="28"/>
      <c r="T67" s="97"/>
      <c r="U67" s="97"/>
      <c r="V67" s="97"/>
      <c r="W67" s="97"/>
      <c r="X67" s="97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ht="13.5" customHeight="1">
      <c r="A68" s="1"/>
      <c r="B68" s="72"/>
      <c r="C68" s="6">
        <f t="shared" si="4"/>
        <v>62</v>
      </c>
      <c r="D68" s="6">
        <v>97.0</v>
      </c>
      <c r="E68" s="40" t="s">
        <v>90</v>
      </c>
      <c r="F68" s="84" t="s">
        <v>152</v>
      </c>
      <c r="G68" s="89" t="s">
        <v>108</v>
      </c>
      <c r="H68" s="84"/>
      <c r="I68" s="84"/>
      <c r="J68" s="84"/>
      <c r="K68" s="86"/>
      <c r="L68" s="84" t="s">
        <v>96</v>
      </c>
      <c r="M68" s="70" t="s">
        <v>86</v>
      </c>
      <c r="N68" s="1"/>
      <c r="O68" s="1"/>
      <c r="P68" s="1"/>
      <c r="Q68" s="1"/>
      <c r="R68" s="1"/>
      <c r="S68" s="28"/>
      <c r="T68" s="97"/>
      <c r="U68" s="97"/>
      <c r="V68" s="97"/>
      <c r="W68" s="97"/>
      <c r="X68" s="97"/>
      <c r="Y68" s="97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ht="13.5" customHeight="1">
      <c r="A69" s="1"/>
      <c r="B69" s="72"/>
      <c r="C69" s="6">
        <f t="shared" si="4"/>
        <v>63</v>
      </c>
      <c r="D69" s="6">
        <v>98.0</v>
      </c>
      <c r="E69" s="40" t="s">
        <v>90</v>
      </c>
      <c r="F69" s="84" t="s">
        <v>153</v>
      </c>
      <c r="G69" s="85" t="s">
        <v>146</v>
      </c>
      <c r="H69" s="84"/>
      <c r="I69" s="84"/>
      <c r="J69" s="84"/>
      <c r="K69" s="86"/>
      <c r="L69" s="84" t="s">
        <v>93</v>
      </c>
      <c r="M69" s="70"/>
      <c r="N69" s="1"/>
      <c r="O69" s="1"/>
      <c r="P69" s="1"/>
      <c r="Q69" s="1"/>
      <c r="R69" s="1"/>
      <c r="S69" s="28"/>
      <c r="T69" s="97"/>
      <c r="U69" s="97"/>
      <c r="V69" s="97"/>
      <c r="W69" s="97"/>
      <c r="X69" s="97"/>
      <c r="Y69" s="97"/>
      <c r="Z69" s="97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ht="13.5" customHeight="1">
      <c r="A70" s="1"/>
      <c r="B70" s="72"/>
      <c r="C70" s="6">
        <f t="shared" si="4"/>
        <v>64</v>
      </c>
      <c r="D70" s="6">
        <v>99.0</v>
      </c>
      <c r="E70" s="40" t="s">
        <v>90</v>
      </c>
      <c r="F70" s="84" t="s">
        <v>154</v>
      </c>
      <c r="G70" s="85" t="s">
        <v>100</v>
      </c>
      <c r="H70" s="84"/>
      <c r="I70" s="84"/>
      <c r="J70" s="84"/>
      <c r="K70" s="86"/>
      <c r="L70" s="84" t="s">
        <v>101</v>
      </c>
      <c r="M70" s="70" t="s">
        <v>86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ht="13.5" customHeight="1">
      <c r="A71" s="1"/>
      <c r="B71" s="72"/>
      <c r="C71" s="6">
        <f t="shared" si="4"/>
        <v>65</v>
      </c>
      <c r="D71" s="6">
        <v>100.0</v>
      </c>
      <c r="E71" s="40" t="s">
        <v>82</v>
      </c>
      <c r="F71" s="6" t="s">
        <v>83</v>
      </c>
      <c r="G71" s="7"/>
      <c r="H71" s="45"/>
      <c r="I71" s="70"/>
      <c r="J71" s="70"/>
      <c r="K71" s="70"/>
      <c r="L71" s="6" t="s">
        <v>84</v>
      </c>
      <c r="M71" s="7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ht="13.5" customHeight="1">
      <c r="A72" s="1"/>
      <c r="B72" s="72"/>
      <c r="C72" s="6">
        <f t="shared" si="4"/>
        <v>66</v>
      </c>
      <c r="D72" s="6">
        <v>101.0</v>
      </c>
      <c r="E72" s="40" t="s">
        <v>90</v>
      </c>
      <c r="F72" s="84" t="s">
        <v>155</v>
      </c>
      <c r="G72" s="89" t="s">
        <v>108</v>
      </c>
      <c r="H72" s="84"/>
      <c r="I72" s="84"/>
      <c r="J72" s="84"/>
      <c r="K72" s="86"/>
      <c r="L72" s="84" t="s">
        <v>96</v>
      </c>
      <c r="M72" s="70" t="s">
        <v>86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ht="13.5" customHeight="1">
      <c r="A73" s="1"/>
      <c r="B73" s="72"/>
      <c r="C73" s="6">
        <f t="shared" si="4"/>
        <v>67</v>
      </c>
      <c r="D73" s="6">
        <v>102.0</v>
      </c>
      <c r="E73" s="40" t="s">
        <v>82</v>
      </c>
      <c r="F73" s="6" t="s">
        <v>83</v>
      </c>
      <c r="G73" s="7"/>
      <c r="H73" s="45"/>
      <c r="I73" s="70"/>
      <c r="J73" s="70"/>
      <c r="K73" s="70"/>
      <c r="L73" s="6" t="s">
        <v>84</v>
      </c>
      <c r="M73" s="7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ht="13.5" customHeight="1">
      <c r="A74" s="1"/>
      <c r="B74" s="72"/>
      <c r="C74" s="6">
        <f t="shared" si="4"/>
        <v>68</v>
      </c>
      <c r="D74" s="6">
        <v>103.0</v>
      </c>
      <c r="E74" s="73" t="s">
        <v>68</v>
      </c>
      <c r="F74" s="74" t="s">
        <v>138</v>
      </c>
      <c r="G74" s="74"/>
      <c r="H74" s="75"/>
      <c r="I74" s="74"/>
      <c r="J74" s="74"/>
      <c r="K74" s="74"/>
      <c r="L74" s="74" t="s">
        <v>138</v>
      </c>
      <c r="M74" s="74" t="s">
        <v>86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ht="13.5" customHeight="1">
      <c r="A75" s="1"/>
      <c r="B75" s="72"/>
      <c r="C75" s="6">
        <f t="shared" si="4"/>
        <v>69</v>
      </c>
      <c r="D75" s="6">
        <v>104.0</v>
      </c>
      <c r="E75" s="40" t="s">
        <v>82</v>
      </c>
      <c r="F75" s="80" t="s">
        <v>83</v>
      </c>
      <c r="G75" s="70"/>
      <c r="H75" s="45"/>
      <c r="I75" s="70"/>
      <c r="J75" s="70"/>
      <c r="K75" s="70"/>
      <c r="L75" s="70" t="s">
        <v>84</v>
      </c>
      <c r="M75" s="7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ht="13.5" customHeight="1">
      <c r="A76" s="1"/>
      <c r="B76" s="72"/>
      <c r="C76" s="6">
        <f t="shared" si="4"/>
        <v>70</v>
      </c>
      <c r="D76" s="6">
        <v>105.0</v>
      </c>
      <c r="E76" s="73" t="s">
        <v>68</v>
      </c>
      <c r="F76" s="74" t="s">
        <v>89</v>
      </c>
      <c r="G76" s="74"/>
      <c r="H76" s="75"/>
      <c r="I76" s="74"/>
      <c r="J76" s="74"/>
      <c r="K76" s="74"/>
      <c r="L76" s="74" t="s">
        <v>89</v>
      </c>
      <c r="M76" s="74" t="s">
        <v>86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ht="13.5" customHeight="1">
      <c r="A77" s="1"/>
      <c r="B77" s="72"/>
      <c r="C77" s="6">
        <f t="shared" si="4"/>
        <v>71</v>
      </c>
      <c r="D77" s="6">
        <v>107.0</v>
      </c>
      <c r="E77" s="40" t="s">
        <v>82</v>
      </c>
      <c r="F77" s="6" t="s">
        <v>83</v>
      </c>
      <c r="G77" s="7"/>
      <c r="H77" s="45"/>
      <c r="I77" s="70"/>
      <c r="J77" s="70"/>
      <c r="K77" s="70"/>
      <c r="L77" s="6" t="s">
        <v>84</v>
      </c>
      <c r="M77" s="7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ht="13.5" customHeight="1">
      <c r="A78" s="1"/>
      <c r="B78" s="72"/>
      <c r="C78" s="6">
        <f t="shared" si="4"/>
        <v>72</v>
      </c>
      <c r="D78" s="6">
        <v>109.0</v>
      </c>
      <c r="E78" s="40" t="s">
        <v>90</v>
      </c>
      <c r="F78" s="84" t="s">
        <v>156</v>
      </c>
      <c r="G78" s="85" t="s">
        <v>100</v>
      </c>
      <c r="H78" s="84"/>
      <c r="I78" s="84"/>
      <c r="J78" s="84"/>
      <c r="K78" s="86"/>
      <c r="L78" s="84" t="s">
        <v>101</v>
      </c>
      <c r="M78" s="70" t="s">
        <v>86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ht="13.5" customHeight="1">
      <c r="A79" s="1"/>
      <c r="B79" s="72"/>
      <c r="C79" s="6">
        <f t="shared" si="4"/>
        <v>73</v>
      </c>
      <c r="D79" s="6">
        <v>110.0</v>
      </c>
      <c r="E79" s="40" t="s">
        <v>82</v>
      </c>
      <c r="F79" s="6" t="s">
        <v>83</v>
      </c>
      <c r="G79" s="7"/>
      <c r="H79" s="45"/>
      <c r="I79" s="70"/>
      <c r="J79" s="70"/>
      <c r="K79" s="70"/>
      <c r="L79" s="6" t="s">
        <v>84</v>
      </c>
      <c r="M79" s="7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ht="13.5" customHeight="1">
      <c r="A80" s="1"/>
      <c r="B80" s="72"/>
      <c r="C80" s="6">
        <f t="shared" si="4"/>
        <v>74</v>
      </c>
      <c r="D80" s="6">
        <v>111.0</v>
      </c>
      <c r="E80" s="40" t="s">
        <v>90</v>
      </c>
      <c r="F80" s="84" t="s">
        <v>157</v>
      </c>
      <c r="G80" s="89" t="s">
        <v>108</v>
      </c>
      <c r="H80" s="84"/>
      <c r="I80" s="84"/>
      <c r="J80" s="84"/>
      <c r="K80" s="86"/>
      <c r="L80" s="84" t="s">
        <v>96</v>
      </c>
      <c r="M80" s="70" t="s">
        <v>86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ht="13.5" customHeight="1">
      <c r="A81" s="1"/>
      <c r="B81" s="72"/>
      <c r="C81" s="6">
        <f t="shared" si="4"/>
        <v>75</v>
      </c>
      <c r="D81" s="6">
        <v>112.0</v>
      </c>
      <c r="E81" s="40" t="s">
        <v>82</v>
      </c>
      <c r="F81" s="6" t="s">
        <v>83</v>
      </c>
      <c r="G81" s="7"/>
      <c r="H81" s="45"/>
      <c r="I81" s="70"/>
      <c r="J81" s="70"/>
      <c r="K81" s="70"/>
      <c r="L81" s="6" t="s">
        <v>84</v>
      </c>
      <c r="M81" s="7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ht="13.5" customHeight="1">
      <c r="A82" s="1"/>
      <c r="B82" s="72"/>
      <c r="C82" s="6">
        <f t="shared" si="4"/>
        <v>76</v>
      </c>
      <c r="D82" s="6">
        <v>113.0</v>
      </c>
      <c r="E82" s="40" t="s">
        <v>90</v>
      </c>
      <c r="F82" s="84" t="s">
        <v>158</v>
      </c>
      <c r="G82" s="85" t="s">
        <v>100</v>
      </c>
      <c r="H82" s="84"/>
      <c r="I82" s="84"/>
      <c r="J82" s="84"/>
      <c r="K82" s="86"/>
      <c r="L82" s="84" t="s">
        <v>101</v>
      </c>
      <c r="M82" s="70" t="s">
        <v>86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ht="13.5" customHeight="1">
      <c r="A83" s="1"/>
      <c r="B83" s="72"/>
      <c r="C83" s="6">
        <f t="shared" si="4"/>
        <v>77</v>
      </c>
      <c r="D83" s="6">
        <v>114.0</v>
      </c>
      <c r="E83" s="40" t="s">
        <v>82</v>
      </c>
      <c r="F83" s="6" t="s">
        <v>83</v>
      </c>
      <c r="G83" s="7"/>
      <c r="H83" s="45"/>
      <c r="I83" s="70"/>
      <c r="J83" s="70"/>
      <c r="K83" s="70"/>
      <c r="L83" s="6" t="s">
        <v>84</v>
      </c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ht="13.5" customHeight="1">
      <c r="A84" s="1"/>
      <c r="B84" s="72"/>
      <c r="C84" s="6">
        <f t="shared" si="4"/>
        <v>78</v>
      </c>
      <c r="D84" s="6">
        <v>115.0</v>
      </c>
      <c r="E84" s="40" t="s">
        <v>90</v>
      </c>
      <c r="F84" s="84" t="s">
        <v>159</v>
      </c>
      <c r="G84" s="89" t="s">
        <v>108</v>
      </c>
      <c r="H84" s="84"/>
      <c r="I84" s="84"/>
      <c r="J84" s="84"/>
      <c r="K84" s="86"/>
      <c r="L84" s="84" t="s">
        <v>96</v>
      </c>
      <c r="M84" s="70" t="s">
        <v>86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ht="13.5" customHeight="1">
      <c r="A85" s="1"/>
      <c r="B85" s="72"/>
      <c r="C85" s="6">
        <f t="shared" si="4"/>
        <v>79</v>
      </c>
      <c r="D85" s="6">
        <v>117.0</v>
      </c>
      <c r="E85" s="40" t="s">
        <v>82</v>
      </c>
      <c r="F85" s="6" t="s">
        <v>83</v>
      </c>
      <c r="G85" s="7"/>
      <c r="H85" s="45"/>
      <c r="I85" s="70"/>
      <c r="J85" s="70"/>
      <c r="K85" s="70"/>
      <c r="L85" s="6" t="s">
        <v>84</v>
      </c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ht="13.5" customHeight="1">
      <c r="A86" s="1"/>
      <c r="B86" s="95"/>
      <c r="C86" s="6">
        <f t="shared" si="4"/>
        <v>80</v>
      </c>
      <c r="D86" s="6">
        <v>119.0</v>
      </c>
      <c r="E86" s="40" t="s">
        <v>82</v>
      </c>
      <c r="F86" s="6" t="s">
        <v>83</v>
      </c>
      <c r="G86" s="7"/>
      <c r="H86" s="45"/>
      <c r="I86" s="70"/>
      <c r="J86" s="70"/>
      <c r="K86" s="70"/>
      <c r="L86" s="6" t="s">
        <v>84</v>
      </c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ht="13.5" customHeight="1">
      <c r="A87" s="1"/>
      <c r="B87" s="98" t="s">
        <v>160</v>
      </c>
      <c r="C87" s="6">
        <f t="shared" si="4"/>
        <v>81</v>
      </c>
      <c r="D87" s="6">
        <v>128.0</v>
      </c>
      <c r="E87" s="40" t="s">
        <v>82</v>
      </c>
      <c r="F87" s="6" t="s">
        <v>83</v>
      </c>
      <c r="G87" s="7"/>
      <c r="H87" s="45"/>
      <c r="I87" s="70"/>
      <c r="J87" s="70"/>
      <c r="K87" s="70"/>
      <c r="L87" s="6" t="s">
        <v>84</v>
      </c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ht="13.5" customHeight="1">
      <c r="A88" s="1"/>
      <c r="B88" s="72"/>
      <c r="C88" s="6">
        <f t="shared" si="4"/>
        <v>82</v>
      </c>
      <c r="D88" s="6">
        <v>129.0</v>
      </c>
      <c r="E88" s="40" t="s">
        <v>90</v>
      </c>
      <c r="F88" s="84" t="s">
        <v>161</v>
      </c>
      <c r="G88" s="85" t="s">
        <v>162</v>
      </c>
      <c r="H88" s="84"/>
      <c r="I88" s="84"/>
      <c r="J88" s="84"/>
      <c r="K88" s="86"/>
      <c r="L88" s="84" t="s">
        <v>163</v>
      </c>
      <c r="M88" s="7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ht="13.5" customHeight="1">
      <c r="A89" s="1"/>
      <c r="B89" s="72"/>
      <c r="C89" s="6">
        <f t="shared" si="4"/>
        <v>83</v>
      </c>
      <c r="D89" s="6">
        <v>130.0</v>
      </c>
      <c r="E89" s="73" t="s">
        <v>68</v>
      </c>
      <c r="F89" s="99" t="s">
        <v>164</v>
      </c>
      <c r="G89" s="74"/>
      <c r="H89" s="74"/>
      <c r="I89" s="74"/>
      <c r="J89" s="74"/>
      <c r="K89" s="74"/>
      <c r="L89" s="99" t="s">
        <v>164</v>
      </c>
      <c r="M89" s="74" t="s">
        <v>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ht="13.5" customHeight="1">
      <c r="A90" s="1"/>
      <c r="B90" s="72"/>
      <c r="C90" s="6">
        <f t="shared" si="4"/>
        <v>84</v>
      </c>
      <c r="D90" s="6">
        <v>131.0</v>
      </c>
      <c r="E90" s="40" t="s">
        <v>90</v>
      </c>
      <c r="F90" s="84" t="s">
        <v>165</v>
      </c>
      <c r="G90" s="85" t="s">
        <v>162</v>
      </c>
      <c r="H90" s="84"/>
      <c r="I90" s="84"/>
      <c r="J90" s="84"/>
      <c r="K90" s="86"/>
      <c r="L90" s="84" t="s">
        <v>163</v>
      </c>
      <c r="M90" s="7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ht="13.5" customHeight="1">
      <c r="A91" s="1"/>
      <c r="B91" s="72"/>
      <c r="C91" s="6">
        <f t="shared" si="4"/>
        <v>85</v>
      </c>
      <c r="D91" s="6">
        <v>133.0</v>
      </c>
      <c r="E91" s="73" t="s">
        <v>68</v>
      </c>
      <c r="F91" s="74" t="s">
        <v>166</v>
      </c>
      <c r="G91" s="74"/>
      <c r="H91" s="74"/>
      <c r="I91" s="74"/>
      <c r="J91" s="74"/>
      <c r="K91" s="74"/>
      <c r="L91" s="74" t="s">
        <v>166</v>
      </c>
      <c r="M91" s="74" t="s">
        <v>86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ht="13.5" customHeight="1">
      <c r="A92" s="1"/>
      <c r="B92" s="72"/>
      <c r="C92" s="6">
        <f t="shared" si="4"/>
        <v>86</v>
      </c>
      <c r="D92" s="6">
        <v>135.0</v>
      </c>
      <c r="E92" s="40" t="s">
        <v>90</v>
      </c>
      <c r="F92" s="84" t="s">
        <v>167</v>
      </c>
      <c r="G92" s="85" t="s">
        <v>162</v>
      </c>
      <c r="H92" s="84"/>
      <c r="I92" s="84"/>
      <c r="J92" s="84"/>
      <c r="K92" s="86"/>
      <c r="L92" s="84" t="s">
        <v>163</v>
      </c>
      <c r="M92" s="7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ht="13.5" customHeight="1">
      <c r="A93" s="1"/>
      <c r="B93" s="72"/>
      <c r="C93" s="6">
        <f t="shared" si="4"/>
        <v>87</v>
      </c>
      <c r="D93" s="6">
        <v>137.0</v>
      </c>
      <c r="E93" s="40" t="s">
        <v>90</v>
      </c>
      <c r="F93" s="84" t="s">
        <v>168</v>
      </c>
      <c r="G93" s="85" t="s">
        <v>100</v>
      </c>
      <c r="H93" s="84"/>
      <c r="I93" s="84"/>
      <c r="J93" s="84"/>
      <c r="K93" s="86"/>
      <c r="L93" s="84" t="s">
        <v>101</v>
      </c>
      <c r="M93" s="70" t="s">
        <v>86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ht="13.5" customHeight="1">
      <c r="A94" s="1"/>
      <c r="B94" s="72"/>
      <c r="C94" s="6">
        <f t="shared" si="4"/>
        <v>88</v>
      </c>
      <c r="D94" s="6">
        <v>138.0</v>
      </c>
      <c r="E94" s="40" t="s">
        <v>82</v>
      </c>
      <c r="F94" s="6" t="s">
        <v>83</v>
      </c>
      <c r="G94" s="7"/>
      <c r="H94" s="45"/>
      <c r="I94" s="70"/>
      <c r="J94" s="70"/>
      <c r="K94" s="70"/>
      <c r="L94" s="6" t="s">
        <v>84</v>
      </c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ht="13.5" customHeight="1">
      <c r="A95" s="1"/>
      <c r="B95" s="72"/>
      <c r="C95" s="6">
        <f t="shared" si="4"/>
        <v>89</v>
      </c>
      <c r="D95" s="6">
        <v>139.0</v>
      </c>
      <c r="E95" s="40" t="s">
        <v>90</v>
      </c>
      <c r="F95" s="84" t="s">
        <v>169</v>
      </c>
      <c r="G95" s="89" t="s">
        <v>108</v>
      </c>
      <c r="H95" s="84"/>
      <c r="I95" s="84"/>
      <c r="J95" s="84"/>
      <c r="K95" s="86"/>
      <c r="L95" s="84" t="s">
        <v>96</v>
      </c>
      <c r="M95" s="70" t="s">
        <v>86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ht="13.5" customHeight="1">
      <c r="A96" s="1"/>
      <c r="B96" s="72"/>
      <c r="C96" s="6">
        <f t="shared" si="4"/>
        <v>90</v>
      </c>
      <c r="D96" s="6">
        <v>140.0</v>
      </c>
      <c r="E96" s="40" t="s">
        <v>82</v>
      </c>
      <c r="F96" s="6" t="s">
        <v>83</v>
      </c>
      <c r="G96" s="7"/>
      <c r="H96" s="45"/>
      <c r="I96" s="70"/>
      <c r="J96" s="70"/>
      <c r="K96" s="70"/>
      <c r="L96" s="6" t="s">
        <v>84</v>
      </c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ht="13.5" customHeight="1">
      <c r="A97" s="1"/>
      <c r="B97" s="72"/>
      <c r="C97" s="6">
        <f t="shared" si="4"/>
        <v>91</v>
      </c>
      <c r="D97" s="6">
        <v>141.0</v>
      </c>
      <c r="E97" s="40" t="s">
        <v>90</v>
      </c>
      <c r="F97" s="84" t="s">
        <v>170</v>
      </c>
      <c r="G97" s="100" t="s">
        <v>171</v>
      </c>
      <c r="H97" s="84"/>
      <c r="I97" s="84"/>
      <c r="J97" s="84"/>
      <c r="K97" s="86"/>
      <c r="L97" s="6" t="s">
        <v>172</v>
      </c>
      <c r="M97" s="70" t="s">
        <v>86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ht="13.5" customHeight="1">
      <c r="A98" s="1"/>
      <c r="B98" s="72"/>
      <c r="C98" s="6">
        <f t="shared" si="4"/>
        <v>92</v>
      </c>
      <c r="D98" s="6">
        <v>142.0</v>
      </c>
      <c r="E98" s="40" t="s">
        <v>82</v>
      </c>
      <c r="F98" s="6" t="s">
        <v>83</v>
      </c>
      <c r="G98" s="7"/>
      <c r="H98" s="45"/>
      <c r="I98" s="70"/>
      <c r="J98" s="70"/>
      <c r="K98" s="70"/>
      <c r="L98" s="6" t="s">
        <v>84</v>
      </c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ht="13.5" customHeight="1">
      <c r="A99" s="1"/>
      <c r="B99" s="72"/>
      <c r="C99" s="6">
        <f t="shared" si="4"/>
        <v>93</v>
      </c>
      <c r="D99" s="6">
        <v>143.0</v>
      </c>
      <c r="E99" s="40" t="s">
        <v>90</v>
      </c>
      <c r="F99" s="84" t="s">
        <v>173</v>
      </c>
      <c r="G99" s="89" t="s">
        <v>108</v>
      </c>
      <c r="H99" s="84"/>
      <c r="I99" s="84"/>
      <c r="J99" s="84"/>
      <c r="K99" s="86"/>
      <c r="L99" s="84" t="s">
        <v>96</v>
      </c>
      <c r="M99" s="70" t="s">
        <v>86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ht="13.5" customHeight="1">
      <c r="A100" s="1"/>
      <c r="B100" s="72"/>
      <c r="C100" s="6">
        <f t="shared" si="4"/>
        <v>94</v>
      </c>
      <c r="D100" s="6">
        <v>144.0</v>
      </c>
      <c r="E100" s="40" t="s">
        <v>82</v>
      </c>
      <c r="F100" s="6" t="s">
        <v>83</v>
      </c>
      <c r="G100" s="7"/>
      <c r="H100" s="45"/>
      <c r="I100" s="70"/>
      <c r="J100" s="70"/>
      <c r="K100" s="70"/>
      <c r="L100" s="6" t="s">
        <v>84</v>
      </c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ht="13.5" customHeight="1">
      <c r="A101" s="1"/>
      <c r="B101" s="72"/>
      <c r="C101" s="6">
        <f t="shared" si="4"/>
        <v>95</v>
      </c>
      <c r="D101" s="6">
        <v>145.0</v>
      </c>
      <c r="E101" s="40" t="s">
        <v>90</v>
      </c>
      <c r="F101" s="84" t="s">
        <v>174</v>
      </c>
      <c r="G101" s="100" t="s">
        <v>175</v>
      </c>
      <c r="H101" s="84"/>
      <c r="I101" s="84"/>
      <c r="J101" s="84"/>
      <c r="K101" s="86"/>
      <c r="L101" s="6" t="s">
        <v>176</v>
      </c>
      <c r="M101" s="70" t="s">
        <v>86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ht="13.5" customHeight="1">
      <c r="A102" s="1"/>
      <c r="B102" s="72"/>
      <c r="C102" s="6">
        <f t="shared" si="4"/>
        <v>96</v>
      </c>
      <c r="D102" s="6">
        <v>147.0</v>
      </c>
      <c r="E102" s="40" t="s">
        <v>82</v>
      </c>
      <c r="F102" s="6" t="s">
        <v>83</v>
      </c>
      <c r="G102" s="7"/>
      <c r="H102" s="45"/>
      <c r="I102" s="70"/>
      <c r="J102" s="70"/>
      <c r="K102" s="70"/>
      <c r="L102" s="6" t="s">
        <v>84</v>
      </c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ht="13.5" customHeight="1">
      <c r="A103" s="1"/>
      <c r="B103" s="72"/>
      <c r="C103" s="6">
        <f t="shared" si="4"/>
        <v>97</v>
      </c>
      <c r="D103" s="6">
        <v>149.0</v>
      </c>
      <c r="E103" s="40" t="s">
        <v>90</v>
      </c>
      <c r="F103" s="84" t="s">
        <v>177</v>
      </c>
      <c r="G103" s="89" t="s">
        <v>108</v>
      </c>
      <c r="H103" s="84"/>
      <c r="I103" s="84"/>
      <c r="J103" s="84"/>
      <c r="K103" s="86"/>
      <c r="L103" s="84" t="s">
        <v>96</v>
      </c>
      <c r="M103" s="70" t="s">
        <v>86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ht="13.5" customHeight="1">
      <c r="A104" s="1"/>
      <c r="B104" s="72"/>
      <c r="C104" s="6">
        <f t="shared" si="4"/>
        <v>98</v>
      </c>
      <c r="D104" s="6">
        <v>150.0</v>
      </c>
      <c r="E104" s="40" t="s">
        <v>82</v>
      </c>
      <c r="F104" s="6" t="s">
        <v>83</v>
      </c>
      <c r="G104" s="7"/>
      <c r="H104" s="45"/>
      <c r="I104" s="70"/>
      <c r="J104" s="70"/>
      <c r="K104" s="70"/>
      <c r="L104" s="6" t="s">
        <v>84</v>
      </c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ht="13.5" customHeight="1">
      <c r="A105" s="1"/>
      <c r="B105" s="72"/>
      <c r="C105" s="6">
        <f t="shared" si="4"/>
        <v>99</v>
      </c>
      <c r="D105" s="6">
        <v>151.0</v>
      </c>
      <c r="E105" s="40" t="s">
        <v>90</v>
      </c>
      <c r="F105" s="84" t="s">
        <v>178</v>
      </c>
      <c r="G105" s="85" t="s">
        <v>100</v>
      </c>
      <c r="H105" s="84"/>
      <c r="I105" s="84"/>
      <c r="J105" s="84"/>
      <c r="K105" s="86"/>
      <c r="L105" s="84" t="s">
        <v>101</v>
      </c>
      <c r="M105" s="70" t="s">
        <v>86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ht="13.5" customHeight="1">
      <c r="A106" s="1"/>
      <c r="B106" s="95"/>
      <c r="C106" s="6">
        <v>100.0</v>
      </c>
      <c r="D106" s="6">
        <v>152.0</v>
      </c>
      <c r="E106" s="40" t="s">
        <v>82</v>
      </c>
      <c r="F106" s="6" t="s">
        <v>83</v>
      </c>
      <c r="G106" s="7"/>
      <c r="H106" s="45"/>
      <c r="I106" s="70"/>
      <c r="J106" s="70"/>
      <c r="K106" s="70"/>
      <c r="L106" s="6" t="s">
        <v>84</v>
      </c>
      <c r="M106" s="7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ht="13.5" customHeight="1">
      <c r="A107" s="1"/>
      <c r="B107" s="1"/>
      <c r="C107" s="28"/>
      <c r="D107" s="28"/>
      <c r="E107" s="101"/>
      <c r="F107" s="102"/>
      <c r="G107" s="102"/>
      <c r="H107" s="102"/>
      <c r="I107" s="102"/>
      <c r="J107" s="102"/>
      <c r="K107" s="102"/>
      <c r="L107" s="102"/>
      <c r="M107" s="10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ht="13.5" customHeight="1">
      <c r="A108" s="1"/>
      <c r="B108" s="1"/>
      <c r="C108" s="1"/>
      <c r="D108" s="1"/>
      <c r="E108" s="97"/>
      <c r="F108" s="103"/>
      <c r="G108" s="97"/>
      <c r="H108" s="28"/>
      <c r="I108" s="97"/>
      <c r="J108" s="97"/>
      <c r="K108" s="97"/>
      <c r="L108" s="103"/>
      <c r="M108" s="9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ht="13.5" customHeight="1">
      <c r="A109" s="1"/>
      <c r="B109" s="1"/>
      <c r="C109" s="1"/>
      <c r="D109" s="1"/>
      <c r="E109" s="97"/>
      <c r="F109" s="103"/>
      <c r="G109" s="97"/>
      <c r="H109" s="28"/>
      <c r="I109" s="97"/>
      <c r="J109" s="97"/>
      <c r="K109" s="97"/>
      <c r="L109" s="103"/>
      <c r="M109" s="9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ht="13.5" customHeight="1">
      <c r="A110" s="1"/>
      <c r="B110" s="1"/>
      <c r="C110" s="1"/>
      <c r="D110" s="1"/>
      <c r="E110" s="97"/>
      <c r="F110" s="103"/>
      <c r="G110" s="97"/>
      <c r="H110" s="28"/>
      <c r="I110" s="97"/>
      <c r="J110" s="97"/>
      <c r="K110" s="97"/>
      <c r="L110" s="103"/>
      <c r="M110" s="9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ht="13.5" customHeight="1">
      <c r="A111" s="1"/>
      <c r="B111" s="1"/>
      <c r="C111" s="1"/>
      <c r="D111" s="1"/>
      <c r="E111" s="97"/>
      <c r="F111" s="103"/>
      <c r="G111" s="97"/>
      <c r="H111" s="28"/>
      <c r="I111" s="97"/>
      <c r="J111" s="97"/>
      <c r="K111" s="97"/>
      <c r="L111" s="103"/>
      <c r="M111" s="9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ht="13.5" customHeight="1">
      <c r="A112" s="1"/>
      <c r="B112" s="1"/>
      <c r="C112" s="1"/>
      <c r="D112" s="1"/>
      <c r="E112" s="97"/>
      <c r="F112" s="103"/>
      <c r="G112" s="97"/>
      <c r="H112" s="28"/>
      <c r="I112" s="97"/>
      <c r="J112" s="97"/>
      <c r="K112" s="97"/>
      <c r="L112" s="103"/>
      <c r="M112" s="9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ht="13.5" customHeight="1">
      <c r="A113" s="1"/>
      <c r="B113" s="1"/>
      <c r="C113" s="1"/>
      <c r="D113" s="1"/>
      <c r="E113" s="97"/>
      <c r="F113" s="97"/>
      <c r="G113" s="97"/>
      <c r="H113" s="28"/>
      <c r="I113" s="97"/>
      <c r="J113" s="97"/>
      <c r="K113" s="97"/>
      <c r="L113" s="103"/>
      <c r="M113" s="9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ht="13.5" customHeight="1">
      <c r="A114" s="1"/>
      <c r="B114" s="1"/>
      <c r="C114" s="1"/>
      <c r="D114" s="1"/>
      <c r="E114" s="97"/>
      <c r="F114" s="103"/>
      <c r="G114" s="97"/>
      <c r="H114" s="28"/>
      <c r="I114" s="97"/>
      <c r="J114" s="97"/>
      <c r="K114" s="97"/>
      <c r="L114" s="103"/>
      <c r="M114" s="9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ht="13.5" customHeight="1">
      <c r="A115" s="1"/>
      <c r="B115" s="1"/>
      <c r="C115" s="1"/>
      <c r="D115" s="1"/>
      <c r="E115" s="97"/>
      <c r="F115" s="103"/>
      <c r="G115" s="97"/>
      <c r="H115" s="97"/>
      <c r="I115" s="97"/>
      <c r="J115" s="97"/>
      <c r="K115" s="97"/>
      <c r="L115" s="103"/>
      <c r="M115" s="9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ht="13.5" customHeight="1">
      <c r="A116" s="1"/>
      <c r="B116" s="1"/>
      <c r="C116" s="1"/>
      <c r="D116" s="1"/>
      <c r="E116" s="97"/>
      <c r="F116" s="103"/>
      <c r="G116" s="97"/>
      <c r="H116" s="28"/>
      <c r="I116" s="97"/>
      <c r="J116" s="97"/>
      <c r="K116" s="97"/>
      <c r="L116" s="103"/>
      <c r="M116" s="9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ht="13.5" customHeight="1">
      <c r="A117" s="1"/>
      <c r="B117" s="1"/>
      <c r="C117" s="1"/>
      <c r="D117" s="1"/>
      <c r="E117" s="97"/>
      <c r="F117" s="103"/>
      <c r="G117" s="97"/>
      <c r="H117" s="28"/>
      <c r="I117" s="97"/>
      <c r="J117" s="97"/>
      <c r="K117" s="97"/>
      <c r="L117" s="103"/>
      <c r="M117" s="9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ht="13.5" customHeight="1">
      <c r="A118" s="1"/>
      <c r="B118" s="1"/>
      <c r="C118" s="1"/>
      <c r="D118" s="1"/>
      <c r="E118" s="28"/>
      <c r="F118" s="28"/>
      <c r="G118" s="28"/>
      <c r="H118" s="28"/>
      <c r="I118" s="28"/>
      <c r="J118" s="28"/>
      <c r="K118" s="28"/>
      <c r="L118" s="28"/>
      <c r="M118" s="2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autoFilter ref="$C$6:$M$106"/>
  <mergeCells count="110">
    <mergeCell ref="BB29:BH29"/>
    <mergeCell ref="BB30:BH30"/>
    <mergeCell ref="BB31:BH31"/>
    <mergeCell ref="BB32:BH32"/>
    <mergeCell ref="BB33:BH33"/>
    <mergeCell ref="BB34:BH34"/>
    <mergeCell ref="BB22:BH22"/>
    <mergeCell ref="BB23:BH23"/>
    <mergeCell ref="BB24:BH24"/>
    <mergeCell ref="BB25:BH25"/>
    <mergeCell ref="BB26:BH26"/>
    <mergeCell ref="BB27:BH27"/>
    <mergeCell ref="BB28:BH28"/>
    <mergeCell ref="AA8:AA14"/>
    <mergeCell ref="AB8:AB14"/>
    <mergeCell ref="AC8:AC14"/>
    <mergeCell ref="AD8:AD14"/>
    <mergeCell ref="AE8:AE14"/>
    <mergeCell ref="AF8:AF14"/>
    <mergeCell ref="AG8:AG14"/>
    <mergeCell ref="AH8:AH14"/>
    <mergeCell ref="AI8:AI14"/>
    <mergeCell ref="AJ8:AJ14"/>
    <mergeCell ref="AK8:AK14"/>
    <mergeCell ref="AL8:AL14"/>
    <mergeCell ref="AM8:AM14"/>
    <mergeCell ref="AN8:AN14"/>
    <mergeCell ref="AO8:AO14"/>
    <mergeCell ref="AP8:AP14"/>
    <mergeCell ref="AQ8:AQ14"/>
    <mergeCell ref="AR8:AR14"/>
    <mergeCell ref="AS8:AS14"/>
    <mergeCell ref="AT8:AT14"/>
    <mergeCell ref="AU8:AU14"/>
    <mergeCell ref="Q15:W15"/>
    <mergeCell ref="Q16:W16"/>
    <mergeCell ref="AV8:AV14"/>
    <mergeCell ref="AW8:AW14"/>
    <mergeCell ref="AX8:AX14"/>
    <mergeCell ref="AY8:AY14"/>
    <mergeCell ref="AZ8:AZ14"/>
    <mergeCell ref="BA8:BA14"/>
    <mergeCell ref="BB8:BH14"/>
    <mergeCell ref="Q17:W17"/>
    <mergeCell ref="Q18:W18"/>
    <mergeCell ref="BB15:BH15"/>
    <mergeCell ref="BB16:BH16"/>
    <mergeCell ref="BB17:BH17"/>
    <mergeCell ref="BB18:BH18"/>
    <mergeCell ref="BB19:BH19"/>
    <mergeCell ref="BB20:BH20"/>
    <mergeCell ref="BB21:BH21"/>
    <mergeCell ref="Q33:W33"/>
    <mergeCell ref="Q34:W34"/>
    <mergeCell ref="B37:B56"/>
    <mergeCell ref="B57:B86"/>
    <mergeCell ref="B87:B106"/>
    <mergeCell ref="A1:C1"/>
    <mergeCell ref="F5:K5"/>
    <mergeCell ref="B7:B36"/>
    <mergeCell ref="Q8:W14"/>
    <mergeCell ref="X8:X14"/>
    <mergeCell ref="Y8:Y14"/>
    <mergeCell ref="Z8:Z14"/>
    <mergeCell ref="AB35:AB41"/>
    <mergeCell ref="AC35:AC41"/>
    <mergeCell ref="AD35:AD41"/>
    <mergeCell ref="AE35:AE41"/>
    <mergeCell ref="AF35:AF41"/>
    <mergeCell ref="AG35:AG41"/>
    <mergeCell ref="AH35:AH41"/>
    <mergeCell ref="AI35:AI41"/>
    <mergeCell ref="AJ35:AJ41"/>
    <mergeCell ref="AK35:AK41"/>
    <mergeCell ref="AL35:AL41"/>
    <mergeCell ref="AM35:AM41"/>
    <mergeCell ref="AN35:AN41"/>
    <mergeCell ref="AO35:AO41"/>
    <mergeCell ref="AW35:AW41"/>
    <mergeCell ref="AX35:AX41"/>
    <mergeCell ref="AY35:AY41"/>
    <mergeCell ref="AZ35:AZ41"/>
    <mergeCell ref="BA35:BA41"/>
    <mergeCell ref="BB35:BH41"/>
    <mergeCell ref="AP35:AP41"/>
    <mergeCell ref="AQ35:AQ41"/>
    <mergeCell ref="AR35:AR41"/>
    <mergeCell ref="AS35:AS41"/>
    <mergeCell ref="AT35:AT41"/>
    <mergeCell ref="AU35:AU41"/>
    <mergeCell ref="AV35:AV41"/>
    <mergeCell ref="Q19:W19"/>
    <mergeCell ref="Q20:W20"/>
    <mergeCell ref="Q21:W21"/>
    <mergeCell ref="Q22:W22"/>
    <mergeCell ref="Q23:W23"/>
    <mergeCell ref="Q24:W24"/>
    <mergeCell ref="Q25:W25"/>
    <mergeCell ref="Q26:W26"/>
    <mergeCell ref="Q27:W27"/>
    <mergeCell ref="Q28:W28"/>
    <mergeCell ref="Q29:W29"/>
    <mergeCell ref="Q30:W30"/>
    <mergeCell ref="Q31:W31"/>
    <mergeCell ref="Q32:W32"/>
    <mergeCell ref="Q35:W41"/>
    <mergeCell ref="X35:X41"/>
    <mergeCell ref="Y35:Y41"/>
    <mergeCell ref="Z35:Z41"/>
    <mergeCell ref="AA35:AA41"/>
  </mergeCells>
  <printOptions horizontalCentered="1"/>
  <pageMargins bottom="0.7480314960629921" footer="0.0" header="0.0" left="0.2362204724409449" right="0.2362204724409449" top="0.7480314960629921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04" t="s">
        <v>179</v>
      </c>
      <c r="B1" s="104" t="s">
        <v>180</v>
      </c>
      <c r="C1" s="104" t="s">
        <v>181</v>
      </c>
    </row>
    <row r="2" ht="13.5" customHeight="1">
      <c r="A2" s="104" t="s">
        <v>182</v>
      </c>
      <c r="B2" s="104" t="s">
        <v>183</v>
      </c>
      <c r="C2" s="104" t="s">
        <v>184</v>
      </c>
      <c r="L2" s="104" t="s">
        <v>185</v>
      </c>
      <c r="M2" s="104" t="s">
        <v>186</v>
      </c>
      <c r="N2" s="104" t="s">
        <v>187</v>
      </c>
      <c r="O2" s="104" t="s">
        <v>188</v>
      </c>
      <c r="P2" s="104" t="s">
        <v>189</v>
      </c>
      <c r="Q2" s="104" t="s">
        <v>190</v>
      </c>
      <c r="R2" s="104" t="s">
        <v>191</v>
      </c>
    </row>
    <row r="3" ht="13.5" customHeight="1">
      <c r="A3" s="105">
        <v>0.0</v>
      </c>
      <c r="B3" s="105">
        <v>0.0</v>
      </c>
      <c r="C3" s="105">
        <v>2.5</v>
      </c>
      <c r="L3" s="105">
        <v>0.0</v>
      </c>
      <c r="M3" s="105">
        <v>-3.89E-34</v>
      </c>
      <c r="N3" s="105">
        <v>-7.171E-13</v>
      </c>
      <c r="O3" s="105">
        <v>-2.013E-11</v>
      </c>
      <c r="P3" s="105">
        <v>-2.173E-10</v>
      </c>
      <c r="Q3" s="105">
        <v>-1.668E-9</v>
      </c>
      <c r="R3" s="105">
        <v>-1.07E-8</v>
      </c>
    </row>
    <row r="4" ht="13.5" customHeight="1">
      <c r="A4" s="105">
        <v>0.01</v>
      </c>
      <c r="B4" s="105">
        <v>0.01</v>
      </c>
      <c r="C4" s="105">
        <v>2.5</v>
      </c>
      <c r="L4" s="105">
        <v>0.1</v>
      </c>
      <c r="M4" s="105">
        <v>2.317E-10</v>
      </c>
      <c r="N4" s="105">
        <v>3.381E-5</v>
      </c>
      <c r="O4" s="105">
        <v>7.617E-4</v>
      </c>
      <c r="P4" s="105">
        <v>0.001313</v>
      </c>
      <c r="Q4" s="105">
        <v>0.001586</v>
      </c>
      <c r="R4" s="105">
        <v>0.001714</v>
      </c>
    </row>
    <row r="5" ht="13.5" customHeight="1">
      <c r="A5" s="105">
        <v>0.02</v>
      </c>
      <c r="B5" s="105">
        <v>0.02</v>
      </c>
      <c r="C5" s="105">
        <v>2.5</v>
      </c>
      <c r="L5" s="105">
        <v>0.2</v>
      </c>
      <c r="M5" s="105">
        <v>3.334E-10</v>
      </c>
      <c r="N5" s="105">
        <v>4.54E-5</v>
      </c>
      <c r="O5" s="105">
        <v>0.001242</v>
      </c>
      <c r="P5" s="105">
        <v>0.002358</v>
      </c>
      <c r="Q5" s="105">
        <v>0.00296</v>
      </c>
      <c r="R5" s="105">
        <v>0.003264</v>
      </c>
    </row>
    <row r="6" ht="13.5" customHeight="1">
      <c r="A6" s="105">
        <v>0.03</v>
      </c>
      <c r="B6" s="105">
        <v>0.03</v>
      </c>
      <c r="C6" s="105">
        <v>2.5</v>
      </c>
      <c r="L6" s="105">
        <v>0.3</v>
      </c>
      <c r="M6" s="105">
        <v>4.523E-10</v>
      </c>
      <c r="N6" s="105">
        <v>5.678E-5</v>
      </c>
      <c r="O6" s="105">
        <v>0.001524</v>
      </c>
      <c r="P6" s="105">
        <v>0.003157</v>
      </c>
      <c r="Q6" s="105">
        <v>0.004127</v>
      </c>
      <c r="R6" s="105">
        <v>0.004649</v>
      </c>
    </row>
    <row r="7" ht="13.5" customHeight="1">
      <c r="A7" s="105">
        <v>0.04</v>
      </c>
      <c r="B7" s="105">
        <v>0.04</v>
      </c>
      <c r="C7" s="105">
        <v>2.5</v>
      </c>
      <c r="L7" s="105">
        <v>0.4</v>
      </c>
      <c r="M7" s="105">
        <v>5.934E-10</v>
      </c>
      <c r="N7" s="105">
        <v>6.848E-5</v>
      </c>
      <c r="O7" s="105">
        <v>0.001703</v>
      </c>
      <c r="P7" s="105">
        <v>0.003734</v>
      </c>
      <c r="Q7" s="105">
        <v>0.005094</v>
      </c>
      <c r="R7" s="105">
        <v>0.005868</v>
      </c>
    </row>
    <row r="8" ht="13.5" customHeight="1">
      <c r="A8" s="105">
        <v>0.05</v>
      </c>
      <c r="B8" s="105">
        <v>0.05</v>
      </c>
      <c r="C8" s="105">
        <v>2.5</v>
      </c>
      <c r="L8" s="105">
        <v>0.5</v>
      </c>
      <c r="M8" s="105">
        <v>7.604E-10</v>
      </c>
      <c r="N8" s="105">
        <v>8.056E-5</v>
      </c>
      <c r="O8" s="105">
        <v>0.001837</v>
      </c>
      <c r="P8" s="105">
        <v>0.00411</v>
      </c>
      <c r="Q8" s="105">
        <v>0.005865</v>
      </c>
      <c r="R8" s="105">
        <v>0.006925</v>
      </c>
    </row>
    <row r="9" ht="13.5" customHeight="1">
      <c r="A9" s="105">
        <v>0.06</v>
      </c>
      <c r="B9" s="105">
        <v>0.06</v>
      </c>
      <c r="C9" s="105">
        <v>2.5</v>
      </c>
      <c r="L9" s="105">
        <v>0.6</v>
      </c>
      <c r="M9" s="105">
        <v>9.577E-10</v>
      </c>
      <c r="N9" s="105">
        <v>9.306E-5</v>
      </c>
      <c r="O9" s="105">
        <v>0.001948</v>
      </c>
      <c r="P9" s="105">
        <v>0.00436</v>
      </c>
      <c r="Q9" s="105">
        <v>0.006423</v>
      </c>
      <c r="R9" s="105">
        <v>0.00782</v>
      </c>
    </row>
    <row r="10" ht="13.5" customHeight="1">
      <c r="A10" s="105">
        <v>0.07</v>
      </c>
      <c r="B10" s="105">
        <v>0.07</v>
      </c>
      <c r="C10" s="105">
        <v>2.5</v>
      </c>
      <c r="L10" s="105">
        <v>0.7</v>
      </c>
      <c r="M10" s="105">
        <v>1.19E-9</v>
      </c>
      <c r="N10" s="105">
        <v>1.06E-4</v>
      </c>
      <c r="O10" s="105">
        <v>0.002043</v>
      </c>
      <c r="P10" s="105">
        <v>0.004546</v>
      </c>
      <c r="Q10" s="105">
        <v>0.006794</v>
      </c>
      <c r="R10" s="105">
        <v>0.008532</v>
      </c>
    </row>
    <row r="11" ht="13.5" customHeight="1">
      <c r="A11" s="105">
        <v>0.08</v>
      </c>
      <c r="B11" s="105">
        <v>0.08</v>
      </c>
      <c r="C11" s="105">
        <v>2.5</v>
      </c>
      <c r="L11" s="105">
        <v>0.8</v>
      </c>
      <c r="M11" s="105">
        <v>1.462E-9</v>
      </c>
      <c r="N11" s="105">
        <v>1.193E-4</v>
      </c>
      <c r="O11" s="105">
        <v>0.002129</v>
      </c>
      <c r="P11" s="105">
        <v>0.004697</v>
      </c>
      <c r="Q11" s="105">
        <v>0.007057</v>
      </c>
      <c r="R11" s="105">
        <v>0.00904</v>
      </c>
    </row>
    <row r="12" ht="13.5" customHeight="1">
      <c r="A12" s="105">
        <v>0.09</v>
      </c>
      <c r="B12" s="105">
        <v>0.09</v>
      </c>
      <c r="C12" s="105">
        <v>2.5</v>
      </c>
      <c r="L12" s="105">
        <v>0.9</v>
      </c>
      <c r="M12" s="105">
        <v>1.781E-9</v>
      </c>
      <c r="N12" s="105">
        <v>1.331E-4</v>
      </c>
      <c r="O12" s="105">
        <v>0.002207</v>
      </c>
      <c r="P12" s="105">
        <v>0.004826</v>
      </c>
      <c r="Q12" s="105">
        <v>0.007263</v>
      </c>
      <c r="R12" s="105">
        <v>0.009397</v>
      </c>
    </row>
    <row r="13" ht="13.5" customHeight="1">
      <c r="A13" s="105">
        <v>0.1</v>
      </c>
      <c r="B13" s="105">
        <v>0.1</v>
      </c>
      <c r="C13" s="105">
        <v>2.5</v>
      </c>
      <c r="L13" s="105">
        <v>1.0</v>
      </c>
      <c r="M13" s="105">
        <v>2.152E-9</v>
      </c>
      <c r="N13" s="105">
        <v>1.474E-4</v>
      </c>
      <c r="O13" s="105">
        <v>0.00228</v>
      </c>
      <c r="P13" s="105">
        <v>0.00494</v>
      </c>
      <c r="Q13" s="105">
        <v>0.007433</v>
      </c>
      <c r="R13" s="105">
        <v>0.009666</v>
      </c>
    </row>
    <row r="14" ht="13.5" customHeight="1">
      <c r="A14" s="105">
        <v>0.11</v>
      </c>
      <c r="B14" s="105">
        <v>0.11</v>
      </c>
      <c r="C14" s="105">
        <v>2.5</v>
      </c>
      <c r="L14" s="105">
        <v>1.1</v>
      </c>
      <c r="M14" s="105">
        <v>2.583E-9</v>
      </c>
      <c r="N14" s="105">
        <v>1.62E-4</v>
      </c>
      <c r="O14" s="105">
        <v>0.002348</v>
      </c>
      <c r="P14" s="105">
        <v>0.005042</v>
      </c>
      <c r="Q14" s="105">
        <v>0.007579</v>
      </c>
      <c r="R14" s="105">
        <v>0.009884</v>
      </c>
    </row>
    <row r="15" ht="13.5" customHeight="1">
      <c r="A15" s="105">
        <v>0.12</v>
      </c>
      <c r="B15" s="105">
        <v>0.12</v>
      </c>
      <c r="C15" s="105">
        <v>2.5</v>
      </c>
      <c r="L15" s="105">
        <v>1.2</v>
      </c>
      <c r="M15" s="105">
        <v>3.083E-9</v>
      </c>
      <c r="N15" s="105">
        <v>1.771E-4</v>
      </c>
      <c r="O15" s="105">
        <v>0.002413</v>
      </c>
      <c r="P15" s="105">
        <v>0.005136</v>
      </c>
      <c r="Q15" s="105">
        <v>0.007709</v>
      </c>
      <c r="R15" s="105">
        <v>0.01007</v>
      </c>
    </row>
    <row r="16" ht="13.5" customHeight="1">
      <c r="A16" s="105">
        <v>0.13</v>
      </c>
      <c r="B16" s="105">
        <v>0.13</v>
      </c>
      <c r="C16" s="105">
        <v>2.5</v>
      </c>
      <c r="L16" s="105">
        <v>1.3</v>
      </c>
      <c r="M16" s="105">
        <v>3.663E-9</v>
      </c>
      <c r="N16" s="105">
        <v>1.926E-4</v>
      </c>
      <c r="O16" s="105">
        <v>0.002475</v>
      </c>
      <c r="P16" s="105">
        <v>0.005224</v>
      </c>
      <c r="Q16" s="105">
        <v>0.007826</v>
      </c>
      <c r="R16" s="105">
        <v>0.01023</v>
      </c>
    </row>
    <row r="17" ht="13.5" customHeight="1">
      <c r="A17" s="105">
        <v>0.14</v>
      </c>
      <c r="B17" s="105">
        <v>0.14</v>
      </c>
      <c r="C17" s="105">
        <v>2.5</v>
      </c>
      <c r="L17" s="105">
        <v>1.4</v>
      </c>
      <c r="M17" s="105">
        <v>4.337E-9</v>
      </c>
      <c r="N17" s="105">
        <v>2.085E-4</v>
      </c>
      <c r="O17" s="105">
        <v>0.002534</v>
      </c>
      <c r="P17" s="105">
        <v>0.005306</v>
      </c>
      <c r="Q17" s="105">
        <v>0.007934</v>
      </c>
      <c r="R17" s="105">
        <v>0.01037</v>
      </c>
    </row>
    <row r="18" ht="13.5" customHeight="1">
      <c r="A18" s="105">
        <v>0.15</v>
      </c>
      <c r="B18" s="105">
        <v>0.15</v>
      </c>
      <c r="C18" s="105">
        <v>2.5</v>
      </c>
      <c r="L18" s="105">
        <v>1.5</v>
      </c>
      <c r="M18" s="105">
        <v>5.128E-9</v>
      </c>
      <c r="N18" s="105">
        <v>2.248E-4</v>
      </c>
      <c r="O18" s="105">
        <v>0.002591</v>
      </c>
      <c r="P18" s="105">
        <v>0.005383</v>
      </c>
      <c r="Q18" s="105">
        <v>0.008034</v>
      </c>
      <c r="R18" s="105">
        <v>0.0105</v>
      </c>
    </row>
    <row r="19" ht="13.5" customHeight="1">
      <c r="A19" s="105">
        <v>0.16</v>
      </c>
      <c r="B19" s="105">
        <v>0.16</v>
      </c>
      <c r="C19" s="105">
        <v>2.5</v>
      </c>
      <c r="L19" s="105">
        <v>1.6</v>
      </c>
      <c r="M19" s="105">
        <v>6.073E-9</v>
      </c>
      <c r="N19" s="105">
        <v>2.416E-4</v>
      </c>
      <c r="O19" s="105">
        <v>0.002647</v>
      </c>
      <c r="P19" s="105">
        <v>0.005457</v>
      </c>
      <c r="Q19" s="105">
        <v>0.008128</v>
      </c>
      <c r="R19" s="105">
        <v>0.01062</v>
      </c>
    </row>
    <row r="20" ht="13.5" customHeight="1">
      <c r="A20" s="105">
        <v>0.17</v>
      </c>
      <c r="B20" s="105">
        <v>0.17</v>
      </c>
      <c r="C20" s="105">
        <v>2.5</v>
      </c>
      <c r="L20" s="105">
        <v>1.7</v>
      </c>
      <c r="M20" s="105">
        <v>7.228E-9</v>
      </c>
      <c r="N20" s="105">
        <v>2.588E-4</v>
      </c>
      <c r="O20" s="105">
        <v>0.002701</v>
      </c>
      <c r="P20" s="105">
        <v>0.005527</v>
      </c>
      <c r="Q20" s="105">
        <v>0.008216</v>
      </c>
      <c r="R20" s="105">
        <v>0.01074</v>
      </c>
    </row>
    <row r="21" ht="13.5" customHeight="1">
      <c r="A21" s="105">
        <v>0.18</v>
      </c>
      <c r="B21" s="105">
        <v>0.18</v>
      </c>
      <c r="C21" s="105">
        <v>2.5</v>
      </c>
      <c r="L21" s="105">
        <v>1.8</v>
      </c>
      <c r="M21" s="105">
        <v>8.681E-9</v>
      </c>
      <c r="N21" s="105">
        <v>2.765E-4</v>
      </c>
      <c r="O21" s="105">
        <v>0.002754</v>
      </c>
      <c r="P21" s="105">
        <v>0.005595</v>
      </c>
      <c r="Q21" s="105">
        <v>0.0083</v>
      </c>
      <c r="R21" s="105">
        <v>0.01084</v>
      </c>
    </row>
    <row r="22" ht="13.5" customHeight="1">
      <c r="A22" s="105">
        <v>0.19</v>
      </c>
      <c r="B22" s="105">
        <v>0.19</v>
      </c>
      <c r="C22" s="105">
        <v>2.5</v>
      </c>
      <c r="L22" s="105">
        <v>1.9</v>
      </c>
      <c r="M22" s="105">
        <v>1.055E-8</v>
      </c>
      <c r="N22" s="105">
        <v>2.949E-4</v>
      </c>
      <c r="O22" s="105">
        <v>0.002807</v>
      </c>
      <c r="P22" s="105">
        <v>0.005662</v>
      </c>
      <c r="Q22" s="105">
        <v>0.008381</v>
      </c>
      <c r="R22" s="105">
        <v>0.01094</v>
      </c>
    </row>
    <row r="23" ht="13.5" customHeight="1">
      <c r="A23" s="105">
        <v>0.2</v>
      </c>
      <c r="B23" s="105">
        <v>0.2</v>
      </c>
      <c r="C23" s="105">
        <v>2.499</v>
      </c>
      <c r="L23" s="105">
        <v>2.0</v>
      </c>
      <c r="M23" s="105">
        <v>1.3E-8</v>
      </c>
      <c r="N23" s="105">
        <v>3.139E-4</v>
      </c>
      <c r="O23" s="105">
        <v>0.002859</v>
      </c>
      <c r="P23" s="105">
        <v>0.005727</v>
      </c>
      <c r="Q23" s="105">
        <v>0.008459</v>
      </c>
      <c r="R23" s="105">
        <v>0.01103</v>
      </c>
    </row>
    <row r="24" ht="13.5" customHeight="1">
      <c r="A24" s="105">
        <v>0.21</v>
      </c>
      <c r="B24" s="105">
        <v>0.21</v>
      </c>
      <c r="C24" s="105">
        <v>2.499</v>
      </c>
      <c r="L24" s="105">
        <v>2.1</v>
      </c>
      <c r="M24" s="105">
        <v>1.624E-8</v>
      </c>
      <c r="N24" s="105">
        <v>3.337E-4</v>
      </c>
      <c r="O24" s="105">
        <v>0.002913</v>
      </c>
      <c r="P24" s="105">
        <v>0.005793</v>
      </c>
      <c r="Q24" s="105">
        <v>0.008536</v>
      </c>
      <c r="R24" s="105">
        <v>0.01112</v>
      </c>
    </row>
    <row r="25" ht="13.5" customHeight="1">
      <c r="A25" s="105">
        <v>0.22</v>
      </c>
      <c r="B25" s="105">
        <v>0.22</v>
      </c>
      <c r="C25" s="105">
        <v>2.499</v>
      </c>
      <c r="L25" s="105">
        <v>2.2</v>
      </c>
      <c r="M25" s="105">
        <v>2.052E-8</v>
      </c>
      <c r="N25" s="105">
        <v>3.546E-4</v>
      </c>
      <c r="O25" s="105">
        <v>0.002969</v>
      </c>
      <c r="P25" s="105">
        <v>0.005861</v>
      </c>
      <c r="Q25" s="105">
        <v>0.008613</v>
      </c>
      <c r="R25" s="105">
        <v>0.01121</v>
      </c>
    </row>
    <row r="26" ht="13.5" customHeight="1">
      <c r="A26" s="105">
        <v>0.23</v>
      </c>
      <c r="B26" s="105">
        <v>0.23</v>
      </c>
      <c r="C26" s="105">
        <v>2.499</v>
      </c>
      <c r="L26" s="105">
        <v>2.3</v>
      </c>
      <c r="M26" s="105">
        <v>2.612E-8</v>
      </c>
      <c r="N26" s="105">
        <v>3.766E-4</v>
      </c>
      <c r="O26" s="105">
        <v>0.003028</v>
      </c>
      <c r="P26" s="105">
        <v>0.005931</v>
      </c>
      <c r="Q26" s="105">
        <v>0.008691</v>
      </c>
      <c r="R26" s="105">
        <v>0.0113</v>
      </c>
    </row>
    <row r="27" ht="13.5" customHeight="1">
      <c r="A27" s="105">
        <v>0.24</v>
      </c>
      <c r="B27" s="105">
        <v>0.24</v>
      </c>
      <c r="C27" s="105">
        <v>2.499</v>
      </c>
      <c r="L27" s="105">
        <v>2.4</v>
      </c>
      <c r="M27" s="105">
        <v>3.34E-8</v>
      </c>
      <c r="N27" s="105">
        <v>4.001E-4</v>
      </c>
      <c r="O27" s="105">
        <v>0.00309</v>
      </c>
      <c r="P27" s="105">
        <v>0.006007</v>
      </c>
      <c r="Q27" s="105">
        <v>0.008774</v>
      </c>
      <c r="R27" s="105">
        <v>0.01139</v>
      </c>
    </row>
    <row r="28" ht="13.5" customHeight="1">
      <c r="A28" s="105">
        <v>0.25</v>
      </c>
      <c r="B28" s="105">
        <v>0.25</v>
      </c>
      <c r="C28" s="105">
        <v>2.498</v>
      </c>
      <c r="L28" s="105">
        <v>2.5</v>
      </c>
      <c r="M28" s="105">
        <v>4.273E-8</v>
      </c>
      <c r="N28" s="105">
        <v>4.253E-4</v>
      </c>
      <c r="O28" s="105">
        <v>0.003158</v>
      </c>
      <c r="P28" s="105">
        <v>0.00609</v>
      </c>
      <c r="Q28" s="105">
        <v>0.008863</v>
      </c>
      <c r="R28" s="105">
        <v>0.01148</v>
      </c>
    </row>
    <row r="29" ht="13.5" customHeight="1">
      <c r="A29" s="105">
        <v>0.26</v>
      </c>
      <c r="B29" s="105">
        <v>0.26</v>
      </c>
      <c r="C29" s="105">
        <v>2.498</v>
      </c>
    </row>
    <row r="30" ht="13.5" customHeight="1">
      <c r="A30" s="105">
        <v>0.27</v>
      </c>
      <c r="B30" s="105">
        <v>0.27</v>
      </c>
      <c r="C30" s="105">
        <v>2.498</v>
      </c>
    </row>
    <row r="31" ht="13.5" customHeight="1">
      <c r="A31" s="105">
        <v>0.28</v>
      </c>
      <c r="B31" s="105">
        <v>0.28</v>
      </c>
      <c r="C31" s="105">
        <v>2.497</v>
      </c>
    </row>
    <row r="32" ht="13.5" customHeight="1">
      <c r="A32" s="105">
        <v>0.29</v>
      </c>
      <c r="B32" s="105">
        <v>0.29</v>
      </c>
      <c r="C32" s="105">
        <v>2.496</v>
      </c>
    </row>
    <row r="33" ht="13.5" customHeight="1">
      <c r="A33" s="105">
        <v>0.3</v>
      </c>
      <c r="B33" s="105">
        <v>0.3</v>
      </c>
      <c r="C33" s="105">
        <v>2.496</v>
      </c>
    </row>
    <row r="34" ht="13.5" customHeight="1">
      <c r="A34" s="105">
        <v>0.31</v>
      </c>
      <c r="B34" s="105">
        <v>0.31</v>
      </c>
      <c r="C34" s="105">
        <v>2.495</v>
      </c>
    </row>
    <row r="35" ht="13.5" customHeight="1">
      <c r="A35" s="105">
        <v>0.32</v>
      </c>
      <c r="B35" s="105">
        <v>0.32</v>
      </c>
      <c r="C35" s="105">
        <v>2.494</v>
      </c>
    </row>
    <row r="36" ht="13.5" customHeight="1">
      <c r="A36" s="105">
        <v>0.33</v>
      </c>
      <c r="B36" s="105">
        <v>0.33</v>
      </c>
      <c r="C36" s="105">
        <v>2.493</v>
      </c>
    </row>
    <row r="37" ht="13.5" customHeight="1">
      <c r="A37" s="105">
        <v>0.34</v>
      </c>
      <c r="B37" s="105">
        <v>0.34</v>
      </c>
      <c r="C37" s="105">
        <v>2.492</v>
      </c>
    </row>
    <row r="38" ht="13.5" customHeight="1">
      <c r="A38" s="105">
        <v>0.35</v>
      </c>
      <c r="B38" s="105">
        <v>0.35</v>
      </c>
      <c r="C38" s="105">
        <v>2.49</v>
      </c>
    </row>
    <row r="39" ht="13.5" customHeight="1">
      <c r="A39" s="105">
        <v>0.36</v>
      </c>
      <c r="B39" s="105">
        <v>0.36</v>
      </c>
      <c r="C39" s="105">
        <v>2.489</v>
      </c>
    </row>
    <row r="40" ht="13.5" customHeight="1">
      <c r="A40" s="105">
        <v>0.37</v>
      </c>
      <c r="B40" s="105">
        <v>0.37</v>
      </c>
      <c r="C40" s="105">
        <v>2.487</v>
      </c>
    </row>
    <row r="41" ht="13.5" customHeight="1">
      <c r="A41" s="105">
        <v>0.38</v>
      </c>
      <c r="B41" s="105">
        <v>0.38</v>
      </c>
      <c r="C41" s="105">
        <v>2.485</v>
      </c>
    </row>
    <row r="42" ht="13.5" customHeight="1">
      <c r="A42" s="105">
        <v>0.39</v>
      </c>
      <c r="B42" s="105">
        <v>0.39</v>
      </c>
      <c r="C42" s="105">
        <v>2.483</v>
      </c>
    </row>
    <row r="43" ht="13.5" customHeight="1">
      <c r="A43" s="105">
        <v>0.4</v>
      </c>
      <c r="B43" s="105">
        <v>0.4</v>
      </c>
      <c r="C43" s="105">
        <v>2.481</v>
      </c>
    </row>
    <row r="44" ht="13.5" customHeight="1">
      <c r="A44" s="105">
        <v>0.41</v>
      </c>
      <c r="B44" s="105">
        <v>0.41</v>
      </c>
      <c r="C44" s="105">
        <v>2.478</v>
      </c>
    </row>
    <row r="45" ht="13.5" customHeight="1">
      <c r="A45" s="105">
        <v>0.42</v>
      </c>
      <c r="B45" s="105">
        <v>0.42</v>
      </c>
      <c r="C45" s="105">
        <v>2.475</v>
      </c>
    </row>
    <row r="46" ht="13.5" customHeight="1">
      <c r="A46" s="105">
        <v>0.43</v>
      </c>
      <c r="B46" s="105">
        <v>0.43</v>
      </c>
      <c r="C46" s="105">
        <v>2.472</v>
      </c>
    </row>
    <row r="47" ht="13.5" customHeight="1">
      <c r="A47" s="105">
        <v>0.44</v>
      </c>
      <c r="B47" s="105">
        <v>0.44</v>
      </c>
      <c r="C47" s="105">
        <v>2.469</v>
      </c>
    </row>
    <row r="48" ht="13.5" customHeight="1">
      <c r="A48" s="105">
        <v>0.45</v>
      </c>
      <c r="B48" s="105">
        <v>0.45</v>
      </c>
      <c r="C48" s="105">
        <v>2.466</v>
      </c>
    </row>
    <row r="49" ht="13.5" customHeight="1">
      <c r="A49" s="105">
        <v>0.46</v>
      </c>
      <c r="B49" s="105">
        <v>0.46</v>
      </c>
      <c r="C49" s="105">
        <v>2.462</v>
      </c>
    </row>
    <row r="50" ht="13.5" customHeight="1">
      <c r="A50" s="105">
        <v>0.47</v>
      </c>
      <c r="B50" s="105">
        <v>0.47</v>
      </c>
      <c r="C50" s="105">
        <v>2.458</v>
      </c>
    </row>
    <row r="51" ht="13.5" customHeight="1">
      <c r="A51" s="105">
        <v>0.48</v>
      </c>
      <c r="B51" s="105">
        <v>0.48</v>
      </c>
      <c r="C51" s="105">
        <v>2.454</v>
      </c>
    </row>
    <row r="52" ht="13.5" customHeight="1">
      <c r="A52" s="105">
        <v>0.49</v>
      </c>
      <c r="B52" s="105">
        <v>0.49</v>
      </c>
      <c r="C52" s="105">
        <v>2.45</v>
      </c>
    </row>
    <row r="53" ht="13.5" customHeight="1">
      <c r="A53" s="105">
        <v>0.5</v>
      </c>
      <c r="B53" s="105">
        <v>0.5</v>
      </c>
      <c r="C53" s="105">
        <v>2.445</v>
      </c>
    </row>
    <row r="54" ht="13.5" customHeight="1">
      <c r="A54" s="105">
        <v>0.51</v>
      </c>
      <c r="B54" s="105">
        <v>0.51</v>
      </c>
      <c r="C54" s="105">
        <v>2.441</v>
      </c>
    </row>
    <row r="55" ht="13.5" customHeight="1">
      <c r="A55" s="105">
        <v>0.52</v>
      </c>
      <c r="B55" s="105">
        <v>0.52</v>
      </c>
      <c r="C55" s="105">
        <v>2.436</v>
      </c>
    </row>
    <row r="56" ht="13.5" customHeight="1">
      <c r="A56" s="105">
        <v>0.53</v>
      </c>
      <c r="B56" s="105">
        <v>0.53</v>
      </c>
      <c r="C56" s="105">
        <v>2.43</v>
      </c>
    </row>
    <row r="57" ht="13.5" customHeight="1">
      <c r="A57" s="105">
        <v>0.54</v>
      </c>
      <c r="B57" s="105">
        <v>0.54</v>
      </c>
      <c r="C57" s="105">
        <v>2.425</v>
      </c>
    </row>
    <row r="58" ht="13.5" customHeight="1">
      <c r="A58" s="105">
        <v>0.55</v>
      </c>
      <c r="B58" s="105">
        <v>0.55</v>
      </c>
      <c r="C58" s="105">
        <v>2.419</v>
      </c>
    </row>
    <row r="59" ht="13.5" customHeight="1">
      <c r="A59" s="105">
        <v>0.56</v>
      </c>
      <c r="B59" s="105">
        <v>0.56</v>
      </c>
      <c r="C59" s="105">
        <v>2.413</v>
      </c>
    </row>
    <row r="60" ht="13.5" customHeight="1">
      <c r="A60" s="105">
        <v>0.57</v>
      </c>
      <c r="B60" s="105">
        <v>0.57</v>
      </c>
      <c r="C60" s="105">
        <v>2.407</v>
      </c>
    </row>
    <row r="61" ht="13.5" customHeight="1">
      <c r="A61" s="105">
        <v>0.58</v>
      </c>
      <c r="B61" s="105">
        <v>0.58</v>
      </c>
      <c r="C61" s="105">
        <v>2.4</v>
      </c>
    </row>
    <row r="62" ht="13.5" customHeight="1">
      <c r="A62" s="105">
        <v>0.59</v>
      </c>
      <c r="B62" s="105">
        <v>0.59</v>
      </c>
      <c r="C62" s="105">
        <v>2.394</v>
      </c>
    </row>
    <row r="63" ht="13.5" customHeight="1">
      <c r="A63" s="105">
        <v>0.6</v>
      </c>
      <c r="B63" s="105">
        <v>0.6</v>
      </c>
      <c r="C63" s="105">
        <v>2.387</v>
      </c>
    </row>
    <row r="64" ht="13.5" customHeight="1">
      <c r="A64" s="105">
        <v>0.61</v>
      </c>
      <c r="B64" s="105">
        <v>0.61</v>
      </c>
      <c r="C64" s="105">
        <v>2.38</v>
      </c>
    </row>
    <row r="65" ht="13.5" customHeight="1">
      <c r="A65" s="105">
        <v>0.62</v>
      </c>
      <c r="B65" s="105">
        <v>0.62</v>
      </c>
      <c r="C65" s="105">
        <v>2.372</v>
      </c>
    </row>
    <row r="66" ht="13.5" customHeight="1">
      <c r="A66" s="105">
        <v>0.63</v>
      </c>
      <c r="B66" s="105">
        <v>0.63</v>
      </c>
      <c r="C66" s="105">
        <v>2.365</v>
      </c>
    </row>
    <row r="67" ht="13.5" customHeight="1">
      <c r="A67" s="105">
        <v>0.64</v>
      </c>
      <c r="B67" s="105">
        <v>0.64</v>
      </c>
      <c r="C67" s="105">
        <v>2.357</v>
      </c>
    </row>
    <row r="68" ht="13.5" customHeight="1">
      <c r="A68" s="105">
        <v>0.65</v>
      </c>
      <c r="B68" s="105">
        <v>0.65</v>
      </c>
      <c r="C68" s="105">
        <v>2.348</v>
      </c>
    </row>
    <row r="69" ht="13.5" customHeight="1">
      <c r="A69" s="105">
        <v>0.66</v>
      </c>
      <c r="B69" s="105">
        <v>0.66</v>
      </c>
      <c r="C69" s="105">
        <v>2.34</v>
      </c>
    </row>
    <row r="70" ht="13.5" customHeight="1">
      <c r="A70" s="105">
        <v>0.67</v>
      </c>
      <c r="B70" s="105">
        <v>0.67</v>
      </c>
      <c r="C70" s="105">
        <v>2.331</v>
      </c>
    </row>
    <row r="71" ht="13.5" customHeight="1">
      <c r="A71" s="105">
        <v>0.68</v>
      </c>
      <c r="B71" s="105">
        <v>0.68</v>
      </c>
      <c r="C71" s="105">
        <v>2.322</v>
      </c>
    </row>
    <row r="72" ht="13.5" customHeight="1">
      <c r="A72" s="105">
        <v>0.69</v>
      </c>
      <c r="B72" s="105">
        <v>0.69</v>
      </c>
      <c r="C72" s="105">
        <v>2.313</v>
      </c>
    </row>
    <row r="73" ht="13.5" customHeight="1">
      <c r="A73" s="105">
        <v>0.7</v>
      </c>
      <c r="B73" s="105">
        <v>0.7</v>
      </c>
      <c r="C73" s="105">
        <v>2.304</v>
      </c>
    </row>
    <row r="74" ht="13.5" customHeight="1">
      <c r="A74" s="105">
        <v>0.71</v>
      </c>
      <c r="B74" s="105">
        <v>0.71</v>
      </c>
      <c r="C74" s="105">
        <v>2.294</v>
      </c>
    </row>
    <row r="75" ht="13.5" customHeight="1">
      <c r="A75" s="105">
        <v>0.72</v>
      </c>
      <c r="B75" s="105">
        <v>0.72</v>
      </c>
      <c r="C75" s="105">
        <v>2.284</v>
      </c>
    </row>
    <row r="76" ht="13.5" customHeight="1">
      <c r="A76" s="105">
        <v>0.73</v>
      </c>
      <c r="B76" s="105">
        <v>0.73</v>
      </c>
      <c r="C76" s="105">
        <v>2.273</v>
      </c>
    </row>
    <row r="77" ht="13.5" customHeight="1">
      <c r="A77" s="105">
        <v>0.74</v>
      </c>
      <c r="B77" s="105">
        <v>0.74</v>
      </c>
      <c r="C77" s="105">
        <v>2.263</v>
      </c>
    </row>
    <row r="78" ht="13.5" customHeight="1">
      <c r="A78" s="105">
        <v>0.75</v>
      </c>
      <c r="B78" s="105">
        <v>0.75</v>
      </c>
      <c r="C78" s="105">
        <v>2.251</v>
      </c>
    </row>
    <row r="79" ht="13.5" customHeight="1">
      <c r="A79" s="105">
        <v>0.76</v>
      </c>
      <c r="B79" s="105">
        <v>0.76</v>
      </c>
      <c r="C79" s="105">
        <v>2.24</v>
      </c>
    </row>
    <row r="80" ht="13.5" customHeight="1">
      <c r="A80" s="105">
        <v>0.77</v>
      </c>
      <c r="B80" s="105">
        <v>0.77</v>
      </c>
      <c r="C80" s="105">
        <v>2.228</v>
      </c>
    </row>
    <row r="81" ht="13.5" customHeight="1">
      <c r="A81" s="105">
        <v>0.78</v>
      </c>
      <c r="B81" s="105">
        <v>0.78</v>
      </c>
      <c r="C81" s="105">
        <v>2.216</v>
      </c>
    </row>
    <row r="82" ht="13.5" customHeight="1">
      <c r="A82" s="105">
        <v>0.79</v>
      </c>
      <c r="B82" s="105">
        <v>0.79</v>
      </c>
      <c r="C82" s="105">
        <v>2.203</v>
      </c>
    </row>
    <row r="83" ht="13.5" customHeight="1">
      <c r="A83" s="105">
        <v>0.8</v>
      </c>
      <c r="B83" s="105">
        <v>0.8</v>
      </c>
      <c r="C83" s="105">
        <v>2.189</v>
      </c>
    </row>
    <row r="84" ht="13.5" customHeight="1">
      <c r="A84" s="105">
        <v>0.81</v>
      </c>
      <c r="B84" s="105">
        <v>0.81</v>
      </c>
      <c r="C84" s="105">
        <v>2.175</v>
      </c>
    </row>
    <row r="85" ht="13.5" customHeight="1">
      <c r="A85" s="105">
        <v>0.82</v>
      </c>
      <c r="B85" s="105">
        <v>0.82</v>
      </c>
      <c r="C85" s="105">
        <v>2.16</v>
      </c>
    </row>
    <row r="86" ht="13.5" customHeight="1">
      <c r="A86" s="105">
        <v>0.83</v>
      </c>
      <c r="B86" s="105">
        <v>0.83</v>
      </c>
      <c r="C86" s="105">
        <v>2.145</v>
      </c>
    </row>
    <row r="87" ht="13.5" customHeight="1">
      <c r="A87" s="105">
        <v>0.84</v>
      </c>
      <c r="B87" s="105">
        <v>0.84</v>
      </c>
      <c r="C87" s="105">
        <v>2.129</v>
      </c>
    </row>
    <row r="88" ht="13.5" customHeight="1">
      <c r="A88" s="105">
        <v>0.85</v>
      </c>
      <c r="B88" s="105">
        <v>0.85</v>
      </c>
      <c r="C88" s="105">
        <v>2.112</v>
      </c>
    </row>
    <row r="89" ht="13.5" customHeight="1">
      <c r="A89" s="105">
        <v>0.86</v>
      </c>
      <c r="B89" s="105">
        <v>0.86</v>
      </c>
      <c r="C89" s="105">
        <v>2.094</v>
      </c>
    </row>
    <row r="90" ht="13.5" customHeight="1">
      <c r="A90" s="105">
        <v>0.87</v>
      </c>
      <c r="B90" s="105">
        <v>0.87</v>
      </c>
      <c r="C90" s="105">
        <v>2.075</v>
      </c>
    </row>
    <row r="91" ht="13.5" customHeight="1">
      <c r="A91" s="105">
        <v>0.88</v>
      </c>
      <c r="B91" s="105">
        <v>0.88</v>
      </c>
      <c r="C91" s="105">
        <v>2.054</v>
      </c>
    </row>
    <row r="92" ht="13.5" customHeight="1">
      <c r="A92" s="105">
        <v>0.89</v>
      </c>
      <c r="B92" s="105">
        <v>0.89</v>
      </c>
      <c r="C92" s="105">
        <v>2.032</v>
      </c>
    </row>
    <row r="93" ht="13.5" customHeight="1">
      <c r="A93" s="105">
        <v>0.9</v>
      </c>
      <c r="B93" s="105">
        <v>0.9</v>
      </c>
      <c r="C93" s="105">
        <v>2.008</v>
      </c>
    </row>
    <row r="94" ht="13.5" customHeight="1">
      <c r="A94" s="105">
        <v>0.91</v>
      </c>
      <c r="B94" s="105">
        <v>0.91</v>
      </c>
      <c r="C94" s="105">
        <v>1.982</v>
      </c>
    </row>
    <row r="95" ht="13.5" customHeight="1">
      <c r="A95" s="105">
        <v>0.92</v>
      </c>
      <c r="B95" s="105">
        <v>0.92</v>
      </c>
      <c r="C95" s="105">
        <v>1.953</v>
      </c>
    </row>
    <row r="96" ht="13.5" customHeight="1">
      <c r="A96" s="105">
        <v>0.93</v>
      </c>
      <c r="B96" s="105">
        <v>0.93</v>
      </c>
      <c r="C96" s="105">
        <v>1.922</v>
      </c>
    </row>
    <row r="97" ht="13.5" customHeight="1">
      <c r="A97" s="105">
        <v>0.94</v>
      </c>
      <c r="B97" s="105">
        <v>0.94</v>
      </c>
      <c r="C97" s="105">
        <v>1.888</v>
      </c>
    </row>
    <row r="98" ht="13.5" customHeight="1">
      <c r="A98" s="105">
        <v>0.95</v>
      </c>
      <c r="B98" s="105">
        <v>0.95</v>
      </c>
      <c r="C98" s="105">
        <v>1.85</v>
      </c>
    </row>
    <row r="99" ht="13.5" customHeight="1">
      <c r="A99" s="105">
        <v>0.96</v>
      </c>
      <c r="B99" s="105">
        <v>0.96</v>
      </c>
      <c r="C99" s="105">
        <v>1.808</v>
      </c>
    </row>
    <row r="100" ht="13.5" customHeight="1">
      <c r="A100" s="105">
        <v>0.97</v>
      </c>
      <c r="B100" s="105">
        <v>0.97</v>
      </c>
      <c r="C100" s="105">
        <v>1.763</v>
      </c>
    </row>
    <row r="101" ht="13.5" customHeight="1">
      <c r="A101" s="105">
        <v>0.98</v>
      </c>
      <c r="B101" s="105">
        <v>0.98</v>
      </c>
      <c r="C101" s="105">
        <v>1.715</v>
      </c>
    </row>
    <row r="102" ht="13.5" customHeight="1">
      <c r="A102" s="105">
        <v>0.99</v>
      </c>
      <c r="B102" s="105">
        <v>0.99</v>
      </c>
      <c r="C102" s="105">
        <v>1.663</v>
      </c>
    </row>
    <row r="103" ht="13.5" customHeight="1">
      <c r="A103" s="105">
        <v>1.0</v>
      </c>
      <c r="B103" s="105">
        <v>1.0</v>
      </c>
      <c r="C103" s="105">
        <v>1.609</v>
      </c>
    </row>
    <row r="104" ht="13.5" customHeight="1">
      <c r="A104" s="105">
        <v>1.01</v>
      </c>
      <c r="B104" s="105">
        <v>1.01</v>
      </c>
      <c r="C104" s="105">
        <v>1.553</v>
      </c>
    </row>
    <row r="105" ht="13.5" customHeight="1">
      <c r="A105" s="105">
        <v>1.02</v>
      </c>
      <c r="B105" s="105">
        <v>1.02</v>
      </c>
      <c r="C105" s="105">
        <v>1.494</v>
      </c>
    </row>
    <row r="106" ht="13.5" customHeight="1">
      <c r="A106" s="105">
        <v>1.03</v>
      </c>
      <c r="B106" s="105">
        <v>1.03</v>
      </c>
      <c r="C106" s="105">
        <v>1.435</v>
      </c>
    </row>
    <row r="107" ht="13.5" customHeight="1">
      <c r="A107" s="105">
        <v>1.04</v>
      </c>
      <c r="B107" s="105">
        <v>1.04</v>
      </c>
      <c r="C107" s="105">
        <v>1.374</v>
      </c>
    </row>
    <row r="108" ht="13.5" customHeight="1">
      <c r="A108" s="105">
        <v>1.05</v>
      </c>
      <c r="B108" s="105">
        <v>1.05</v>
      </c>
      <c r="C108" s="105">
        <v>1.313</v>
      </c>
    </row>
    <row r="109" ht="13.5" customHeight="1">
      <c r="A109" s="105">
        <v>1.06</v>
      </c>
      <c r="B109" s="105">
        <v>1.06</v>
      </c>
      <c r="C109" s="105">
        <v>1.251</v>
      </c>
    </row>
    <row r="110" ht="13.5" customHeight="1">
      <c r="A110" s="105">
        <v>1.07</v>
      </c>
      <c r="B110" s="105">
        <v>1.07</v>
      </c>
      <c r="C110" s="105">
        <v>1.189</v>
      </c>
    </row>
    <row r="111" ht="13.5" customHeight="1">
      <c r="A111" s="105">
        <v>1.08</v>
      </c>
      <c r="B111" s="105">
        <v>1.08</v>
      </c>
      <c r="C111" s="105">
        <v>1.127</v>
      </c>
    </row>
    <row r="112" ht="13.5" customHeight="1">
      <c r="A112" s="105">
        <v>1.09</v>
      </c>
      <c r="B112" s="105">
        <v>1.09</v>
      </c>
      <c r="C112" s="105">
        <v>1.065</v>
      </c>
    </row>
    <row r="113" ht="13.5" customHeight="1">
      <c r="A113" s="105">
        <v>1.1</v>
      </c>
      <c r="B113" s="105">
        <v>1.1</v>
      </c>
      <c r="C113" s="105">
        <v>1.005</v>
      </c>
    </row>
    <row r="114" ht="13.5" customHeight="1">
      <c r="A114" s="105">
        <v>1.11</v>
      </c>
      <c r="B114" s="105">
        <v>1.11</v>
      </c>
      <c r="C114" s="105">
        <v>0.9449</v>
      </c>
    </row>
    <row r="115" ht="13.5" customHeight="1">
      <c r="A115" s="105">
        <v>1.12</v>
      </c>
      <c r="B115" s="105">
        <v>1.12</v>
      </c>
      <c r="C115" s="105">
        <v>0.8865</v>
      </c>
    </row>
    <row r="116" ht="13.5" customHeight="1">
      <c r="A116" s="105">
        <v>1.13</v>
      </c>
      <c r="B116" s="105">
        <v>1.13</v>
      </c>
      <c r="C116" s="105">
        <v>0.8297</v>
      </c>
    </row>
    <row r="117" ht="13.5" customHeight="1">
      <c r="A117" s="105">
        <v>1.14</v>
      </c>
      <c r="B117" s="105">
        <v>1.14</v>
      </c>
      <c r="C117" s="105">
        <v>0.7748</v>
      </c>
    </row>
    <row r="118" ht="13.5" customHeight="1">
      <c r="A118" s="105">
        <v>1.15</v>
      </c>
      <c r="B118" s="105">
        <v>1.15</v>
      </c>
      <c r="C118" s="105">
        <v>0.722</v>
      </c>
    </row>
    <row r="119" ht="13.5" customHeight="1">
      <c r="A119" s="105">
        <v>1.16</v>
      </c>
      <c r="B119" s="105">
        <v>1.16</v>
      </c>
      <c r="C119" s="105">
        <v>0.6718</v>
      </c>
    </row>
    <row r="120" ht="13.5" customHeight="1">
      <c r="A120" s="105">
        <v>1.17</v>
      </c>
      <c r="B120" s="105">
        <v>1.17</v>
      </c>
      <c r="C120" s="105">
        <v>0.6243</v>
      </c>
    </row>
    <row r="121" ht="13.5" customHeight="1">
      <c r="A121" s="105">
        <v>1.18</v>
      </c>
      <c r="B121" s="105">
        <v>1.18</v>
      </c>
      <c r="C121" s="105">
        <v>0.5799</v>
      </c>
    </row>
    <row r="122" ht="13.5" customHeight="1">
      <c r="A122" s="105">
        <v>1.19</v>
      </c>
      <c r="B122" s="105">
        <v>1.19</v>
      </c>
      <c r="C122" s="105">
        <v>0.5386</v>
      </c>
    </row>
    <row r="123" ht="13.5" customHeight="1">
      <c r="A123" s="105">
        <v>1.2</v>
      </c>
      <c r="B123" s="105">
        <v>1.2</v>
      </c>
      <c r="C123" s="105">
        <v>0.5008</v>
      </c>
    </row>
    <row r="124" ht="13.5" customHeight="1">
      <c r="A124" s="105">
        <v>1.21</v>
      </c>
      <c r="B124" s="105">
        <v>1.21</v>
      </c>
      <c r="C124" s="105">
        <v>0.4664</v>
      </c>
    </row>
    <row r="125" ht="13.5" customHeight="1">
      <c r="A125" s="105">
        <v>1.22</v>
      </c>
      <c r="B125" s="105">
        <v>1.22</v>
      </c>
      <c r="C125" s="105">
        <v>0.4355</v>
      </c>
    </row>
    <row r="126" ht="13.5" customHeight="1">
      <c r="A126" s="105">
        <v>1.23</v>
      </c>
      <c r="B126" s="105">
        <v>1.23</v>
      </c>
      <c r="C126" s="105">
        <v>0.408</v>
      </c>
    </row>
    <row r="127" ht="13.5" customHeight="1">
      <c r="A127" s="105">
        <v>1.24</v>
      </c>
      <c r="B127" s="105">
        <v>1.24</v>
      </c>
      <c r="C127" s="105">
        <v>0.3836</v>
      </c>
    </row>
    <row r="128" ht="13.5" customHeight="1">
      <c r="A128" s="105">
        <v>1.25</v>
      </c>
      <c r="B128" s="105">
        <v>1.25</v>
      </c>
      <c r="C128" s="105">
        <v>0.3622</v>
      </c>
    </row>
    <row r="129" ht="13.5" customHeight="1">
      <c r="A129" s="105">
        <v>1.26</v>
      </c>
      <c r="B129" s="105">
        <v>1.26</v>
      </c>
      <c r="C129" s="105">
        <v>0.3432</v>
      </c>
    </row>
    <row r="130" ht="13.5" customHeight="1">
      <c r="A130" s="105">
        <v>1.27</v>
      </c>
      <c r="B130" s="105">
        <v>1.27</v>
      </c>
      <c r="C130" s="105">
        <v>0.3264</v>
      </c>
    </row>
    <row r="131" ht="13.5" customHeight="1">
      <c r="A131" s="105">
        <v>1.28</v>
      </c>
      <c r="B131" s="105">
        <v>1.28</v>
      </c>
      <c r="C131" s="105">
        <v>0.3112</v>
      </c>
    </row>
    <row r="132" ht="13.5" customHeight="1">
      <c r="A132" s="105">
        <v>1.29</v>
      </c>
      <c r="B132" s="105">
        <v>1.29</v>
      </c>
      <c r="C132" s="105">
        <v>0.2975</v>
      </c>
    </row>
    <row r="133" ht="13.5" customHeight="1">
      <c r="A133" s="105">
        <v>1.3</v>
      </c>
      <c r="B133" s="105">
        <v>1.3</v>
      </c>
      <c r="C133" s="105">
        <v>0.285</v>
      </c>
    </row>
    <row r="134" ht="13.5" customHeight="1">
      <c r="A134" s="105">
        <v>1.31</v>
      </c>
      <c r="B134" s="105">
        <v>1.31</v>
      </c>
      <c r="C134" s="105">
        <v>0.2735</v>
      </c>
    </row>
    <row r="135" ht="13.5" customHeight="1">
      <c r="A135" s="105">
        <v>1.32</v>
      </c>
      <c r="B135" s="105">
        <v>1.32</v>
      </c>
      <c r="C135" s="105">
        <v>0.2628</v>
      </c>
    </row>
    <row r="136" ht="13.5" customHeight="1">
      <c r="A136" s="105">
        <v>1.33</v>
      </c>
      <c r="B136" s="105">
        <v>1.33</v>
      </c>
      <c r="C136" s="105">
        <v>0.2529</v>
      </c>
    </row>
    <row r="137" ht="13.5" customHeight="1">
      <c r="A137" s="105">
        <v>1.34</v>
      </c>
      <c r="B137" s="105">
        <v>1.34</v>
      </c>
      <c r="C137" s="105">
        <v>0.2435</v>
      </c>
    </row>
    <row r="138" ht="13.5" customHeight="1">
      <c r="A138" s="105">
        <v>1.35</v>
      </c>
      <c r="B138" s="105">
        <v>1.35</v>
      </c>
      <c r="C138" s="105">
        <v>0.2348</v>
      </c>
    </row>
    <row r="139" ht="13.5" customHeight="1">
      <c r="A139" s="105">
        <v>1.36</v>
      </c>
      <c r="B139" s="105">
        <v>1.36</v>
      </c>
      <c r="C139" s="105">
        <v>0.2265</v>
      </c>
    </row>
    <row r="140" ht="13.5" customHeight="1">
      <c r="A140" s="105">
        <v>1.37</v>
      </c>
      <c r="B140" s="105">
        <v>1.37</v>
      </c>
      <c r="C140" s="105">
        <v>0.2186</v>
      </c>
    </row>
    <row r="141" ht="13.5" customHeight="1">
      <c r="A141" s="105">
        <v>1.38</v>
      </c>
      <c r="B141" s="105">
        <v>1.38</v>
      </c>
      <c r="C141" s="105">
        <v>0.2112</v>
      </c>
    </row>
    <row r="142" ht="13.5" customHeight="1">
      <c r="A142" s="105">
        <v>1.39</v>
      </c>
      <c r="B142" s="105">
        <v>1.39</v>
      </c>
      <c r="C142" s="105">
        <v>0.2041</v>
      </c>
    </row>
    <row r="143" ht="13.5" customHeight="1">
      <c r="A143" s="105">
        <v>1.4</v>
      </c>
      <c r="B143" s="105">
        <v>1.4</v>
      </c>
      <c r="C143" s="105">
        <v>0.1973</v>
      </c>
    </row>
    <row r="144" ht="13.5" customHeight="1">
      <c r="A144" s="105">
        <v>1.41</v>
      </c>
      <c r="B144" s="105">
        <v>1.41</v>
      </c>
      <c r="C144" s="105">
        <v>0.1909</v>
      </c>
    </row>
    <row r="145" ht="13.5" customHeight="1">
      <c r="A145" s="105">
        <v>1.42</v>
      </c>
      <c r="B145" s="105">
        <v>1.42</v>
      </c>
      <c r="C145" s="105">
        <v>0.1847</v>
      </c>
    </row>
    <row r="146" ht="13.5" customHeight="1">
      <c r="A146" s="105">
        <v>1.43</v>
      </c>
      <c r="B146" s="105">
        <v>1.43</v>
      </c>
      <c r="C146" s="105">
        <v>0.1787</v>
      </c>
    </row>
    <row r="147" ht="13.5" customHeight="1">
      <c r="A147" s="105">
        <v>1.44</v>
      </c>
      <c r="B147" s="105">
        <v>1.44</v>
      </c>
      <c r="C147" s="105">
        <v>0.173</v>
      </c>
    </row>
    <row r="148" ht="13.5" customHeight="1">
      <c r="A148" s="105">
        <v>1.45</v>
      </c>
      <c r="B148" s="105">
        <v>1.45</v>
      </c>
      <c r="C148" s="105">
        <v>0.1675</v>
      </c>
    </row>
    <row r="149" ht="13.5" customHeight="1">
      <c r="A149" s="105">
        <v>1.46</v>
      </c>
      <c r="B149" s="105">
        <v>1.46</v>
      </c>
      <c r="C149" s="105">
        <v>0.1621</v>
      </c>
    </row>
    <row r="150" ht="13.5" customHeight="1">
      <c r="A150" s="105">
        <v>1.47</v>
      </c>
      <c r="B150" s="105">
        <v>1.47</v>
      </c>
      <c r="C150" s="105">
        <v>0.157</v>
      </c>
    </row>
    <row r="151" ht="13.5" customHeight="1">
      <c r="A151" s="105">
        <v>1.48</v>
      </c>
      <c r="B151" s="105">
        <v>1.48</v>
      </c>
      <c r="C151" s="105">
        <v>0.152</v>
      </c>
    </row>
    <row r="152" ht="13.5" customHeight="1">
      <c r="A152" s="105">
        <v>1.49</v>
      </c>
      <c r="B152" s="105">
        <v>1.49</v>
      </c>
      <c r="C152" s="105">
        <v>0.1472</v>
      </c>
    </row>
    <row r="153" ht="13.5" customHeight="1">
      <c r="A153" s="105">
        <v>1.5</v>
      </c>
      <c r="B153" s="105">
        <v>1.5</v>
      </c>
      <c r="C153" s="105">
        <v>0.1425</v>
      </c>
    </row>
    <row r="154" ht="13.5" customHeight="1">
      <c r="A154" s="105">
        <v>1.51</v>
      </c>
      <c r="B154" s="105">
        <v>1.51</v>
      </c>
      <c r="C154" s="105">
        <v>0.138</v>
      </c>
    </row>
    <row r="155" ht="13.5" customHeight="1">
      <c r="A155" s="105">
        <v>1.52</v>
      </c>
      <c r="B155" s="105">
        <v>1.52</v>
      </c>
      <c r="C155" s="105">
        <v>0.1336</v>
      </c>
    </row>
    <row r="156" ht="13.5" customHeight="1">
      <c r="A156" s="105">
        <v>1.53</v>
      </c>
      <c r="B156" s="105">
        <v>1.53</v>
      </c>
      <c r="C156" s="105">
        <v>0.1293</v>
      </c>
    </row>
    <row r="157" ht="13.5" customHeight="1">
      <c r="A157" s="105">
        <v>1.54</v>
      </c>
      <c r="B157" s="105">
        <v>1.54</v>
      </c>
      <c r="C157" s="105">
        <v>0.1252</v>
      </c>
    </row>
    <row r="158" ht="13.5" customHeight="1">
      <c r="A158" s="105">
        <v>1.55</v>
      </c>
      <c r="B158" s="105">
        <v>1.55</v>
      </c>
      <c r="C158" s="105">
        <v>0.1211</v>
      </c>
    </row>
    <row r="159" ht="13.5" customHeight="1">
      <c r="A159" s="105">
        <v>1.56</v>
      </c>
      <c r="B159" s="105">
        <v>1.56</v>
      </c>
      <c r="C159" s="105">
        <v>0.1172</v>
      </c>
    </row>
    <row r="160" ht="13.5" customHeight="1">
      <c r="A160" s="105">
        <v>1.57</v>
      </c>
      <c r="B160" s="105">
        <v>1.57</v>
      </c>
      <c r="C160" s="105">
        <v>0.1134</v>
      </c>
    </row>
    <row r="161" ht="13.5" customHeight="1">
      <c r="A161" s="105">
        <v>1.58</v>
      </c>
      <c r="B161" s="105">
        <v>1.58</v>
      </c>
      <c r="C161" s="105">
        <v>0.1096</v>
      </c>
    </row>
    <row r="162" ht="13.5" customHeight="1">
      <c r="A162" s="105">
        <v>1.59</v>
      </c>
      <c r="B162" s="105">
        <v>1.59</v>
      </c>
      <c r="C162" s="105">
        <v>0.1059</v>
      </c>
    </row>
    <row r="163" ht="13.5" customHeight="1">
      <c r="A163" s="105">
        <v>1.6</v>
      </c>
      <c r="B163" s="105">
        <v>1.6</v>
      </c>
      <c r="C163" s="105">
        <v>0.1024</v>
      </c>
    </row>
    <row r="164" ht="13.5" customHeight="1">
      <c r="A164" s="105">
        <v>1.61</v>
      </c>
      <c r="B164" s="105">
        <v>1.61</v>
      </c>
      <c r="C164" s="105">
        <v>0.09887</v>
      </c>
    </row>
    <row r="165" ht="13.5" customHeight="1">
      <c r="A165" s="105">
        <v>1.62</v>
      </c>
      <c r="B165" s="105">
        <v>1.62</v>
      </c>
      <c r="C165" s="105">
        <v>0.09546</v>
      </c>
    </row>
    <row r="166" ht="13.5" customHeight="1">
      <c r="A166" s="105">
        <v>1.63</v>
      </c>
      <c r="B166" s="105">
        <v>1.63</v>
      </c>
      <c r="C166" s="105">
        <v>0.09212</v>
      </c>
    </row>
    <row r="167" ht="13.5" customHeight="1">
      <c r="A167" s="105">
        <v>1.64</v>
      </c>
      <c r="B167" s="105">
        <v>1.64</v>
      </c>
      <c r="C167" s="105">
        <v>0.08885</v>
      </c>
    </row>
    <row r="168" ht="13.5" customHeight="1">
      <c r="A168" s="105">
        <v>1.65</v>
      </c>
      <c r="B168" s="105">
        <v>1.65</v>
      </c>
      <c r="C168" s="105">
        <v>0.08566</v>
      </c>
    </row>
    <row r="169" ht="13.5" customHeight="1">
      <c r="A169" s="105">
        <v>1.66</v>
      </c>
      <c r="B169" s="105">
        <v>1.66</v>
      </c>
      <c r="C169" s="105">
        <v>0.08253</v>
      </c>
    </row>
    <row r="170" ht="13.5" customHeight="1">
      <c r="A170" s="105">
        <v>1.67</v>
      </c>
      <c r="B170" s="105">
        <v>1.67</v>
      </c>
      <c r="C170" s="105">
        <v>0.07947</v>
      </c>
    </row>
    <row r="171" ht="13.5" customHeight="1">
      <c r="A171" s="105">
        <v>1.68</v>
      </c>
      <c r="B171" s="105">
        <v>1.68</v>
      </c>
      <c r="C171" s="105">
        <v>0.07648</v>
      </c>
    </row>
    <row r="172" ht="13.5" customHeight="1">
      <c r="A172" s="105">
        <v>1.69</v>
      </c>
      <c r="B172" s="105">
        <v>1.69</v>
      </c>
      <c r="C172" s="105">
        <v>0.07355</v>
      </c>
    </row>
    <row r="173" ht="13.5" customHeight="1">
      <c r="A173" s="105">
        <v>1.7</v>
      </c>
      <c r="B173" s="105">
        <v>1.7</v>
      </c>
      <c r="C173" s="105">
        <v>0.07068</v>
      </c>
    </row>
    <row r="174" ht="13.5" customHeight="1">
      <c r="A174" s="105">
        <v>1.71</v>
      </c>
      <c r="B174" s="105">
        <v>1.71</v>
      </c>
      <c r="C174" s="105">
        <v>0.06787</v>
      </c>
    </row>
    <row r="175" ht="13.5" customHeight="1">
      <c r="A175" s="105">
        <v>1.72</v>
      </c>
      <c r="B175" s="105">
        <v>1.72</v>
      </c>
      <c r="C175" s="105">
        <v>0.06512</v>
      </c>
    </row>
    <row r="176" ht="13.5" customHeight="1">
      <c r="A176" s="105">
        <v>1.73</v>
      </c>
      <c r="B176" s="105">
        <v>1.73</v>
      </c>
      <c r="C176" s="105">
        <v>0.06242</v>
      </c>
    </row>
    <row r="177" ht="13.5" customHeight="1">
      <c r="A177" s="105">
        <v>1.74</v>
      </c>
      <c r="B177" s="105">
        <v>1.74</v>
      </c>
      <c r="C177" s="105">
        <v>0.05979</v>
      </c>
    </row>
    <row r="178" ht="13.5" customHeight="1">
      <c r="A178" s="105">
        <v>1.75</v>
      </c>
      <c r="B178" s="105">
        <v>1.75</v>
      </c>
      <c r="C178" s="105">
        <v>0.05721</v>
      </c>
    </row>
    <row r="179" ht="13.5" customHeight="1">
      <c r="A179" s="105">
        <v>1.76</v>
      </c>
      <c r="B179" s="105">
        <v>1.76</v>
      </c>
      <c r="C179" s="105">
        <v>0.05468</v>
      </c>
    </row>
    <row r="180" ht="13.5" customHeight="1">
      <c r="A180" s="105">
        <v>1.77</v>
      </c>
      <c r="B180" s="105">
        <v>1.77</v>
      </c>
      <c r="C180" s="105">
        <v>0.05221</v>
      </c>
    </row>
    <row r="181" ht="13.5" customHeight="1">
      <c r="A181" s="105">
        <v>1.78</v>
      </c>
      <c r="B181" s="105">
        <v>1.78</v>
      </c>
      <c r="C181" s="105">
        <v>0.0498</v>
      </c>
    </row>
    <row r="182" ht="13.5" customHeight="1">
      <c r="A182" s="105">
        <v>1.79</v>
      </c>
      <c r="B182" s="105">
        <v>1.79</v>
      </c>
      <c r="C182" s="105">
        <v>0.04744</v>
      </c>
    </row>
    <row r="183" ht="13.5" customHeight="1">
      <c r="A183" s="105">
        <v>1.8</v>
      </c>
      <c r="B183" s="105">
        <v>1.8</v>
      </c>
      <c r="C183" s="105">
        <v>0.04513</v>
      </c>
    </row>
    <row r="184" ht="13.5" customHeight="1">
      <c r="A184" s="105">
        <v>1.81</v>
      </c>
      <c r="B184" s="105">
        <v>1.81</v>
      </c>
      <c r="C184" s="105">
        <v>0.04288</v>
      </c>
    </row>
    <row r="185" ht="13.5" customHeight="1">
      <c r="A185" s="105">
        <v>1.82</v>
      </c>
      <c r="B185" s="105">
        <v>1.82</v>
      </c>
      <c r="C185" s="105">
        <v>0.04068</v>
      </c>
    </row>
    <row r="186" ht="13.5" customHeight="1">
      <c r="A186" s="105">
        <v>1.83</v>
      </c>
      <c r="B186" s="105">
        <v>1.83</v>
      </c>
      <c r="C186" s="105">
        <v>0.03854</v>
      </c>
    </row>
    <row r="187" ht="13.5" customHeight="1">
      <c r="A187" s="105">
        <v>1.84</v>
      </c>
      <c r="B187" s="105">
        <v>1.84</v>
      </c>
      <c r="C187" s="105">
        <v>0.03645</v>
      </c>
    </row>
    <row r="188" ht="13.5" customHeight="1">
      <c r="A188" s="105">
        <v>1.85</v>
      </c>
      <c r="B188" s="105">
        <v>1.85</v>
      </c>
      <c r="C188" s="105">
        <v>0.03442</v>
      </c>
    </row>
    <row r="189" ht="13.5" customHeight="1">
      <c r="A189" s="105">
        <v>1.86</v>
      </c>
      <c r="B189" s="105">
        <v>1.86</v>
      </c>
      <c r="C189" s="105">
        <v>0.03244</v>
      </c>
    </row>
    <row r="190" ht="13.5" customHeight="1">
      <c r="A190" s="105">
        <v>1.87</v>
      </c>
      <c r="B190" s="105">
        <v>1.87</v>
      </c>
      <c r="C190" s="105">
        <v>0.03052</v>
      </c>
    </row>
    <row r="191" ht="13.5" customHeight="1">
      <c r="A191" s="105">
        <v>1.88</v>
      </c>
      <c r="B191" s="105">
        <v>1.88</v>
      </c>
      <c r="C191" s="105">
        <v>0.02866</v>
      </c>
    </row>
    <row r="192" ht="13.5" customHeight="1">
      <c r="A192" s="105">
        <v>1.89</v>
      </c>
      <c r="B192" s="105">
        <v>1.89</v>
      </c>
      <c r="C192" s="105">
        <v>0.02685</v>
      </c>
    </row>
    <row r="193" ht="13.5" customHeight="1">
      <c r="A193" s="105">
        <v>1.9</v>
      </c>
      <c r="B193" s="105">
        <v>1.9</v>
      </c>
      <c r="C193" s="105">
        <v>0.02511</v>
      </c>
    </row>
    <row r="194" ht="13.5" customHeight="1">
      <c r="A194" s="105">
        <v>1.91</v>
      </c>
      <c r="B194" s="105">
        <v>1.91</v>
      </c>
      <c r="C194" s="105">
        <v>0.02342</v>
      </c>
    </row>
    <row r="195" ht="13.5" customHeight="1">
      <c r="A195" s="105">
        <v>1.92</v>
      </c>
      <c r="B195" s="105">
        <v>1.92</v>
      </c>
      <c r="C195" s="105">
        <v>0.02179</v>
      </c>
    </row>
    <row r="196" ht="13.5" customHeight="1">
      <c r="A196" s="105">
        <v>1.93</v>
      </c>
      <c r="B196" s="105">
        <v>1.93</v>
      </c>
      <c r="C196" s="105">
        <v>0.02022</v>
      </c>
    </row>
    <row r="197" ht="13.5" customHeight="1">
      <c r="A197" s="105">
        <v>1.94</v>
      </c>
      <c r="B197" s="105">
        <v>1.94</v>
      </c>
      <c r="C197" s="105">
        <v>0.01871</v>
      </c>
    </row>
    <row r="198" ht="13.5" customHeight="1">
      <c r="A198" s="105">
        <v>1.95</v>
      </c>
      <c r="B198" s="105">
        <v>1.95</v>
      </c>
      <c r="C198" s="105">
        <v>0.01726</v>
      </c>
    </row>
    <row r="199" ht="13.5" customHeight="1">
      <c r="A199" s="105">
        <v>1.96</v>
      </c>
      <c r="B199" s="105">
        <v>1.96</v>
      </c>
      <c r="C199" s="105">
        <v>0.01587</v>
      </c>
    </row>
    <row r="200" ht="13.5" customHeight="1">
      <c r="A200" s="105">
        <v>1.97</v>
      </c>
      <c r="B200" s="105">
        <v>1.97</v>
      </c>
      <c r="C200" s="105">
        <v>0.01455</v>
      </c>
    </row>
    <row r="201" ht="13.5" customHeight="1">
      <c r="A201" s="105">
        <v>1.98</v>
      </c>
      <c r="B201" s="105">
        <v>1.98</v>
      </c>
      <c r="C201" s="105">
        <v>0.01329</v>
      </c>
    </row>
    <row r="202" ht="13.5" customHeight="1">
      <c r="A202" s="105">
        <v>1.99</v>
      </c>
      <c r="B202" s="105">
        <v>1.99</v>
      </c>
      <c r="C202" s="105">
        <v>0.0121</v>
      </c>
    </row>
    <row r="203" ht="13.5" customHeight="1">
      <c r="A203" s="105">
        <v>2.0</v>
      </c>
      <c r="B203" s="105">
        <v>2.0</v>
      </c>
      <c r="C203" s="105">
        <v>0.01097</v>
      </c>
    </row>
    <row r="204" ht="13.5" customHeight="1">
      <c r="A204" s="105">
        <v>2.01</v>
      </c>
      <c r="B204" s="105">
        <v>2.01</v>
      </c>
      <c r="C204" s="105">
        <v>0.009903</v>
      </c>
    </row>
    <row r="205" ht="13.5" customHeight="1">
      <c r="A205" s="105">
        <v>2.02</v>
      </c>
      <c r="B205" s="105">
        <v>2.02</v>
      </c>
      <c r="C205" s="105">
        <v>0.008903</v>
      </c>
    </row>
    <row r="206" ht="13.5" customHeight="1">
      <c r="A206" s="105">
        <v>2.03</v>
      </c>
      <c r="B206" s="105">
        <v>2.03</v>
      </c>
      <c r="C206" s="105">
        <v>0.007968</v>
      </c>
    </row>
    <row r="207" ht="13.5" customHeight="1">
      <c r="A207" s="105">
        <v>2.04</v>
      </c>
      <c r="B207" s="105">
        <v>2.04</v>
      </c>
      <c r="C207" s="105">
        <v>0.007098</v>
      </c>
    </row>
    <row r="208" ht="13.5" customHeight="1">
      <c r="A208" s="105">
        <v>2.05</v>
      </c>
      <c r="B208" s="105">
        <v>2.05</v>
      </c>
      <c r="C208" s="105">
        <v>0.006291</v>
      </c>
    </row>
    <row r="209" ht="13.5" customHeight="1">
      <c r="A209" s="105">
        <v>2.06</v>
      </c>
      <c r="B209" s="105">
        <v>2.06</v>
      </c>
      <c r="C209" s="105">
        <v>0.005548</v>
      </c>
    </row>
    <row r="210" ht="13.5" customHeight="1">
      <c r="A210" s="105">
        <v>2.07</v>
      </c>
      <c r="B210" s="105">
        <v>2.07</v>
      </c>
      <c r="C210" s="105">
        <v>0.004867</v>
      </c>
    </row>
    <row r="211" ht="13.5" customHeight="1">
      <c r="A211" s="105">
        <v>2.08</v>
      </c>
      <c r="B211" s="105">
        <v>2.08</v>
      </c>
      <c r="C211" s="105">
        <v>0.004246</v>
      </c>
    </row>
    <row r="212" ht="13.5" customHeight="1">
      <c r="A212" s="105">
        <v>2.09</v>
      </c>
      <c r="B212" s="105">
        <v>2.09</v>
      </c>
      <c r="C212" s="105">
        <v>0.003684</v>
      </c>
    </row>
    <row r="213" ht="13.5" customHeight="1">
      <c r="A213" s="105">
        <v>2.1</v>
      </c>
      <c r="B213" s="105">
        <v>2.1</v>
      </c>
      <c r="C213" s="105">
        <v>0.003179</v>
      </c>
    </row>
    <row r="214" ht="13.5" customHeight="1">
      <c r="A214" s="105">
        <v>2.11</v>
      </c>
      <c r="B214" s="105">
        <v>2.11</v>
      </c>
      <c r="C214" s="105">
        <v>0.002728</v>
      </c>
    </row>
    <row r="215" ht="13.5" customHeight="1">
      <c r="A215" s="105">
        <v>2.12</v>
      </c>
      <c r="B215" s="105">
        <v>2.12</v>
      </c>
      <c r="C215" s="105">
        <v>0.002327</v>
      </c>
    </row>
    <row r="216" ht="13.5" customHeight="1">
      <c r="A216" s="105">
        <v>2.13</v>
      </c>
      <c r="B216" s="105">
        <v>2.13</v>
      </c>
      <c r="C216" s="105">
        <v>0.001975</v>
      </c>
    </row>
    <row r="217" ht="13.5" customHeight="1">
      <c r="A217" s="105">
        <v>2.14</v>
      </c>
      <c r="B217" s="105">
        <v>2.14</v>
      </c>
      <c r="C217" s="105">
        <v>0.001667</v>
      </c>
    </row>
    <row r="218" ht="13.5" customHeight="1">
      <c r="A218" s="105">
        <v>2.15</v>
      </c>
      <c r="B218" s="105">
        <v>2.15</v>
      </c>
      <c r="C218" s="105">
        <v>0.001399</v>
      </c>
    </row>
    <row r="219" ht="13.5" customHeight="1">
      <c r="A219" s="105">
        <v>2.16</v>
      </c>
      <c r="B219" s="105">
        <v>2.16</v>
      </c>
      <c r="C219" s="105">
        <v>0.001168</v>
      </c>
    </row>
    <row r="220" ht="13.5" customHeight="1">
      <c r="A220" s="105">
        <v>2.17</v>
      </c>
      <c r="B220" s="105">
        <v>2.17</v>
      </c>
      <c r="C220" s="105">
        <v>9.702E-4</v>
      </c>
    </row>
    <row r="221" ht="13.5" customHeight="1">
      <c r="A221" s="105">
        <v>2.18</v>
      </c>
      <c r="B221" s="105">
        <v>2.18</v>
      </c>
      <c r="C221" s="105">
        <v>8.021E-4</v>
      </c>
    </row>
    <row r="222" ht="13.5" customHeight="1">
      <c r="A222" s="105">
        <v>2.19</v>
      </c>
      <c r="B222" s="105">
        <v>2.19</v>
      </c>
      <c r="C222" s="105">
        <v>6.6E-4</v>
      </c>
    </row>
    <row r="223" ht="13.5" customHeight="1">
      <c r="A223" s="105">
        <v>2.2</v>
      </c>
      <c r="B223" s="105">
        <v>2.2</v>
      </c>
      <c r="C223" s="105">
        <v>5.406E-4</v>
      </c>
    </row>
    <row r="224" ht="13.5" customHeight="1">
      <c r="A224" s="105">
        <v>2.21</v>
      </c>
      <c r="B224" s="105">
        <v>2.21</v>
      </c>
      <c r="C224" s="105">
        <v>4.409E-4</v>
      </c>
    </row>
    <row r="225" ht="13.5" customHeight="1">
      <c r="A225" s="105">
        <v>2.22</v>
      </c>
      <c r="B225" s="105">
        <v>2.22</v>
      </c>
      <c r="C225" s="105">
        <v>3.582E-4</v>
      </c>
    </row>
    <row r="226" ht="13.5" customHeight="1">
      <c r="A226" s="105">
        <v>2.23</v>
      </c>
      <c r="B226" s="105">
        <v>2.23</v>
      </c>
      <c r="C226" s="105">
        <v>2.899E-4</v>
      </c>
    </row>
    <row r="227" ht="13.5" customHeight="1">
      <c r="A227" s="105">
        <v>2.24</v>
      </c>
      <c r="B227" s="105">
        <v>2.24</v>
      </c>
      <c r="C227" s="105">
        <v>2.337E-4</v>
      </c>
    </row>
    <row r="228" ht="13.5" customHeight="1">
      <c r="A228" s="105">
        <v>2.25</v>
      </c>
      <c r="B228" s="105">
        <v>2.25</v>
      </c>
      <c r="C228" s="105">
        <v>1.878E-4</v>
      </c>
    </row>
    <row r="229" ht="13.5" customHeight="1">
      <c r="A229" s="105">
        <v>2.26</v>
      </c>
      <c r="B229" s="105">
        <v>2.26</v>
      </c>
      <c r="C229" s="105">
        <v>1.505E-4</v>
      </c>
    </row>
    <row r="230" ht="13.5" customHeight="1">
      <c r="A230" s="105">
        <v>2.27</v>
      </c>
      <c r="B230" s="105">
        <v>2.27</v>
      </c>
      <c r="C230" s="105">
        <v>1.202E-4</v>
      </c>
    </row>
    <row r="231" ht="13.5" customHeight="1">
      <c r="A231" s="105">
        <v>2.28</v>
      </c>
      <c r="B231" s="105">
        <v>2.28</v>
      </c>
      <c r="C231" s="105">
        <v>9.58E-5</v>
      </c>
    </row>
    <row r="232" ht="13.5" customHeight="1">
      <c r="A232" s="105">
        <v>2.29</v>
      </c>
      <c r="B232" s="105">
        <v>2.29</v>
      </c>
      <c r="C232" s="105">
        <v>7.617E-5</v>
      </c>
    </row>
    <row r="233" ht="13.5" customHeight="1">
      <c r="A233" s="105">
        <v>2.3</v>
      </c>
      <c r="B233" s="105">
        <v>2.3</v>
      </c>
      <c r="C233" s="105">
        <v>6.045E-5</v>
      </c>
    </row>
    <row r="234" ht="13.5" customHeight="1">
      <c r="A234" s="105">
        <v>2.31</v>
      </c>
      <c r="B234" s="105">
        <v>2.31</v>
      </c>
      <c r="C234" s="105">
        <v>4.789E-5</v>
      </c>
    </row>
    <row r="235" ht="13.5" customHeight="1">
      <c r="A235" s="105">
        <v>2.32</v>
      </c>
      <c r="B235" s="105">
        <v>2.32</v>
      </c>
      <c r="C235" s="105">
        <v>3.791E-5</v>
      </c>
    </row>
    <row r="236" ht="13.5" customHeight="1">
      <c r="A236" s="105">
        <v>2.33</v>
      </c>
      <c r="B236" s="105">
        <v>2.33</v>
      </c>
      <c r="C236" s="105">
        <v>2.999E-5</v>
      </c>
    </row>
    <row r="237" ht="13.5" customHeight="1">
      <c r="A237" s="105">
        <v>2.34</v>
      </c>
      <c r="B237" s="105">
        <v>2.34</v>
      </c>
      <c r="C237" s="105">
        <v>2.371E-5</v>
      </c>
    </row>
    <row r="238" ht="13.5" customHeight="1">
      <c r="A238" s="105">
        <v>2.35</v>
      </c>
      <c r="B238" s="105">
        <v>2.35</v>
      </c>
      <c r="C238" s="105">
        <v>1.876E-5</v>
      </c>
    </row>
    <row r="239" ht="13.5" customHeight="1">
      <c r="A239" s="105">
        <v>2.36</v>
      </c>
      <c r="B239" s="105">
        <v>2.36</v>
      </c>
      <c r="C239" s="105">
        <v>1.486E-5</v>
      </c>
    </row>
    <row r="240" ht="13.5" customHeight="1">
      <c r="A240" s="105">
        <v>2.37</v>
      </c>
      <c r="B240" s="105">
        <v>2.37</v>
      </c>
      <c r="C240" s="105">
        <v>1.179E-5</v>
      </c>
    </row>
    <row r="241" ht="13.5" customHeight="1">
      <c r="A241" s="105">
        <v>2.38</v>
      </c>
      <c r="B241" s="105">
        <v>2.38</v>
      </c>
      <c r="C241" s="105">
        <v>9.383E-6</v>
      </c>
    </row>
    <row r="242" ht="13.5" customHeight="1">
      <c r="A242" s="105">
        <v>2.39</v>
      </c>
      <c r="B242" s="105">
        <v>2.39</v>
      </c>
      <c r="C242" s="105">
        <v>7.496E-6</v>
      </c>
    </row>
    <row r="243" ht="13.5" customHeight="1">
      <c r="A243" s="105">
        <v>2.4</v>
      </c>
      <c r="B243" s="105">
        <v>2.4</v>
      </c>
      <c r="C243" s="105">
        <v>6.021E-6</v>
      </c>
    </row>
    <row r="244" ht="13.5" customHeight="1">
      <c r="A244" s="105">
        <v>2.41</v>
      </c>
      <c r="B244" s="105">
        <v>2.41</v>
      </c>
      <c r="C244" s="105">
        <v>4.871E-6</v>
      </c>
    </row>
    <row r="245" ht="13.5" customHeight="1">
      <c r="A245" s="105">
        <v>2.42</v>
      </c>
      <c r="B245" s="105">
        <v>2.42</v>
      </c>
      <c r="C245" s="105">
        <v>3.976E-6</v>
      </c>
    </row>
    <row r="246" ht="13.5" customHeight="1">
      <c r="A246" s="105">
        <v>2.43</v>
      </c>
      <c r="B246" s="105">
        <v>2.43</v>
      </c>
      <c r="C246" s="105">
        <v>3.282E-6</v>
      </c>
    </row>
    <row r="247" ht="13.5" customHeight="1">
      <c r="A247" s="105">
        <v>2.44</v>
      </c>
      <c r="B247" s="105">
        <v>2.44</v>
      </c>
      <c r="C247" s="105">
        <v>2.745E-6</v>
      </c>
    </row>
    <row r="248" ht="13.5" customHeight="1">
      <c r="A248" s="105">
        <v>2.45</v>
      </c>
      <c r="B248" s="105">
        <v>2.45</v>
      </c>
      <c r="C248" s="105">
        <v>2.333E-6</v>
      </c>
    </row>
    <row r="249" ht="13.5" customHeight="1">
      <c r="A249" s="105">
        <v>2.46</v>
      </c>
      <c r="B249" s="105">
        <v>2.46</v>
      </c>
      <c r="C249" s="105">
        <v>2.017E-6</v>
      </c>
    </row>
    <row r="250" ht="13.5" customHeight="1">
      <c r="A250" s="105">
        <v>2.47</v>
      </c>
      <c r="B250" s="105">
        <v>2.47</v>
      </c>
      <c r="C250" s="105">
        <v>1.778E-6</v>
      </c>
    </row>
    <row r="251" ht="13.5" customHeight="1">
      <c r="A251" s="105">
        <v>2.48</v>
      </c>
      <c r="B251" s="105">
        <v>2.48</v>
      </c>
      <c r="C251" s="105">
        <v>1.598E-6</v>
      </c>
    </row>
    <row r="252" ht="13.5" customHeight="1">
      <c r="A252" s="105">
        <v>2.49</v>
      </c>
      <c r="B252" s="105">
        <v>2.49</v>
      </c>
      <c r="C252" s="105">
        <v>1.466E-6</v>
      </c>
    </row>
    <row r="253" ht="13.5" customHeight="1">
      <c r="A253" s="105">
        <v>2.5</v>
      </c>
      <c r="B253" s="105">
        <v>2.5</v>
      </c>
      <c r="C253" s="105">
        <v>1.37E-6</v>
      </c>
    </row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2" width="2.63"/>
    <col customWidth="1" min="3" max="3" width="7.75"/>
    <col customWidth="1" min="4" max="4" width="23.88"/>
    <col customWidth="1" min="5" max="10" width="17.88"/>
    <col customWidth="1" min="11" max="11" width="9.5"/>
    <col customWidth="1" min="12" max="12" width="15.63"/>
    <col customWidth="1" min="13" max="13" width="5.63"/>
    <col customWidth="1" min="14" max="14" width="2.88"/>
    <col customWidth="1" min="15" max="15" width="3.75"/>
    <col customWidth="1" min="16" max="61" width="3.0"/>
  </cols>
  <sheetData>
    <row r="1" ht="13.5" customHeight="1">
      <c r="A1" s="10" t="s">
        <v>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3.5" customHeight="1">
      <c r="A2" s="59"/>
      <c r="B2" s="59"/>
      <c r="C2" s="5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3.5" customHeight="1">
      <c r="A3" s="1"/>
      <c r="B3" s="2" t="s">
        <v>70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3.5" customHeight="1">
      <c r="A5" s="1"/>
      <c r="B5" s="1"/>
      <c r="C5" s="60"/>
      <c r="D5" s="61"/>
      <c r="E5" s="62" t="s">
        <v>71</v>
      </c>
      <c r="F5" s="63"/>
      <c r="G5" s="63"/>
      <c r="H5" s="63"/>
      <c r="I5" s="63"/>
      <c r="J5" s="64"/>
      <c r="K5" s="60"/>
      <c r="L5" s="6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13.5" customHeight="1">
      <c r="A6" s="1"/>
      <c r="B6" s="1"/>
      <c r="C6" s="65" t="s">
        <v>72</v>
      </c>
      <c r="D6" s="65" t="s">
        <v>73</v>
      </c>
      <c r="E6" s="66" t="s">
        <v>74</v>
      </c>
      <c r="F6" s="32" t="s">
        <v>75</v>
      </c>
      <c r="G6" s="67" t="s">
        <v>76</v>
      </c>
      <c r="H6" s="67" t="s">
        <v>77</v>
      </c>
      <c r="I6" s="67" t="s">
        <v>78</v>
      </c>
      <c r="J6" s="67" t="s">
        <v>79</v>
      </c>
      <c r="K6" s="68" t="s">
        <v>80</v>
      </c>
      <c r="L6" s="65" t="s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" customHeight="1">
      <c r="A7" s="1"/>
      <c r="B7" s="69" t="s">
        <v>81</v>
      </c>
      <c r="C7" s="6">
        <v>1.0</v>
      </c>
      <c r="D7" s="6" t="s">
        <v>192</v>
      </c>
      <c r="E7" s="106" t="s">
        <v>193</v>
      </c>
      <c r="F7" s="40"/>
      <c r="G7" s="40"/>
      <c r="H7" s="40"/>
      <c r="I7" s="40"/>
      <c r="J7" s="40"/>
      <c r="K7" s="106" t="s">
        <v>194</v>
      </c>
      <c r="L7" s="40"/>
      <c r="M7" s="1"/>
      <c r="N7" s="1"/>
      <c r="O7" s="71"/>
      <c r="P7" s="71"/>
      <c r="Q7" s="71"/>
      <c r="R7" s="71"/>
      <c r="S7" s="71"/>
      <c r="T7" s="71"/>
      <c r="U7" s="71"/>
      <c r="V7" s="71"/>
      <c r="W7" s="71">
        <v>80.0</v>
      </c>
      <c r="X7" s="71">
        <v>79.0</v>
      </c>
      <c r="Y7" s="71">
        <v>78.0</v>
      </c>
      <c r="Z7" s="71">
        <v>77.0</v>
      </c>
      <c r="AA7" s="71">
        <v>76.0</v>
      </c>
      <c r="AB7" s="71">
        <v>75.0</v>
      </c>
      <c r="AC7" s="71">
        <v>74.0</v>
      </c>
      <c r="AD7" s="71">
        <v>73.0</v>
      </c>
      <c r="AE7" s="71">
        <v>72.0</v>
      </c>
      <c r="AF7" s="71">
        <v>71.0</v>
      </c>
      <c r="AG7" s="71">
        <v>70.0</v>
      </c>
      <c r="AH7" s="71">
        <v>69.0</v>
      </c>
      <c r="AI7" s="71">
        <v>68.0</v>
      </c>
      <c r="AJ7" s="71">
        <v>67.0</v>
      </c>
      <c r="AK7" s="71">
        <v>66.0</v>
      </c>
      <c r="AL7" s="71">
        <v>65.0</v>
      </c>
      <c r="AM7" s="71">
        <v>64.0</v>
      </c>
      <c r="AN7" s="71">
        <v>63.0</v>
      </c>
      <c r="AO7" s="71">
        <v>62.0</v>
      </c>
      <c r="AP7" s="71">
        <v>61.0</v>
      </c>
      <c r="AQ7" s="71">
        <v>60.0</v>
      </c>
      <c r="AR7" s="71">
        <v>59.0</v>
      </c>
      <c r="AS7" s="71">
        <v>58.0</v>
      </c>
      <c r="AT7" s="71">
        <v>57.0</v>
      </c>
      <c r="AU7" s="71">
        <v>56.0</v>
      </c>
      <c r="AV7" s="71">
        <v>55.0</v>
      </c>
      <c r="AW7" s="71">
        <v>54.0</v>
      </c>
      <c r="AX7" s="71">
        <v>53.0</v>
      </c>
      <c r="AY7" s="71">
        <v>52.0</v>
      </c>
      <c r="AZ7" s="71">
        <v>51.0</v>
      </c>
      <c r="BA7" s="71"/>
      <c r="BB7" s="71"/>
      <c r="BC7" s="71"/>
      <c r="BD7" s="71"/>
      <c r="BE7" s="71"/>
      <c r="BF7" s="71"/>
      <c r="BG7" s="71"/>
      <c r="BH7" s="71"/>
      <c r="BI7" s="71"/>
    </row>
    <row r="8" ht="13.5" customHeight="1">
      <c r="A8" s="1"/>
      <c r="B8" s="72"/>
      <c r="C8" s="6">
        <f t="shared" ref="C8:C106" si="1">C7+1</f>
        <v>2</v>
      </c>
      <c r="D8" s="107" t="s">
        <v>195</v>
      </c>
      <c r="E8" s="106" t="s">
        <v>196</v>
      </c>
      <c r="F8" s="6"/>
      <c r="G8" s="6"/>
      <c r="H8" s="6"/>
      <c r="I8" s="6"/>
      <c r="J8" s="6"/>
      <c r="K8" s="107"/>
      <c r="L8" s="40"/>
      <c r="M8" s="1"/>
      <c r="N8" s="1"/>
      <c r="O8" s="71"/>
      <c r="P8" s="108"/>
      <c r="V8" s="77"/>
      <c r="W8" s="109" t="str">
        <f>$E$86</f>
        <v/>
      </c>
      <c r="X8" s="109" t="str">
        <f>$E$85</f>
        <v/>
      </c>
      <c r="Y8" s="109" t="str">
        <f>$E$84</f>
        <v/>
      </c>
      <c r="Z8" s="109" t="str">
        <f>$E$83</f>
        <v/>
      </c>
      <c r="AA8" s="109" t="str">
        <f>$E$82</f>
        <v/>
      </c>
      <c r="AB8" s="109" t="str">
        <f>$E$81</f>
        <v/>
      </c>
      <c r="AC8" s="109" t="str">
        <f>$E$80</f>
        <v/>
      </c>
      <c r="AD8" s="109" t="str">
        <f>$E$79</f>
        <v/>
      </c>
      <c r="AE8" s="109" t="str">
        <f>$E$78</f>
        <v/>
      </c>
      <c r="AF8" s="109" t="str">
        <f>$E$77</f>
        <v/>
      </c>
      <c r="AG8" s="109" t="str">
        <f>$E$76</f>
        <v/>
      </c>
      <c r="AH8" s="109" t="str">
        <f>$E$75</f>
        <v/>
      </c>
      <c r="AI8" s="109" t="str">
        <f>$E$74</f>
        <v/>
      </c>
      <c r="AJ8" s="109" t="str">
        <f>$E$73</f>
        <v/>
      </c>
      <c r="AK8" s="109" t="str">
        <f>$E$72</f>
        <v/>
      </c>
      <c r="AL8" s="109" t="str">
        <f>$E$71</f>
        <v/>
      </c>
      <c r="AM8" s="109" t="str">
        <f>$E$70</f>
        <v/>
      </c>
      <c r="AN8" s="109" t="str">
        <f>$E$69</f>
        <v/>
      </c>
      <c r="AO8" s="109" t="str">
        <f>$E$68</f>
        <v/>
      </c>
      <c r="AP8" s="109" t="str">
        <f>$E$67</f>
        <v/>
      </c>
      <c r="AQ8" s="109" t="str">
        <f>$E$66</f>
        <v/>
      </c>
      <c r="AR8" s="109" t="str">
        <f>$E$65</f>
        <v/>
      </c>
      <c r="AS8" s="109" t="str">
        <f>$E$64</f>
        <v/>
      </c>
      <c r="AT8" s="109" t="str">
        <f>$E$63</f>
        <v/>
      </c>
      <c r="AU8" s="109" t="str">
        <f>$E$62</f>
        <v/>
      </c>
      <c r="AV8" s="109" t="str">
        <f>$E$61</f>
        <v/>
      </c>
      <c r="AW8" s="109" t="str">
        <f>$E$60</f>
        <v/>
      </c>
      <c r="AX8" s="109" t="str">
        <f>$E$59</f>
        <v/>
      </c>
      <c r="AY8" s="109" t="str">
        <f>$E$58</f>
        <v/>
      </c>
      <c r="AZ8" s="109" t="str">
        <f>$E$57</f>
        <v/>
      </c>
      <c r="BA8" s="110"/>
      <c r="BH8" s="71"/>
      <c r="BI8" s="71"/>
    </row>
    <row r="9" ht="13.5" customHeight="1">
      <c r="A9" s="1"/>
      <c r="B9" s="72"/>
      <c r="C9" s="6">
        <f t="shared" si="1"/>
        <v>3</v>
      </c>
      <c r="D9" s="74" t="s">
        <v>68</v>
      </c>
      <c r="E9" s="40" t="s">
        <v>87</v>
      </c>
      <c r="F9" s="40"/>
      <c r="G9" s="40"/>
      <c r="H9" s="40"/>
      <c r="I9" s="40"/>
      <c r="J9" s="40"/>
      <c r="K9" s="40"/>
      <c r="L9" s="40"/>
      <c r="M9" s="1"/>
      <c r="N9" s="1"/>
      <c r="O9" s="71"/>
      <c r="V9" s="77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81"/>
      <c r="BH9" s="71"/>
      <c r="BI9" s="71"/>
    </row>
    <row r="10" ht="13.5" customHeight="1">
      <c r="A10" s="1"/>
      <c r="B10" s="72"/>
      <c r="C10" s="6">
        <f t="shared" si="1"/>
        <v>4</v>
      </c>
      <c r="D10" s="107"/>
      <c r="E10" s="40"/>
      <c r="F10" s="40"/>
      <c r="G10" s="40"/>
      <c r="H10" s="40"/>
      <c r="I10" s="40"/>
      <c r="J10" s="40"/>
      <c r="K10" s="40"/>
      <c r="L10" s="40"/>
      <c r="M10" s="1"/>
      <c r="N10" s="1"/>
      <c r="O10" s="71"/>
      <c r="V10" s="77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81"/>
      <c r="BH10" s="71"/>
      <c r="BI10" s="71"/>
    </row>
    <row r="11" ht="13.5" customHeight="1">
      <c r="A11" s="1"/>
      <c r="B11" s="72"/>
      <c r="C11" s="6">
        <f t="shared" si="1"/>
        <v>5</v>
      </c>
      <c r="D11" s="74" t="s">
        <v>68</v>
      </c>
      <c r="E11" s="40" t="s">
        <v>85</v>
      </c>
      <c r="F11" s="40"/>
      <c r="G11" s="40"/>
      <c r="H11" s="40"/>
      <c r="I11" s="40"/>
      <c r="J11" s="40"/>
      <c r="K11" s="40"/>
      <c r="L11" s="40"/>
      <c r="M11" s="1"/>
      <c r="N11" s="1"/>
      <c r="O11" s="71"/>
      <c r="V11" s="77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81"/>
      <c r="BH11" s="71"/>
      <c r="BI11" s="71"/>
    </row>
    <row r="12" ht="13.5" customHeight="1">
      <c r="A12" s="1"/>
      <c r="B12" s="72"/>
      <c r="C12" s="6">
        <f t="shared" si="1"/>
        <v>6</v>
      </c>
      <c r="D12" s="107"/>
      <c r="E12" s="40"/>
      <c r="F12" s="40"/>
      <c r="G12" s="40"/>
      <c r="H12" s="40"/>
      <c r="I12" s="40"/>
      <c r="J12" s="40"/>
      <c r="K12" s="40"/>
      <c r="L12" s="40"/>
      <c r="M12" s="1"/>
      <c r="N12" s="1"/>
      <c r="O12" s="71"/>
      <c r="V12" s="77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81"/>
      <c r="BH12" s="71"/>
      <c r="BI12" s="71"/>
    </row>
    <row r="13" ht="13.5" customHeight="1">
      <c r="A13" s="1"/>
      <c r="B13" s="72"/>
      <c r="C13" s="6">
        <f t="shared" si="1"/>
        <v>7</v>
      </c>
      <c r="D13" s="6"/>
      <c r="E13" s="40"/>
      <c r="F13" s="40"/>
      <c r="G13" s="40"/>
      <c r="H13" s="40"/>
      <c r="I13" s="40"/>
      <c r="J13" s="40"/>
      <c r="K13" s="40"/>
      <c r="L13" s="40"/>
      <c r="M13" s="1"/>
      <c r="N13" s="1"/>
      <c r="O13" s="71"/>
      <c r="V13" s="77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81"/>
      <c r="BH13" s="71"/>
      <c r="BI13" s="71"/>
    </row>
    <row r="14" ht="13.5" customHeight="1">
      <c r="A14" s="1"/>
      <c r="B14" s="72"/>
      <c r="C14" s="6">
        <f t="shared" si="1"/>
        <v>8</v>
      </c>
      <c r="D14" s="107"/>
      <c r="E14" s="40"/>
      <c r="F14" s="40"/>
      <c r="G14" s="40"/>
      <c r="H14" s="40"/>
      <c r="I14" s="40"/>
      <c r="J14" s="40"/>
      <c r="K14" s="40"/>
      <c r="L14" s="40"/>
      <c r="M14" s="1"/>
      <c r="N14" s="1"/>
      <c r="O14" s="71"/>
      <c r="P14" s="30"/>
      <c r="Q14" s="30"/>
      <c r="R14" s="30"/>
      <c r="S14" s="30"/>
      <c r="T14" s="30"/>
      <c r="U14" s="30"/>
      <c r="V14" s="8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83"/>
      <c r="BB14" s="30"/>
      <c r="BC14" s="30"/>
      <c r="BD14" s="30"/>
      <c r="BE14" s="30"/>
      <c r="BF14" s="30"/>
      <c r="BG14" s="30"/>
      <c r="BH14" s="71"/>
      <c r="BI14" s="71"/>
    </row>
    <row r="15" ht="13.5" customHeight="1">
      <c r="A15" s="1"/>
      <c r="B15" s="72"/>
      <c r="C15" s="6">
        <f t="shared" si="1"/>
        <v>9</v>
      </c>
      <c r="D15" s="6"/>
      <c r="E15" s="40"/>
      <c r="F15" s="40"/>
      <c r="G15" s="40"/>
      <c r="H15" s="40"/>
      <c r="I15" s="40"/>
      <c r="J15" s="40"/>
      <c r="K15" s="40"/>
      <c r="L15" s="40"/>
      <c r="M15" s="1"/>
      <c r="N15" s="1"/>
      <c r="O15" s="71">
        <v>81.0</v>
      </c>
      <c r="P15" s="111" t="str">
        <f>$E$87</f>
        <v/>
      </c>
      <c r="Q15" s="63"/>
      <c r="R15" s="63"/>
      <c r="S15" s="63"/>
      <c r="T15" s="63"/>
      <c r="U15" s="63"/>
      <c r="V15" s="88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1" t="str">
        <f>$E$56</f>
        <v/>
      </c>
      <c r="BB15" s="63"/>
      <c r="BC15" s="63"/>
      <c r="BD15" s="63"/>
      <c r="BE15" s="63"/>
      <c r="BF15" s="63"/>
      <c r="BG15" s="88"/>
      <c r="BH15" s="71">
        <v>50.0</v>
      </c>
      <c r="BI15" s="1"/>
    </row>
    <row r="16" ht="13.5" customHeight="1">
      <c r="A16" s="1"/>
      <c r="B16" s="72"/>
      <c r="C16" s="6">
        <f t="shared" si="1"/>
        <v>10</v>
      </c>
      <c r="D16" s="44"/>
      <c r="E16" s="40"/>
      <c r="F16" s="40"/>
      <c r="G16" s="40"/>
      <c r="H16" s="40"/>
      <c r="I16" s="40"/>
      <c r="J16" s="40"/>
      <c r="K16" s="40"/>
      <c r="L16" s="40"/>
      <c r="M16" s="1"/>
      <c r="N16" s="1"/>
      <c r="O16" s="71">
        <v>82.0</v>
      </c>
      <c r="P16" s="111" t="str">
        <f>$E$88</f>
        <v/>
      </c>
      <c r="Q16" s="63"/>
      <c r="R16" s="63"/>
      <c r="S16" s="63"/>
      <c r="T16" s="63"/>
      <c r="U16" s="63"/>
      <c r="V16" s="88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1" t="str">
        <f>$E$55</f>
        <v/>
      </c>
      <c r="BB16" s="63"/>
      <c r="BC16" s="63"/>
      <c r="BD16" s="63"/>
      <c r="BE16" s="63"/>
      <c r="BF16" s="63"/>
      <c r="BG16" s="88"/>
      <c r="BH16" s="71">
        <v>49.0</v>
      </c>
      <c r="BI16" s="1"/>
    </row>
    <row r="17" ht="13.5" customHeight="1">
      <c r="A17" s="1"/>
      <c r="B17" s="72"/>
      <c r="C17" s="6">
        <f t="shared" si="1"/>
        <v>11</v>
      </c>
      <c r="D17" s="6"/>
      <c r="E17" s="40"/>
      <c r="F17" s="40"/>
      <c r="G17" s="40"/>
      <c r="H17" s="40"/>
      <c r="I17" s="40"/>
      <c r="J17" s="40"/>
      <c r="K17" s="40"/>
      <c r="L17" s="40"/>
      <c r="M17" s="1"/>
      <c r="N17" s="1"/>
      <c r="O17" s="71">
        <v>83.0</v>
      </c>
      <c r="P17" s="111" t="str">
        <f>$E$89</f>
        <v/>
      </c>
      <c r="Q17" s="63"/>
      <c r="R17" s="63"/>
      <c r="S17" s="63"/>
      <c r="T17" s="63"/>
      <c r="U17" s="63"/>
      <c r="V17" s="88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1" t="str">
        <f>$E$54</f>
        <v/>
      </c>
      <c r="BB17" s="63"/>
      <c r="BC17" s="63"/>
      <c r="BD17" s="63"/>
      <c r="BE17" s="63"/>
      <c r="BF17" s="63"/>
      <c r="BG17" s="88"/>
      <c r="BH17" s="71">
        <v>48.0</v>
      </c>
      <c r="BI17" s="1"/>
    </row>
    <row r="18" ht="13.5" customHeight="1">
      <c r="A18" s="1"/>
      <c r="B18" s="72"/>
      <c r="C18" s="6">
        <f t="shared" si="1"/>
        <v>12</v>
      </c>
      <c r="D18" s="44"/>
      <c r="E18" s="40"/>
      <c r="F18" s="40"/>
      <c r="G18" s="40"/>
      <c r="H18" s="40"/>
      <c r="I18" s="40"/>
      <c r="J18" s="40"/>
      <c r="K18" s="40"/>
      <c r="L18" s="40"/>
      <c r="M18" s="1"/>
      <c r="N18" s="1"/>
      <c r="O18" s="71">
        <v>84.0</v>
      </c>
      <c r="P18" s="111" t="str">
        <f>$E$90</f>
        <v/>
      </c>
      <c r="Q18" s="63"/>
      <c r="R18" s="63"/>
      <c r="S18" s="63"/>
      <c r="T18" s="63"/>
      <c r="U18" s="63"/>
      <c r="V18" s="88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1" t="str">
        <f>$E$53</f>
        <v/>
      </c>
      <c r="BB18" s="63"/>
      <c r="BC18" s="63"/>
      <c r="BD18" s="63"/>
      <c r="BE18" s="63"/>
      <c r="BF18" s="63"/>
      <c r="BG18" s="88"/>
      <c r="BH18" s="71">
        <v>47.0</v>
      </c>
      <c r="BI18" s="1"/>
    </row>
    <row r="19" ht="13.5" customHeight="1">
      <c r="A19" s="1"/>
      <c r="B19" s="72"/>
      <c r="C19" s="6">
        <f t="shared" si="1"/>
        <v>13</v>
      </c>
      <c r="D19" s="6"/>
      <c r="E19" s="40"/>
      <c r="F19" s="40"/>
      <c r="G19" s="40"/>
      <c r="H19" s="40"/>
      <c r="I19" s="40"/>
      <c r="J19" s="40"/>
      <c r="K19" s="40"/>
      <c r="L19" s="6"/>
      <c r="M19" s="1"/>
      <c r="N19" s="1"/>
      <c r="O19" s="71">
        <v>85.0</v>
      </c>
      <c r="P19" s="111" t="str">
        <f>$E$91</f>
        <v/>
      </c>
      <c r="Q19" s="63"/>
      <c r="R19" s="63"/>
      <c r="S19" s="63"/>
      <c r="T19" s="63"/>
      <c r="U19" s="63"/>
      <c r="V19" s="88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1" t="str">
        <f>$E$52</f>
        <v/>
      </c>
      <c r="BB19" s="63"/>
      <c r="BC19" s="63"/>
      <c r="BD19" s="63"/>
      <c r="BE19" s="63"/>
      <c r="BF19" s="63"/>
      <c r="BG19" s="88"/>
      <c r="BH19" s="71">
        <v>46.0</v>
      </c>
      <c r="BI19" s="1"/>
    </row>
    <row r="20" ht="13.5" customHeight="1">
      <c r="A20" s="1"/>
      <c r="B20" s="72"/>
      <c r="C20" s="6">
        <f t="shared" si="1"/>
        <v>14</v>
      </c>
      <c r="D20" s="6"/>
      <c r="E20" s="40"/>
      <c r="F20" s="40"/>
      <c r="G20" s="40"/>
      <c r="H20" s="40"/>
      <c r="I20" s="40"/>
      <c r="J20" s="40"/>
      <c r="K20" s="40"/>
      <c r="L20" s="40"/>
      <c r="M20" s="1"/>
      <c r="N20" s="1"/>
      <c r="O20" s="71">
        <v>86.0</v>
      </c>
      <c r="P20" s="111" t="str">
        <f>$E$92</f>
        <v/>
      </c>
      <c r="Q20" s="63"/>
      <c r="R20" s="63"/>
      <c r="S20" s="63"/>
      <c r="T20" s="63"/>
      <c r="U20" s="63"/>
      <c r="V20" s="88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1" t="str">
        <f>$E$51</f>
        <v/>
      </c>
      <c r="BB20" s="63"/>
      <c r="BC20" s="63"/>
      <c r="BD20" s="63"/>
      <c r="BE20" s="63"/>
      <c r="BF20" s="63"/>
      <c r="BG20" s="88"/>
      <c r="BH20" s="71">
        <v>45.0</v>
      </c>
      <c r="BI20" s="1"/>
    </row>
    <row r="21" ht="13.5" customHeight="1">
      <c r="A21" s="1"/>
      <c r="B21" s="72"/>
      <c r="C21" s="6">
        <f t="shared" si="1"/>
        <v>15</v>
      </c>
      <c r="D21" s="44"/>
      <c r="E21" s="40"/>
      <c r="F21" s="40"/>
      <c r="G21" s="6"/>
      <c r="H21" s="40"/>
      <c r="I21" s="40"/>
      <c r="J21" s="40"/>
      <c r="K21" s="40"/>
      <c r="L21" s="40"/>
      <c r="M21" s="1"/>
      <c r="N21" s="1"/>
      <c r="O21" s="71">
        <v>87.0</v>
      </c>
      <c r="P21" s="111" t="str">
        <f>$E$93</f>
        <v/>
      </c>
      <c r="Q21" s="63"/>
      <c r="R21" s="63"/>
      <c r="S21" s="63"/>
      <c r="T21" s="63"/>
      <c r="U21" s="63"/>
      <c r="V21" s="88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1" t="str">
        <f>$E$50</f>
        <v/>
      </c>
      <c r="BB21" s="63"/>
      <c r="BC21" s="63"/>
      <c r="BD21" s="63"/>
      <c r="BE21" s="63"/>
      <c r="BF21" s="63"/>
      <c r="BG21" s="88"/>
      <c r="BH21" s="71">
        <v>44.0</v>
      </c>
      <c r="BI21" s="1"/>
    </row>
    <row r="22" ht="13.5" customHeight="1">
      <c r="A22" s="1"/>
      <c r="B22" s="72"/>
      <c r="C22" s="6">
        <f t="shared" si="1"/>
        <v>16</v>
      </c>
      <c r="D22" s="40"/>
      <c r="E22" s="6"/>
      <c r="F22" s="40"/>
      <c r="G22" s="40"/>
      <c r="H22" s="40"/>
      <c r="I22" s="40"/>
      <c r="J22" s="40"/>
      <c r="K22" s="40"/>
      <c r="L22" s="40"/>
      <c r="M22" s="1"/>
      <c r="N22" s="1"/>
      <c r="O22" s="71">
        <v>88.0</v>
      </c>
      <c r="P22" s="111" t="str">
        <f>$E$94</f>
        <v/>
      </c>
      <c r="Q22" s="63"/>
      <c r="R22" s="63"/>
      <c r="S22" s="63"/>
      <c r="T22" s="63"/>
      <c r="U22" s="63"/>
      <c r="V22" s="88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1" t="str">
        <f>$E$49</f>
        <v/>
      </c>
      <c r="BB22" s="63"/>
      <c r="BC22" s="63"/>
      <c r="BD22" s="63"/>
      <c r="BE22" s="63"/>
      <c r="BF22" s="63"/>
      <c r="BG22" s="88"/>
      <c r="BH22" s="71">
        <v>43.0</v>
      </c>
      <c r="BI22" s="1"/>
    </row>
    <row r="23" ht="13.5" customHeight="1">
      <c r="A23" s="1"/>
      <c r="B23" s="72"/>
      <c r="C23" s="6">
        <f t="shared" si="1"/>
        <v>17</v>
      </c>
      <c r="D23" s="44"/>
      <c r="E23" s="40"/>
      <c r="F23" s="40"/>
      <c r="G23" s="40"/>
      <c r="H23" s="40"/>
      <c r="I23" s="40"/>
      <c r="J23" s="40"/>
      <c r="K23" s="40"/>
      <c r="L23" s="40"/>
      <c r="M23" s="1"/>
      <c r="N23" s="1"/>
      <c r="O23" s="71">
        <v>89.0</v>
      </c>
      <c r="P23" s="111" t="str">
        <f>$E$95</f>
        <v/>
      </c>
      <c r="Q23" s="63"/>
      <c r="R23" s="63"/>
      <c r="S23" s="63"/>
      <c r="T23" s="63"/>
      <c r="U23" s="63"/>
      <c r="V23" s="88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1" t="str">
        <f>$E$48</f>
        <v/>
      </c>
      <c r="BB23" s="63"/>
      <c r="BC23" s="63"/>
      <c r="BD23" s="63"/>
      <c r="BE23" s="63"/>
      <c r="BF23" s="63"/>
      <c r="BG23" s="88"/>
      <c r="BH23" s="71">
        <v>42.0</v>
      </c>
      <c r="BI23" s="1"/>
    </row>
    <row r="24" ht="13.5" customHeight="1">
      <c r="A24" s="1"/>
      <c r="B24" s="72"/>
      <c r="C24" s="6">
        <f t="shared" si="1"/>
        <v>18</v>
      </c>
      <c r="D24" s="40"/>
      <c r="E24" s="44"/>
      <c r="F24" s="40"/>
      <c r="G24" s="40"/>
      <c r="H24" s="40"/>
      <c r="I24" s="40"/>
      <c r="J24" s="40"/>
      <c r="K24" s="40"/>
      <c r="L24" s="40"/>
      <c r="M24" s="1"/>
      <c r="N24" s="1"/>
      <c r="O24" s="71">
        <v>90.0</v>
      </c>
      <c r="P24" s="111" t="str">
        <f>$E$96</f>
        <v/>
      </c>
      <c r="Q24" s="63"/>
      <c r="R24" s="63"/>
      <c r="S24" s="63"/>
      <c r="T24" s="63"/>
      <c r="U24" s="63"/>
      <c r="V24" s="88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1" t="str">
        <f>$E$47</f>
        <v/>
      </c>
      <c r="BB24" s="63"/>
      <c r="BC24" s="63"/>
      <c r="BD24" s="63"/>
      <c r="BE24" s="63"/>
      <c r="BF24" s="63"/>
      <c r="BG24" s="88"/>
      <c r="BH24" s="71">
        <v>41.0</v>
      </c>
      <c r="BI24" s="1"/>
    </row>
    <row r="25" ht="13.5" customHeight="1">
      <c r="A25" s="1"/>
      <c r="B25" s="72"/>
      <c r="C25" s="6">
        <f t="shared" si="1"/>
        <v>19</v>
      </c>
      <c r="D25" s="44"/>
      <c r="E25" s="40"/>
      <c r="F25" s="40"/>
      <c r="G25" s="40"/>
      <c r="H25" s="40"/>
      <c r="I25" s="40"/>
      <c r="J25" s="40"/>
      <c r="K25" s="40"/>
      <c r="L25" s="40"/>
      <c r="M25" s="1"/>
      <c r="N25" s="1"/>
      <c r="O25" s="71">
        <v>91.0</v>
      </c>
      <c r="P25" s="111" t="str">
        <f>$E$97</f>
        <v/>
      </c>
      <c r="Q25" s="63"/>
      <c r="R25" s="63"/>
      <c r="S25" s="63"/>
      <c r="T25" s="63"/>
      <c r="U25" s="63"/>
      <c r="V25" s="88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1" t="str">
        <f>$E$46</f>
        <v/>
      </c>
      <c r="BB25" s="63"/>
      <c r="BC25" s="63"/>
      <c r="BD25" s="63"/>
      <c r="BE25" s="63"/>
      <c r="BF25" s="63"/>
      <c r="BG25" s="88"/>
      <c r="BH25" s="71">
        <v>40.0</v>
      </c>
      <c r="BI25" s="1"/>
    </row>
    <row r="26" ht="13.5" customHeight="1">
      <c r="A26" s="1"/>
      <c r="B26" s="72"/>
      <c r="C26" s="6">
        <f t="shared" si="1"/>
        <v>20</v>
      </c>
      <c r="D26" s="40"/>
      <c r="E26" s="6"/>
      <c r="F26" s="40"/>
      <c r="G26" s="40"/>
      <c r="H26" s="40"/>
      <c r="I26" s="40"/>
      <c r="J26" s="40"/>
      <c r="K26" s="40"/>
      <c r="L26" s="40"/>
      <c r="M26" s="1"/>
      <c r="N26" s="1"/>
      <c r="O26" s="71">
        <v>92.0</v>
      </c>
      <c r="P26" s="111" t="str">
        <f>$E$98</f>
        <v/>
      </c>
      <c r="Q26" s="63"/>
      <c r="R26" s="63"/>
      <c r="S26" s="63"/>
      <c r="T26" s="63"/>
      <c r="U26" s="63"/>
      <c r="V26" s="88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1" t="str">
        <f>$E$45</f>
        <v/>
      </c>
      <c r="BB26" s="63"/>
      <c r="BC26" s="63"/>
      <c r="BD26" s="63"/>
      <c r="BE26" s="63"/>
      <c r="BF26" s="63"/>
      <c r="BG26" s="88"/>
      <c r="BH26" s="71">
        <v>39.0</v>
      </c>
      <c r="BI26" s="1"/>
    </row>
    <row r="27" ht="13.5" customHeight="1">
      <c r="A27" s="1"/>
      <c r="B27" s="72"/>
      <c r="C27" s="6">
        <f t="shared" si="1"/>
        <v>21</v>
      </c>
      <c r="D27" s="44"/>
      <c r="E27" s="40"/>
      <c r="F27" s="40"/>
      <c r="G27" s="40"/>
      <c r="H27" s="40"/>
      <c r="I27" s="40"/>
      <c r="J27" s="40"/>
      <c r="K27" s="40"/>
      <c r="L27" s="40"/>
      <c r="M27" s="1"/>
      <c r="N27" s="1"/>
      <c r="O27" s="71">
        <v>93.0</v>
      </c>
      <c r="P27" s="111" t="str">
        <f>$E$99</f>
        <v/>
      </c>
      <c r="Q27" s="63"/>
      <c r="R27" s="63"/>
      <c r="S27" s="63"/>
      <c r="T27" s="63"/>
      <c r="U27" s="63"/>
      <c r="V27" s="88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1" t="str">
        <f>$E$44</f>
        <v/>
      </c>
      <c r="BB27" s="63"/>
      <c r="BC27" s="63"/>
      <c r="BD27" s="63"/>
      <c r="BE27" s="63"/>
      <c r="BF27" s="63"/>
      <c r="BG27" s="88"/>
      <c r="BH27" s="71">
        <v>38.0</v>
      </c>
      <c r="BI27" s="1"/>
    </row>
    <row r="28" ht="13.5" customHeight="1">
      <c r="A28" s="1"/>
      <c r="B28" s="72"/>
      <c r="C28" s="6">
        <f t="shared" si="1"/>
        <v>22</v>
      </c>
      <c r="D28" s="40"/>
      <c r="E28" s="6"/>
      <c r="F28" s="40"/>
      <c r="G28" s="40"/>
      <c r="H28" s="40"/>
      <c r="I28" s="40"/>
      <c r="J28" s="40"/>
      <c r="K28" s="40"/>
      <c r="L28" s="40"/>
      <c r="M28" s="1"/>
      <c r="N28" s="1"/>
      <c r="O28" s="71">
        <v>94.0</v>
      </c>
      <c r="P28" s="111" t="str">
        <f>$E$100</f>
        <v/>
      </c>
      <c r="Q28" s="63"/>
      <c r="R28" s="63"/>
      <c r="S28" s="63"/>
      <c r="T28" s="63"/>
      <c r="U28" s="63"/>
      <c r="V28" s="88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1" t="str">
        <f>$E$43</f>
        <v/>
      </c>
      <c r="BB28" s="63"/>
      <c r="BC28" s="63"/>
      <c r="BD28" s="63"/>
      <c r="BE28" s="63"/>
      <c r="BF28" s="63"/>
      <c r="BG28" s="88"/>
      <c r="BH28" s="71">
        <v>37.0</v>
      </c>
      <c r="BI28" s="1"/>
    </row>
    <row r="29" ht="13.5" customHeight="1">
      <c r="A29" s="1"/>
      <c r="B29" s="72"/>
      <c r="C29" s="6">
        <f t="shared" si="1"/>
        <v>23</v>
      </c>
      <c r="D29" s="44"/>
      <c r="E29" s="40"/>
      <c r="F29" s="40"/>
      <c r="G29" s="40"/>
      <c r="H29" s="40"/>
      <c r="I29" s="40"/>
      <c r="J29" s="40"/>
      <c r="K29" s="40"/>
      <c r="L29" s="40"/>
      <c r="M29" s="1"/>
      <c r="N29" s="1"/>
      <c r="O29" s="71">
        <v>95.0</v>
      </c>
      <c r="P29" s="111" t="str">
        <f>$E$101</f>
        <v/>
      </c>
      <c r="Q29" s="63"/>
      <c r="R29" s="63"/>
      <c r="S29" s="63"/>
      <c r="T29" s="63"/>
      <c r="U29" s="63"/>
      <c r="V29" s="88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1" t="str">
        <f>$E$42</f>
        <v/>
      </c>
      <c r="BB29" s="63"/>
      <c r="BC29" s="63"/>
      <c r="BD29" s="63"/>
      <c r="BE29" s="63"/>
      <c r="BF29" s="63"/>
      <c r="BG29" s="88"/>
      <c r="BH29" s="71">
        <v>36.0</v>
      </c>
      <c r="BI29" s="1"/>
    </row>
    <row r="30" ht="13.5" customHeight="1">
      <c r="A30" s="1"/>
      <c r="B30" s="72"/>
      <c r="C30" s="6">
        <f t="shared" si="1"/>
        <v>24</v>
      </c>
      <c r="D30" s="40"/>
      <c r="E30" s="44"/>
      <c r="F30" s="40"/>
      <c r="G30" s="40"/>
      <c r="H30" s="40"/>
      <c r="I30" s="40"/>
      <c r="J30" s="40"/>
      <c r="K30" s="40"/>
      <c r="L30" s="40"/>
      <c r="M30" s="1"/>
      <c r="N30" s="1"/>
      <c r="O30" s="71">
        <v>96.0</v>
      </c>
      <c r="P30" s="111" t="str">
        <f>$E$102</f>
        <v/>
      </c>
      <c r="Q30" s="63"/>
      <c r="R30" s="63"/>
      <c r="S30" s="63"/>
      <c r="T30" s="63"/>
      <c r="U30" s="63"/>
      <c r="V30" s="88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1" t="str">
        <f>$E$41</f>
        <v/>
      </c>
      <c r="BB30" s="63"/>
      <c r="BC30" s="63"/>
      <c r="BD30" s="63"/>
      <c r="BE30" s="63"/>
      <c r="BF30" s="63"/>
      <c r="BG30" s="88"/>
      <c r="BH30" s="71">
        <v>35.0</v>
      </c>
      <c r="BI30" s="1"/>
    </row>
    <row r="31" ht="13.5" customHeight="1">
      <c r="A31" s="1"/>
      <c r="B31" s="72"/>
      <c r="C31" s="6">
        <f t="shared" si="1"/>
        <v>25</v>
      </c>
      <c r="D31" s="40"/>
      <c r="E31" s="6"/>
      <c r="F31" s="40"/>
      <c r="G31" s="40"/>
      <c r="H31" s="40"/>
      <c r="I31" s="40"/>
      <c r="J31" s="40"/>
      <c r="K31" s="40"/>
      <c r="L31" s="40"/>
      <c r="M31" s="1"/>
      <c r="N31" s="1"/>
      <c r="O31" s="71">
        <v>97.0</v>
      </c>
      <c r="P31" s="111" t="str">
        <f>$E$103</f>
        <v/>
      </c>
      <c r="Q31" s="63"/>
      <c r="R31" s="63"/>
      <c r="S31" s="63"/>
      <c r="T31" s="63"/>
      <c r="U31" s="63"/>
      <c r="V31" s="88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1" t="str">
        <f>$E$40</f>
        <v/>
      </c>
      <c r="BB31" s="63"/>
      <c r="BC31" s="63"/>
      <c r="BD31" s="63"/>
      <c r="BE31" s="63"/>
      <c r="BF31" s="63"/>
      <c r="BG31" s="88"/>
      <c r="BH31" s="71">
        <v>34.0</v>
      </c>
      <c r="BI31" s="1"/>
    </row>
    <row r="32" ht="13.5" customHeight="1">
      <c r="A32" s="1"/>
      <c r="B32" s="72"/>
      <c r="C32" s="6">
        <f t="shared" si="1"/>
        <v>26</v>
      </c>
      <c r="D32" s="40"/>
      <c r="E32" s="40"/>
      <c r="F32" s="40"/>
      <c r="G32" s="40"/>
      <c r="H32" s="40"/>
      <c r="I32" s="40"/>
      <c r="J32" s="40"/>
      <c r="K32" s="40"/>
      <c r="L32" s="40"/>
      <c r="M32" s="1"/>
      <c r="N32" s="1"/>
      <c r="O32" s="71">
        <v>98.0</v>
      </c>
      <c r="P32" s="111" t="str">
        <f>$E$104</f>
        <v/>
      </c>
      <c r="Q32" s="63"/>
      <c r="R32" s="63"/>
      <c r="S32" s="63"/>
      <c r="T32" s="63"/>
      <c r="U32" s="63"/>
      <c r="V32" s="88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1" t="str">
        <f>$E$39</f>
        <v/>
      </c>
      <c r="BB32" s="63"/>
      <c r="BC32" s="63"/>
      <c r="BD32" s="63"/>
      <c r="BE32" s="63"/>
      <c r="BF32" s="63"/>
      <c r="BG32" s="88"/>
      <c r="BH32" s="71">
        <v>33.0</v>
      </c>
      <c r="BI32" s="1"/>
    </row>
    <row r="33" ht="13.5" customHeight="1">
      <c r="A33" s="1"/>
      <c r="B33" s="72"/>
      <c r="C33" s="6">
        <f t="shared" si="1"/>
        <v>27</v>
      </c>
      <c r="D33" s="40"/>
      <c r="E33" s="40"/>
      <c r="F33" s="40"/>
      <c r="G33" s="40"/>
      <c r="H33" s="40"/>
      <c r="I33" s="40"/>
      <c r="J33" s="40"/>
      <c r="K33" s="40"/>
      <c r="L33" s="40"/>
      <c r="M33" s="1"/>
      <c r="N33" s="1"/>
      <c r="O33" s="71">
        <v>99.0</v>
      </c>
      <c r="P33" s="111" t="str">
        <f>$E$105</f>
        <v/>
      </c>
      <c r="Q33" s="63"/>
      <c r="R33" s="63"/>
      <c r="S33" s="63"/>
      <c r="T33" s="63"/>
      <c r="U33" s="63"/>
      <c r="V33" s="88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1" t="str">
        <f>$E$38</f>
        <v/>
      </c>
      <c r="BB33" s="63"/>
      <c r="BC33" s="63"/>
      <c r="BD33" s="63"/>
      <c r="BE33" s="63"/>
      <c r="BF33" s="63"/>
      <c r="BG33" s="88"/>
      <c r="BH33" s="71">
        <v>32.0</v>
      </c>
      <c r="BI33" s="1"/>
    </row>
    <row r="34" ht="13.5" customHeight="1">
      <c r="A34" s="1"/>
      <c r="B34" s="72"/>
      <c r="C34" s="6">
        <f t="shared" si="1"/>
        <v>28</v>
      </c>
      <c r="D34" s="40"/>
      <c r="E34" s="44"/>
      <c r="F34" s="40"/>
      <c r="G34" s="40"/>
      <c r="H34" s="40"/>
      <c r="I34" s="40"/>
      <c r="J34" s="40"/>
      <c r="K34" s="40"/>
      <c r="L34" s="40"/>
      <c r="M34" s="1"/>
      <c r="N34" s="1"/>
      <c r="O34" s="71">
        <v>100.0</v>
      </c>
      <c r="P34" s="111" t="str">
        <f>$E$106</f>
        <v/>
      </c>
      <c r="Q34" s="63"/>
      <c r="R34" s="63"/>
      <c r="S34" s="63"/>
      <c r="T34" s="63"/>
      <c r="U34" s="63"/>
      <c r="V34" s="88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1" t="str">
        <f>$E$37</f>
        <v/>
      </c>
      <c r="BB34" s="63"/>
      <c r="BC34" s="63"/>
      <c r="BD34" s="63"/>
      <c r="BE34" s="63"/>
      <c r="BF34" s="63"/>
      <c r="BG34" s="88"/>
      <c r="BH34" s="71">
        <v>31.0</v>
      </c>
      <c r="BI34" s="1"/>
    </row>
    <row r="35" ht="13.5" customHeight="1">
      <c r="A35" s="1"/>
      <c r="B35" s="72"/>
      <c r="C35" s="6">
        <f t="shared" si="1"/>
        <v>29</v>
      </c>
      <c r="D35" s="40"/>
      <c r="E35" s="6"/>
      <c r="F35" s="40"/>
      <c r="G35" s="40"/>
      <c r="H35" s="40"/>
      <c r="I35" s="40"/>
      <c r="J35" s="40"/>
      <c r="K35" s="40"/>
      <c r="L35" s="40"/>
      <c r="M35" s="1"/>
      <c r="N35" s="1"/>
      <c r="O35" s="71"/>
      <c r="P35" s="113"/>
      <c r="Q35" s="92"/>
      <c r="R35" s="92"/>
      <c r="S35" s="92"/>
      <c r="T35" s="92"/>
      <c r="U35" s="92"/>
      <c r="V35" s="93"/>
      <c r="W35" s="109" t="str">
        <f>$E$7</f>
        <v>KUA_20</v>
      </c>
      <c r="X35" s="109" t="str">
        <f>$E$8</f>
        <v>CU_CLK</v>
      </c>
      <c r="Y35" s="109" t="str">
        <f>$E$9</f>
        <v>VSSQ</v>
      </c>
      <c r="Z35" s="109" t="str">
        <f>$E$10</f>
        <v/>
      </c>
      <c r="AA35" s="109" t="str">
        <f>$E$11</f>
        <v>VCCQ</v>
      </c>
      <c r="AB35" s="109" t="str">
        <f>$E$12</f>
        <v/>
      </c>
      <c r="AC35" s="109" t="str">
        <f>$E$13</f>
        <v/>
      </c>
      <c r="AD35" s="109" t="str">
        <f>$E$14</f>
        <v/>
      </c>
      <c r="AE35" s="109" t="str">
        <f>$E$15</f>
        <v/>
      </c>
      <c r="AF35" s="109" t="str">
        <f>$E$16</f>
        <v/>
      </c>
      <c r="AG35" s="109" t="str">
        <f>$E$17</f>
        <v/>
      </c>
      <c r="AH35" s="109" t="str">
        <f>$E$18</f>
        <v/>
      </c>
      <c r="AI35" s="109" t="str">
        <f>$E$19</f>
        <v/>
      </c>
      <c r="AJ35" s="109" t="str">
        <f>$E$20</f>
        <v/>
      </c>
      <c r="AK35" s="109" t="str">
        <f>$E$21</f>
        <v/>
      </c>
      <c r="AL35" s="109" t="str">
        <f>$E$22</f>
        <v/>
      </c>
      <c r="AM35" s="109" t="str">
        <f>$E$23</f>
        <v/>
      </c>
      <c r="AN35" s="109" t="str">
        <f>$E$24</f>
        <v/>
      </c>
      <c r="AO35" s="109" t="str">
        <f>$E$25</f>
        <v/>
      </c>
      <c r="AP35" s="109" t="str">
        <f>$E$26</f>
        <v/>
      </c>
      <c r="AQ35" s="109" t="str">
        <f>$E$27</f>
        <v/>
      </c>
      <c r="AR35" s="109" t="str">
        <f>$E$28</f>
        <v/>
      </c>
      <c r="AS35" s="109" t="str">
        <f>$E$29</f>
        <v/>
      </c>
      <c r="AT35" s="109" t="str">
        <f>$E$30</f>
        <v/>
      </c>
      <c r="AU35" s="109" t="str">
        <f>$E$31</f>
        <v/>
      </c>
      <c r="AV35" s="109" t="str">
        <f>$E$32</f>
        <v/>
      </c>
      <c r="AW35" s="109" t="str">
        <f>$E$33</f>
        <v/>
      </c>
      <c r="AX35" s="109" t="str">
        <f>$E$34</f>
        <v/>
      </c>
      <c r="AY35" s="109" t="str">
        <f>$E$35</f>
        <v/>
      </c>
      <c r="AZ35" s="109" t="str">
        <f>$E$36</f>
        <v/>
      </c>
      <c r="BA35" s="114"/>
      <c r="BB35" s="92"/>
      <c r="BC35" s="92"/>
      <c r="BD35" s="92"/>
      <c r="BE35" s="92"/>
      <c r="BF35" s="92"/>
      <c r="BG35" s="92"/>
      <c r="BH35" s="71"/>
      <c r="BI35" s="71"/>
    </row>
    <row r="36" ht="13.5" customHeight="1">
      <c r="A36" s="1"/>
      <c r="B36" s="95"/>
      <c r="C36" s="6">
        <f t="shared" si="1"/>
        <v>30</v>
      </c>
      <c r="D36" s="40"/>
      <c r="E36" s="40"/>
      <c r="F36" s="40"/>
      <c r="G36" s="40"/>
      <c r="H36" s="40"/>
      <c r="I36" s="40"/>
      <c r="J36" s="40"/>
      <c r="K36" s="40"/>
      <c r="L36" s="40"/>
      <c r="M36" s="1"/>
      <c r="N36" s="1"/>
      <c r="O36" s="71"/>
      <c r="V36" s="77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81"/>
      <c r="BH36" s="71"/>
      <c r="BI36" s="71"/>
    </row>
    <row r="37" ht="13.5" customHeight="1">
      <c r="A37" s="1"/>
      <c r="B37" s="96" t="s">
        <v>120</v>
      </c>
      <c r="C37" s="6">
        <f t="shared" si="1"/>
        <v>31</v>
      </c>
      <c r="D37" s="40"/>
      <c r="E37" s="44"/>
      <c r="F37" s="40"/>
      <c r="G37" s="40"/>
      <c r="H37" s="40"/>
      <c r="I37" s="40"/>
      <c r="J37" s="40"/>
      <c r="K37" s="40"/>
      <c r="L37" s="40"/>
      <c r="M37" s="1"/>
      <c r="N37" s="1"/>
      <c r="O37" s="71"/>
      <c r="V37" s="77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81"/>
      <c r="BH37" s="71"/>
      <c r="BI37" s="71"/>
    </row>
    <row r="38" ht="13.5" customHeight="1">
      <c r="A38" s="1"/>
      <c r="B38" s="72"/>
      <c r="C38" s="6">
        <f t="shared" si="1"/>
        <v>32</v>
      </c>
      <c r="D38" s="44"/>
      <c r="E38" s="40"/>
      <c r="F38" s="40"/>
      <c r="G38" s="40"/>
      <c r="H38" s="40"/>
      <c r="I38" s="40"/>
      <c r="J38" s="40"/>
      <c r="K38" s="40"/>
      <c r="L38" s="40"/>
      <c r="M38" s="1"/>
      <c r="N38" s="1"/>
      <c r="O38" s="71"/>
      <c r="V38" s="77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81"/>
      <c r="BH38" s="71"/>
      <c r="BI38" s="71"/>
    </row>
    <row r="39" ht="13.5" customHeight="1">
      <c r="A39" s="1"/>
      <c r="B39" s="72"/>
      <c r="C39" s="6">
        <f t="shared" si="1"/>
        <v>33</v>
      </c>
      <c r="D39" s="6"/>
      <c r="E39" s="40"/>
      <c r="F39" s="40"/>
      <c r="G39" s="40"/>
      <c r="H39" s="40"/>
      <c r="I39" s="40"/>
      <c r="J39" s="40"/>
      <c r="K39" s="40"/>
      <c r="L39" s="6"/>
      <c r="M39" s="1"/>
      <c r="N39" s="1"/>
      <c r="O39" s="71"/>
      <c r="V39" s="77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81"/>
      <c r="BH39" s="71"/>
      <c r="BI39" s="71"/>
    </row>
    <row r="40" ht="13.5" customHeight="1">
      <c r="A40" s="1"/>
      <c r="B40" s="72"/>
      <c r="C40" s="6">
        <f t="shared" si="1"/>
        <v>34</v>
      </c>
      <c r="D40" s="44"/>
      <c r="E40" s="40"/>
      <c r="F40" s="40"/>
      <c r="G40" s="40"/>
      <c r="H40" s="40"/>
      <c r="I40" s="40"/>
      <c r="J40" s="40"/>
      <c r="K40" s="40"/>
      <c r="L40" s="40"/>
      <c r="M40" s="1"/>
      <c r="N40" s="1"/>
      <c r="O40" s="71"/>
      <c r="V40" s="77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81"/>
      <c r="BH40" s="71"/>
      <c r="BI40" s="71"/>
    </row>
    <row r="41" ht="13.5" customHeight="1">
      <c r="A41" s="1"/>
      <c r="B41" s="72"/>
      <c r="C41" s="6">
        <f t="shared" si="1"/>
        <v>35</v>
      </c>
      <c r="D41" s="6"/>
      <c r="E41" s="40"/>
      <c r="F41" s="40"/>
      <c r="G41" s="40"/>
      <c r="H41" s="40"/>
      <c r="I41" s="40"/>
      <c r="J41" s="40"/>
      <c r="K41" s="40"/>
      <c r="L41" s="40"/>
      <c r="M41" s="1"/>
      <c r="N41" s="1"/>
      <c r="O41" s="71"/>
      <c r="V41" s="77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81"/>
      <c r="BH41" s="71"/>
      <c r="BI41" s="71"/>
    </row>
    <row r="42" ht="13.5" customHeight="1">
      <c r="A42" s="1"/>
      <c r="B42" s="72"/>
      <c r="C42" s="6">
        <f t="shared" si="1"/>
        <v>36</v>
      </c>
      <c r="D42" s="40"/>
      <c r="E42" s="44"/>
      <c r="F42" s="40"/>
      <c r="G42" s="40"/>
      <c r="H42" s="40"/>
      <c r="I42" s="40"/>
      <c r="J42" s="40"/>
      <c r="K42" s="40"/>
      <c r="L42" s="40"/>
      <c r="M42" s="1"/>
      <c r="N42" s="1"/>
      <c r="O42" s="71"/>
      <c r="P42" s="71"/>
      <c r="Q42" s="71"/>
      <c r="R42" s="71"/>
      <c r="S42" s="71"/>
      <c r="T42" s="71"/>
      <c r="U42" s="71"/>
      <c r="V42" s="71"/>
      <c r="W42" s="71">
        <v>1.0</v>
      </c>
      <c r="X42" s="71">
        <v>2.0</v>
      </c>
      <c r="Y42" s="71">
        <v>3.0</v>
      </c>
      <c r="Z42" s="71">
        <v>4.0</v>
      </c>
      <c r="AA42" s="71">
        <v>5.0</v>
      </c>
      <c r="AB42" s="71">
        <v>6.0</v>
      </c>
      <c r="AC42" s="71">
        <v>7.0</v>
      </c>
      <c r="AD42" s="71">
        <v>8.0</v>
      </c>
      <c r="AE42" s="71">
        <v>9.0</v>
      </c>
      <c r="AF42" s="71">
        <v>10.0</v>
      </c>
      <c r="AG42" s="71">
        <v>11.0</v>
      </c>
      <c r="AH42" s="71">
        <v>12.0</v>
      </c>
      <c r="AI42" s="71">
        <v>13.0</v>
      </c>
      <c r="AJ42" s="71">
        <v>14.0</v>
      </c>
      <c r="AK42" s="71">
        <v>15.0</v>
      </c>
      <c r="AL42" s="71">
        <v>16.0</v>
      </c>
      <c r="AM42" s="71">
        <v>17.0</v>
      </c>
      <c r="AN42" s="71">
        <v>18.0</v>
      </c>
      <c r="AO42" s="71">
        <v>19.0</v>
      </c>
      <c r="AP42" s="71">
        <v>20.0</v>
      </c>
      <c r="AQ42" s="71">
        <v>21.0</v>
      </c>
      <c r="AR42" s="71">
        <v>22.0</v>
      </c>
      <c r="AS42" s="71">
        <v>23.0</v>
      </c>
      <c r="AT42" s="71">
        <v>24.0</v>
      </c>
      <c r="AU42" s="71">
        <v>25.0</v>
      </c>
      <c r="AV42" s="71">
        <v>26.0</v>
      </c>
      <c r="AW42" s="71">
        <v>27.0</v>
      </c>
      <c r="AX42" s="71">
        <v>28.0</v>
      </c>
      <c r="AY42" s="71">
        <v>29.0</v>
      </c>
      <c r="AZ42" s="71">
        <v>30.0</v>
      </c>
      <c r="BA42" s="71"/>
      <c r="BB42" s="71"/>
      <c r="BC42" s="71"/>
      <c r="BD42" s="71"/>
      <c r="BE42" s="71"/>
      <c r="BF42" s="71"/>
      <c r="BG42" s="71"/>
      <c r="BH42" s="71"/>
      <c r="BI42" s="71"/>
    </row>
    <row r="43" ht="13.5" customHeight="1">
      <c r="A43" s="1"/>
      <c r="B43" s="72"/>
      <c r="C43" s="6">
        <f t="shared" si="1"/>
        <v>37</v>
      </c>
      <c r="D43" s="6"/>
      <c r="E43" s="40"/>
      <c r="F43" s="40"/>
      <c r="G43" s="40"/>
      <c r="H43" s="40"/>
      <c r="I43" s="40"/>
      <c r="J43" s="40"/>
      <c r="K43" s="40"/>
      <c r="L43" s="4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3.5" customHeight="1">
      <c r="A44" s="1"/>
      <c r="B44" s="72"/>
      <c r="C44" s="6">
        <f t="shared" si="1"/>
        <v>38</v>
      </c>
      <c r="D44" s="6"/>
      <c r="E44" s="40"/>
      <c r="F44" s="40"/>
      <c r="G44" s="40"/>
      <c r="H44" s="40"/>
      <c r="I44" s="40"/>
      <c r="J44" s="40"/>
      <c r="K44" s="40"/>
      <c r="L44" s="4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3.5" customHeight="1">
      <c r="A45" s="1"/>
      <c r="B45" s="72"/>
      <c r="C45" s="6">
        <f t="shared" si="1"/>
        <v>39</v>
      </c>
      <c r="D45" s="6"/>
      <c r="E45" s="40"/>
      <c r="F45" s="40"/>
      <c r="G45" s="40"/>
      <c r="H45" s="40"/>
      <c r="I45" s="40"/>
      <c r="J45" s="40"/>
      <c r="K45" s="40"/>
      <c r="L45" s="4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3.5" customHeight="1">
      <c r="A46" s="1"/>
      <c r="B46" s="72"/>
      <c r="C46" s="6">
        <f t="shared" si="1"/>
        <v>40</v>
      </c>
      <c r="D46" s="6"/>
      <c r="E46" s="40"/>
      <c r="F46" s="40"/>
      <c r="G46" s="40"/>
      <c r="H46" s="40"/>
      <c r="I46" s="40"/>
      <c r="J46" s="40"/>
      <c r="K46" s="40"/>
      <c r="L46" s="4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3.5" customHeight="1">
      <c r="A47" s="1"/>
      <c r="B47" s="72"/>
      <c r="C47" s="6">
        <f t="shared" si="1"/>
        <v>41</v>
      </c>
      <c r="D47" s="44"/>
      <c r="E47" s="40"/>
      <c r="F47" s="40"/>
      <c r="G47" s="40"/>
      <c r="H47" s="40"/>
      <c r="I47" s="40"/>
      <c r="J47" s="40"/>
      <c r="K47" s="40"/>
      <c r="L47" s="4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3.5" customHeight="1">
      <c r="A48" s="1"/>
      <c r="B48" s="72"/>
      <c r="C48" s="6">
        <f t="shared" si="1"/>
        <v>42</v>
      </c>
      <c r="D48" s="6"/>
      <c r="E48" s="40"/>
      <c r="F48" s="40"/>
      <c r="G48" s="40"/>
      <c r="H48" s="40"/>
      <c r="I48" s="40"/>
      <c r="J48" s="40"/>
      <c r="K48" s="40"/>
      <c r="L48" s="4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3.5" customHeight="1">
      <c r="A49" s="1"/>
      <c r="B49" s="72"/>
      <c r="C49" s="6">
        <f t="shared" si="1"/>
        <v>43</v>
      </c>
      <c r="D49" s="44"/>
      <c r="E49" s="40"/>
      <c r="F49" s="40"/>
      <c r="G49" s="40"/>
      <c r="H49" s="40"/>
      <c r="I49" s="40"/>
      <c r="J49" s="40"/>
      <c r="K49" s="40"/>
      <c r="L49" s="4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3.5" customHeight="1">
      <c r="A50" s="1"/>
      <c r="B50" s="72"/>
      <c r="C50" s="6">
        <f t="shared" si="1"/>
        <v>44</v>
      </c>
      <c r="D50" s="6"/>
      <c r="E50" s="40"/>
      <c r="F50" s="40"/>
      <c r="G50" s="40"/>
      <c r="H50" s="40"/>
      <c r="I50" s="40"/>
      <c r="J50" s="40"/>
      <c r="K50" s="40"/>
      <c r="L50" s="4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3.5" customHeight="1">
      <c r="A51" s="1"/>
      <c r="B51" s="72"/>
      <c r="C51" s="6">
        <f t="shared" si="1"/>
        <v>45</v>
      </c>
      <c r="D51" s="44"/>
      <c r="E51" s="40"/>
      <c r="F51" s="40"/>
      <c r="G51" s="40"/>
      <c r="H51" s="40"/>
      <c r="I51" s="40"/>
      <c r="J51" s="40"/>
      <c r="K51" s="40"/>
      <c r="L51" s="4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3.5" customHeight="1">
      <c r="A52" s="1"/>
      <c r="B52" s="72"/>
      <c r="C52" s="6">
        <f t="shared" si="1"/>
        <v>46</v>
      </c>
      <c r="D52" s="6"/>
      <c r="E52" s="40"/>
      <c r="F52" s="40"/>
      <c r="G52" s="40"/>
      <c r="H52" s="40"/>
      <c r="I52" s="40"/>
      <c r="J52" s="40"/>
      <c r="K52" s="40"/>
      <c r="L52" s="4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3.5" customHeight="1">
      <c r="A53" s="1"/>
      <c r="B53" s="72"/>
      <c r="C53" s="6">
        <f t="shared" si="1"/>
        <v>47</v>
      </c>
      <c r="D53" s="6"/>
      <c r="E53" s="40"/>
      <c r="F53" s="40"/>
      <c r="G53" s="40"/>
      <c r="H53" s="40"/>
      <c r="I53" s="40"/>
      <c r="J53" s="40"/>
      <c r="K53" s="40"/>
      <c r="L53" s="4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3.5" customHeight="1">
      <c r="A54" s="1"/>
      <c r="B54" s="72"/>
      <c r="C54" s="6">
        <f t="shared" si="1"/>
        <v>48</v>
      </c>
      <c r="D54" s="6"/>
      <c r="E54" s="40"/>
      <c r="F54" s="40"/>
      <c r="G54" s="40"/>
      <c r="H54" s="40"/>
      <c r="I54" s="40"/>
      <c r="J54" s="40"/>
      <c r="K54" s="40"/>
      <c r="L54" s="4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3.5" customHeight="1">
      <c r="A55" s="1"/>
      <c r="B55" s="72"/>
      <c r="C55" s="6">
        <f t="shared" si="1"/>
        <v>49</v>
      </c>
      <c r="D55" s="6"/>
      <c r="E55" s="44"/>
      <c r="F55" s="40"/>
      <c r="G55" s="40"/>
      <c r="H55" s="40"/>
      <c r="I55" s="40"/>
      <c r="J55" s="40"/>
      <c r="K55" s="40"/>
      <c r="L55" s="4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3.5" customHeight="1">
      <c r="A56" s="1"/>
      <c r="B56" s="95"/>
      <c r="C56" s="6">
        <f t="shared" si="1"/>
        <v>50</v>
      </c>
      <c r="D56" s="6"/>
      <c r="E56" s="40"/>
      <c r="F56" s="40"/>
      <c r="G56" s="40"/>
      <c r="H56" s="40"/>
      <c r="I56" s="40"/>
      <c r="J56" s="40"/>
      <c r="K56" s="40"/>
      <c r="L56" s="4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3.5" customHeight="1">
      <c r="A57" s="1"/>
      <c r="B57" s="69" t="s">
        <v>141</v>
      </c>
      <c r="C57" s="6">
        <f t="shared" si="1"/>
        <v>51</v>
      </c>
      <c r="D57" s="6"/>
      <c r="E57" s="40"/>
      <c r="F57" s="40"/>
      <c r="G57" s="40"/>
      <c r="H57" s="40"/>
      <c r="I57" s="40"/>
      <c r="J57" s="40"/>
      <c r="K57" s="40"/>
      <c r="L57" s="4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3.5" customHeight="1">
      <c r="A58" s="1"/>
      <c r="B58" s="72"/>
      <c r="C58" s="6">
        <f t="shared" si="1"/>
        <v>52</v>
      </c>
      <c r="D58" s="6"/>
      <c r="E58" s="44"/>
      <c r="F58" s="40"/>
      <c r="G58" s="40"/>
      <c r="H58" s="40"/>
      <c r="I58" s="40"/>
      <c r="J58" s="40"/>
      <c r="K58" s="40"/>
      <c r="L58" s="4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3.5" customHeight="1">
      <c r="A59" s="1"/>
      <c r="B59" s="72"/>
      <c r="C59" s="6">
        <f t="shared" si="1"/>
        <v>53</v>
      </c>
      <c r="D59" s="6"/>
      <c r="E59" s="40"/>
      <c r="F59" s="40"/>
      <c r="G59" s="6"/>
      <c r="H59" s="40"/>
      <c r="I59" s="40"/>
      <c r="J59" s="40"/>
      <c r="K59" s="40"/>
      <c r="L59" s="4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3.5" customHeight="1">
      <c r="A60" s="1"/>
      <c r="B60" s="72"/>
      <c r="C60" s="6">
        <f t="shared" si="1"/>
        <v>54</v>
      </c>
      <c r="D60" s="44"/>
      <c r="E60" s="40"/>
      <c r="F60" s="40"/>
      <c r="G60" s="40"/>
      <c r="H60" s="40"/>
      <c r="I60" s="40"/>
      <c r="J60" s="40"/>
      <c r="K60" s="40"/>
      <c r="L60" s="4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3.5" customHeight="1">
      <c r="A61" s="1"/>
      <c r="B61" s="72"/>
      <c r="C61" s="6">
        <f t="shared" si="1"/>
        <v>55</v>
      </c>
      <c r="D61" s="6"/>
      <c r="E61" s="40"/>
      <c r="F61" s="40"/>
      <c r="G61" s="40"/>
      <c r="H61" s="40"/>
      <c r="I61" s="40"/>
      <c r="J61" s="40"/>
      <c r="K61" s="40"/>
      <c r="L61" s="4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3.5" customHeight="1">
      <c r="A62" s="1"/>
      <c r="B62" s="72"/>
      <c r="C62" s="6">
        <f t="shared" si="1"/>
        <v>56</v>
      </c>
      <c r="D62" s="44"/>
      <c r="E62" s="40"/>
      <c r="F62" s="40"/>
      <c r="G62" s="40"/>
      <c r="H62" s="40"/>
      <c r="I62" s="40"/>
      <c r="J62" s="40"/>
      <c r="K62" s="40"/>
      <c r="L62" s="4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3.5" customHeight="1">
      <c r="A63" s="1"/>
      <c r="B63" s="72"/>
      <c r="C63" s="6">
        <f t="shared" si="1"/>
        <v>57</v>
      </c>
      <c r="D63" s="6"/>
      <c r="E63" s="40"/>
      <c r="F63" s="40"/>
      <c r="G63" s="6"/>
      <c r="H63" s="40"/>
      <c r="I63" s="40"/>
      <c r="J63" s="40"/>
      <c r="K63" s="40"/>
      <c r="L63" s="4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3.5" customHeight="1">
      <c r="A64" s="1"/>
      <c r="B64" s="72"/>
      <c r="C64" s="6">
        <f t="shared" si="1"/>
        <v>58</v>
      </c>
      <c r="D64" s="6"/>
      <c r="E64" s="40"/>
      <c r="F64" s="40"/>
      <c r="G64" s="40"/>
      <c r="H64" s="40"/>
      <c r="I64" s="40"/>
      <c r="J64" s="40"/>
      <c r="K64" s="40"/>
      <c r="L64" s="40"/>
      <c r="M64" s="1"/>
      <c r="N64" s="1"/>
      <c r="O64" s="1"/>
      <c r="P64" s="1"/>
      <c r="Q64" s="1"/>
      <c r="R64" s="28"/>
      <c r="S64" s="97"/>
      <c r="T64" s="97"/>
      <c r="U64" s="97"/>
      <c r="V64" s="97"/>
      <c r="W64" s="97"/>
      <c r="X64" s="97"/>
      <c r="Y64" s="97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3.5" customHeight="1">
      <c r="A65" s="1"/>
      <c r="B65" s="72"/>
      <c r="C65" s="6">
        <f t="shared" si="1"/>
        <v>59</v>
      </c>
      <c r="D65" s="6"/>
      <c r="E65" s="40"/>
      <c r="F65" s="40"/>
      <c r="G65" s="40"/>
      <c r="H65" s="40"/>
      <c r="I65" s="40"/>
      <c r="J65" s="40"/>
      <c r="K65" s="40"/>
      <c r="L65" s="40"/>
      <c r="M65" s="1"/>
      <c r="N65" s="1"/>
      <c r="O65" s="1"/>
      <c r="P65" s="1"/>
      <c r="Q65" s="1"/>
      <c r="R65" s="28"/>
      <c r="S65" s="97"/>
      <c r="T65" s="97"/>
      <c r="U65" s="97"/>
      <c r="V65" s="97"/>
      <c r="W65" s="97"/>
      <c r="X65" s="97"/>
      <c r="Y65" s="97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3.5" customHeight="1">
      <c r="A66" s="1"/>
      <c r="B66" s="72"/>
      <c r="C66" s="6">
        <f t="shared" si="1"/>
        <v>60</v>
      </c>
      <c r="D66" s="6"/>
      <c r="E66" s="40"/>
      <c r="F66" s="40"/>
      <c r="G66" s="40"/>
      <c r="H66" s="40"/>
      <c r="I66" s="40"/>
      <c r="J66" s="40"/>
      <c r="K66" s="40"/>
      <c r="L66" s="40"/>
      <c r="M66" s="1"/>
      <c r="N66" s="1"/>
      <c r="O66" s="1"/>
      <c r="P66" s="1"/>
      <c r="Q66" s="1"/>
      <c r="R66" s="28"/>
      <c r="S66" s="97"/>
      <c r="T66" s="97"/>
      <c r="U66" s="97"/>
      <c r="V66" s="97"/>
      <c r="W66" s="97"/>
      <c r="X66" s="97"/>
      <c r="Y66" s="97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3.5" customHeight="1">
      <c r="A67" s="1"/>
      <c r="B67" s="72"/>
      <c r="C67" s="6">
        <f t="shared" si="1"/>
        <v>61</v>
      </c>
      <c r="D67" s="6"/>
      <c r="E67" s="40"/>
      <c r="F67" s="40"/>
      <c r="G67" s="40"/>
      <c r="H67" s="40"/>
      <c r="I67" s="40"/>
      <c r="J67" s="40"/>
      <c r="K67" s="40"/>
      <c r="L67" s="40"/>
      <c r="M67" s="1"/>
      <c r="N67" s="1"/>
      <c r="O67" s="1"/>
      <c r="P67" s="1"/>
      <c r="Q67" s="1"/>
      <c r="R67" s="28"/>
      <c r="S67" s="97"/>
      <c r="T67" s="97"/>
      <c r="U67" s="97"/>
      <c r="V67" s="97"/>
      <c r="W67" s="97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3.5" customHeight="1">
      <c r="A68" s="1"/>
      <c r="B68" s="72"/>
      <c r="C68" s="6">
        <f t="shared" si="1"/>
        <v>62</v>
      </c>
      <c r="D68" s="6"/>
      <c r="E68" s="40"/>
      <c r="F68" s="40"/>
      <c r="G68" s="40"/>
      <c r="H68" s="40"/>
      <c r="I68" s="40"/>
      <c r="J68" s="40"/>
      <c r="K68" s="40"/>
      <c r="L68" s="40"/>
      <c r="M68" s="1"/>
      <c r="N68" s="1"/>
      <c r="O68" s="1"/>
      <c r="P68" s="1"/>
      <c r="Q68" s="1"/>
      <c r="R68" s="28"/>
      <c r="S68" s="97"/>
      <c r="T68" s="97"/>
      <c r="U68" s="97"/>
      <c r="V68" s="97"/>
      <c r="W68" s="97"/>
      <c r="X68" s="97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3.5" customHeight="1">
      <c r="A69" s="1"/>
      <c r="B69" s="72"/>
      <c r="C69" s="6">
        <f t="shared" si="1"/>
        <v>63</v>
      </c>
      <c r="D69" s="6"/>
      <c r="E69" s="40"/>
      <c r="F69" s="40"/>
      <c r="G69" s="40"/>
      <c r="H69" s="40"/>
      <c r="I69" s="40"/>
      <c r="J69" s="40"/>
      <c r="K69" s="40"/>
      <c r="L69" s="40"/>
      <c r="M69" s="1"/>
      <c r="N69" s="1"/>
      <c r="O69" s="1"/>
      <c r="P69" s="1"/>
      <c r="Q69" s="1"/>
      <c r="R69" s="28"/>
      <c r="S69" s="97"/>
      <c r="T69" s="97"/>
      <c r="U69" s="97"/>
      <c r="V69" s="97"/>
      <c r="W69" s="97"/>
      <c r="X69" s="97"/>
      <c r="Y69" s="9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3.5" customHeight="1">
      <c r="A70" s="1"/>
      <c r="B70" s="72"/>
      <c r="C70" s="6">
        <f t="shared" si="1"/>
        <v>64</v>
      </c>
      <c r="D70" s="44"/>
      <c r="E70" s="40"/>
      <c r="F70" s="40"/>
      <c r="G70" s="40"/>
      <c r="H70" s="40"/>
      <c r="I70" s="40"/>
      <c r="J70" s="40"/>
      <c r="K70" s="40"/>
      <c r="L70" s="4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3.5" customHeight="1">
      <c r="A71" s="1"/>
      <c r="B71" s="72"/>
      <c r="C71" s="6">
        <f t="shared" si="1"/>
        <v>65</v>
      </c>
      <c r="D71" s="6"/>
      <c r="E71" s="40"/>
      <c r="F71" s="40"/>
      <c r="G71" s="40"/>
      <c r="H71" s="40"/>
      <c r="I71" s="40"/>
      <c r="J71" s="40"/>
      <c r="K71" s="40"/>
      <c r="L71" s="4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3.5" customHeight="1">
      <c r="A72" s="1"/>
      <c r="B72" s="72"/>
      <c r="C72" s="6">
        <f t="shared" si="1"/>
        <v>66</v>
      </c>
      <c r="D72" s="44"/>
      <c r="E72" s="40"/>
      <c r="F72" s="40"/>
      <c r="G72" s="40"/>
      <c r="H72" s="40"/>
      <c r="I72" s="40"/>
      <c r="J72" s="40"/>
      <c r="K72" s="40"/>
      <c r="L72" s="4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ht="13.5" customHeight="1">
      <c r="A73" s="1"/>
      <c r="B73" s="72"/>
      <c r="C73" s="6">
        <f t="shared" si="1"/>
        <v>67</v>
      </c>
      <c r="D73" s="6"/>
      <c r="E73" s="40"/>
      <c r="F73" s="40"/>
      <c r="G73" s="40"/>
      <c r="H73" s="40"/>
      <c r="I73" s="40"/>
      <c r="J73" s="40"/>
      <c r="K73" s="40"/>
      <c r="L73" s="4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ht="13.5" customHeight="1">
      <c r="A74" s="1"/>
      <c r="B74" s="72"/>
      <c r="C74" s="6">
        <f t="shared" si="1"/>
        <v>68</v>
      </c>
      <c r="D74" s="44"/>
      <c r="E74" s="40"/>
      <c r="F74" s="40"/>
      <c r="G74" s="40"/>
      <c r="H74" s="40"/>
      <c r="I74" s="40"/>
      <c r="J74" s="40"/>
      <c r="K74" s="40"/>
      <c r="L74" s="4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ht="13.5" customHeight="1">
      <c r="A75" s="1"/>
      <c r="B75" s="72"/>
      <c r="C75" s="6">
        <f t="shared" si="1"/>
        <v>69</v>
      </c>
      <c r="D75" s="6"/>
      <c r="E75" s="40"/>
      <c r="F75" s="40"/>
      <c r="G75" s="40"/>
      <c r="H75" s="40"/>
      <c r="I75" s="40"/>
      <c r="J75" s="40"/>
      <c r="K75" s="40"/>
      <c r="L75" s="4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ht="13.5" customHeight="1">
      <c r="A76" s="1"/>
      <c r="B76" s="72"/>
      <c r="C76" s="6">
        <f t="shared" si="1"/>
        <v>70</v>
      </c>
      <c r="D76" s="44"/>
      <c r="E76" s="40"/>
      <c r="F76" s="40"/>
      <c r="G76" s="6"/>
      <c r="H76" s="40"/>
      <c r="I76" s="40"/>
      <c r="J76" s="40"/>
      <c r="K76" s="40"/>
      <c r="L76" s="4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ht="13.5" customHeight="1">
      <c r="A77" s="1"/>
      <c r="B77" s="72"/>
      <c r="C77" s="6">
        <f t="shared" si="1"/>
        <v>71</v>
      </c>
      <c r="D77" s="6"/>
      <c r="E77" s="40"/>
      <c r="F77" s="40"/>
      <c r="G77" s="40"/>
      <c r="H77" s="40"/>
      <c r="I77" s="40"/>
      <c r="J77" s="40"/>
      <c r="K77" s="40"/>
      <c r="L77" s="4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ht="13.5" customHeight="1">
      <c r="A78" s="1"/>
      <c r="B78" s="72"/>
      <c r="C78" s="6">
        <f t="shared" si="1"/>
        <v>72</v>
      </c>
      <c r="D78" s="44"/>
      <c r="E78" s="40"/>
      <c r="F78" s="40"/>
      <c r="G78" s="40"/>
      <c r="H78" s="40"/>
      <c r="I78" s="40"/>
      <c r="J78" s="40"/>
      <c r="K78" s="40"/>
      <c r="L78" s="4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ht="13.5" customHeight="1">
      <c r="A79" s="1"/>
      <c r="B79" s="72"/>
      <c r="C79" s="6">
        <f t="shared" si="1"/>
        <v>73</v>
      </c>
      <c r="D79" s="6"/>
      <c r="E79" s="40"/>
      <c r="F79" s="40"/>
      <c r="G79" s="40"/>
      <c r="H79" s="40"/>
      <c r="I79" s="40"/>
      <c r="J79" s="40"/>
      <c r="K79" s="40"/>
      <c r="L79" s="4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ht="13.5" customHeight="1">
      <c r="A80" s="1"/>
      <c r="B80" s="72"/>
      <c r="C80" s="6">
        <f t="shared" si="1"/>
        <v>74</v>
      </c>
      <c r="D80" s="6"/>
      <c r="E80" s="40"/>
      <c r="F80" s="40"/>
      <c r="G80" s="40"/>
      <c r="H80" s="40"/>
      <c r="I80" s="40"/>
      <c r="J80" s="40"/>
      <c r="K80" s="40"/>
      <c r="L80" s="4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ht="13.5" customHeight="1">
      <c r="A81" s="1"/>
      <c r="B81" s="72"/>
      <c r="C81" s="6">
        <f t="shared" si="1"/>
        <v>75</v>
      </c>
      <c r="D81" s="44"/>
      <c r="E81" s="40"/>
      <c r="F81" s="40"/>
      <c r="G81" s="40"/>
      <c r="H81" s="40"/>
      <c r="I81" s="40"/>
      <c r="J81" s="40"/>
      <c r="K81" s="40"/>
      <c r="L81" s="4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ht="13.5" customHeight="1">
      <c r="A82" s="1"/>
      <c r="B82" s="72"/>
      <c r="C82" s="6">
        <f t="shared" si="1"/>
        <v>76</v>
      </c>
      <c r="D82" s="6"/>
      <c r="E82" s="40"/>
      <c r="F82" s="40"/>
      <c r="G82" s="6"/>
      <c r="H82" s="40"/>
      <c r="I82" s="40"/>
      <c r="J82" s="40"/>
      <c r="K82" s="40"/>
      <c r="L82" s="4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ht="13.5" customHeight="1">
      <c r="A83" s="1"/>
      <c r="B83" s="72"/>
      <c r="C83" s="6">
        <f t="shared" si="1"/>
        <v>77</v>
      </c>
      <c r="D83" s="44"/>
      <c r="E83" s="40"/>
      <c r="F83" s="40"/>
      <c r="G83" s="40"/>
      <c r="H83" s="40"/>
      <c r="I83" s="40"/>
      <c r="J83" s="40"/>
      <c r="K83" s="40"/>
      <c r="L83" s="4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ht="13.5" customHeight="1">
      <c r="A84" s="1"/>
      <c r="B84" s="72"/>
      <c r="C84" s="6">
        <f t="shared" si="1"/>
        <v>78</v>
      </c>
      <c r="D84" s="6"/>
      <c r="E84" s="40"/>
      <c r="F84" s="40"/>
      <c r="G84" s="40"/>
      <c r="H84" s="40"/>
      <c r="I84" s="40"/>
      <c r="J84" s="40"/>
      <c r="K84" s="40"/>
      <c r="L84" s="4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ht="13.5" customHeight="1">
      <c r="A85" s="1"/>
      <c r="B85" s="72"/>
      <c r="C85" s="6">
        <f t="shared" si="1"/>
        <v>79</v>
      </c>
      <c r="D85" s="6"/>
      <c r="E85" s="40"/>
      <c r="F85" s="40"/>
      <c r="G85" s="40"/>
      <c r="H85" s="40"/>
      <c r="I85" s="40"/>
      <c r="J85" s="40"/>
      <c r="K85" s="40"/>
      <c r="L85" s="4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ht="13.5" customHeight="1">
      <c r="A86" s="1"/>
      <c r="B86" s="95"/>
      <c r="C86" s="6">
        <f t="shared" si="1"/>
        <v>80</v>
      </c>
      <c r="D86" s="6"/>
      <c r="E86" s="40"/>
      <c r="F86" s="40"/>
      <c r="G86" s="6"/>
      <c r="H86" s="40"/>
      <c r="I86" s="40"/>
      <c r="J86" s="40"/>
      <c r="K86" s="40"/>
      <c r="L86" s="4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ht="13.5" customHeight="1">
      <c r="A87" s="1"/>
      <c r="B87" s="98" t="s">
        <v>160</v>
      </c>
      <c r="C87" s="6">
        <f t="shared" si="1"/>
        <v>81</v>
      </c>
      <c r="D87" s="40"/>
      <c r="E87" s="40"/>
      <c r="F87" s="40"/>
      <c r="G87" s="40"/>
      <c r="H87" s="40"/>
      <c r="I87" s="40"/>
      <c r="J87" s="40"/>
      <c r="K87" s="40"/>
      <c r="L87" s="4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ht="13.5" customHeight="1">
      <c r="A88" s="1"/>
      <c r="B88" s="72"/>
      <c r="C88" s="6">
        <f t="shared" si="1"/>
        <v>82</v>
      </c>
      <c r="D88" s="40"/>
      <c r="E88" s="40"/>
      <c r="F88" s="40"/>
      <c r="G88" s="40"/>
      <c r="H88" s="40"/>
      <c r="I88" s="40"/>
      <c r="J88" s="40"/>
      <c r="K88" s="40"/>
      <c r="L88" s="4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ht="13.5" customHeight="1">
      <c r="A89" s="1"/>
      <c r="B89" s="72"/>
      <c r="C89" s="6">
        <f t="shared" si="1"/>
        <v>83</v>
      </c>
      <c r="D89" s="40"/>
      <c r="E89" s="40"/>
      <c r="F89" s="40"/>
      <c r="G89" s="40"/>
      <c r="H89" s="40"/>
      <c r="I89" s="40"/>
      <c r="J89" s="40"/>
      <c r="K89" s="40"/>
      <c r="L89" s="4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ht="13.5" customHeight="1">
      <c r="A90" s="1"/>
      <c r="B90" s="72"/>
      <c r="C90" s="6">
        <f t="shared" si="1"/>
        <v>84</v>
      </c>
      <c r="D90" s="40"/>
      <c r="E90" s="40"/>
      <c r="F90" s="40"/>
      <c r="G90" s="40"/>
      <c r="H90" s="40"/>
      <c r="I90" s="40"/>
      <c r="J90" s="40"/>
      <c r="K90" s="40"/>
      <c r="L90" s="4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ht="13.5" customHeight="1">
      <c r="A91" s="1"/>
      <c r="B91" s="72"/>
      <c r="C91" s="6">
        <f t="shared" si="1"/>
        <v>85</v>
      </c>
      <c r="D91" s="40"/>
      <c r="E91" s="40"/>
      <c r="F91" s="40"/>
      <c r="G91" s="40"/>
      <c r="H91" s="40"/>
      <c r="I91" s="40"/>
      <c r="J91" s="40"/>
      <c r="K91" s="40"/>
      <c r="L91" s="4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ht="13.5" customHeight="1">
      <c r="A92" s="1"/>
      <c r="B92" s="72"/>
      <c r="C92" s="6">
        <f t="shared" si="1"/>
        <v>86</v>
      </c>
      <c r="D92" s="44"/>
      <c r="E92" s="40"/>
      <c r="F92" s="40"/>
      <c r="G92" s="40"/>
      <c r="H92" s="40"/>
      <c r="I92" s="40"/>
      <c r="J92" s="40"/>
      <c r="K92" s="40"/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ht="13.5" customHeight="1">
      <c r="A93" s="1"/>
      <c r="B93" s="72"/>
      <c r="C93" s="6">
        <f t="shared" si="1"/>
        <v>87</v>
      </c>
      <c r="D93" s="40"/>
      <c r="E93" s="40"/>
      <c r="F93" s="40"/>
      <c r="G93" s="40"/>
      <c r="H93" s="40"/>
      <c r="I93" s="40"/>
      <c r="J93" s="40"/>
      <c r="K93" s="40"/>
      <c r="L93" s="4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ht="13.5" customHeight="1">
      <c r="A94" s="1"/>
      <c r="B94" s="72"/>
      <c r="C94" s="6">
        <f t="shared" si="1"/>
        <v>88</v>
      </c>
      <c r="D94" s="44"/>
      <c r="E94" s="40"/>
      <c r="F94" s="40"/>
      <c r="G94" s="40"/>
      <c r="H94" s="40"/>
      <c r="I94" s="40"/>
      <c r="J94" s="40"/>
      <c r="K94" s="40"/>
      <c r="L94" s="4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ht="13.5" customHeight="1">
      <c r="A95" s="1"/>
      <c r="B95" s="72"/>
      <c r="C95" s="6">
        <f t="shared" si="1"/>
        <v>89</v>
      </c>
      <c r="D95" s="40"/>
      <c r="E95" s="40"/>
      <c r="F95" s="40"/>
      <c r="G95" s="40"/>
      <c r="H95" s="40"/>
      <c r="I95" s="40"/>
      <c r="J95" s="40"/>
      <c r="K95" s="40"/>
      <c r="L95" s="4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ht="13.5" customHeight="1">
      <c r="A96" s="1"/>
      <c r="B96" s="72"/>
      <c r="C96" s="6">
        <f t="shared" si="1"/>
        <v>90</v>
      </c>
      <c r="D96" s="40"/>
      <c r="E96" s="40"/>
      <c r="F96" s="40"/>
      <c r="G96" s="40"/>
      <c r="H96" s="40"/>
      <c r="I96" s="40"/>
      <c r="J96" s="40"/>
      <c r="K96" s="40"/>
      <c r="L96" s="4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ht="13.5" customHeight="1">
      <c r="A97" s="1"/>
      <c r="B97" s="72"/>
      <c r="C97" s="6">
        <f t="shared" si="1"/>
        <v>91</v>
      </c>
      <c r="D97" s="40"/>
      <c r="E97" s="40"/>
      <c r="F97" s="40"/>
      <c r="G97" s="40"/>
      <c r="H97" s="40"/>
      <c r="I97" s="40"/>
      <c r="J97" s="40"/>
      <c r="K97" s="40"/>
      <c r="L97" s="4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ht="13.5" customHeight="1">
      <c r="A98" s="1"/>
      <c r="B98" s="72"/>
      <c r="C98" s="6">
        <f t="shared" si="1"/>
        <v>92</v>
      </c>
      <c r="D98" s="40"/>
      <c r="E98" s="40"/>
      <c r="F98" s="40"/>
      <c r="G98" s="40"/>
      <c r="H98" s="40"/>
      <c r="I98" s="40"/>
      <c r="J98" s="40"/>
      <c r="K98" s="40"/>
      <c r="L98" s="4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ht="13.5" customHeight="1">
      <c r="A99" s="1"/>
      <c r="B99" s="72"/>
      <c r="C99" s="6">
        <f t="shared" si="1"/>
        <v>93</v>
      </c>
      <c r="D99" s="40"/>
      <c r="E99" s="40"/>
      <c r="F99" s="40"/>
      <c r="G99" s="40"/>
      <c r="H99" s="40"/>
      <c r="I99" s="40"/>
      <c r="J99" s="40"/>
      <c r="K99" s="40"/>
      <c r="L99" s="4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ht="13.5" customHeight="1">
      <c r="A100" s="1"/>
      <c r="B100" s="72"/>
      <c r="C100" s="6">
        <f t="shared" si="1"/>
        <v>94</v>
      </c>
      <c r="D100" s="44"/>
      <c r="E100" s="40"/>
      <c r="F100" s="40"/>
      <c r="G100" s="6"/>
      <c r="H100" s="40"/>
      <c r="I100" s="40"/>
      <c r="J100" s="40"/>
      <c r="K100" s="40"/>
      <c r="L100" s="4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ht="13.5" customHeight="1">
      <c r="A101" s="1"/>
      <c r="B101" s="72"/>
      <c r="C101" s="6">
        <f t="shared" si="1"/>
        <v>95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ht="13.5" customHeight="1">
      <c r="A102" s="1"/>
      <c r="B102" s="72"/>
      <c r="C102" s="6">
        <f t="shared" si="1"/>
        <v>96</v>
      </c>
      <c r="D102" s="107"/>
      <c r="E102" s="40"/>
      <c r="F102" s="40"/>
      <c r="G102" s="40"/>
      <c r="H102" s="40"/>
      <c r="I102" s="40"/>
      <c r="J102" s="40"/>
      <c r="K102" s="40"/>
      <c r="L102" s="4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ht="13.5" customHeight="1">
      <c r="A103" s="1"/>
      <c r="B103" s="72"/>
      <c r="C103" s="6">
        <f t="shared" si="1"/>
        <v>97</v>
      </c>
      <c r="D103" s="44"/>
      <c r="E103" s="40"/>
      <c r="F103" s="40"/>
      <c r="G103" s="40"/>
      <c r="H103" s="40"/>
      <c r="I103" s="40"/>
      <c r="J103" s="40"/>
      <c r="K103" s="40"/>
      <c r="L103" s="4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ht="13.5" customHeight="1">
      <c r="A104" s="1"/>
      <c r="B104" s="72"/>
      <c r="C104" s="6">
        <f t="shared" si="1"/>
        <v>98</v>
      </c>
      <c r="D104" s="107"/>
      <c r="E104" s="40"/>
      <c r="F104" s="40"/>
      <c r="G104" s="40"/>
      <c r="H104" s="40"/>
      <c r="I104" s="40"/>
      <c r="J104" s="40"/>
      <c r="K104" s="40"/>
      <c r="L104" s="4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ht="13.5" customHeight="1">
      <c r="A105" s="1"/>
      <c r="B105" s="72"/>
      <c r="C105" s="6">
        <f t="shared" si="1"/>
        <v>99</v>
      </c>
      <c r="D105" s="44"/>
      <c r="E105" s="40"/>
      <c r="F105" s="40"/>
      <c r="G105" s="40"/>
      <c r="H105" s="40"/>
      <c r="I105" s="40"/>
      <c r="J105" s="40"/>
      <c r="K105" s="40"/>
      <c r="L105" s="4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ht="13.5" customHeight="1">
      <c r="A106" s="1"/>
      <c r="B106" s="95"/>
      <c r="C106" s="6">
        <f t="shared" si="1"/>
        <v>100</v>
      </c>
      <c r="D106" s="107"/>
      <c r="E106" s="40"/>
      <c r="F106" s="40"/>
      <c r="G106" s="40"/>
      <c r="H106" s="40"/>
      <c r="I106" s="40"/>
      <c r="J106" s="40"/>
      <c r="K106" s="40"/>
      <c r="L106" s="4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ht="13.5" customHeight="1">
      <c r="A107" s="1"/>
      <c r="B107" s="1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</sheetData>
  <autoFilter ref="$C$6:$L$106"/>
  <mergeCells count="110">
    <mergeCell ref="BA29:BG29"/>
    <mergeCell ref="BA30:BG30"/>
    <mergeCell ref="BA31:BG31"/>
    <mergeCell ref="BA32:BG32"/>
    <mergeCell ref="BA33:BG33"/>
    <mergeCell ref="BA34:BG34"/>
    <mergeCell ref="BA22:BG22"/>
    <mergeCell ref="BA23:BG23"/>
    <mergeCell ref="BA24:BG24"/>
    <mergeCell ref="BA25:BG25"/>
    <mergeCell ref="BA26:BG26"/>
    <mergeCell ref="BA27:BG27"/>
    <mergeCell ref="BA28:BG28"/>
    <mergeCell ref="Z8:Z14"/>
    <mergeCell ref="AA8:AA14"/>
    <mergeCell ref="AB8:AB14"/>
    <mergeCell ref="AC8:AC14"/>
    <mergeCell ref="AD8:AD14"/>
    <mergeCell ref="AE8:AE14"/>
    <mergeCell ref="AF8:AF14"/>
    <mergeCell ref="AG8:AG14"/>
    <mergeCell ref="AH8:AH14"/>
    <mergeCell ref="AI8:AI14"/>
    <mergeCell ref="AJ8:AJ14"/>
    <mergeCell ref="AK8:AK14"/>
    <mergeCell ref="AL8:AL14"/>
    <mergeCell ref="AM8:AM14"/>
    <mergeCell ref="AN8:AN14"/>
    <mergeCell ref="AO8:AO14"/>
    <mergeCell ref="AP8:AP14"/>
    <mergeCell ref="AQ8:AQ14"/>
    <mergeCell ref="AR8:AR14"/>
    <mergeCell ref="AS8:AS14"/>
    <mergeCell ref="AT8:AT14"/>
    <mergeCell ref="P15:V15"/>
    <mergeCell ref="P16:V16"/>
    <mergeCell ref="AU8:AU14"/>
    <mergeCell ref="AV8:AV14"/>
    <mergeCell ref="AW8:AW14"/>
    <mergeCell ref="AX8:AX14"/>
    <mergeCell ref="AY8:AY14"/>
    <mergeCell ref="AZ8:AZ14"/>
    <mergeCell ref="BA8:BG14"/>
    <mergeCell ref="P17:V17"/>
    <mergeCell ref="P18:V18"/>
    <mergeCell ref="BA15:BG15"/>
    <mergeCell ref="BA16:BG16"/>
    <mergeCell ref="BA17:BG17"/>
    <mergeCell ref="BA18:BG18"/>
    <mergeCell ref="BA19:BG19"/>
    <mergeCell ref="BA20:BG20"/>
    <mergeCell ref="BA21:BG21"/>
    <mergeCell ref="P33:V33"/>
    <mergeCell ref="P34:V34"/>
    <mergeCell ref="B37:B56"/>
    <mergeCell ref="B57:B86"/>
    <mergeCell ref="B87:B106"/>
    <mergeCell ref="A1:C1"/>
    <mergeCell ref="E5:J5"/>
    <mergeCell ref="B7:B36"/>
    <mergeCell ref="P8:V14"/>
    <mergeCell ref="W8:W14"/>
    <mergeCell ref="X8:X14"/>
    <mergeCell ref="Y8:Y14"/>
    <mergeCell ref="AA35:AA41"/>
    <mergeCell ref="AB35:AB41"/>
    <mergeCell ref="AC35:AC41"/>
    <mergeCell ref="AD35:AD41"/>
    <mergeCell ref="AE35:AE41"/>
    <mergeCell ref="AF35:AF41"/>
    <mergeCell ref="AG35:AG41"/>
    <mergeCell ref="AH35:AH41"/>
    <mergeCell ref="AI35:AI41"/>
    <mergeCell ref="AJ35:AJ41"/>
    <mergeCell ref="AK35:AK41"/>
    <mergeCell ref="AL35:AL41"/>
    <mergeCell ref="AM35:AM41"/>
    <mergeCell ref="AN35:AN41"/>
    <mergeCell ref="AV35:AV41"/>
    <mergeCell ref="AW35:AW41"/>
    <mergeCell ref="AX35:AX41"/>
    <mergeCell ref="AY35:AY41"/>
    <mergeCell ref="AZ35:AZ41"/>
    <mergeCell ref="BA35:BG41"/>
    <mergeCell ref="AO35:AO41"/>
    <mergeCell ref="AP35:AP41"/>
    <mergeCell ref="AQ35:AQ41"/>
    <mergeCell ref="AR35:AR41"/>
    <mergeCell ref="AS35:AS41"/>
    <mergeCell ref="AT35:AT41"/>
    <mergeCell ref="AU35:AU41"/>
    <mergeCell ref="P19:V19"/>
    <mergeCell ref="P20:V20"/>
    <mergeCell ref="P21:V2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P32:V32"/>
    <mergeCell ref="P35:V41"/>
    <mergeCell ref="W35:W41"/>
    <mergeCell ref="X35:X41"/>
    <mergeCell ref="Y35:Y41"/>
    <mergeCell ref="Z35:Z41"/>
  </mergeCells>
  <printOptions horizontalCentered="1"/>
  <pageMargins bottom="0.7480314960629921" footer="0.0" header="0.0" left="0.2362204724409449" right="0.2362204724409449" top="0.7480314960629921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11" width="8.63"/>
    <col customWidth="1" min="12" max="12" width="19.38"/>
    <col customWidth="1" min="13" max="13" width="13.0"/>
    <col customWidth="1" min="14" max="28" width="8.63"/>
  </cols>
  <sheetData>
    <row r="1" ht="13.5" customHeight="1">
      <c r="A1" s="10" t="s">
        <v>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</row>
    <row r="3" ht="13.5" customHeight="1">
      <c r="A3" s="115"/>
      <c r="B3" s="116"/>
      <c r="C3" s="116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7"/>
      <c r="Q3" s="117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</row>
    <row r="4" ht="13.5" customHeight="1">
      <c r="A4" s="115"/>
      <c r="B4" s="118" t="s">
        <v>197</v>
      </c>
      <c r="C4" s="118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9" t="s">
        <v>72</v>
      </c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</row>
    <row r="5" ht="13.5" customHeight="1">
      <c r="A5" s="115"/>
      <c r="B5" s="120" t="s">
        <v>198</v>
      </c>
      <c r="C5" s="120" t="s">
        <v>199</v>
      </c>
      <c r="D5" s="121" t="s">
        <v>200</v>
      </c>
      <c r="E5" s="122"/>
      <c r="F5" s="122"/>
      <c r="G5" s="122"/>
      <c r="H5" s="122"/>
      <c r="I5" s="122"/>
      <c r="J5" s="122"/>
      <c r="K5" s="123"/>
      <c r="L5" s="120" t="s">
        <v>201</v>
      </c>
      <c r="M5" s="120" t="s">
        <v>202</v>
      </c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</row>
    <row r="6" ht="13.5" customHeight="1">
      <c r="A6" s="115"/>
      <c r="B6" s="124" t="s">
        <v>60</v>
      </c>
      <c r="C6" s="36" t="s">
        <v>203</v>
      </c>
      <c r="D6" s="125" t="s">
        <v>204</v>
      </c>
      <c r="E6" s="126"/>
      <c r="F6" s="126"/>
      <c r="G6" s="126"/>
      <c r="H6" s="126"/>
      <c r="I6" s="126"/>
      <c r="J6" s="126"/>
      <c r="K6" s="127"/>
      <c r="L6" s="36" t="s">
        <v>205</v>
      </c>
      <c r="M6" s="36" t="s">
        <v>206</v>
      </c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</row>
    <row r="7" ht="13.5" customHeight="1">
      <c r="A7" s="115"/>
      <c r="B7" s="39"/>
      <c r="C7" s="36" t="s">
        <v>163</v>
      </c>
      <c r="D7" s="125" t="s">
        <v>207</v>
      </c>
      <c r="E7" s="126"/>
      <c r="F7" s="126"/>
      <c r="G7" s="126"/>
      <c r="H7" s="126"/>
      <c r="I7" s="126"/>
      <c r="J7" s="126"/>
      <c r="K7" s="127"/>
      <c r="L7" s="36" t="s">
        <v>208</v>
      </c>
      <c r="M7" s="36" t="s">
        <v>209</v>
      </c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</row>
    <row r="8" ht="13.5" customHeight="1">
      <c r="A8" s="115"/>
      <c r="B8" s="39"/>
      <c r="C8" s="36" t="s">
        <v>210</v>
      </c>
      <c r="D8" s="125" t="s">
        <v>211</v>
      </c>
      <c r="E8" s="126"/>
      <c r="F8" s="126"/>
      <c r="G8" s="126"/>
      <c r="H8" s="126"/>
      <c r="I8" s="126"/>
      <c r="J8" s="126"/>
      <c r="K8" s="127"/>
      <c r="L8" s="36" t="s">
        <v>212</v>
      </c>
      <c r="M8" s="36" t="s">
        <v>213</v>
      </c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</row>
    <row r="9" ht="13.5" customHeight="1">
      <c r="A9" s="115"/>
      <c r="B9" s="39"/>
      <c r="C9" s="36" t="s">
        <v>214</v>
      </c>
      <c r="D9" s="125" t="s">
        <v>215</v>
      </c>
      <c r="E9" s="126"/>
      <c r="F9" s="126"/>
      <c r="G9" s="126"/>
      <c r="H9" s="126"/>
      <c r="I9" s="126"/>
      <c r="J9" s="126"/>
      <c r="K9" s="127"/>
      <c r="L9" s="36" t="s">
        <v>216</v>
      </c>
      <c r="M9" s="36" t="s">
        <v>213</v>
      </c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</row>
    <row r="10" ht="13.5" customHeight="1">
      <c r="A10" s="115"/>
      <c r="B10" s="42"/>
      <c r="C10" s="37" t="s">
        <v>194</v>
      </c>
      <c r="D10" s="125" t="s">
        <v>217</v>
      </c>
      <c r="E10" s="126"/>
      <c r="F10" s="126"/>
      <c r="G10" s="126"/>
      <c r="H10" s="126"/>
      <c r="I10" s="126"/>
      <c r="J10" s="126"/>
      <c r="K10" s="127"/>
      <c r="L10" s="37" t="s">
        <v>218</v>
      </c>
      <c r="M10" s="36" t="s">
        <v>213</v>
      </c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</row>
    <row r="11" ht="13.5" customHeight="1">
      <c r="A11" s="115"/>
      <c r="B11" s="128" t="s">
        <v>49</v>
      </c>
      <c r="C11" s="36" t="s">
        <v>93</v>
      </c>
      <c r="D11" s="125" t="s">
        <v>219</v>
      </c>
      <c r="E11" s="126"/>
      <c r="F11" s="126"/>
      <c r="G11" s="126"/>
      <c r="H11" s="126"/>
      <c r="I11" s="126"/>
      <c r="J11" s="126"/>
      <c r="K11" s="127"/>
      <c r="L11" s="36" t="s">
        <v>220</v>
      </c>
      <c r="M11" s="36" t="s">
        <v>221</v>
      </c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</row>
    <row r="12" ht="13.5" customHeight="1">
      <c r="A12" s="115"/>
      <c r="B12" s="39"/>
      <c r="C12" s="36" t="s">
        <v>104</v>
      </c>
      <c r="D12" s="125" t="s">
        <v>222</v>
      </c>
      <c r="E12" s="126"/>
      <c r="F12" s="126"/>
      <c r="G12" s="126"/>
      <c r="H12" s="126"/>
      <c r="I12" s="126"/>
      <c r="J12" s="126"/>
      <c r="K12" s="127"/>
      <c r="L12" s="36" t="s">
        <v>223</v>
      </c>
      <c r="M12" s="36" t="s">
        <v>221</v>
      </c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</row>
    <row r="13" ht="13.5" customHeight="1">
      <c r="A13" s="115"/>
      <c r="B13" s="39"/>
      <c r="C13" s="36" t="s">
        <v>101</v>
      </c>
      <c r="D13" s="125" t="s">
        <v>204</v>
      </c>
      <c r="E13" s="126"/>
      <c r="F13" s="126"/>
      <c r="G13" s="126"/>
      <c r="H13" s="126"/>
      <c r="I13" s="126"/>
      <c r="J13" s="126"/>
      <c r="K13" s="127"/>
      <c r="L13" s="36" t="s">
        <v>224</v>
      </c>
      <c r="M13" s="36" t="s">
        <v>225</v>
      </c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</row>
    <row r="14" ht="13.5" customHeight="1">
      <c r="A14" s="115"/>
      <c r="B14" s="39"/>
      <c r="C14" s="36" t="s">
        <v>96</v>
      </c>
      <c r="D14" s="125" t="s">
        <v>226</v>
      </c>
      <c r="E14" s="126"/>
      <c r="F14" s="126"/>
      <c r="G14" s="126"/>
      <c r="H14" s="126"/>
      <c r="I14" s="126"/>
      <c r="J14" s="126"/>
      <c r="K14" s="127"/>
      <c r="L14" s="36" t="s">
        <v>227</v>
      </c>
      <c r="M14" s="36" t="s">
        <v>228</v>
      </c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</row>
    <row r="15" ht="13.5" customHeight="1">
      <c r="A15" s="115"/>
      <c r="B15" s="39"/>
      <c r="C15" s="36" t="s">
        <v>84</v>
      </c>
      <c r="D15" s="125" t="s">
        <v>229</v>
      </c>
      <c r="E15" s="126"/>
      <c r="F15" s="126"/>
      <c r="G15" s="126"/>
      <c r="H15" s="126"/>
      <c r="I15" s="126"/>
      <c r="J15" s="126"/>
      <c r="K15" s="127"/>
      <c r="L15" s="36" t="s">
        <v>230</v>
      </c>
      <c r="M15" s="36" t="s">
        <v>209</v>
      </c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</row>
    <row r="16" ht="13.5" customHeight="1">
      <c r="A16" s="115"/>
      <c r="B16" s="39"/>
      <c r="C16" s="36" t="s">
        <v>172</v>
      </c>
      <c r="D16" s="125" t="s">
        <v>231</v>
      </c>
      <c r="E16" s="126"/>
      <c r="F16" s="126"/>
      <c r="G16" s="126"/>
      <c r="H16" s="126"/>
      <c r="I16" s="126"/>
      <c r="J16" s="126"/>
      <c r="K16" s="127"/>
      <c r="L16" s="36" t="s">
        <v>232</v>
      </c>
      <c r="M16" s="36" t="s">
        <v>209</v>
      </c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</row>
    <row r="17" ht="13.5" customHeight="1">
      <c r="A17" s="115"/>
      <c r="B17" s="42"/>
      <c r="C17" s="36" t="s">
        <v>176</v>
      </c>
      <c r="D17" s="125" t="s">
        <v>233</v>
      </c>
      <c r="E17" s="126"/>
      <c r="F17" s="126"/>
      <c r="G17" s="126"/>
      <c r="H17" s="126"/>
      <c r="I17" s="126"/>
      <c r="J17" s="126"/>
      <c r="K17" s="127"/>
      <c r="L17" s="36" t="s">
        <v>234</v>
      </c>
      <c r="M17" s="36" t="s">
        <v>209</v>
      </c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</row>
    <row r="18" ht="13.5" customHeight="1">
      <c r="A18" s="115"/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</row>
    <row r="19" ht="13.5" customHeight="1">
      <c r="A19" s="115"/>
      <c r="B19" s="118" t="s">
        <v>235</v>
      </c>
      <c r="C19" s="118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</row>
    <row r="20" ht="13.5" customHeight="1">
      <c r="A20" s="115"/>
      <c r="B20" s="120" t="s">
        <v>198</v>
      </c>
      <c r="C20" s="120" t="s">
        <v>199</v>
      </c>
      <c r="D20" s="121" t="s">
        <v>200</v>
      </c>
      <c r="E20" s="122"/>
      <c r="F20" s="122"/>
      <c r="G20" s="122"/>
      <c r="H20" s="122"/>
      <c r="I20" s="122"/>
      <c r="J20" s="122"/>
      <c r="K20" s="123"/>
      <c r="L20" s="120" t="s">
        <v>201</v>
      </c>
      <c r="M20" s="120" t="s">
        <v>202</v>
      </c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</row>
    <row r="21" ht="13.5" customHeight="1">
      <c r="A21" s="115"/>
      <c r="B21" s="124" t="s">
        <v>60</v>
      </c>
      <c r="C21" s="36" t="s">
        <v>203</v>
      </c>
      <c r="D21" s="125" t="s">
        <v>236</v>
      </c>
      <c r="E21" s="126"/>
      <c r="F21" s="126"/>
      <c r="G21" s="126"/>
      <c r="H21" s="126"/>
      <c r="I21" s="126"/>
      <c r="J21" s="126"/>
      <c r="K21" s="127"/>
      <c r="L21" s="36" t="s">
        <v>205</v>
      </c>
      <c r="M21" s="36" t="s">
        <v>206</v>
      </c>
      <c r="N21" s="115"/>
      <c r="O21" s="115"/>
      <c r="P21" s="129"/>
      <c r="Q21" s="129"/>
      <c r="R21" s="129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</row>
    <row r="22" ht="13.5" customHeight="1">
      <c r="A22" s="115"/>
      <c r="B22" s="39"/>
      <c r="C22" s="36" t="s">
        <v>163</v>
      </c>
      <c r="D22" s="125" t="s">
        <v>237</v>
      </c>
      <c r="E22" s="126"/>
      <c r="F22" s="126"/>
      <c r="G22" s="126"/>
      <c r="H22" s="126"/>
      <c r="I22" s="126"/>
      <c r="J22" s="126"/>
      <c r="K22" s="127"/>
      <c r="L22" s="36" t="s">
        <v>208</v>
      </c>
      <c r="M22" s="36" t="s">
        <v>209</v>
      </c>
      <c r="N22" s="115"/>
      <c r="O22" s="129"/>
      <c r="P22" s="129"/>
      <c r="Q22" s="129"/>
      <c r="R22" s="129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</row>
    <row r="23" ht="13.5" customHeight="1">
      <c r="A23" s="115"/>
      <c r="B23" s="39"/>
      <c r="C23" s="36" t="s">
        <v>210</v>
      </c>
      <c r="D23" s="125" t="s">
        <v>238</v>
      </c>
      <c r="E23" s="126"/>
      <c r="F23" s="126"/>
      <c r="G23" s="126"/>
      <c r="H23" s="126"/>
      <c r="I23" s="126"/>
      <c r="J23" s="126"/>
      <c r="K23" s="127"/>
      <c r="L23" s="36" t="s">
        <v>212</v>
      </c>
      <c r="M23" s="36" t="s">
        <v>213</v>
      </c>
      <c r="N23" s="115"/>
      <c r="O23" s="130"/>
      <c r="P23" s="130"/>
      <c r="Q23" s="130"/>
      <c r="R23" s="130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</row>
    <row r="24" ht="13.5" customHeight="1">
      <c r="A24" s="115"/>
      <c r="B24" s="39"/>
      <c r="C24" s="36" t="s">
        <v>214</v>
      </c>
      <c r="D24" s="125" t="s">
        <v>239</v>
      </c>
      <c r="E24" s="126"/>
      <c r="F24" s="126"/>
      <c r="G24" s="126"/>
      <c r="H24" s="126"/>
      <c r="I24" s="126"/>
      <c r="J24" s="126"/>
      <c r="K24" s="127"/>
      <c r="L24" s="36" t="s">
        <v>216</v>
      </c>
      <c r="M24" s="36" t="s">
        <v>213</v>
      </c>
      <c r="N24" s="115"/>
      <c r="O24" s="130"/>
      <c r="P24" s="130"/>
      <c r="Q24" s="130"/>
      <c r="R24" s="130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</row>
    <row r="25" ht="13.5" customHeight="1">
      <c r="A25" s="115"/>
      <c r="B25" s="42"/>
      <c r="C25" s="37" t="s">
        <v>194</v>
      </c>
      <c r="D25" s="125" t="s">
        <v>240</v>
      </c>
      <c r="E25" s="126"/>
      <c r="F25" s="126"/>
      <c r="G25" s="126"/>
      <c r="H25" s="126"/>
      <c r="I25" s="126"/>
      <c r="J25" s="126"/>
      <c r="K25" s="127"/>
      <c r="L25" s="37" t="s">
        <v>218</v>
      </c>
      <c r="M25" s="36" t="s">
        <v>213</v>
      </c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</row>
    <row r="26" ht="13.5" customHeight="1">
      <c r="A26" s="115"/>
      <c r="B26" s="128" t="s">
        <v>49</v>
      </c>
      <c r="C26" s="36" t="s">
        <v>93</v>
      </c>
      <c r="D26" s="125" t="s">
        <v>241</v>
      </c>
      <c r="E26" s="126"/>
      <c r="F26" s="126"/>
      <c r="G26" s="126"/>
      <c r="H26" s="126"/>
      <c r="I26" s="126"/>
      <c r="J26" s="126"/>
      <c r="K26" s="127"/>
      <c r="L26" s="36" t="s">
        <v>220</v>
      </c>
      <c r="M26" s="36" t="s">
        <v>221</v>
      </c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</row>
    <row r="27" ht="13.5" customHeight="1">
      <c r="A27" s="115"/>
      <c r="B27" s="39"/>
      <c r="C27" s="36" t="s">
        <v>104</v>
      </c>
      <c r="D27" s="125" t="s">
        <v>242</v>
      </c>
      <c r="E27" s="126"/>
      <c r="F27" s="126"/>
      <c r="G27" s="126"/>
      <c r="H27" s="126"/>
      <c r="I27" s="126"/>
      <c r="J27" s="126"/>
      <c r="K27" s="127"/>
      <c r="L27" s="36" t="s">
        <v>223</v>
      </c>
      <c r="M27" s="36" t="s">
        <v>221</v>
      </c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</row>
    <row r="28" ht="13.5" customHeight="1">
      <c r="A28" s="115"/>
      <c r="B28" s="39"/>
      <c r="C28" s="36" t="s">
        <v>101</v>
      </c>
      <c r="D28" s="125" t="s">
        <v>243</v>
      </c>
      <c r="E28" s="126"/>
      <c r="F28" s="126"/>
      <c r="G28" s="126"/>
      <c r="H28" s="126"/>
      <c r="I28" s="126"/>
      <c r="J28" s="126"/>
      <c r="K28" s="127"/>
      <c r="L28" s="36" t="s">
        <v>224</v>
      </c>
      <c r="M28" s="36" t="s">
        <v>225</v>
      </c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</row>
    <row r="29" ht="13.5" customHeight="1">
      <c r="A29" s="115"/>
      <c r="B29" s="39"/>
      <c r="C29" s="36" t="s">
        <v>96</v>
      </c>
      <c r="D29" s="125" t="s">
        <v>244</v>
      </c>
      <c r="E29" s="126"/>
      <c r="F29" s="126"/>
      <c r="G29" s="126"/>
      <c r="H29" s="126"/>
      <c r="I29" s="126"/>
      <c r="J29" s="126"/>
      <c r="K29" s="127"/>
      <c r="L29" s="36" t="s">
        <v>227</v>
      </c>
      <c r="M29" s="36" t="s">
        <v>228</v>
      </c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</row>
    <row r="30" ht="13.5" customHeight="1">
      <c r="A30" s="115"/>
      <c r="B30" s="39"/>
      <c r="C30" s="36" t="s">
        <v>84</v>
      </c>
      <c r="D30" s="125" t="s">
        <v>245</v>
      </c>
      <c r="E30" s="126"/>
      <c r="F30" s="126"/>
      <c r="G30" s="126"/>
      <c r="H30" s="126"/>
      <c r="I30" s="126"/>
      <c r="J30" s="126"/>
      <c r="K30" s="127"/>
      <c r="L30" s="36" t="s">
        <v>230</v>
      </c>
      <c r="M30" s="36" t="s">
        <v>209</v>
      </c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</row>
    <row r="31" ht="13.5" customHeight="1">
      <c r="A31" s="115"/>
      <c r="B31" s="39"/>
      <c r="C31" s="36" t="s">
        <v>172</v>
      </c>
      <c r="D31" s="125" t="s">
        <v>246</v>
      </c>
      <c r="E31" s="126"/>
      <c r="F31" s="126"/>
      <c r="G31" s="126"/>
      <c r="H31" s="126"/>
      <c r="I31" s="126"/>
      <c r="J31" s="126"/>
      <c r="K31" s="127"/>
      <c r="L31" s="36" t="s">
        <v>232</v>
      </c>
      <c r="M31" s="36" t="s">
        <v>209</v>
      </c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</row>
    <row r="32" ht="13.5" customHeight="1">
      <c r="A32" s="115"/>
      <c r="B32" s="42"/>
      <c r="C32" s="36" t="s">
        <v>176</v>
      </c>
      <c r="D32" s="125" t="s">
        <v>247</v>
      </c>
      <c r="E32" s="126"/>
      <c r="F32" s="126"/>
      <c r="G32" s="126"/>
      <c r="H32" s="126"/>
      <c r="I32" s="126"/>
      <c r="J32" s="126"/>
      <c r="K32" s="127"/>
      <c r="L32" s="36" t="s">
        <v>234</v>
      </c>
      <c r="M32" s="36" t="s">
        <v>209</v>
      </c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</row>
    <row r="33" ht="13.5" customHeight="1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31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</row>
    <row r="34" ht="13.5" customHeight="1">
      <c r="A34" s="115"/>
      <c r="B34" s="115"/>
      <c r="C34" s="115" t="s">
        <v>248</v>
      </c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</row>
    <row r="35" ht="13.5" customHeight="1">
      <c r="A35" s="115"/>
      <c r="B35" s="115"/>
      <c r="C35" s="130" t="s">
        <v>249</v>
      </c>
      <c r="D35" s="115"/>
      <c r="E35" s="115"/>
      <c r="F35" s="115"/>
      <c r="G35" s="115"/>
      <c r="H35" s="115"/>
      <c r="I35" s="115"/>
      <c r="J35" s="115"/>
      <c r="K35" s="115"/>
      <c r="L35" s="115" t="s">
        <v>250</v>
      </c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</row>
    <row r="36" ht="13.5" customHeight="1">
      <c r="A36" s="115"/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</row>
    <row r="37" ht="13.5" customHeight="1">
      <c r="A37" s="115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</row>
    <row r="38" ht="13.5" customHeight="1">
      <c r="A38" s="115"/>
      <c r="B38" s="115"/>
      <c r="C38" s="116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</row>
    <row r="39" ht="13.5" customHeight="1">
      <c r="A39" s="115"/>
      <c r="B39" s="116"/>
      <c r="C39" s="116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</row>
    <row r="40" ht="13.5" customHeight="1">
      <c r="A40" s="115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</row>
    <row r="41" ht="13.5" customHeight="1">
      <c r="A41" s="115"/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1:C1"/>
    <mergeCell ref="O4:P4"/>
    <mergeCell ref="B6:B10"/>
    <mergeCell ref="B11:B17"/>
    <mergeCell ref="B21:B25"/>
    <mergeCell ref="B26:B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2014-05-21T18:01:42Z</dcterms:created>
  <dc:creator>Yomogita Takumu</dc:creator>
</cp:coreProperties>
</file>