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t\Desktop\"/>
    </mc:Choice>
  </mc:AlternateContent>
  <xr:revisionPtr revIDLastSave="0" documentId="13_ncr:1_{9520C33B-C170-4F34-A6F0-5B3B04B8C4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rt" sheetId="2" r:id="rId1"/>
    <sheet name="Montgomery_Fleet_Equipment_Inve" sheetId="1" r:id="rId2"/>
    <sheet name="Pivot_Table1" sheetId="3" r:id="rId3"/>
    <sheet name="Pivot_Table2" sheetId="4" r:id="rId4"/>
    <sheet name="Pivot_Table3" sheetId="5" r:id="rId5"/>
  </sheets>
  <definedNames>
    <definedName name="_xlnm._FilterDatabase" localSheetId="1" hidden="1">Montgomery_Fleet_Equipment_Inve!$A$1:$C$50</definedName>
  </definedNames>
  <calcPr calcId="191029"/>
  <pivotCaches>
    <pivotCache cacheId="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</calcChain>
</file>

<file path=xl/sharedStrings.xml><?xml version="1.0" encoding="utf-8"?>
<sst xmlns="http://schemas.openxmlformats.org/spreadsheetml/2006/main" count="166" uniqueCount="38">
  <si>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</si>
  <si>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</si>
  <si>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</si>
  <si>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</si>
  <si>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</si>
  <si>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</si>
  <si>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</si>
  <si>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</si>
  <si>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</si>
  <si>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</si>
  <si>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</si>
  <si>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</si>
  <si>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</si>
  <si>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</si>
  <si>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</si>
  <si>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</si>
  <si>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</si>
  <si>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</si>
  <si>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</si>
  <si>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</si>
  <si>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</si>
  <si>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</si>
  <si>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</si>
  <si>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</si>
  <si>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</si>
  <si>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</si>
  <si>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</si>
  <si>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</si>
  <si>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</si>
  <si>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FINAL PROJECT P2</t>
  </si>
  <si>
    <t>AVERAGE</t>
  </si>
  <si>
    <t>MIN</t>
  </si>
  <si>
    <t>MAX</t>
  </si>
  <si>
    <t>COUNT</t>
  </si>
  <si>
    <t>SUM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</si>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</sst>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72"/>
      <color rgb="FFFFFFFF"/>
      <name val="Aptos Narrow"/>
      <family val="2"/>
    </font>
    <font>
      <sz val="18"/>
      <color rgb="FFFFFFFF"/>
      <name val="Aptos Narrow"/>
      <family val="2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62626"/>
        <bgColor rgb="FF262626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18" fillId="33" borderId="0" xfId="42" applyFill="1"/>
    <xf numFmtId="0" fontId="18" fillId="0" borderId="0" xfId="42"/>
    <xf numFmtId="0" fontId="19" fillId="33" borderId="0" xfId="42" applyFont="1" applyFill="1" applyAlignment="1">
      <alignment horizontal="left" vertical="top"/>
    </xf>
    <xf numFmtId="0" fontId="20" fillId="33" borderId="0" xfId="42" applyFont="1" applyFill="1" applyAlignment="1">
      <alignment horizontal="left" vertical="top" wrapText="1"/>
    </xf>
    <xf numFmtId="0" fontId="18" fillId="33" borderId="0" xfId="42" applyFill="1"/>
    <xf numFmtId="0" fontId="21" fillId="34" borderId="0" xfId="0" applyFont="1" applyFill="1" applyAlignment="1">
      <alignment horizontal="left" vertical="center" wrapText="1" indent="1"/>
    </xf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65BEF90-E009-405D-B8C4-5A679BF6695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ontgomery_Fleet_Equipment_Inve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291355</xdr:colOff>
      <xdr:row>3</xdr:row>
      <xdr:rowOff>2140326</xdr:rowOff>
    </xdr:from>
    <xdr:ext cx="1275231" cy="392204"/>
    <xdr:sp macro="" textlink="">
      <xdr:nvSpPr>
        <xdr:cNvPr id="2" name="next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755BE-E656-45B0-8346-F246850E0B3A}"/>
            </a:ext>
          </a:extLst>
        </xdr:cNvPr>
        <xdr:cNvSpPr/>
      </xdr:nvSpPr>
      <xdr:spPr>
        <a:xfrm>
          <a:off x="5777755" y="4092951"/>
          <a:ext cx="1275231" cy="392204"/>
        </a:xfrm>
        <a:custGeom>
          <a:avLst>
            <a:gd name="f0" fmla="val 3600"/>
          </a:avLst>
          <a:gdLst>
            <a:gd name="f1" fmla="val 10800000"/>
            <a:gd name="f2" fmla="val 5400000"/>
            <a:gd name="f3" fmla="val 16200000"/>
            <a:gd name="f4" fmla="val w"/>
            <a:gd name="f5" fmla="val h"/>
            <a:gd name="f6" fmla="val ss"/>
            <a:gd name="f7" fmla="val 0"/>
            <a:gd name="f8" fmla="*/ 5419351 1 1725033"/>
            <a:gd name="f9" fmla="val 45"/>
            <a:gd name="f10" fmla="val 10800"/>
            <a:gd name="f11" fmla="val -2147483647"/>
            <a:gd name="f12" fmla="val 2147483647"/>
            <a:gd name="f13" fmla="abs f4"/>
            <a:gd name="f14" fmla="abs f5"/>
            <a:gd name="f15" fmla="abs f6"/>
            <a:gd name="f16" fmla="*/ f8 1 180"/>
            <a:gd name="f17" fmla="pin 0 f0 10800"/>
            <a:gd name="f18" fmla="+- 0 0 f2"/>
            <a:gd name="f19" fmla="?: f13 f4 1"/>
            <a:gd name="f20" fmla="?: f14 f5 1"/>
            <a:gd name="f21" fmla="?: f15 f6 1"/>
            <a:gd name="f22" fmla="*/ f9 f16 1"/>
            <a:gd name="f23" fmla="+- f7 f17 0"/>
            <a:gd name="f24" fmla="*/ f19 1 21600"/>
            <a:gd name="f25" fmla="*/ f20 1 21600"/>
            <a:gd name="f26" fmla="*/ 21600 f19 1"/>
            <a:gd name="f27" fmla="*/ 21600 f20 1"/>
            <a:gd name="f28" fmla="+- 0 0 f22"/>
            <a:gd name="f29" fmla="min f25 f24"/>
            <a:gd name="f30" fmla="*/ f26 1 f21"/>
            <a:gd name="f31" fmla="*/ f27 1 f21"/>
            <a:gd name="f32" fmla="*/ f28 f1 1"/>
            <a:gd name="f33" fmla="*/ f32 1 f8"/>
            <a:gd name="f34" fmla="+- f31 0 f17"/>
            <a:gd name="f35" fmla="+- f30 0 f17"/>
            <a:gd name="f36" fmla="*/ f17 f29 1"/>
            <a:gd name="f37" fmla="*/ f7 f29 1"/>
            <a:gd name="f38" fmla="*/ f23 f29 1"/>
            <a:gd name="f39" fmla="*/ f31 f29 1"/>
            <a:gd name="f40" fmla="*/ f30 f29 1"/>
            <a:gd name="f41" fmla="+- f33 0 f2"/>
            <a:gd name="f42" fmla="+- f37 0 f38"/>
            <a:gd name="f43" fmla="+- f38 0 f37"/>
            <a:gd name="f44" fmla="*/ f34 f29 1"/>
            <a:gd name="f45" fmla="*/ f35 f29 1"/>
            <a:gd name="f46" fmla="cos 1 f41"/>
            <a:gd name="f47" fmla="abs f42"/>
            <a:gd name="f48" fmla="abs f43"/>
            <a:gd name="f49" fmla="?: f42 f18 f2"/>
            <a:gd name="f50" fmla="?: f42 f2 f18"/>
            <a:gd name="f51" fmla="?: f42 f3 f2"/>
            <a:gd name="f52" fmla="?: f42 f2 f3"/>
            <a:gd name="f53" fmla="+- f39 0 f44"/>
            <a:gd name="f54" fmla="?: f43 f18 f2"/>
            <a:gd name="f55" fmla="?: f43 f2 f18"/>
            <a:gd name="f56" fmla="+- f40 0 f45"/>
            <a:gd name="f57" fmla="+- f44 0 f39"/>
            <a:gd name="f58" fmla="+- f45 0 f40"/>
            <a:gd name="f59" fmla="?: f42 0 f1"/>
            <a:gd name="f60" fmla="?: f42 f1 0"/>
            <a:gd name="f61" fmla="+- 0 0 f46"/>
            <a:gd name="f62" fmla="?: f42 f52 f51"/>
            <a:gd name="f63" fmla="?: f42 f51 f52"/>
            <a:gd name="f64" fmla="?: f43 f50 f49"/>
            <a:gd name="f65" fmla="abs f53"/>
            <a:gd name="f66" fmla="?: f53 0 f1"/>
            <a:gd name="f67" fmla="?: f53 f1 0"/>
            <a:gd name="f68" fmla="?: f53 f54 f55"/>
            <a:gd name="f69" fmla="abs f56"/>
            <a:gd name="f70" fmla="abs f57"/>
            <a:gd name="f71" fmla="?: f56 f18 f2"/>
            <a:gd name="f72" fmla="?: f56 f2 f18"/>
            <a:gd name="f73" fmla="?: f56 f3 f2"/>
            <a:gd name="f74" fmla="?: f56 f2 f3"/>
            <a:gd name="f75" fmla="abs f58"/>
            <a:gd name="f76" fmla="?: f58 f18 f2"/>
            <a:gd name="f77" fmla="?: f58 f2 f18"/>
            <a:gd name="f78" fmla="?: f58 f60 f59"/>
            <a:gd name="f79" fmla="?: f58 f59 f60"/>
            <a:gd name="f80" fmla="*/ f17 f61 1"/>
            <a:gd name="f81" fmla="?: f43 f63 f62"/>
            <a:gd name="f82" fmla="?: f43 f67 f66"/>
            <a:gd name="f83" fmla="?: f43 f66 f67"/>
            <a:gd name="f84" fmla="?: f56 f74 f73"/>
            <a:gd name="f85" fmla="?: f56 f73 f74"/>
            <a:gd name="f86" fmla="?: f57 f72 f71"/>
            <a:gd name="f87" fmla="?: f42 f78 f79"/>
            <a:gd name="f88" fmla="?: f42 f76 f77"/>
            <a:gd name="f89" fmla="*/ f80 3163 1"/>
            <a:gd name="f90" fmla="?: f53 f82 f83"/>
            <a:gd name="f91" fmla="?: f57 f85 f84"/>
            <a:gd name="f92" fmla="*/ f89 1 7636"/>
            <a:gd name="f93" fmla="+- f7 f92 0"/>
            <a:gd name="f94" fmla="+- f30 0 f92"/>
            <a:gd name="f95" fmla="+- f31 0 f92"/>
            <a:gd name="f96" fmla="*/ f93 f29 1"/>
            <a:gd name="f97" fmla="*/ f94 f29 1"/>
            <a:gd name="f98" fmla="*/ f95 f29 1"/>
          </a:gdLst>
          <a:ahLst>
            <a:ahXY gdRefX="f0" minX="f7" maxX="f10">
              <a:pos x="f36" y="f37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96" t="f96" r="f97" b="f98"/>
          <a:pathLst>
            <a:path>
              <a:moveTo>
                <a:pt x="f38" y="f37"/>
              </a:moveTo>
              <a:arcTo wR="f47" hR="f48" stAng="f81" swAng="f64"/>
              <a:lnTo>
                <a:pt x="f37" y="f44"/>
              </a:lnTo>
              <a:arcTo wR="f48" hR="f65" stAng="f90" swAng="f68"/>
              <a:lnTo>
                <a:pt x="f45" y="f39"/>
              </a:lnTo>
              <a:arcTo wR="f69" hR="f70" stAng="f91" swAng="f86"/>
              <a:lnTo>
                <a:pt x="f40" y="f38"/>
              </a:lnTo>
              <a:arcTo wR="f75" hR="f47" stAng="f87" swAng="f88"/>
              <a:close/>
            </a:path>
          </a:pathLst>
        </a:custGeom>
        <a:solidFill>
          <a:srgbClr val="3A3A3A"/>
        </a:solidFill>
        <a:ln w="19046" cap="flat">
          <a:solidFill>
            <a:srgbClr val="042433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2000" b="0" i="0" u="none" strike="noStrike" kern="0" cap="none" spc="0" baseline="0">
              <a:solidFill>
                <a:srgbClr val="FFFFFF"/>
              </a:solidFill>
              <a:uFillTx/>
              <a:latin typeface="Aptos Narrow"/>
            </a:rPr>
            <a:t>Let's Go &gt;</a:t>
          </a:r>
          <a:endParaRPr lang="en-US" sz="2000" b="0" i="0" u="none" strike="noStrike" kern="0" cap="none" spc="0" baseline="0">
            <a:solidFill>
              <a:srgbClr val="FFFFFF"/>
            </a:solidFill>
            <a:uFillTx/>
            <a:latin typeface="Aptos Narrow"/>
          </a:endParaRPr>
        </a:p>
      </xdr:txBody>
    </xdr:sp>
    <xdr:clientData/>
  </xdr:oneCellAnchor>
  <xdr:oneCellAnchor>
    <xdr:from>
      <xdr:col>0</xdr:col>
      <xdr:colOff>234511</xdr:colOff>
      <xdr:row>3</xdr:row>
      <xdr:rowOff>202667</xdr:rowOff>
    </xdr:from>
    <xdr:ext cx="8690414" cy="2130958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FB4EE6A-34B0-4DB3-879A-6D751CCED23E}"/>
            </a:ext>
          </a:extLst>
        </xdr:cNvPr>
        <xdr:cNvSpPr/>
      </xdr:nvSpPr>
      <xdr:spPr>
        <a:xfrm>
          <a:off x="234511" y="2155292"/>
          <a:ext cx="8690414" cy="213095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l">
            <a:spcAft>
              <a:spcPts val="1200"/>
            </a:spcAft>
            <a:buNone/>
          </a:pP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1.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Format data as a table </a:t>
          </a:r>
          <a:r>
            <a:rPr lang="en-US" sz="1100" b="0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>
              <a:solidFill>
                <a:schemeClr val="bg1">
                  <a:lumMod val="85000"/>
                </a:schemeClr>
              </a:solidFill>
            </a:rPr>
          </a:br>
          <a:r>
            <a:rPr lang="tr-TR" sz="1400" b="1">
              <a:solidFill>
                <a:schemeClr val="bg1">
                  <a:lumMod val="85000"/>
                </a:schemeClr>
              </a:solidFill>
            </a:rPr>
            <a:t>2.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Use AutoSum to get SUM, AVERAGE, MIN, MAX, COUNT for </a:t>
          </a: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Equipment</a:t>
          </a:r>
          <a:r>
            <a:rPr lang="tr-TR" sz="1400" b="1" i="0" baseline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 Count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 </a:t>
          </a:r>
          <a:r>
            <a:rPr lang="en-US" sz="1100" b="0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 . Done</a:t>
          </a:r>
          <a:br>
            <a:rPr lang="en-US" sz="1400" b="1">
              <a:solidFill>
                <a:schemeClr val="bg1">
                  <a:lumMod val="85000"/>
                </a:schemeClr>
              </a:solidFill>
            </a:rPr>
          </a:br>
          <a:r>
            <a:rPr lang="tr-TR" sz="1400" b="1">
              <a:solidFill>
                <a:schemeClr val="bg1">
                  <a:lumMod val="85000"/>
                </a:schemeClr>
              </a:solidFill>
            </a:rPr>
            <a:t>3.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Create a PivotTable with Department in Rows and Equipment Count in Values </a:t>
          </a:r>
          <a:r>
            <a:rPr lang="en-US" sz="1100" b="0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>
              <a:solidFill>
                <a:schemeClr val="bg1">
                  <a:lumMod val="85000"/>
                </a:schemeClr>
              </a:solidFill>
            </a:rPr>
          </a:br>
          <a:r>
            <a:rPr lang="tr-TR" sz="1400" b="1">
              <a:solidFill>
                <a:schemeClr val="bg1">
                  <a:lumMod val="85000"/>
                </a:schemeClr>
              </a:solidFill>
            </a:rPr>
            <a:t>4.</a:t>
          </a:r>
          <a:r>
            <a:rPr lang="tr-TR" sz="1400" b="1" baseline="0">
              <a:solidFill>
                <a:schemeClr val="bg1">
                  <a:lumMod val="85000"/>
                </a:schemeClr>
              </a:solidFill>
            </a:rPr>
            <a:t>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Sort PivotTable by equipment count in descending order </a:t>
          </a:r>
          <a:r>
            <a:rPr lang="en-US" sz="1100" b="0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>
              <a:solidFill>
                <a:schemeClr val="bg1">
                  <a:lumMod val="85000"/>
                </a:schemeClr>
              </a:solidFill>
            </a:rPr>
          </a:br>
          <a:r>
            <a:rPr lang="tr-TR" sz="1400" b="1">
              <a:solidFill>
                <a:schemeClr val="bg1">
                  <a:lumMod val="85000"/>
                </a:schemeClr>
              </a:solidFill>
            </a:rPr>
            <a:t>5.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Make two more identical PivotTables following previous steps </a:t>
          </a:r>
          <a:r>
            <a:rPr lang="en-US" sz="1100" b="0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>
              <a:solidFill>
                <a:schemeClr val="bg1">
                  <a:lumMod val="85000"/>
                </a:schemeClr>
              </a:solidFill>
            </a:rPr>
          </a:br>
          <a:r>
            <a:rPr lang="tr-TR" sz="1400" b="1">
              <a:solidFill>
                <a:schemeClr val="bg1">
                  <a:lumMod val="85000"/>
                </a:schemeClr>
              </a:solidFill>
            </a:rPr>
            <a:t>6.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In PivotTable 2, add Equipment Class below Department and collapse others </a:t>
          </a: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EXCEPT</a:t>
          </a:r>
          <a:r>
            <a:rPr lang="tr-TR" sz="1400" b="1" i="0" baseline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 Transportation</a:t>
          </a:r>
          <a:r>
            <a:rPr lang="en-US" sz="1100" b="0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>
              <a:solidFill>
                <a:schemeClr val="bg1">
                  <a:lumMod val="85000"/>
                </a:schemeClr>
              </a:solidFill>
            </a:rPr>
          </a:br>
          <a:r>
            <a:rPr lang="tr-TR" sz="1400" b="1">
              <a:solidFill>
                <a:schemeClr val="bg1">
                  <a:lumMod val="85000"/>
                </a:schemeClr>
              </a:solidFill>
            </a:rPr>
            <a:t>7.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In PivotTable 3, add Equipment Class above Department and collapse others </a:t>
          </a: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EXCEPT CUV</a:t>
          </a:r>
          <a:r>
            <a:rPr lang="tr-TR" sz="1400" b="1" i="0" baseline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 </a:t>
          </a:r>
          <a:r>
            <a:rPr lang="en-US" sz="1100" b="0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>
              <a:solidFill>
                <a:schemeClr val="bg1">
                  <a:lumMod val="85000"/>
                </a:schemeClr>
              </a:solidFill>
            </a:rPr>
          </a:br>
          <a:r>
            <a:rPr lang="tr-TR" sz="1400" b="1">
              <a:solidFill>
                <a:schemeClr val="bg1">
                  <a:lumMod val="85000"/>
                </a:schemeClr>
              </a:solidFill>
            </a:rPr>
            <a:t>8.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Download workbook as Montgomery_Fleet_Equipment_Inventory_FA_PART_2_END.XLSX </a:t>
          </a:r>
          <a:r>
            <a:rPr lang="en-US" sz="1100" b="0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>
              <a:solidFill>
                <a:schemeClr val="bg1">
                  <a:lumMod val="85000"/>
                </a:schemeClr>
              </a:solidFill>
            </a:rPr>
          </a:br>
          <a:endParaRPr lang="en-US" sz="1400" b="1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219075</xdr:colOff>
      <xdr:row>1</xdr:row>
      <xdr:rowOff>1141875</xdr:rowOff>
    </xdr:from>
    <xdr:ext cx="1097952" cy="725025"/>
    <xdr:pic>
      <xdr:nvPicPr>
        <xdr:cNvPr id="4" name="Picture 13" descr="Telescope">
          <a:extLst>
            <a:ext uri="{FF2B5EF4-FFF2-40B4-BE49-F238E27FC236}">
              <a16:creationId xmlns:a16="http://schemas.microsoft.com/office/drawing/2014/main" id="{896C2E03-136F-4843-9F0D-DDF1CD0B5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332375"/>
          <a:ext cx="1097952" cy="7250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lit CEMAL" refreshedDate="45851.488794560188" createdVersion="8" refreshedVersion="8" minRefreshableVersion="3" recordCount="49" xr:uid="{9BFD95A4-C2CF-47CD-AB00-11664BB9AAB4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B8C09-1A63-4560-9858-F004C09442C5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D94C4-18FB-4EDF-BD4B-FE4292D072AD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sd="0" x="3"/>
        <item t="default"/>
      </items>
    </pivotField>
    <pivotField dataField="1" showAll="0"/>
  </pivotFields>
  <rowFields count="2">
    <field x="0"/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635F28-A977-40B6-8600-420104D2F55B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0"/>
    </i>
    <i r="1">
      <x v="11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15803-7E60-4040-866B-4779BEF5181C}" name="Table1" displayName="Table1" ref="A1:C50" totalsRowShown="0">
  <autoFilter ref="A1:C50" xr:uid="{E6215803-7E60-4040-866B-4779BEF5181C}"/>
  <tableColumns count="3">
    <tableColumn id="1" xr3:uid="{6B82E179-0AA8-4601-8EAC-9C55574C2E94}" name="Department"/>
    <tableColumn id="2" xr3:uid="{B66E842D-B58D-45D2-8B40-E6274C19532F}" name="Equipment Class"/>
    <tableColumn id="3" xr3:uid="{68C346DC-F393-4C24-80A2-BB64841AA360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5543-EB2E-4AF1-B139-2D4E9735C497}">
  <dimension ref="A1:L5"/>
  <sheetViews>
    <sheetView showGridLines="0" tabSelected="1" workbookViewId="0">
      <selection activeCell="O4" sqref="O4"/>
    </sheetView>
  </sheetViews>
  <sheetFormatPr defaultRowHeight="15" x14ac:dyDescent="0.25"/>
  <cols>
    <col min="1" max="11" width="9.140625" style="2" customWidth="1"/>
    <col min="12" max="12" width="38" style="2" customWidth="1"/>
    <col min="13" max="13" width="9.140625" style="2" customWidth="1"/>
    <col min="14" max="16384" width="9.140625" style="2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93" customHeight="1" x14ac:dyDescent="0.25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4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18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</sheetData>
  <mergeCells count="4">
    <mergeCell ref="A1:L1"/>
    <mergeCell ref="A2:L2"/>
    <mergeCell ref="A3:L3"/>
    <mergeCell ref="A4:L4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/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customWidth="1"/>
    <col min="5" max="5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5</v>
      </c>
      <c r="B2" t="s">
        <v>6</v>
      </c>
      <c r="C2">
        <v>21</v>
      </c>
    </row>
    <row r="3" spans="1:6" x14ac:dyDescent="0.25">
      <c r="A3" t="s">
        <v>5</v>
      </c>
      <c r="B3" t="s">
        <v>7</v>
      </c>
      <c r="C3">
        <v>1</v>
      </c>
    </row>
    <row r="4" spans="1:6" x14ac:dyDescent="0.25">
      <c r="A4" t="s">
        <v>5</v>
      </c>
      <c r="B4" t="s">
        <v>4</v>
      </c>
      <c r="C4">
        <v>23</v>
      </c>
    </row>
    <row r="5" spans="1:6" x14ac:dyDescent="0.25">
      <c r="A5" t="s">
        <v>8</v>
      </c>
      <c r="B5" t="s">
        <v>4</v>
      </c>
      <c r="C5">
        <v>2</v>
      </c>
    </row>
    <row r="6" spans="1:6" x14ac:dyDescent="0.25">
      <c r="A6" t="s">
        <v>9</v>
      </c>
      <c r="B6" t="s">
        <v>6</v>
      </c>
      <c r="C6">
        <v>3</v>
      </c>
      <c r="E6" s="6" t="s">
        <v>34</v>
      </c>
      <c r="F6" s="7">
        <f>SUM(C:C)</f>
        <v>1582</v>
      </c>
    </row>
    <row r="7" spans="1:6" x14ac:dyDescent="0.25">
      <c r="A7" t="s">
        <v>9</v>
      </c>
      <c r="B7" t="s">
        <v>10</v>
      </c>
      <c r="C7">
        <v>2</v>
      </c>
      <c r="E7" s="6" t="s">
        <v>30</v>
      </c>
      <c r="F7" s="7">
        <f>AVERAGE(Table1[Equipment Count])</f>
        <v>32.285714285714285</v>
      </c>
    </row>
    <row r="8" spans="1:6" x14ac:dyDescent="0.25">
      <c r="A8" t="s">
        <v>9</v>
      </c>
      <c r="B8" t="s">
        <v>11</v>
      </c>
      <c r="C8">
        <v>1</v>
      </c>
      <c r="E8" s="6" t="s">
        <v>31</v>
      </c>
      <c r="F8" s="7">
        <f>MIN(C:C)</f>
        <v>1</v>
      </c>
    </row>
    <row r="9" spans="1:6" x14ac:dyDescent="0.25">
      <c r="A9" t="s">
        <v>12</v>
      </c>
      <c r="B9" t="s">
        <v>10</v>
      </c>
      <c r="C9">
        <v>2</v>
      </c>
      <c r="E9" s="6" t="s">
        <v>32</v>
      </c>
      <c r="F9" s="7">
        <f>MAX(C:C)</f>
        <v>379</v>
      </c>
    </row>
    <row r="10" spans="1:6" x14ac:dyDescent="0.25">
      <c r="A10" t="s">
        <v>12</v>
      </c>
      <c r="B10" t="s">
        <v>13</v>
      </c>
      <c r="C10">
        <v>42</v>
      </c>
      <c r="E10" s="6" t="s">
        <v>33</v>
      </c>
      <c r="F10" s="7">
        <f>COUNT(C:C)</f>
        <v>49</v>
      </c>
    </row>
    <row r="11" spans="1:6" x14ac:dyDescent="0.25">
      <c r="A11" t="s">
        <v>12</v>
      </c>
      <c r="B11" t="s">
        <v>7</v>
      </c>
      <c r="C11">
        <v>1</v>
      </c>
    </row>
    <row r="12" spans="1:6" x14ac:dyDescent="0.25">
      <c r="A12" t="s">
        <v>12</v>
      </c>
      <c r="B12" t="s">
        <v>4</v>
      </c>
      <c r="C12">
        <v>11</v>
      </c>
    </row>
    <row r="13" spans="1:6" x14ac:dyDescent="0.25">
      <c r="A13" t="s">
        <v>14</v>
      </c>
      <c r="B13" t="s">
        <v>7</v>
      </c>
      <c r="C13">
        <v>1</v>
      </c>
    </row>
    <row r="14" spans="1:6" x14ac:dyDescent="0.25">
      <c r="A14" t="s">
        <v>15</v>
      </c>
      <c r="B14" t="s">
        <v>16</v>
      </c>
      <c r="C14">
        <v>9</v>
      </c>
    </row>
    <row r="15" spans="1:6" x14ac:dyDescent="0.25">
      <c r="A15" t="s">
        <v>15</v>
      </c>
      <c r="B15" t="s">
        <v>7</v>
      </c>
      <c r="C15">
        <v>27</v>
      </c>
    </row>
    <row r="16" spans="1:6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2CF0-4B28-4070-9556-DAFF0DC3A471}">
  <dimension ref="A3:B16"/>
  <sheetViews>
    <sheetView workbookViewId="0">
      <selection activeCell="G12" sqref="G12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3" spans="1:2" x14ac:dyDescent="0.25">
      <c r="A3" s="8" t="s">
        <v>35</v>
      </c>
      <c r="B3" t="s">
        <v>37</v>
      </c>
    </row>
    <row r="4" spans="1:2" x14ac:dyDescent="0.25">
      <c r="A4" s="9" t="s">
        <v>26</v>
      </c>
      <c r="B4" s="10">
        <v>1221</v>
      </c>
    </row>
    <row r="5" spans="1:2" x14ac:dyDescent="0.25">
      <c r="A5" s="9" t="s">
        <v>15</v>
      </c>
      <c r="B5" s="10">
        <v>109</v>
      </c>
    </row>
    <row r="6" spans="1:2" x14ac:dyDescent="0.25">
      <c r="A6" s="9" t="s">
        <v>19</v>
      </c>
      <c r="B6" s="10">
        <v>85</v>
      </c>
    </row>
    <row r="7" spans="1:2" x14ac:dyDescent="0.25">
      <c r="A7" s="9" t="s">
        <v>12</v>
      </c>
      <c r="B7" s="10">
        <v>56</v>
      </c>
    </row>
    <row r="8" spans="1:2" x14ac:dyDescent="0.25">
      <c r="A8" s="9" t="s">
        <v>5</v>
      </c>
      <c r="B8" s="10">
        <v>45</v>
      </c>
    </row>
    <row r="9" spans="1:2" x14ac:dyDescent="0.25">
      <c r="A9" s="9" t="s">
        <v>18</v>
      </c>
      <c r="B9" s="10">
        <v>35</v>
      </c>
    </row>
    <row r="10" spans="1:2" x14ac:dyDescent="0.25">
      <c r="A10" s="9" t="s">
        <v>25</v>
      </c>
      <c r="B10" s="10">
        <v>16</v>
      </c>
    </row>
    <row r="11" spans="1:2" x14ac:dyDescent="0.25">
      <c r="A11" s="9" t="s">
        <v>9</v>
      </c>
      <c r="B11" s="10">
        <v>6</v>
      </c>
    </row>
    <row r="12" spans="1:2" x14ac:dyDescent="0.25">
      <c r="A12" s="9" t="s">
        <v>24</v>
      </c>
      <c r="B12" s="10">
        <v>5</v>
      </c>
    </row>
    <row r="13" spans="1:2" x14ac:dyDescent="0.25">
      <c r="A13" s="9" t="s">
        <v>8</v>
      </c>
      <c r="B13" s="10">
        <v>2</v>
      </c>
    </row>
    <row r="14" spans="1:2" x14ac:dyDescent="0.25">
      <c r="A14" s="9" t="s">
        <v>14</v>
      </c>
      <c r="B14" s="10">
        <v>1</v>
      </c>
    </row>
    <row r="15" spans="1:2" x14ac:dyDescent="0.25">
      <c r="A15" s="9" t="s">
        <v>17</v>
      </c>
      <c r="B15" s="10">
        <v>1</v>
      </c>
    </row>
    <row r="16" spans="1:2" x14ac:dyDescent="0.25">
      <c r="A16" s="9" t="s">
        <v>36</v>
      </c>
      <c r="B16" s="10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B049-AB93-48AC-BB65-7C62E56387CA}">
  <dimension ref="A3:B25"/>
  <sheetViews>
    <sheetView topLeftCell="A10" workbookViewId="0">
      <selection activeCell="H18" sqref="H18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3" spans="1:2" x14ac:dyDescent="0.25">
      <c r="A3" s="8" t="s">
        <v>35</v>
      </c>
      <c r="B3" t="s">
        <v>37</v>
      </c>
    </row>
    <row r="4" spans="1:2" x14ac:dyDescent="0.25">
      <c r="A4" s="9" t="s">
        <v>5</v>
      </c>
      <c r="B4" s="10">
        <v>45</v>
      </c>
    </row>
    <row r="5" spans="1:2" x14ac:dyDescent="0.25">
      <c r="A5" s="9" t="s">
        <v>8</v>
      </c>
      <c r="B5" s="10">
        <v>2</v>
      </c>
    </row>
    <row r="6" spans="1:2" x14ac:dyDescent="0.25">
      <c r="A6" s="9" t="s">
        <v>9</v>
      </c>
      <c r="B6" s="10">
        <v>6</v>
      </c>
    </row>
    <row r="7" spans="1:2" x14ac:dyDescent="0.25">
      <c r="A7" s="9" t="s">
        <v>12</v>
      </c>
      <c r="B7" s="10">
        <v>56</v>
      </c>
    </row>
    <row r="8" spans="1:2" x14ac:dyDescent="0.25">
      <c r="A8" s="9" t="s">
        <v>14</v>
      </c>
      <c r="B8" s="10">
        <v>1</v>
      </c>
    </row>
    <row r="9" spans="1:2" x14ac:dyDescent="0.25">
      <c r="A9" s="9" t="s">
        <v>15</v>
      </c>
      <c r="B9" s="10">
        <v>109</v>
      </c>
    </row>
    <row r="10" spans="1:2" x14ac:dyDescent="0.25">
      <c r="A10" s="9" t="s">
        <v>17</v>
      </c>
      <c r="B10" s="10">
        <v>1</v>
      </c>
    </row>
    <row r="11" spans="1:2" x14ac:dyDescent="0.25">
      <c r="A11" s="9" t="s">
        <v>18</v>
      </c>
      <c r="B11" s="10">
        <v>35</v>
      </c>
    </row>
    <row r="12" spans="1:2" x14ac:dyDescent="0.25">
      <c r="A12" s="9" t="s">
        <v>19</v>
      </c>
      <c r="B12" s="10">
        <v>85</v>
      </c>
    </row>
    <row r="13" spans="1:2" x14ac:dyDescent="0.25">
      <c r="A13" s="9" t="s">
        <v>24</v>
      </c>
      <c r="B13" s="10">
        <v>5</v>
      </c>
    </row>
    <row r="14" spans="1:2" x14ac:dyDescent="0.25">
      <c r="A14" s="9" t="s">
        <v>25</v>
      </c>
      <c r="B14" s="10">
        <v>16</v>
      </c>
    </row>
    <row r="15" spans="1:2" x14ac:dyDescent="0.25">
      <c r="A15" s="9" t="s">
        <v>26</v>
      </c>
      <c r="B15" s="10">
        <v>1221</v>
      </c>
    </row>
    <row r="16" spans="1:2" x14ac:dyDescent="0.25">
      <c r="A16" s="11" t="s">
        <v>16</v>
      </c>
      <c r="B16" s="10">
        <v>5</v>
      </c>
    </row>
    <row r="17" spans="1:2" x14ac:dyDescent="0.25">
      <c r="A17" s="11" t="s">
        <v>13</v>
      </c>
      <c r="B17" s="10">
        <v>248</v>
      </c>
    </row>
    <row r="18" spans="1:2" x14ac:dyDescent="0.25">
      <c r="A18" s="11" t="s">
        <v>11</v>
      </c>
      <c r="B18" s="10">
        <v>98</v>
      </c>
    </row>
    <row r="19" spans="1:2" x14ac:dyDescent="0.25">
      <c r="A19" s="11" t="s">
        <v>28</v>
      </c>
      <c r="B19" s="10">
        <v>276</v>
      </c>
    </row>
    <row r="20" spans="1:2" x14ac:dyDescent="0.25">
      <c r="A20" s="11" t="s">
        <v>6</v>
      </c>
      <c r="B20" s="10">
        <v>93</v>
      </c>
    </row>
    <row r="21" spans="1:2" x14ac:dyDescent="0.25">
      <c r="A21" s="11" t="s">
        <v>4</v>
      </c>
      <c r="B21" s="10">
        <v>37</v>
      </c>
    </row>
    <row r="22" spans="1:2" x14ac:dyDescent="0.25">
      <c r="A22" s="11" t="s">
        <v>7</v>
      </c>
      <c r="B22" s="10">
        <v>53</v>
      </c>
    </row>
    <row r="23" spans="1:2" x14ac:dyDescent="0.25">
      <c r="A23" s="11" t="s">
        <v>27</v>
      </c>
      <c r="B23" s="10">
        <v>379</v>
      </c>
    </row>
    <row r="24" spans="1:2" x14ac:dyDescent="0.25">
      <c r="A24" s="11" t="s">
        <v>10</v>
      </c>
      <c r="B24" s="10">
        <v>32</v>
      </c>
    </row>
    <row r="25" spans="1:2" x14ac:dyDescent="0.25">
      <c r="A25" s="9" t="s">
        <v>36</v>
      </c>
      <c r="B25" s="10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AFF6-DAFA-47A5-8D40-83185ED98851}">
  <dimension ref="A3:B21"/>
  <sheetViews>
    <sheetView workbookViewId="0">
      <selection activeCell="E4" sqref="E4"/>
    </sheetView>
  </sheetViews>
  <sheetFormatPr defaultRowHeight="15" x14ac:dyDescent="0.25"/>
  <cols>
    <col min="1" max="1" width="28.42578125" bestFit="1" customWidth="1"/>
    <col min="2" max="2" width="23.42578125" bestFit="1" customWidth="1"/>
  </cols>
  <sheetData>
    <row r="3" spans="1:2" x14ac:dyDescent="0.25">
      <c r="A3" s="8" t="s">
        <v>35</v>
      </c>
      <c r="B3" t="s">
        <v>37</v>
      </c>
    </row>
    <row r="4" spans="1:2" x14ac:dyDescent="0.25">
      <c r="A4" s="9" t="s">
        <v>16</v>
      </c>
      <c r="B4" s="10">
        <v>15</v>
      </c>
    </row>
    <row r="5" spans="1:2" x14ac:dyDescent="0.25">
      <c r="A5" s="11" t="s">
        <v>15</v>
      </c>
      <c r="B5" s="10">
        <v>9</v>
      </c>
    </row>
    <row r="6" spans="1:2" x14ac:dyDescent="0.25">
      <c r="A6" s="11" t="s">
        <v>25</v>
      </c>
      <c r="B6" s="10">
        <v>1</v>
      </c>
    </row>
    <row r="7" spans="1:2" x14ac:dyDescent="0.25">
      <c r="A7" s="11" t="s">
        <v>26</v>
      </c>
      <c r="B7" s="10">
        <v>5</v>
      </c>
    </row>
    <row r="8" spans="1:2" x14ac:dyDescent="0.25">
      <c r="A8" s="9" t="s">
        <v>13</v>
      </c>
      <c r="B8" s="10">
        <v>290</v>
      </c>
    </row>
    <row r="9" spans="1:2" x14ac:dyDescent="0.25">
      <c r="A9" s="9" t="s">
        <v>11</v>
      </c>
      <c r="B9" s="10">
        <v>100</v>
      </c>
    </row>
    <row r="10" spans="1:2" x14ac:dyDescent="0.25">
      <c r="A10" s="9" t="s">
        <v>28</v>
      </c>
      <c r="B10" s="10">
        <v>283</v>
      </c>
    </row>
    <row r="11" spans="1:2" x14ac:dyDescent="0.25">
      <c r="A11" s="9" t="s">
        <v>6</v>
      </c>
      <c r="B11" s="10">
        <v>150</v>
      </c>
    </row>
    <row r="12" spans="1:2" x14ac:dyDescent="0.25">
      <c r="A12" s="9" t="s">
        <v>21</v>
      </c>
      <c r="B12" s="10">
        <v>4</v>
      </c>
    </row>
    <row r="13" spans="1:2" x14ac:dyDescent="0.25">
      <c r="A13" s="9" t="s">
        <v>23</v>
      </c>
      <c r="B13" s="10">
        <v>1</v>
      </c>
    </row>
    <row r="14" spans="1:2" x14ac:dyDescent="0.25">
      <c r="A14" s="9" t="s">
        <v>22</v>
      </c>
      <c r="B14" s="10">
        <v>47</v>
      </c>
    </row>
    <row r="15" spans="1:2" x14ac:dyDescent="0.25">
      <c r="A15" s="9" t="s">
        <v>3</v>
      </c>
      <c r="B15" s="10">
        <v>20</v>
      </c>
    </row>
    <row r="16" spans="1:2" x14ac:dyDescent="0.25">
      <c r="A16" s="9" t="s">
        <v>20</v>
      </c>
      <c r="B16" s="10">
        <v>8</v>
      </c>
    </row>
    <row r="17" spans="1:2" x14ac:dyDescent="0.25">
      <c r="A17" s="9" t="s">
        <v>4</v>
      </c>
      <c r="B17" s="10">
        <v>130</v>
      </c>
    </row>
    <row r="18" spans="1:2" x14ac:dyDescent="0.25">
      <c r="A18" s="9" t="s">
        <v>7</v>
      </c>
      <c r="B18" s="10">
        <v>90</v>
      </c>
    </row>
    <row r="19" spans="1:2" x14ac:dyDescent="0.25">
      <c r="A19" s="9" t="s">
        <v>27</v>
      </c>
      <c r="B19" s="10">
        <v>379</v>
      </c>
    </row>
    <row r="20" spans="1:2" x14ac:dyDescent="0.25">
      <c r="A20" s="9" t="s">
        <v>10</v>
      </c>
      <c r="B20" s="10">
        <v>65</v>
      </c>
    </row>
    <row r="21" spans="1:2" x14ac:dyDescent="0.25">
      <c r="A21" s="9" t="s">
        <v>36</v>
      </c>
      <c r="B21" s="10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</vt:lpstr>
      <vt:lpstr>Montgomery_Fleet_Equipment_Inve</vt:lpstr>
      <vt:lpstr>Pivot_Table1</vt:lpstr>
      <vt:lpstr>Pivot_Table2</vt:lpstr>
      <vt:lpstr>Pivot_Table3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CEMAL</dc:creator>
  <cp:lastModifiedBy>Halit CEMAL</cp:lastModifiedBy>
  <dcterms:created xsi:type="dcterms:W3CDTF">2020-09-01T17:18:12Z</dcterms:created>
  <dcterms:modified xsi:type="dcterms:W3CDTF">2025-07-13T09:06:22Z</dcterms:modified>
</cp:coreProperties>
</file>