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6"/>
  <workbookPr/>
  <xr:revisionPtr revIDLastSave="193" documentId="11_0B1D56BE9CDCCE836B02CE7A5FB0D4A9BBFD1C62" xr6:coauthVersionLast="47" xr6:coauthVersionMax="47" xr10:uidLastSave="{0B48F202-CA13-4B49-9932-2674C9D4903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Z3" i="1"/>
  <c r="AA3" i="1"/>
  <c r="AB3" i="1"/>
  <c r="Y3" i="1"/>
  <c r="V7" i="1"/>
  <c r="U7" i="1"/>
  <c r="T7" i="1"/>
  <c r="T4" i="1"/>
  <c r="S5" i="1"/>
  <c r="T5" i="1"/>
  <c r="U4" i="1"/>
  <c r="V4" i="1"/>
  <c r="W4" i="1"/>
  <c r="U5" i="1"/>
  <c r="V5" i="1"/>
  <c r="W5" i="1"/>
  <c r="T6" i="1"/>
  <c r="U6" i="1"/>
  <c r="V6" i="1"/>
  <c r="W6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U3" i="1"/>
  <c r="V3" i="1"/>
  <c r="W3" i="1"/>
  <c r="T3" i="1"/>
  <c r="N4" i="1"/>
  <c r="Q4" i="1"/>
  <c r="P4" i="1"/>
  <c r="O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P3" i="1" s="1"/>
  <c r="Q3" i="1" s="1"/>
  <c r="R3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X22" i="1" l="1"/>
  <c r="X23" i="1"/>
  <c r="X24" i="1"/>
  <c r="X25" i="1"/>
  <c r="S22" i="1"/>
  <c r="S23" i="1"/>
  <c r="S24" i="1"/>
  <c r="S25" i="1"/>
  <c r="N25" i="1"/>
  <c r="N24" i="1"/>
  <c r="N23" i="1"/>
  <c r="N22" i="1"/>
</calcChain>
</file>

<file path=xl/sharedStrings.xml><?xml version="1.0" encoding="utf-8"?>
<sst xmlns="http://schemas.openxmlformats.org/spreadsheetml/2006/main" count="50" uniqueCount="50">
  <si>
    <t>Employee Payroll</t>
  </si>
  <si>
    <t>House Worked</t>
  </si>
  <si>
    <t>Overtime Hours</t>
  </si>
  <si>
    <t>Pay</t>
  </si>
  <si>
    <t>Overtime Bonus</t>
  </si>
  <si>
    <t>Total pay</t>
  </si>
  <si>
    <t>January Pay</t>
  </si>
  <si>
    <t>Last Name</t>
  </si>
  <si>
    <t>First Name</t>
  </si>
  <si>
    <t>Hourly Wage</t>
  </si>
  <si>
    <t xml:space="preserve">        </t>
  </si>
  <si>
    <t>Kern</t>
  </si>
  <si>
    <t>Jon</t>
  </si>
  <si>
    <t>Howard</t>
  </si>
  <si>
    <t>Glenda</t>
  </si>
  <si>
    <t xml:space="preserve"> </t>
  </si>
  <si>
    <t>O'Donnell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</si>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</sst>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.0_-;\-* #,##0.0_-;_-* &quot;-&quot;?_-;_-@_-"/>
  </numFmts>
  <fonts count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horizontal="center"/>
    </xf>
    <xf numFmtId="16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workbookViewId="0">
      <selection activeCell="J28" sqref="J28"/>
    </sheetView>
  </sheetViews>
  <sheetFormatPr defaultRowHeight="15"/>
  <cols>
    <col min="1" max="1" width="15.5703125" bestFit="1" customWidth="1"/>
    <col min="2" max="2" width="10.140625" bestFit="1" customWidth="1"/>
    <col min="3" max="3" width="11.7109375" bestFit="1" customWidth="1"/>
    <col min="4" max="4" width="13.42578125" bestFit="1" customWidth="1"/>
    <col min="5" max="8" width="13.42578125" customWidth="1"/>
    <col min="9" max="13" width="14.7109375" customWidth="1"/>
    <col min="14" max="14" width="11.42578125" bestFit="1" customWidth="1"/>
    <col min="15" max="18" width="11.42578125" customWidth="1"/>
    <col min="19" max="19" width="14.5703125" bestFit="1" customWidth="1"/>
    <col min="20" max="23" width="14.5703125" customWidth="1"/>
    <col min="24" max="32" width="11.28515625" customWidth="1"/>
  </cols>
  <sheetData>
    <row r="1" spans="1:36">
      <c r="A1" s="13" t="s">
        <v>0</v>
      </c>
      <c r="B1" s="13"/>
    </row>
    <row r="2" spans="1:36">
      <c r="D2" s="8" t="s">
        <v>1</v>
      </c>
      <c r="E2" s="8"/>
      <c r="F2" s="8"/>
      <c r="G2" s="8"/>
      <c r="H2" s="8"/>
      <c r="I2" s="8" t="s">
        <v>2</v>
      </c>
      <c r="J2" s="8"/>
      <c r="K2" s="8"/>
      <c r="L2" s="8"/>
      <c r="M2" s="8"/>
      <c r="N2" t="s">
        <v>3</v>
      </c>
      <c r="S2" t="s">
        <v>4</v>
      </c>
      <c r="X2" t="s">
        <v>5</v>
      </c>
      <c r="AD2" t="s">
        <v>6</v>
      </c>
    </row>
    <row r="3" spans="1:36">
      <c r="A3" t="s">
        <v>7</v>
      </c>
      <c r="B3" t="s">
        <v>8</v>
      </c>
      <c r="C3" t="s">
        <v>9</v>
      </c>
      <c r="D3" s="5">
        <v>45658</v>
      </c>
      <c r="E3" s="5">
        <f xml:space="preserve"> D3+7</f>
        <v>45665</v>
      </c>
      <c r="F3" s="5">
        <f t="shared" ref="F3:H3" si="0" xml:space="preserve"> E3+7</f>
        <v>45672</v>
      </c>
      <c r="G3" s="5">
        <f t="shared" si="0"/>
        <v>45679</v>
      </c>
      <c r="H3" s="5">
        <f t="shared" si="0"/>
        <v>45686</v>
      </c>
      <c r="I3" s="7">
        <v>45658</v>
      </c>
      <c r="J3" s="7">
        <f>I3+7</f>
        <v>45665</v>
      </c>
      <c r="K3" s="7">
        <f t="shared" ref="K3:M3" si="1">J3+7</f>
        <v>45672</v>
      </c>
      <c r="L3" s="7">
        <f t="shared" si="1"/>
        <v>45679</v>
      </c>
      <c r="M3" s="7">
        <f t="shared" si="1"/>
        <v>45686</v>
      </c>
      <c r="N3" s="9">
        <v>45658</v>
      </c>
      <c r="O3" s="9">
        <f>N3+7</f>
        <v>45665</v>
      </c>
      <c r="P3" s="9">
        <f t="shared" ref="P3:R3" si="2">O3+7</f>
        <v>45672</v>
      </c>
      <c r="Q3" s="9">
        <f t="shared" si="2"/>
        <v>45679</v>
      </c>
      <c r="R3" s="9">
        <f t="shared" si="2"/>
        <v>45686</v>
      </c>
      <c r="S3" s="11">
        <v>45658</v>
      </c>
      <c r="T3" s="11">
        <f>S3+7</f>
        <v>45665</v>
      </c>
      <c r="U3" s="11">
        <f t="shared" ref="U3:W3" si="3">T3+7</f>
        <v>45672</v>
      </c>
      <c r="V3" s="11">
        <f t="shared" si="3"/>
        <v>45679</v>
      </c>
      <c r="W3" s="11">
        <f t="shared" si="3"/>
        <v>45686</v>
      </c>
      <c r="X3" s="14">
        <v>45658</v>
      </c>
      <c r="Y3" s="14">
        <f>X3+7</f>
        <v>45665</v>
      </c>
      <c r="Z3" s="14">
        <f t="shared" ref="Z3:AB3" si="4">Y3+7</f>
        <v>45672</v>
      </c>
      <c r="AA3" s="14">
        <f t="shared" si="4"/>
        <v>45679</v>
      </c>
      <c r="AB3" s="14">
        <f t="shared" si="4"/>
        <v>45686</v>
      </c>
      <c r="AD3" t="s">
        <v>10</v>
      </c>
    </row>
    <row r="4" spans="1:36">
      <c r="A4" t="s">
        <v>11</v>
      </c>
      <c r="B4" t="s">
        <v>12</v>
      </c>
      <c r="C4" s="1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6">
        <f xml:space="preserve"> IF(D4&gt;40, D4-40, 0)</f>
        <v>1</v>
      </c>
      <c r="J4" s="6">
        <f t="shared" ref="J4:M19" si="5" xml:space="preserve"> IF(E4&gt;40, E4-40, 0)</f>
        <v>2</v>
      </c>
      <c r="K4" s="6">
        <f t="shared" si="5"/>
        <v>0</v>
      </c>
      <c r="L4" s="6">
        <f t="shared" si="5"/>
        <v>0</v>
      </c>
      <c r="M4" s="6">
        <f t="shared" si="5"/>
        <v>6</v>
      </c>
      <c r="N4" s="10">
        <f>$C4*D4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 t="shared" ref="P4:R19" si="6">$C4*H4</f>
        <v>731.4</v>
      </c>
      <c r="S4" s="12">
        <f>0.5*I4*$C4</f>
        <v>7.95</v>
      </c>
      <c r="T4" s="12">
        <f>0.5*J4*$C4</f>
        <v>15.9</v>
      </c>
      <c r="U4" s="12">
        <f t="shared" ref="T4:W19" si="7">0.5*K4*$C4</f>
        <v>0</v>
      </c>
      <c r="V4" s="12">
        <f t="shared" si="7"/>
        <v>0</v>
      </c>
      <c r="W4" s="12">
        <f t="shared" si="7"/>
        <v>47.7</v>
      </c>
      <c r="X4" s="15">
        <f>N4+S4</f>
        <v>659.85</v>
      </c>
      <c r="Y4" s="15">
        <f t="shared" ref="Y4:AB19" si="8">O4+T4</f>
        <v>683.7</v>
      </c>
      <c r="Z4" s="15">
        <f t="shared" si="8"/>
        <v>620.1</v>
      </c>
      <c r="AA4" s="15">
        <f t="shared" si="8"/>
        <v>477</v>
      </c>
      <c r="AB4" s="15">
        <f t="shared" si="8"/>
        <v>779.1</v>
      </c>
      <c r="AC4" s="1"/>
      <c r="AD4" s="1">
        <f>SUM(X4:AB4)</f>
        <v>3219.75</v>
      </c>
      <c r="AE4" s="1"/>
      <c r="AF4" s="1"/>
    </row>
    <row r="5" spans="1:36">
      <c r="A5" t="s">
        <v>13</v>
      </c>
      <c r="B5" t="s">
        <v>14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 t="shared" ref="I5:I20" si="9" xml:space="preserve"> IF(D5&gt;40, D5-40, 0)</f>
        <v>2</v>
      </c>
      <c r="J5" s="6">
        <f t="shared" si="5"/>
        <v>1</v>
      </c>
      <c r="K5" s="6">
        <f t="shared" si="5"/>
        <v>0</v>
      </c>
      <c r="L5" s="6">
        <f t="shared" si="5"/>
        <v>0</v>
      </c>
      <c r="M5" s="6">
        <f t="shared" si="5"/>
        <v>4</v>
      </c>
      <c r="N5" s="10">
        <f>C5*D5</f>
        <v>420</v>
      </c>
      <c r="O5" s="10">
        <f t="shared" ref="O5:O20" si="10">$C5*E5</f>
        <v>410</v>
      </c>
      <c r="P5" s="10">
        <f t="shared" si="6"/>
        <v>400</v>
      </c>
      <c r="Q5" s="10">
        <f t="shared" si="6"/>
        <v>380</v>
      </c>
      <c r="R5" s="10">
        <f t="shared" si="6"/>
        <v>440</v>
      </c>
      <c r="S5" s="12">
        <f>0.5*I5*$C5</f>
        <v>10</v>
      </c>
      <c r="T5" s="12">
        <f>0.5*J5*$C5</f>
        <v>5</v>
      </c>
      <c r="U5" s="12">
        <f t="shared" si="7"/>
        <v>0</v>
      </c>
      <c r="V5" s="12">
        <f t="shared" si="7"/>
        <v>0</v>
      </c>
      <c r="W5" s="12">
        <f t="shared" si="7"/>
        <v>20</v>
      </c>
      <c r="X5" s="15">
        <f t="shared" ref="X5:X20" si="11">N5+S5</f>
        <v>430</v>
      </c>
      <c r="Y5" s="15">
        <f t="shared" si="8"/>
        <v>415</v>
      </c>
      <c r="Z5" s="15">
        <f t="shared" si="8"/>
        <v>400</v>
      </c>
      <c r="AA5" s="15">
        <f t="shared" si="8"/>
        <v>380</v>
      </c>
      <c r="AB5" s="15">
        <f t="shared" si="8"/>
        <v>460</v>
      </c>
      <c r="AC5" s="1"/>
      <c r="AD5" s="1">
        <f t="shared" ref="AD5:AD20" si="12">SUM(X5:AB5)</f>
        <v>2085</v>
      </c>
      <c r="AE5" s="1"/>
      <c r="AF5" s="1"/>
      <c r="AJ5" t="s">
        <v>15</v>
      </c>
    </row>
    <row r="6" spans="1:36">
      <c r="A6" t="s">
        <v>16</v>
      </c>
      <c r="B6" t="s">
        <v>17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 t="shared" si="9"/>
        <v>9</v>
      </c>
      <c r="J6" s="6">
        <f t="shared" si="5"/>
        <v>0</v>
      </c>
      <c r="K6" s="6">
        <f t="shared" si="5"/>
        <v>0</v>
      </c>
      <c r="L6" s="6">
        <f t="shared" si="5"/>
        <v>0</v>
      </c>
      <c r="M6" s="6">
        <f t="shared" si="5"/>
        <v>0</v>
      </c>
      <c r="N6" s="10">
        <f>C6*D6</f>
        <v>1082.9000000000001</v>
      </c>
      <c r="O6" s="10">
        <f t="shared" si="10"/>
        <v>884</v>
      </c>
      <c r="P6" s="10">
        <f t="shared" si="6"/>
        <v>729.30000000000007</v>
      </c>
      <c r="Q6" s="10">
        <f t="shared" si="6"/>
        <v>442</v>
      </c>
      <c r="R6" s="10">
        <f t="shared" si="6"/>
        <v>397.8</v>
      </c>
      <c r="S6" s="12">
        <f t="shared" ref="S5:S20" si="13">0.5*I6*$C6</f>
        <v>99.45</v>
      </c>
      <c r="T6" s="12">
        <f t="shared" si="7"/>
        <v>0</v>
      </c>
      <c r="U6" s="12">
        <f t="shared" si="7"/>
        <v>0</v>
      </c>
      <c r="V6" s="12">
        <f t="shared" si="7"/>
        <v>0</v>
      </c>
      <c r="W6" s="12">
        <f t="shared" si="7"/>
        <v>0</v>
      </c>
      <c r="X6" s="15">
        <f t="shared" si="11"/>
        <v>1182.3500000000001</v>
      </c>
      <c r="Y6" s="15">
        <f t="shared" si="8"/>
        <v>884</v>
      </c>
      <c r="Z6" s="15">
        <f t="shared" si="8"/>
        <v>729.30000000000007</v>
      </c>
      <c r="AA6" s="15">
        <f t="shared" si="8"/>
        <v>442</v>
      </c>
      <c r="AB6" s="15">
        <f t="shared" si="8"/>
        <v>397.8</v>
      </c>
      <c r="AC6" s="1"/>
      <c r="AD6" s="1">
        <f t="shared" si="12"/>
        <v>3635.4500000000007</v>
      </c>
      <c r="AE6" s="1"/>
      <c r="AF6" s="1"/>
    </row>
    <row r="7" spans="1:36">
      <c r="A7" t="s">
        <v>18</v>
      </c>
      <c r="B7" t="s">
        <v>19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 t="shared" si="9"/>
        <v>1</v>
      </c>
      <c r="J7" s="6">
        <f t="shared" si="5"/>
        <v>10</v>
      </c>
      <c r="K7" s="6">
        <f t="shared" si="5"/>
        <v>7</v>
      </c>
      <c r="L7" s="6">
        <f t="shared" si="5"/>
        <v>0</v>
      </c>
      <c r="M7" s="6">
        <f t="shared" si="5"/>
        <v>0</v>
      </c>
      <c r="N7" s="10">
        <f>C7*D7</f>
        <v>783.1</v>
      </c>
      <c r="O7" s="10">
        <f t="shared" si="10"/>
        <v>955.00000000000011</v>
      </c>
      <c r="P7" s="10">
        <f t="shared" si="6"/>
        <v>897.7</v>
      </c>
      <c r="Q7" s="10">
        <f t="shared" si="6"/>
        <v>573</v>
      </c>
      <c r="R7" s="10">
        <f t="shared" si="6"/>
        <v>744.90000000000009</v>
      </c>
      <c r="S7" s="12">
        <f t="shared" si="13"/>
        <v>9.5500000000000007</v>
      </c>
      <c r="T7" s="12">
        <f>0.5*J7*$C7</f>
        <v>95.5</v>
      </c>
      <c r="U7" s="12">
        <f>0.5*K7*$C7</f>
        <v>66.850000000000009</v>
      </c>
      <c r="V7" s="12">
        <f>0.5*L7*$C7</f>
        <v>0</v>
      </c>
      <c r="W7" s="12">
        <f t="shared" si="7"/>
        <v>0</v>
      </c>
      <c r="X7" s="15">
        <f t="shared" si="11"/>
        <v>792.65</v>
      </c>
      <c r="Y7" s="15">
        <f t="shared" si="8"/>
        <v>1050.5</v>
      </c>
      <c r="Z7" s="15">
        <f t="shared" si="8"/>
        <v>964.55000000000007</v>
      </c>
      <c r="AA7" s="15">
        <f t="shared" si="8"/>
        <v>573</v>
      </c>
      <c r="AB7" s="15">
        <f t="shared" si="8"/>
        <v>744.90000000000009</v>
      </c>
      <c r="AC7" s="1"/>
      <c r="AD7" s="1">
        <f t="shared" si="12"/>
        <v>4125.6000000000004</v>
      </c>
      <c r="AE7" s="1"/>
      <c r="AF7" s="1"/>
    </row>
    <row r="8" spans="1:36">
      <c r="A8" t="s">
        <v>20</v>
      </c>
      <c r="B8" t="s">
        <v>21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 t="shared" si="9"/>
        <v>0</v>
      </c>
      <c r="J8" s="6">
        <f t="shared" si="5"/>
        <v>12</v>
      </c>
      <c r="K8" s="6">
        <f t="shared" si="5"/>
        <v>2</v>
      </c>
      <c r="L8" s="6">
        <f t="shared" si="5"/>
        <v>0</v>
      </c>
      <c r="M8" s="6">
        <f t="shared" si="5"/>
        <v>0</v>
      </c>
      <c r="N8" s="10">
        <f>C8*D8</f>
        <v>269.10000000000002</v>
      </c>
      <c r="O8" s="10">
        <f t="shared" si="10"/>
        <v>358.8</v>
      </c>
      <c r="P8" s="10">
        <f t="shared" si="6"/>
        <v>289.8</v>
      </c>
      <c r="Q8" s="10">
        <f t="shared" si="6"/>
        <v>276</v>
      </c>
      <c r="R8" s="10">
        <f t="shared" si="6"/>
        <v>276</v>
      </c>
      <c r="S8" s="12">
        <f t="shared" si="13"/>
        <v>0</v>
      </c>
      <c r="T8" s="12">
        <f t="shared" si="7"/>
        <v>41.400000000000006</v>
      </c>
      <c r="U8" s="12">
        <f t="shared" si="7"/>
        <v>6.9</v>
      </c>
      <c r="V8" s="12">
        <f t="shared" si="7"/>
        <v>0</v>
      </c>
      <c r="W8" s="12">
        <f t="shared" si="7"/>
        <v>0</v>
      </c>
      <c r="X8" s="15">
        <f t="shared" si="11"/>
        <v>269.10000000000002</v>
      </c>
      <c r="Y8" s="15">
        <f t="shared" si="8"/>
        <v>400.20000000000005</v>
      </c>
      <c r="Z8" s="15">
        <f t="shared" si="8"/>
        <v>296.7</v>
      </c>
      <c r="AA8" s="15">
        <f t="shared" si="8"/>
        <v>276</v>
      </c>
      <c r="AB8" s="15">
        <f t="shared" si="8"/>
        <v>276</v>
      </c>
      <c r="AC8" s="1"/>
      <c r="AD8" s="1">
        <f t="shared" si="12"/>
        <v>1518</v>
      </c>
      <c r="AE8" s="1"/>
      <c r="AF8" s="1"/>
    </row>
    <row r="9" spans="1:36">
      <c r="A9" t="s">
        <v>22</v>
      </c>
      <c r="B9" t="s">
        <v>23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 t="shared" si="9"/>
        <v>4</v>
      </c>
      <c r="J9" s="6">
        <f t="shared" si="5"/>
        <v>11</v>
      </c>
      <c r="K9" s="6">
        <f t="shared" si="5"/>
        <v>2</v>
      </c>
      <c r="L9" s="6">
        <f t="shared" si="5"/>
        <v>0</v>
      </c>
      <c r="M9" s="6">
        <f t="shared" si="5"/>
        <v>0</v>
      </c>
      <c r="N9" s="10">
        <f>C9*D9</f>
        <v>624.79999999999995</v>
      </c>
      <c r="O9" s="10">
        <f t="shared" si="10"/>
        <v>724.19999999999993</v>
      </c>
      <c r="P9" s="10">
        <f t="shared" si="6"/>
        <v>596.4</v>
      </c>
      <c r="Q9" s="10">
        <f t="shared" si="6"/>
        <v>568</v>
      </c>
      <c r="R9" s="10">
        <f t="shared" si="6"/>
        <v>284</v>
      </c>
      <c r="S9" s="12">
        <f t="shared" si="13"/>
        <v>28.4</v>
      </c>
      <c r="T9" s="12">
        <f t="shared" si="7"/>
        <v>78.099999999999994</v>
      </c>
      <c r="U9" s="12">
        <f t="shared" si="7"/>
        <v>14.2</v>
      </c>
      <c r="V9" s="12">
        <f t="shared" si="7"/>
        <v>0</v>
      </c>
      <c r="W9" s="12">
        <f t="shared" si="7"/>
        <v>0</v>
      </c>
      <c r="X9" s="15">
        <f t="shared" si="11"/>
        <v>653.19999999999993</v>
      </c>
      <c r="Y9" s="15">
        <f t="shared" si="8"/>
        <v>802.3</v>
      </c>
      <c r="Z9" s="15">
        <f t="shared" si="8"/>
        <v>610.6</v>
      </c>
      <c r="AA9" s="15">
        <f t="shared" si="8"/>
        <v>568</v>
      </c>
      <c r="AB9" s="15">
        <f t="shared" si="8"/>
        <v>284</v>
      </c>
      <c r="AC9" s="1"/>
      <c r="AD9" s="1">
        <f t="shared" si="12"/>
        <v>2918.1</v>
      </c>
      <c r="AE9" s="1"/>
      <c r="AF9" s="1"/>
      <c r="AG9" s="3"/>
    </row>
    <row r="10" spans="1:36">
      <c r="A10" t="s">
        <v>24</v>
      </c>
      <c r="B10" t="s">
        <v>25</v>
      </c>
      <c r="C10" s="1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 t="shared" si="9"/>
        <v>15</v>
      </c>
      <c r="J10" s="6">
        <f t="shared" si="5"/>
        <v>20</v>
      </c>
      <c r="K10" s="6">
        <f t="shared" si="5"/>
        <v>5</v>
      </c>
      <c r="L10" s="6">
        <f t="shared" si="5"/>
        <v>0</v>
      </c>
      <c r="M10" s="6">
        <f t="shared" si="5"/>
        <v>9</v>
      </c>
      <c r="N10" s="10">
        <f>C10*D10</f>
        <v>990</v>
      </c>
      <c r="O10" s="10">
        <f t="shared" si="10"/>
        <v>1080</v>
      </c>
      <c r="P10" s="10">
        <f t="shared" si="6"/>
        <v>810</v>
      </c>
      <c r="Q10" s="10">
        <f t="shared" si="6"/>
        <v>720</v>
      </c>
      <c r="R10" s="10">
        <f t="shared" si="6"/>
        <v>882</v>
      </c>
      <c r="S10" s="12">
        <f t="shared" si="13"/>
        <v>135</v>
      </c>
      <c r="T10" s="12">
        <f t="shared" si="7"/>
        <v>180</v>
      </c>
      <c r="U10" s="12">
        <f t="shared" si="7"/>
        <v>45</v>
      </c>
      <c r="V10" s="12">
        <f t="shared" si="7"/>
        <v>0</v>
      </c>
      <c r="W10" s="12">
        <f t="shared" si="7"/>
        <v>81</v>
      </c>
      <c r="X10" s="15">
        <f t="shared" si="11"/>
        <v>1125</v>
      </c>
      <c r="Y10" s="15">
        <f t="shared" si="8"/>
        <v>1260</v>
      </c>
      <c r="Z10" s="15">
        <f t="shared" si="8"/>
        <v>855</v>
      </c>
      <c r="AA10" s="15">
        <f t="shared" si="8"/>
        <v>720</v>
      </c>
      <c r="AB10" s="15">
        <f t="shared" si="8"/>
        <v>963</v>
      </c>
      <c r="AC10" s="1"/>
      <c r="AD10" s="1">
        <f t="shared" si="12"/>
        <v>4923</v>
      </c>
      <c r="AE10" s="1"/>
      <c r="AF10" s="1"/>
    </row>
    <row r="11" spans="1:36">
      <c r="A11" t="s">
        <v>26</v>
      </c>
      <c r="B11" t="s">
        <v>27</v>
      </c>
      <c r="C11" s="1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 t="shared" si="9"/>
        <v>0</v>
      </c>
      <c r="J11" s="6">
        <f t="shared" si="5"/>
        <v>0</v>
      </c>
      <c r="K11" s="6">
        <f t="shared" si="5"/>
        <v>14</v>
      </c>
      <c r="L11" s="6">
        <f t="shared" si="5"/>
        <v>0</v>
      </c>
      <c r="M11" s="6">
        <f t="shared" si="5"/>
        <v>0</v>
      </c>
      <c r="N11" s="10">
        <f>C11*D11</f>
        <v>577.5</v>
      </c>
      <c r="O11" s="10">
        <f t="shared" si="10"/>
        <v>385</v>
      </c>
      <c r="P11" s="10">
        <f t="shared" si="6"/>
        <v>945</v>
      </c>
      <c r="Q11" s="10">
        <f t="shared" si="6"/>
        <v>700</v>
      </c>
      <c r="R11" s="10">
        <f t="shared" si="6"/>
        <v>350</v>
      </c>
      <c r="S11" s="12">
        <f t="shared" si="13"/>
        <v>0</v>
      </c>
      <c r="T11" s="12">
        <f t="shared" si="7"/>
        <v>0</v>
      </c>
      <c r="U11" s="12">
        <f t="shared" si="7"/>
        <v>122.5</v>
      </c>
      <c r="V11" s="12">
        <f t="shared" si="7"/>
        <v>0</v>
      </c>
      <c r="W11" s="12">
        <f t="shared" si="7"/>
        <v>0</v>
      </c>
      <c r="X11" s="15">
        <f t="shared" si="11"/>
        <v>577.5</v>
      </c>
      <c r="Y11" s="15">
        <f t="shared" si="8"/>
        <v>385</v>
      </c>
      <c r="Z11" s="15">
        <f t="shared" si="8"/>
        <v>1067.5</v>
      </c>
      <c r="AA11" s="15">
        <f t="shared" si="8"/>
        <v>700</v>
      </c>
      <c r="AB11" s="15">
        <f t="shared" si="8"/>
        <v>350</v>
      </c>
      <c r="AC11" s="1"/>
      <c r="AD11" s="1">
        <f t="shared" si="12"/>
        <v>3080</v>
      </c>
      <c r="AE11" s="1"/>
      <c r="AF11" s="1"/>
    </row>
    <row r="12" spans="1:36">
      <c r="A12" t="s">
        <v>28</v>
      </c>
      <c r="B12" t="s">
        <v>29</v>
      </c>
      <c r="C12" s="1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6">
        <f t="shared" si="9"/>
        <v>0</v>
      </c>
      <c r="J12" s="6">
        <f t="shared" si="5"/>
        <v>0</v>
      </c>
      <c r="K12" s="6">
        <f t="shared" si="5"/>
        <v>2</v>
      </c>
      <c r="L12" s="6">
        <f t="shared" si="5"/>
        <v>0</v>
      </c>
      <c r="M12" s="6">
        <f t="shared" si="5"/>
        <v>0</v>
      </c>
      <c r="N12" s="10">
        <f>C12*D12</f>
        <v>426.29999999999995</v>
      </c>
      <c r="O12" s="10">
        <f t="shared" si="10"/>
        <v>588</v>
      </c>
      <c r="P12" s="10">
        <f t="shared" si="6"/>
        <v>617.4</v>
      </c>
      <c r="Q12" s="10">
        <f t="shared" si="6"/>
        <v>588</v>
      </c>
      <c r="R12" s="10">
        <f t="shared" si="6"/>
        <v>588</v>
      </c>
      <c r="S12" s="12">
        <f t="shared" si="13"/>
        <v>0</v>
      </c>
      <c r="T12" s="12">
        <f t="shared" si="7"/>
        <v>0</v>
      </c>
      <c r="U12" s="12">
        <f t="shared" si="7"/>
        <v>14.7</v>
      </c>
      <c r="V12" s="12">
        <f t="shared" si="7"/>
        <v>0</v>
      </c>
      <c r="W12" s="12">
        <f t="shared" si="7"/>
        <v>0</v>
      </c>
      <c r="X12" s="15">
        <f t="shared" si="11"/>
        <v>426.29999999999995</v>
      </c>
      <c r="Y12" s="15">
        <f t="shared" si="8"/>
        <v>588</v>
      </c>
      <c r="Z12" s="15">
        <f t="shared" si="8"/>
        <v>632.1</v>
      </c>
      <c r="AA12" s="15">
        <f t="shared" si="8"/>
        <v>588</v>
      </c>
      <c r="AB12" s="15">
        <f t="shared" si="8"/>
        <v>588</v>
      </c>
      <c r="AC12" s="1"/>
      <c r="AD12" s="1">
        <f t="shared" si="12"/>
        <v>2822.4</v>
      </c>
      <c r="AE12" s="1"/>
      <c r="AF12" s="1"/>
    </row>
    <row r="13" spans="1:36">
      <c r="A13" t="s">
        <v>30</v>
      </c>
      <c r="B13" t="s">
        <v>31</v>
      </c>
      <c r="C13" s="1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6">
        <f t="shared" si="9"/>
        <v>0</v>
      </c>
      <c r="J13" s="6">
        <f t="shared" si="5"/>
        <v>0</v>
      </c>
      <c r="K13" s="6">
        <f t="shared" si="5"/>
        <v>2</v>
      </c>
      <c r="L13" s="6">
        <f t="shared" si="5"/>
        <v>0</v>
      </c>
      <c r="M13" s="6">
        <f t="shared" si="5"/>
        <v>0</v>
      </c>
      <c r="N13" s="10">
        <f>C13*D13</f>
        <v>556</v>
      </c>
      <c r="O13" s="10">
        <f t="shared" si="10"/>
        <v>556</v>
      </c>
      <c r="P13" s="10">
        <f t="shared" si="6"/>
        <v>583.80000000000007</v>
      </c>
      <c r="Q13" s="10">
        <f t="shared" si="6"/>
        <v>556</v>
      </c>
      <c r="R13" s="10">
        <f t="shared" si="6"/>
        <v>556</v>
      </c>
      <c r="S13" s="12">
        <f t="shared" si="13"/>
        <v>0</v>
      </c>
      <c r="T13" s="12">
        <f t="shared" si="7"/>
        <v>0</v>
      </c>
      <c r="U13" s="12">
        <f t="shared" si="7"/>
        <v>13.9</v>
      </c>
      <c r="V13" s="12">
        <f t="shared" si="7"/>
        <v>0</v>
      </c>
      <c r="W13" s="12">
        <f t="shared" si="7"/>
        <v>0</v>
      </c>
      <c r="X13" s="15">
        <f t="shared" si="11"/>
        <v>556</v>
      </c>
      <c r="Y13" s="15">
        <f t="shared" si="8"/>
        <v>556</v>
      </c>
      <c r="Z13" s="15">
        <f t="shared" si="8"/>
        <v>597.70000000000005</v>
      </c>
      <c r="AA13" s="15">
        <f t="shared" si="8"/>
        <v>556</v>
      </c>
      <c r="AB13" s="15">
        <f t="shared" si="8"/>
        <v>556</v>
      </c>
      <c r="AC13" s="1"/>
      <c r="AD13" s="1">
        <f t="shared" si="12"/>
        <v>2821.7</v>
      </c>
      <c r="AE13" s="1"/>
      <c r="AF13" s="1"/>
    </row>
    <row r="14" spans="1:36">
      <c r="A14" t="s">
        <v>32</v>
      </c>
      <c r="B14" t="s">
        <v>33</v>
      </c>
      <c r="C14" s="1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6">
        <f t="shared" si="9"/>
        <v>0</v>
      </c>
      <c r="J14" s="6">
        <f t="shared" si="5"/>
        <v>0</v>
      </c>
      <c r="K14" s="6">
        <f t="shared" si="5"/>
        <v>2</v>
      </c>
      <c r="L14" s="6">
        <f t="shared" si="5"/>
        <v>0</v>
      </c>
      <c r="M14" s="6">
        <f t="shared" si="5"/>
        <v>0</v>
      </c>
      <c r="N14" s="10">
        <f>C14*D14</f>
        <v>448</v>
      </c>
      <c r="O14" s="10">
        <f t="shared" si="10"/>
        <v>448</v>
      </c>
      <c r="P14" s="10">
        <f t="shared" si="6"/>
        <v>470.4</v>
      </c>
      <c r="Q14" s="10">
        <f t="shared" si="6"/>
        <v>436.79999999999995</v>
      </c>
      <c r="R14" s="10">
        <f t="shared" si="6"/>
        <v>448</v>
      </c>
      <c r="S14" s="12">
        <f t="shared" si="13"/>
        <v>0</v>
      </c>
      <c r="T14" s="12">
        <f t="shared" si="7"/>
        <v>0</v>
      </c>
      <c r="U14" s="12">
        <f t="shared" si="7"/>
        <v>11.2</v>
      </c>
      <c r="V14" s="12">
        <f t="shared" si="7"/>
        <v>0</v>
      </c>
      <c r="W14" s="12">
        <f t="shared" si="7"/>
        <v>0</v>
      </c>
      <c r="X14" s="15">
        <f t="shared" si="11"/>
        <v>448</v>
      </c>
      <c r="Y14" s="15">
        <f t="shared" si="8"/>
        <v>448</v>
      </c>
      <c r="Z14" s="15">
        <f t="shared" si="8"/>
        <v>481.59999999999997</v>
      </c>
      <c r="AA14" s="15">
        <f t="shared" si="8"/>
        <v>436.79999999999995</v>
      </c>
      <c r="AB14" s="15">
        <f t="shared" si="8"/>
        <v>448</v>
      </c>
      <c r="AC14" s="1"/>
      <c r="AD14" s="1">
        <f t="shared" si="12"/>
        <v>2262.3999999999996</v>
      </c>
      <c r="AE14" s="1"/>
      <c r="AF14" s="1"/>
    </row>
    <row r="15" spans="1:36">
      <c r="A15" t="s">
        <v>34</v>
      </c>
      <c r="B15" t="s">
        <v>35</v>
      </c>
      <c r="C15" s="1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6">
        <f t="shared" si="9"/>
        <v>0</v>
      </c>
      <c r="J15" s="6">
        <f t="shared" si="5"/>
        <v>0</v>
      </c>
      <c r="K15" s="6">
        <f t="shared" si="5"/>
        <v>1</v>
      </c>
      <c r="L15" s="6">
        <f t="shared" si="5"/>
        <v>2</v>
      </c>
      <c r="M15" s="6">
        <f t="shared" si="5"/>
        <v>0</v>
      </c>
      <c r="N15" s="10">
        <f>C15*D15</f>
        <v>404</v>
      </c>
      <c r="O15" s="10">
        <f t="shared" si="10"/>
        <v>404</v>
      </c>
      <c r="P15" s="10">
        <f t="shared" si="6"/>
        <v>414.09999999999997</v>
      </c>
      <c r="Q15" s="10">
        <f t="shared" si="6"/>
        <v>424.2</v>
      </c>
      <c r="R15" s="10">
        <f t="shared" si="6"/>
        <v>404</v>
      </c>
      <c r="S15" s="12">
        <f t="shared" si="13"/>
        <v>0</v>
      </c>
      <c r="T15" s="12">
        <f t="shared" si="7"/>
        <v>0</v>
      </c>
      <c r="U15" s="12">
        <f t="shared" si="7"/>
        <v>5.05</v>
      </c>
      <c r="V15" s="12">
        <f t="shared" si="7"/>
        <v>10.1</v>
      </c>
      <c r="W15" s="12">
        <f t="shared" si="7"/>
        <v>0</v>
      </c>
      <c r="X15" s="15">
        <f t="shared" si="11"/>
        <v>404</v>
      </c>
      <c r="Y15" s="15">
        <f t="shared" si="8"/>
        <v>404</v>
      </c>
      <c r="Z15" s="15">
        <f t="shared" si="8"/>
        <v>419.15</v>
      </c>
      <c r="AA15" s="15">
        <f t="shared" si="8"/>
        <v>434.3</v>
      </c>
      <c r="AB15" s="15">
        <f t="shared" si="8"/>
        <v>404</v>
      </c>
      <c r="AC15" s="1"/>
      <c r="AD15" s="1">
        <f t="shared" si="12"/>
        <v>2065.4499999999998</v>
      </c>
      <c r="AE15" s="1"/>
      <c r="AF15" s="1"/>
    </row>
    <row r="16" spans="1:36">
      <c r="A16" t="s">
        <v>36</v>
      </c>
      <c r="B16" t="s">
        <v>37</v>
      </c>
      <c r="C16" s="1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6">
        <f t="shared" si="9"/>
        <v>2</v>
      </c>
      <c r="J16" s="6">
        <f t="shared" si="5"/>
        <v>2</v>
      </c>
      <c r="K16" s="6">
        <f t="shared" si="5"/>
        <v>0</v>
      </c>
      <c r="L16" s="6">
        <f t="shared" si="5"/>
        <v>2</v>
      </c>
      <c r="M16" s="6">
        <f t="shared" si="5"/>
        <v>0</v>
      </c>
      <c r="N16" s="10">
        <f>C16*D16</f>
        <v>378</v>
      </c>
      <c r="O16" s="10">
        <f t="shared" si="10"/>
        <v>378</v>
      </c>
      <c r="P16" s="10">
        <f t="shared" si="6"/>
        <v>351</v>
      </c>
      <c r="Q16" s="10">
        <f t="shared" si="6"/>
        <v>378</v>
      </c>
      <c r="R16" s="10">
        <f t="shared" si="6"/>
        <v>360</v>
      </c>
      <c r="S16" s="12">
        <f t="shared" si="13"/>
        <v>9</v>
      </c>
      <c r="T16" s="12">
        <f t="shared" si="7"/>
        <v>9</v>
      </c>
      <c r="U16" s="12">
        <f t="shared" si="7"/>
        <v>0</v>
      </c>
      <c r="V16" s="12">
        <f t="shared" si="7"/>
        <v>9</v>
      </c>
      <c r="W16" s="12">
        <f t="shared" si="7"/>
        <v>0</v>
      </c>
      <c r="X16" s="15">
        <f t="shared" si="11"/>
        <v>387</v>
      </c>
      <c r="Y16" s="15">
        <f t="shared" si="8"/>
        <v>387</v>
      </c>
      <c r="Z16" s="15">
        <f t="shared" si="8"/>
        <v>351</v>
      </c>
      <c r="AA16" s="15">
        <f t="shared" si="8"/>
        <v>387</v>
      </c>
      <c r="AB16" s="15">
        <f t="shared" si="8"/>
        <v>360</v>
      </c>
      <c r="AC16" s="1"/>
      <c r="AD16" s="1">
        <f t="shared" si="12"/>
        <v>1872</v>
      </c>
      <c r="AE16" s="1"/>
      <c r="AF16" s="1"/>
    </row>
    <row r="17" spans="1:32">
      <c r="A17" t="s">
        <v>38</v>
      </c>
      <c r="B17" t="s">
        <v>39</v>
      </c>
      <c r="C17" s="1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6">
        <f t="shared" si="9"/>
        <v>0</v>
      </c>
      <c r="J17" s="6">
        <f t="shared" si="5"/>
        <v>3</v>
      </c>
      <c r="K17" s="6">
        <f t="shared" si="5"/>
        <v>0</v>
      </c>
      <c r="L17" s="6">
        <f t="shared" si="5"/>
        <v>1</v>
      </c>
      <c r="M17" s="6">
        <f t="shared" si="5"/>
        <v>0</v>
      </c>
      <c r="N17" s="10">
        <f>C17*D17</f>
        <v>337.59999999999997</v>
      </c>
      <c r="O17" s="10">
        <f t="shared" si="10"/>
        <v>362.91999999999996</v>
      </c>
      <c r="P17" s="10">
        <f t="shared" si="6"/>
        <v>329.15999999999997</v>
      </c>
      <c r="Q17" s="10">
        <f t="shared" si="6"/>
        <v>346.03999999999996</v>
      </c>
      <c r="R17" s="10">
        <f t="shared" si="6"/>
        <v>337.59999999999997</v>
      </c>
      <c r="S17" s="12">
        <f t="shared" si="13"/>
        <v>0</v>
      </c>
      <c r="T17" s="12">
        <f t="shared" si="7"/>
        <v>12.66</v>
      </c>
      <c r="U17" s="12">
        <f t="shared" si="7"/>
        <v>0</v>
      </c>
      <c r="V17" s="12">
        <f t="shared" si="7"/>
        <v>4.22</v>
      </c>
      <c r="W17" s="12">
        <f t="shared" si="7"/>
        <v>0</v>
      </c>
      <c r="X17" s="15">
        <f t="shared" si="11"/>
        <v>337.59999999999997</v>
      </c>
      <c r="Y17" s="15">
        <f t="shared" si="8"/>
        <v>375.58</v>
      </c>
      <c r="Z17" s="15">
        <f t="shared" si="8"/>
        <v>329.15999999999997</v>
      </c>
      <c r="AA17" s="15">
        <f t="shared" si="8"/>
        <v>350.26</v>
      </c>
      <c r="AB17" s="15">
        <f t="shared" si="8"/>
        <v>337.59999999999997</v>
      </c>
      <c r="AC17" s="1"/>
      <c r="AD17" s="1">
        <f t="shared" si="12"/>
        <v>1730.1999999999998</v>
      </c>
      <c r="AE17" s="1"/>
      <c r="AF17" s="1"/>
    </row>
    <row r="18" spans="1:32">
      <c r="A18" t="s">
        <v>40</v>
      </c>
      <c r="B18" t="s">
        <v>41</v>
      </c>
      <c r="C18" s="1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6">
        <f t="shared" si="9"/>
        <v>0</v>
      </c>
      <c r="J18" s="6">
        <f t="shared" si="5"/>
        <v>2</v>
      </c>
      <c r="K18" s="6">
        <f t="shared" si="5"/>
        <v>0</v>
      </c>
      <c r="L18" s="6">
        <f t="shared" si="5"/>
        <v>0</v>
      </c>
      <c r="M18" s="6">
        <f t="shared" si="5"/>
        <v>0</v>
      </c>
      <c r="N18" s="10">
        <f>C18*D18</f>
        <v>568</v>
      </c>
      <c r="O18" s="10">
        <f t="shared" si="10"/>
        <v>596.4</v>
      </c>
      <c r="P18" s="10">
        <f t="shared" si="6"/>
        <v>553.79999999999995</v>
      </c>
      <c r="Q18" s="10">
        <f t="shared" si="6"/>
        <v>568</v>
      </c>
      <c r="R18" s="10">
        <f t="shared" si="6"/>
        <v>568</v>
      </c>
      <c r="S18" s="12">
        <f t="shared" si="13"/>
        <v>0</v>
      </c>
      <c r="T18" s="12">
        <f t="shared" si="7"/>
        <v>14.2</v>
      </c>
      <c r="U18" s="12">
        <f t="shared" si="7"/>
        <v>0</v>
      </c>
      <c r="V18" s="12">
        <f t="shared" si="7"/>
        <v>0</v>
      </c>
      <c r="W18" s="12">
        <f t="shared" si="7"/>
        <v>0</v>
      </c>
      <c r="X18" s="15">
        <f t="shared" si="11"/>
        <v>568</v>
      </c>
      <c r="Y18" s="15">
        <f t="shared" si="8"/>
        <v>610.6</v>
      </c>
      <c r="Z18" s="15">
        <f t="shared" si="8"/>
        <v>553.79999999999995</v>
      </c>
      <c r="AA18" s="15">
        <f t="shared" si="8"/>
        <v>568</v>
      </c>
      <c r="AB18" s="15">
        <f t="shared" si="8"/>
        <v>568</v>
      </c>
      <c r="AC18" s="1"/>
      <c r="AD18" s="1">
        <f t="shared" si="12"/>
        <v>2868.3999999999996</v>
      </c>
      <c r="AE18" s="1"/>
      <c r="AF18" s="1"/>
    </row>
    <row r="19" spans="1:32">
      <c r="A19" t="s">
        <v>42</v>
      </c>
      <c r="B19" t="s">
        <v>43</v>
      </c>
      <c r="C19" s="1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6">
        <f t="shared" si="9"/>
        <v>1</v>
      </c>
      <c r="J19" s="6">
        <f t="shared" si="5"/>
        <v>2</v>
      </c>
      <c r="K19" s="6">
        <f t="shared" si="5"/>
        <v>0</v>
      </c>
      <c r="L19" s="6">
        <f t="shared" si="5"/>
        <v>0</v>
      </c>
      <c r="M19" s="6">
        <f t="shared" si="5"/>
        <v>0</v>
      </c>
      <c r="N19" s="10">
        <f>C19*D19</f>
        <v>1845</v>
      </c>
      <c r="O19" s="10">
        <f t="shared" si="10"/>
        <v>1890</v>
      </c>
      <c r="P19" s="10">
        <f t="shared" si="6"/>
        <v>1800</v>
      </c>
      <c r="Q19" s="10">
        <f t="shared" si="6"/>
        <v>1260</v>
      </c>
      <c r="R19" s="10">
        <f t="shared" si="6"/>
        <v>1800</v>
      </c>
      <c r="S19" s="12">
        <f t="shared" si="13"/>
        <v>22.5</v>
      </c>
      <c r="T19" s="12">
        <f t="shared" si="7"/>
        <v>45</v>
      </c>
      <c r="U19" s="12">
        <f t="shared" si="7"/>
        <v>0</v>
      </c>
      <c r="V19" s="12">
        <f t="shared" si="7"/>
        <v>0</v>
      </c>
      <c r="W19" s="12">
        <f t="shared" si="7"/>
        <v>0</v>
      </c>
      <c r="X19" s="15">
        <f t="shared" si="11"/>
        <v>1867.5</v>
      </c>
      <c r="Y19" s="15">
        <f t="shared" si="8"/>
        <v>1935</v>
      </c>
      <c r="Z19" s="15">
        <f t="shared" si="8"/>
        <v>1800</v>
      </c>
      <c r="AA19" s="15">
        <f t="shared" si="8"/>
        <v>1260</v>
      </c>
      <c r="AB19" s="15">
        <f t="shared" si="8"/>
        <v>1800</v>
      </c>
      <c r="AC19" s="1"/>
      <c r="AD19" s="1">
        <f t="shared" si="12"/>
        <v>8662.5</v>
      </c>
      <c r="AE19" s="1"/>
      <c r="AF19" s="1"/>
    </row>
    <row r="20" spans="1:32">
      <c r="A20" t="s">
        <v>44</v>
      </c>
      <c r="B20" t="s">
        <v>45</v>
      </c>
      <c r="C20" s="1">
        <v>30</v>
      </c>
      <c r="D20" s="4">
        <v>39</v>
      </c>
      <c r="E20" s="4">
        <v>40</v>
      </c>
      <c r="F20" s="4">
        <v>41</v>
      </c>
      <c r="G20" s="4">
        <v>20</v>
      </c>
      <c r="H20" s="4">
        <v>40</v>
      </c>
      <c r="I20" s="6">
        <f t="shared" si="9"/>
        <v>0</v>
      </c>
      <c r="J20" s="6">
        <f t="shared" ref="J20" si="14" xml:space="preserve"> IF(E20&gt;40, E20-40, 0)</f>
        <v>0</v>
      </c>
      <c r="K20" s="6">
        <f t="shared" ref="K20" si="15" xml:space="preserve"> IF(F20&gt;40, F20-40, 0)</f>
        <v>1</v>
      </c>
      <c r="L20" s="6">
        <f t="shared" ref="L20" si="16" xml:space="preserve"> IF(G20&gt;40, G20-40, 0)</f>
        <v>0</v>
      </c>
      <c r="M20" s="6">
        <f t="shared" ref="M20" si="17" xml:space="preserve"> IF(H20&gt;40, H20-40, 0)</f>
        <v>0</v>
      </c>
      <c r="N20" s="10">
        <f>C20*D20</f>
        <v>1170</v>
      </c>
      <c r="O20" s="10">
        <f t="shared" si="10"/>
        <v>1200</v>
      </c>
      <c r="P20" s="10">
        <f t="shared" ref="P20" si="18">$C20*F20</f>
        <v>1230</v>
      </c>
      <c r="Q20" s="10">
        <f t="shared" ref="Q20" si="19">$C20*G20</f>
        <v>600</v>
      </c>
      <c r="R20" s="10">
        <f t="shared" ref="R20" si="20">$C20*H20</f>
        <v>1200</v>
      </c>
      <c r="S20" s="12">
        <f t="shared" si="13"/>
        <v>0</v>
      </c>
      <c r="T20" s="12">
        <f t="shared" ref="T20" si="21">0.5*J20*$C20</f>
        <v>0</v>
      </c>
      <c r="U20" s="12">
        <f t="shared" ref="U20" si="22">0.5*K20*$C20</f>
        <v>15</v>
      </c>
      <c r="V20" s="12">
        <f t="shared" ref="V20" si="23">0.5*L20*$C20</f>
        <v>0</v>
      </c>
      <c r="W20" s="12">
        <f t="shared" ref="W20" si="24">0.5*M20*$C20</f>
        <v>0</v>
      </c>
      <c r="X20" s="15">
        <f t="shared" si="11"/>
        <v>1170</v>
      </c>
      <c r="Y20" s="15">
        <f t="shared" ref="Y20" si="25">O20+T20</f>
        <v>1200</v>
      </c>
      <c r="Z20" s="15">
        <f t="shared" ref="Z20" si="26">P20+U20</f>
        <v>1245</v>
      </c>
      <c r="AA20" s="15">
        <f t="shared" ref="AA20" si="27">Q20+V20</f>
        <v>600</v>
      </c>
      <c r="AB20" s="15">
        <f t="shared" ref="AB20" si="28">R20+W20</f>
        <v>1200</v>
      </c>
      <c r="AC20" s="1"/>
      <c r="AD20" s="1">
        <f t="shared" si="12"/>
        <v>5415</v>
      </c>
      <c r="AE20" s="1"/>
      <c r="AF20" s="1"/>
    </row>
    <row r="22" spans="1:32">
      <c r="A22" t="s">
        <v>46</v>
      </c>
      <c r="B22" s="1"/>
      <c r="C22" s="1">
        <f xml:space="preserve"> MAX(C4:C20)</f>
        <v>45</v>
      </c>
      <c r="D22" s="2">
        <f xml:space="preserve"> MAX(D4:D20)</f>
        <v>55</v>
      </c>
      <c r="E22" s="2">
        <f t="shared" ref="E22:H22" si="29" xml:space="preserve"> MAX(E4:E20)</f>
        <v>60</v>
      </c>
      <c r="F22" s="2">
        <f t="shared" si="29"/>
        <v>54</v>
      </c>
      <c r="G22" s="2">
        <f t="shared" si="29"/>
        <v>42</v>
      </c>
      <c r="H22" s="2">
        <f t="shared" si="29"/>
        <v>49</v>
      </c>
      <c r="I22" s="2"/>
      <c r="J22" s="2"/>
      <c r="K22" s="2"/>
      <c r="L22" s="2"/>
      <c r="M22" s="2"/>
      <c r="N22" s="1">
        <f xml:space="preserve"> MAX(N4:N20)</f>
        <v>1845</v>
      </c>
      <c r="O22" s="1">
        <f t="shared" ref="O22:R22" si="30" xml:space="preserve"> MAX(O4:O20)</f>
        <v>1890</v>
      </c>
      <c r="P22" s="1">
        <f t="shared" si="30"/>
        <v>1800</v>
      </c>
      <c r="Q22" s="1">
        <f t="shared" si="30"/>
        <v>1260</v>
      </c>
      <c r="R22" s="1">
        <f t="shared" si="30"/>
        <v>1800</v>
      </c>
      <c r="S22" s="1">
        <f t="shared" ref="S22:X22" si="31" xml:space="preserve"> MAX(S4:S20)</f>
        <v>135</v>
      </c>
      <c r="T22" s="1">
        <f t="shared" ref="T22:W22" si="32" xml:space="preserve"> MAX(T4:T20)</f>
        <v>180</v>
      </c>
      <c r="U22" s="1">
        <f t="shared" si="32"/>
        <v>122.5</v>
      </c>
      <c r="V22" s="1">
        <f t="shared" si="32"/>
        <v>10.1</v>
      </c>
      <c r="W22" s="1">
        <f t="shared" si="32"/>
        <v>81</v>
      </c>
      <c r="X22" s="1">
        <f t="shared" si="31"/>
        <v>1867.5</v>
      </c>
      <c r="Y22" s="1">
        <f t="shared" ref="Y22:AB22" si="33" xml:space="preserve"> MAX(Y4:Y20)</f>
        <v>1935</v>
      </c>
      <c r="Z22" s="1">
        <f t="shared" si="33"/>
        <v>1800</v>
      </c>
      <c r="AA22" s="1">
        <f t="shared" si="33"/>
        <v>1260</v>
      </c>
      <c r="AB22" s="1">
        <f t="shared" si="33"/>
        <v>1800</v>
      </c>
      <c r="AC22" s="1"/>
      <c r="AD22" s="1">
        <f t="shared" ref="AD22" si="34" xml:space="preserve"> MAX(AD4:AD20)</f>
        <v>8662.5</v>
      </c>
      <c r="AE22" s="1"/>
      <c r="AF22" s="1"/>
    </row>
    <row r="23" spans="1:32">
      <c r="A23" t="s">
        <v>47</v>
      </c>
      <c r="C23" s="1">
        <f xml:space="preserve"> MIN(C4:C20)</f>
        <v>6.9</v>
      </c>
      <c r="D23" s="2">
        <f xml:space="preserve"> MIN(D4:D20)</f>
        <v>29</v>
      </c>
      <c r="E23" s="2">
        <f t="shared" ref="E23:H23" si="35" xml:space="preserve"> MIN(E4:E20)</f>
        <v>22</v>
      </c>
      <c r="F23" s="2">
        <f t="shared" si="35"/>
        <v>33</v>
      </c>
      <c r="G23" s="2">
        <f t="shared" si="35"/>
        <v>20</v>
      </c>
      <c r="H23" s="2">
        <f t="shared" si="35"/>
        <v>18</v>
      </c>
      <c r="I23" s="2"/>
      <c r="J23" s="2"/>
      <c r="K23" s="2"/>
      <c r="L23" s="2"/>
      <c r="M23" s="2"/>
      <c r="N23" s="1">
        <f xml:space="preserve"> MIN(N4:N20)</f>
        <v>269.10000000000002</v>
      </c>
      <c r="O23" s="1">
        <f t="shared" ref="O23:R23" si="36" xml:space="preserve"> MIN(O4:O20)</f>
        <v>358.8</v>
      </c>
      <c r="P23" s="1">
        <f t="shared" si="36"/>
        <v>289.8</v>
      </c>
      <c r="Q23" s="1">
        <f t="shared" si="36"/>
        <v>276</v>
      </c>
      <c r="R23" s="1">
        <f t="shared" si="36"/>
        <v>276</v>
      </c>
      <c r="S23" s="1">
        <f t="shared" ref="S23:X23" si="37" xml:space="preserve"> MIN(S4:S20)</f>
        <v>0</v>
      </c>
      <c r="T23" s="1">
        <f t="shared" ref="T23:W23" si="38" xml:space="preserve"> MIN(T4:T20)</f>
        <v>0</v>
      </c>
      <c r="U23" s="1">
        <f t="shared" si="38"/>
        <v>0</v>
      </c>
      <c r="V23" s="1">
        <f t="shared" si="38"/>
        <v>0</v>
      </c>
      <c r="W23" s="1">
        <f t="shared" si="38"/>
        <v>0</v>
      </c>
      <c r="X23" s="1">
        <f t="shared" si="37"/>
        <v>269.10000000000002</v>
      </c>
      <c r="Y23" s="1">
        <f t="shared" ref="Y23:AB23" si="39" xml:space="preserve"> MIN(Y4:Y20)</f>
        <v>375.58</v>
      </c>
      <c r="Z23" s="1">
        <f t="shared" si="39"/>
        <v>296.7</v>
      </c>
      <c r="AA23" s="1">
        <f t="shared" si="39"/>
        <v>276</v>
      </c>
      <c r="AB23" s="1">
        <f t="shared" si="39"/>
        <v>276</v>
      </c>
      <c r="AC23" s="1"/>
      <c r="AD23" s="1">
        <f t="shared" ref="AD23" si="40" xml:space="preserve"> MIN(AD4:AD20)</f>
        <v>1518</v>
      </c>
      <c r="AE23" s="1"/>
      <c r="AF23" s="1"/>
    </row>
    <row r="24" spans="1:32">
      <c r="A24" t="s">
        <v>48</v>
      </c>
      <c r="C24" s="1">
        <f xml:space="preserve"> AVERAGE(C4:C20)</f>
        <v>16.484705882352941</v>
      </c>
      <c r="D24" s="2">
        <f xml:space="preserve"> AVERAGE(D4:D20)</f>
        <v>40.882352941176471</v>
      </c>
      <c r="E24" s="2">
        <f t="shared" ref="E24:H24" si="41" xml:space="preserve"> AVERAGE(E4:E20)</f>
        <v>42.764705882352942</v>
      </c>
      <c r="F24" s="2">
        <f t="shared" si="41"/>
        <v>41.588235294117645</v>
      </c>
      <c r="G24" s="2">
        <f t="shared" si="41"/>
        <v>35.882352941176471</v>
      </c>
      <c r="H24" s="2">
        <f t="shared" si="41"/>
        <v>37.411764705882355</v>
      </c>
      <c r="I24" s="2"/>
      <c r="J24" s="2"/>
      <c r="K24" s="2"/>
      <c r="L24" s="2"/>
      <c r="M24" s="2"/>
      <c r="N24" s="1">
        <f xml:space="preserve"> AVERAGE(N4:N20)</f>
        <v>678.36470588235295</v>
      </c>
      <c r="O24" s="1">
        <f t="shared" ref="O24:R24" si="42" xml:space="preserve"> AVERAGE(O4:O20)</f>
        <v>699.30117647058819</v>
      </c>
      <c r="P24" s="1">
        <f t="shared" si="42"/>
        <v>684.58588235294121</v>
      </c>
      <c r="Q24" s="1">
        <f t="shared" si="42"/>
        <v>546.64941176470597</v>
      </c>
      <c r="R24" s="1">
        <f t="shared" si="42"/>
        <v>609.86470588235295</v>
      </c>
      <c r="S24" s="1">
        <f t="shared" ref="S24:X24" si="43" xml:space="preserve"> AVERAGE(S4:S20)</f>
        <v>18.932352941176472</v>
      </c>
      <c r="T24" s="1">
        <f t="shared" ref="T24:W24" si="44" xml:space="preserve"> AVERAGE(T4:T20)</f>
        <v>29.221176470588233</v>
      </c>
      <c r="U24" s="1">
        <f t="shared" si="44"/>
        <v>18.547058823529412</v>
      </c>
      <c r="V24" s="1">
        <f t="shared" si="44"/>
        <v>1.371764705882353</v>
      </c>
      <c r="W24" s="1">
        <f t="shared" si="44"/>
        <v>8.7470588235294109</v>
      </c>
      <c r="X24" s="1">
        <f t="shared" si="43"/>
        <v>697.29705882352937</v>
      </c>
      <c r="Y24" s="1">
        <f t="shared" ref="Y24:AB24" si="45" xml:space="preserve"> AVERAGE(Y4:Y20)</f>
        <v>728.52235294117656</v>
      </c>
      <c r="Z24" s="1">
        <f t="shared" si="45"/>
        <v>703.13294117647058</v>
      </c>
      <c r="AA24" s="1">
        <f t="shared" si="45"/>
        <v>548.02117647058822</v>
      </c>
      <c r="AB24" s="1">
        <f t="shared" si="45"/>
        <v>618.61176470588248</v>
      </c>
      <c r="AC24" s="1"/>
      <c r="AD24" s="1">
        <f t="shared" ref="AD24" si="46" xml:space="preserve"> AVERAGE(AD4:AD20)</f>
        <v>3295.5852941176468</v>
      </c>
      <c r="AE24" s="1"/>
      <c r="AF24" s="1"/>
    </row>
    <row r="25" spans="1:32">
      <c r="A25" t="s">
        <v>49</v>
      </c>
      <c r="D25">
        <f xml:space="preserve"> SUM(D4:D20)</f>
        <v>695</v>
      </c>
      <c r="E25">
        <f t="shared" ref="E25:H25" si="47" xml:space="preserve"> SUM(E4:E20)</f>
        <v>727</v>
      </c>
      <c r="F25">
        <f t="shared" si="47"/>
        <v>707</v>
      </c>
      <c r="G25">
        <f t="shared" si="47"/>
        <v>610</v>
      </c>
      <c r="H25">
        <f t="shared" si="47"/>
        <v>636</v>
      </c>
      <c r="N25" s="1">
        <f xml:space="preserve"> SUM(N4:N20)</f>
        <v>11532.2</v>
      </c>
      <c r="O25" s="1">
        <f t="shared" ref="O25:R25" si="48" xml:space="preserve"> SUM(O4:O20)</f>
        <v>11888.119999999999</v>
      </c>
      <c r="P25" s="1">
        <f t="shared" si="48"/>
        <v>11637.960000000001</v>
      </c>
      <c r="Q25" s="1">
        <f t="shared" si="48"/>
        <v>9293.0400000000009</v>
      </c>
      <c r="R25" s="1">
        <f t="shared" si="48"/>
        <v>10367.700000000001</v>
      </c>
      <c r="S25" s="1">
        <f t="shared" ref="S25:X25" si="49" xml:space="preserve"> SUM(S4:S20)</f>
        <v>321.85000000000002</v>
      </c>
      <c r="T25" s="1">
        <f t="shared" ref="T25:W25" si="50" xml:space="preserve"> SUM(T4:T20)</f>
        <v>496.76</v>
      </c>
      <c r="U25" s="1">
        <f t="shared" si="50"/>
        <v>315.3</v>
      </c>
      <c r="V25" s="1">
        <f t="shared" si="50"/>
        <v>23.32</v>
      </c>
      <c r="W25" s="1">
        <f t="shared" si="50"/>
        <v>148.69999999999999</v>
      </c>
      <c r="X25" s="1">
        <f t="shared" si="49"/>
        <v>11854.05</v>
      </c>
      <c r="Y25" s="1">
        <f t="shared" ref="Y25:AB25" si="51" xml:space="preserve"> SUM(Y4:Y20)</f>
        <v>12384.880000000001</v>
      </c>
      <c r="Z25" s="1">
        <f t="shared" si="51"/>
        <v>11953.26</v>
      </c>
      <c r="AA25" s="1">
        <f t="shared" si="51"/>
        <v>9316.36</v>
      </c>
      <c r="AB25" s="1">
        <f t="shared" si="51"/>
        <v>10516.400000000001</v>
      </c>
      <c r="AC25" s="1"/>
      <c r="AD25" s="1">
        <f t="shared" ref="AD25" si="52" xml:space="preserve"> SUM(AD4:AD20)</f>
        <v>56024.95</v>
      </c>
      <c r="AE25" s="1"/>
      <c r="AF25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ELsayed</cp:lastModifiedBy>
  <cp:revision/>
  <dcterms:created xsi:type="dcterms:W3CDTF">2025-08-14T06:31:58Z</dcterms:created>
  <dcterms:modified xsi:type="dcterms:W3CDTF">2025-08-14T10:39:43Z</dcterms:modified>
  <cp:category/>
  <cp:contentStatus/>
</cp:coreProperties>
</file>