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hale\OneDrive\Bureau\ISIMS\3eme Année\Data Visualisation\"/>
    </mc:Choice>
  </mc:AlternateContent>
  <xr:revisionPtr revIDLastSave="0" documentId="13_ncr:1_{1559AC38-7180-4738-914C-C983449E453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Feuil1" sheetId="1" r:id="rId1"/>
    <sheet name="Graphique" sheetId="2" r:id="rId2"/>
  </sheets>
  <definedNames>
    <definedName name="_xlnm._FilterDatabase" localSheetId="0" hidden="1">Feuil1!$E$1:$E$20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4" i="1"/>
  <c r="E15" i="1"/>
  <c r="E13" i="1"/>
  <c r="E3" i="1"/>
  <c r="F3" i="1" s="1"/>
  <c r="E4" i="1"/>
  <c r="E5" i="1"/>
  <c r="F5" i="1" s="1"/>
  <c r="E6" i="1"/>
  <c r="E7" i="1"/>
  <c r="F7" i="1" s="1"/>
  <c r="E8" i="1"/>
  <c r="F8" i="1" s="1"/>
  <c r="E9" i="1"/>
  <c r="F9" i="1" s="1"/>
  <c r="E10" i="1"/>
  <c r="F10" i="1" s="1"/>
  <c r="E2" i="1"/>
  <c r="G4" i="1" l="1"/>
  <c r="G2" i="1"/>
  <c r="E12" i="1"/>
  <c r="G6" i="1"/>
  <c r="F4" i="1"/>
  <c r="E11" i="1"/>
  <c r="G10" i="1"/>
  <c r="F6" i="1"/>
  <c r="G9" i="1"/>
  <c r="G8" i="1"/>
  <c r="F2" i="1"/>
  <c r="G7" i="1"/>
  <c r="G5" i="1"/>
  <c r="G3" i="1"/>
</calcChain>
</file>

<file path=xl/sharedStrings.xml><?xml version="1.0" encoding="utf-8"?>
<sst xmlns="http://schemas.openxmlformats.org/spreadsheetml/2006/main" count="24" uniqueCount="16">
  <si>
    <t>Code entreprise</t>
  </si>
  <si>
    <t>Région</t>
  </si>
  <si>
    <t>Production par employé</t>
  </si>
  <si>
    <t>Production</t>
  </si>
  <si>
    <t>Performance</t>
  </si>
  <si>
    <t>Rang</t>
  </si>
  <si>
    <t>Tunis</t>
  </si>
  <si>
    <t xml:space="preserve"> </t>
  </si>
  <si>
    <t>Sfax</t>
  </si>
  <si>
    <t>Total des productions</t>
  </si>
  <si>
    <t>Total des productions de Tunis</t>
  </si>
  <si>
    <t>Moyenne des productions par employé</t>
  </si>
  <si>
    <t>Moyenne des productions par employé des entreprises de Sfax</t>
  </si>
  <si>
    <t>Nombre d’entreprises</t>
  </si>
  <si>
    <t>Nombre d’entreprises de Sfax</t>
  </si>
  <si>
    <t>Nombre  d'employés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</si>
</sst>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scheme val="minor"/>
    </font>
    <font>
      <b/>
      <sz val="11"/>
      <color rgb="FF000000"/>
      <name val="Times New Roman"/>
    </font>
    <font>
      <sz val="11"/>
      <color rgb="FF000000"/>
      <name val="Times New Roman"/>
    </font>
    <font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5" xfId="0" applyFont="1" applyBorder="1" applyAlignment="1">
      <alignment horizontal="center" wrapText="1"/>
    </xf>
    <xf numFmtId="0" fontId="3" fillId="0" borderId="10" xfId="0" applyFont="1" applyBorder="1"/>
    <xf numFmtId="0" fontId="3" fillId="0" borderId="4" xfId="0" applyFont="1" applyBorder="1"/>
    <xf numFmtId="0" fontId="2" fillId="2" borderId="6" xfId="0" applyFont="1" applyFill="1" applyBorder="1" applyAlignment="1">
      <alignment horizontal="center" vertical="top" wrapText="1"/>
    </xf>
    <xf numFmtId="0" fontId="3" fillId="0" borderId="7" xfId="0" applyFont="1" applyBorder="1"/>
    <xf numFmtId="0" fontId="3" fillId="0" borderId="8" xfId="0" applyFont="1" applyBorder="1"/>
    <xf numFmtId="0" fontId="2" fillId="0" borderId="9" xfId="0" applyFont="1" applyBorder="1" applyAlignment="1">
      <alignment wrapText="1"/>
    </xf>
    <xf numFmtId="0" fontId="3" fillId="0" borderId="11" xfId="0" applyFont="1" applyBorder="1"/>
    <xf numFmtId="0" fontId="2" fillId="2" borderId="6" xfId="0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wrapText="1"/>
    </xf>
    <xf numFmtId="164" fontId="2" fillId="0" borderId="4" xfId="0" applyNumberFormat="1" applyFont="1" applyBorder="1" applyAlignment="1">
      <alignment vertical="top" wrapText="1"/>
    </xf>
    <xf numFmtId="164" fontId="1" fillId="0" borderId="4" xfId="0" applyNumberFormat="1" applyFont="1" applyBorder="1" applyAlignment="1">
      <alignment vertical="top" wrapText="1"/>
    </xf>
    <xf numFmtId="164" fontId="2" fillId="0" borderId="4" xfId="0" applyNumberFormat="1" applyFont="1" applyBorder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1">
    <dxf>
      <font>
        <b/>
        <i val="0"/>
        <strike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Production des entreprises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Feuil1!$A$2:$A$10</c:f>
              <c:numCache>
                <c:formatCode>General</c:formatCode>
                <c:ptCount val="9"/>
                <c:pt idx="0">
                  <c:v>1254</c:v>
                </c:pt>
                <c:pt idx="1">
                  <c:v>2513</c:v>
                </c:pt>
                <c:pt idx="2">
                  <c:v>3257</c:v>
                </c:pt>
                <c:pt idx="3">
                  <c:v>1256</c:v>
                </c:pt>
                <c:pt idx="4">
                  <c:v>2515</c:v>
                </c:pt>
                <c:pt idx="5">
                  <c:v>3259</c:v>
                </c:pt>
                <c:pt idx="6">
                  <c:v>1255</c:v>
                </c:pt>
                <c:pt idx="7">
                  <c:v>2514</c:v>
                </c:pt>
                <c:pt idx="8">
                  <c:v>3258</c:v>
                </c:pt>
              </c:numCache>
            </c:numRef>
          </c:cat>
          <c:val>
            <c:numRef>
              <c:f>Feuil1!$E$2:$E$10</c:f>
              <c:numCache>
                <c:formatCode>0.000</c:formatCode>
                <c:ptCount val="9"/>
                <c:pt idx="0">
                  <c:v>500</c:v>
                </c:pt>
                <c:pt idx="1">
                  <c:v>390</c:v>
                </c:pt>
                <c:pt idx="2">
                  <c:v>910</c:v>
                </c:pt>
                <c:pt idx="3">
                  <c:v>1000</c:v>
                </c:pt>
                <c:pt idx="4">
                  <c:v>650</c:v>
                </c:pt>
                <c:pt idx="5">
                  <c:v>375</c:v>
                </c:pt>
                <c:pt idx="6">
                  <c:v>1500</c:v>
                </c:pt>
                <c:pt idx="7">
                  <c:v>455</c:v>
                </c:pt>
                <c:pt idx="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7-4BBF-91A1-ADD1DB0D70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87023328"/>
        <c:axId val="1587025728"/>
      </c:barChart>
      <c:catAx>
        <c:axId val="158702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025728"/>
        <c:crosses val="autoZero"/>
        <c:auto val="1"/>
        <c:lblAlgn val="ctr"/>
        <c:lblOffset val="100"/>
        <c:noMultiLvlLbl val="0"/>
      </c:catAx>
      <c:valAx>
        <c:axId val="15870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02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297180</xdr:colOff>
      <xdr:row>4</xdr:row>
      <xdr:rowOff>179070</xdr:rowOff>
    </xdr:from>
    <xdr:to>
      <xdr:col>9</xdr:col>
      <xdr:colOff>30480</xdr:colOff>
      <xdr:row>19</xdr:row>
      <xdr:rowOff>64770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E9408E5-778F-C36C-FBCD-C5F703E64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zoomScale="145" zoomScaleNormal="145" workbookViewId="0">
      <selection activeCell="H12" sqref="H12"/>
    </sheetView>
  </sheetViews>
  <sheetFormatPr defaultColWidth="11.25" defaultRowHeight="15" customHeight="1" x14ac:dyDescent="0.25"/>
  <cols>
    <col min="1" max="4" width="10.625" customWidth="1"/>
    <col min="5" max="5" width="10.625" style="20" customWidth="1"/>
    <col min="6" max="26" width="10.625" customWidth="1"/>
  </cols>
  <sheetData>
    <row r="1" spans="1:7" ht="43.5" x14ac:dyDescent="0.25">
      <c r="A1" s="1" t="s">
        <v>0</v>
      </c>
      <c r="B1" s="2" t="s">
        <v>1</v>
      </c>
      <c r="C1" s="2" t="s">
        <v>2</v>
      </c>
      <c r="D1" s="2" t="s">
        <v>15</v>
      </c>
      <c r="E1" s="16" t="s">
        <v>3</v>
      </c>
      <c r="F1" s="2" t="s">
        <v>4</v>
      </c>
      <c r="G1" s="2" t="s">
        <v>5</v>
      </c>
    </row>
    <row r="2" spans="1:7" ht="15.75" x14ac:dyDescent="0.25">
      <c r="A2" s="3">
        <v>1254</v>
      </c>
      <c r="B2" s="4" t="s">
        <v>6</v>
      </c>
      <c r="C2" s="4">
        <v>25</v>
      </c>
      <c r="D2" s="4">
        <v>20</v>
      </c>
      <c r="E2" s="17">
        <f>D2*C2</f>
        <v>500</v>
      </c>
      <c r="F2" s="5" t="str">
        <f>IF(E2&gt;600,"Bonne",IF(AND(E2&gt;=300,E2&lt;=600),"Moyenne","Insuffisante"))</f>
        <v>Moyenne</v>
      </c>
      <c r="G2" s="5">
        <f>RANK(E2,E$2:E$10,0)</f>
        <v>5</v>
      </c>
    </row>
    <row r="3" spans="1:7" ht="15.75" x14ac:dyDescent="0.25">
      <c r="A3" s="3">
        <v>2513</v>
      </c>
      <c r="B3" s="4" t="s">
        <v>8</v>
      </c>
      <c r="C3" s="4">
        <v>13</v>
      </c>
      <c r="D3" s="4">
        <v>30</v>
      </c>
      <c r="E3" s="17">
        <f t="shared" ref="E3:E10" si="0">D3*C3</f>
        <v>390</v>
      </c>
      <c r="F3" s="5" t="str">
        <f t="shared" ref="F3:F10" si="1">IF(E3&gt;600,"Bonne",IF(AND(E3&gt;=300,E3&lt;=600),"Moyenne","Insuffisante"))</f>
        <v>Moyenne</v>
      </c>
      <c r="G3" s="5">
        <f t="shared" ref="G3:G10" si="2">RANK(E3,E$2:E$10,0)</f>
        <v>7</v>
      </c>
    </row>
    <row r="4" spans="1:7" ht="15.75" x14ac:dyDescent="0.25">
      <c r="A4" s="3">
        <v>3257</v>
      </c>
      <c r="B4" s="4" t="s">
        <v>8</v>
      </c>
      <c r="C4" s="4">
        <v>13</v>
      </c>
      <c r="D4" s="4">
        <v>70</v>
      </c>
      <c r="E4" s="17">
        <f t="shared" si="0"/>
        <v>910</v>
      </c>
      <c r="F4" s="5" t="str">
        <f t="shared" si="1"/>
        <v>Bonne</v>
      </c>
      <c r="G4" s="5">
        <f t="shared" si="2"/>
        <v>3</v>
      </c>
    </row>
    <row r="5" spans="1:7" ht="15.75" x14ac:dyDescent="0.25">
      <c r="A5" s="3">
        <v>1256</v>
      </c>
      <c r="B5" s="4" t="s">
        <v>6</v>
      </c>
      <c r="C5" s="4">
        <v>25</v>
      </c>
      <c r="D5" s="4">
        <v>40</v>
      </c>
      <c r="E5" s="17">
        <f t="shared" si="0"/>
        <v>1000</v>
      </c>
      <c r="F5" s="5" t="str">
        <f t="shared" si="1"/>
        <v>Bonne</v>
      </c>
      <c r="G5" s="5">
        <f t="shared" si="2"/>
        <v>2</v>
      </c>
    </row>
    <row r="6" spans="1:7" ht="15.75" x14ac:dyDescent="0.25">
      <c r="A6" s="3">
        <v>2515</v>
      </c>
      <c r="B6" s="4" t="s">
        <v>8</v>
      </c>
      <c r="C6" s="4">
        <v>13</v>
      </c>
      <c r="D6" s="4">
        <v>50</v>
      </c>
      <c r="E6" s="17">
        <f t="shared" si="0"/>
        <v>650</v>
      </c>
      <c r="F6" s="5" t="str">
        <f t="shared" si="1"/>
        <v>Bonne</v>
      </c>
      <c r="G6" s="5">
        <f t="shared" si="2"/>
        <v>4</v>
      </c>
    </row>
    <row r="7" spans="1:7" ht="15.75" x14ac:dyDescent="0.25">
      <c r="A7" s="3">
        <v>3259</v>
      </c>
      <c r="B7" s="4" t="s">
        <v>6</v>
      </c>
      <c r="C7" s="4">
        <v>25</v>
      </c>
      <c r="D7" s="4">
        <v>15</v>
      </c>
      <c r="E7" s="17">
        <f t="shared" si="0"/>
        <v>375</v>
      </c>
      <c r="F7" s="5" t="str">
        <f t="shared" si="1"/>
        <v>Moyenne</v>
      </c>
      <c r="G7" s="5">
        <f t="shared" si="2"/>
        <v>8</v>
      </c>
    </row>
    <row r="8" spans="1:7" ht="15.75" x14ac:dyDescent="0.25">
      <c r="A8" s="3">
        <v>1255</v>
      </c>
      <c r="B8" s="4" t="s">
        <v>6</v>
      </c>
      <c r="C8" s="4">
        <v>25</v>
      </c>
      <c r="D8" s="4">
        <v>60</v>
      </c>
      <c r="E8" s="17">
        <f t="shared" si="0"/>
        <v>1500</v>
      </c>
      <c r="F8" s="5" t="str">
        <f t="shared" si="1"/>
        <v>Bonne</v>
      </c>
      <c r="G8" s="5">
        <f t="shared" si="2"/>
        <v>1</v>
      </c>
    </row>
    <row r="9" spans="1:7" ht="15.75" x14ac:dyDescent="0.25">
      <c r="A9" s="3">
        <v>2514</v>
      </c>
      <c r="B9" s="4" t="s">
        <v>8</v>
      </c>
      <c r="C9" s="4">
        <v>13</v>
      </c>
      <c r="D9" s="4">
        <v>35</v>
      </c>
      <c r="E9" s="17">
        <f t="shared" si="0"/>
        <v>455</v>
      </c>
      <c r="F9" s="5" t="str">
        <f t="shared" si="1"/>
        <v>Moyenne</v>
      </c>
      <c r="G9" s="5">
        <f t="shared" si="2"/>
        <v>6</v>
      </c>
    </row>
    <row r="10" spans="1:7" ht="15.75" x14ac:dyDescent="0.25">
      <c r="A10" s="3">
        <v>3258</v>
      </c>
      <c r="B10" s="4" t="s">
        <v>8</v>
      </c>
      <c r="C10" s="4">
        <v>13</v>
      </c>
      <c r="D10" s="4">
        <v>10</v>
      </c>
      <c r="E10" s="17">
        <f t="shared" si="0"/>
        <v>130</v>
      </c>
      <c r="F10" s="5" t="str">
        <f t="shared" si="1"/>
        <v>Insuffisante</v>
      </c>
      <c r="G10" s="5">
        <f t="shared" si="2"/>
        <v>9</v>
      </c>
    </row>
    <row r="11" spans="1:7" ht="15.75" x14ac:dyDescent="0.25">
      <c r="A11" s="7" t="s">
        <v>7</v>
      </c>
      <c r="B11" s="10" t="s">
        <v>9</v>
      </c>
      <c r="C11" s="11"/>
      <c r="D11" s="12"/>
      <c r="E11" s="18">
        <f>SUM(E2:E10)</f>
        <v>5910</v>
      </c>
      <c r="F11" s="13" t="s">
        <v>7</v>
      </c>
      <c r="G11" s="6"/>
    </row>
    <row r="12" spans="1:7" ht="30" customHeight="1" x14ac:dyDescent="0.25">
      <c r="A12" s="8"/>
      <c r="B12" s="15" t="s">
        <v>10</v>
      </c>
      <c r="C12" s="11"/>
      <c r="D12" s="12"/>
      <c r="E12" s="18">
        <f>SUMIF(B2:B10,"Tunis",E2:E10)</f>
        <v>3375</v>
      </c>
      <c r="F12" s="14"/>
      <c r="G12" s="6"/>
    </row>
    <row r="13" spans="1:7" ht="30" customHeight="1" x14ac:dyDescent="0.25">
      <c r="A13" s="8"/>
      <c r="B13" s="10" t="s">
        <v>11</v>
      </c>
      <c r="C13" s="11"/>
      <c r="D13" s="12"/>
      <c r="E13" s="19">
        <f>AVERAGE(C2:C10)</f>
        <v>18.333333333333332</v>
      </c>
      <c r="F13" s="14"/>
      <c r="G13" s="6"/>
    </row>
    <row r="14" spans="1:7" ht="30" customHeight="1" x14ac:dyDescent="0.25">
      <c r="A14" s="8"/>
      <c r="B14" s="15" t="s">
        <v>12</v>
      </c>
      <c r="C14" s="11"/>
      <c r="D14" s="12"/>
      <c r="E14" s="19">
        <f>AVERAGEIF(B2:B10,"Sfax",C2:C10)</f>
        <v>13</v>
      </c>
      <c r="F14" s="14"/>
      <c r="G14" s="6"/>
    </row>
    <row r="15" spans="1:7" ht="30" customHeight="1" x14ac:dyDescent="0.25">
      <c r="A15" s="8"/>
      <c r="B15" s="15" t="s">
        <v>13</v>
      </c>
      <c r="C15" s="11"/>
      <c r="D15" s="12"/>
      <c r="E15" s="19">
        <f>COUNTA(A2:A10)</f>
        <v>9</v>
      </c>
      <c r="F15" s="14"/>
      <c r="G15" s="6"/>
    </row>
    <row r="16" spans="1:7" ht="15.75" x14ac:dyDescent="0.25">
      <c r="A16" s="9"/>
      <c r="B16" s="10" t="s">
        <v>14</v>
      </c>
      <c r="C16" s="11"/>
      <c r="D16" s="12"/>
      <c r="E16" s="17">
        <f>COUNTIF(B2:B10,"Sfax")</f>
        <v>5</v>
      </c>
      <c r="F16" s="14"/>
      <c r="G16" s="6"/>
    </row>
    <row r="17" ht="15.75" x14ac:dyDescent="0.25"/>
    <row r="18" ht="15.75" x14ac:dyDescent="0.25"/>
    <row r="19" ht="15.75" x14ac:dyDescent="0.25"/>
    <row r="20" ht="15.75" x14ac:dyDescent="0.25"/>
  </sheetData>
  <autoFilter ref="E1:E20" xr:uid="{00000000-0001-0000-0000-000000000000}"/>
  <mergeCells count="8">
    <mergeCell ref="A11:A16"/>
    <mergeCell ref="B11:D11"/>
    <mergeCell ref="F11:F16"/>
    <mergeCell ref="B12:D12"/>
    <mergeCell ref="B13:D13"/>
    <mergeCell ref="B14:D14"/>
    <mergeCell ref="B15:D15"/>
    <mergeCell ref="B16:D16"/>
  </mergeCells>
  <conditionalFormatting sqref="A2:A10">
    <cfRule type="expression" dxfId="0" priority="1" stopIfTrue="1">
      <formula>F2:F10="Bonne"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7" sqref="B7"/>
    </sheetView>
  </sheetViews>
  <sheetFormatPr defaultColWidth="11.25" defaultRowHeight="15" customHeight="1" x14ac:dyDescent="0.25"/>
  <cols>
    <col min="1" max="26" width="10.625" customWidth="1"/>
  </cols>
  <sheetData/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Graphique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Kammoun Khaled</cp:lastModifiedBy>
  <dcterms:modified xsi:type="dcterms:W3CDTF">2024-10-09T22:59:47Z</dcterms:modified>
</cp:coreProperties>
</file>