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haleddahly/Documents/TAU/פרויקט גמר/Final project/calculations and reports/"/>
    </mc:Choice>
  </mc:AlternateContent>
  <xr:revisionPtr revIDLastSave="0" documentId="8_{2300D45A-7FCC-6D42-AF80-ED244A988737}" xr6:coauthVersionLast="46" xr6:coauthVersionMax="46" xr10:uidLastSave="{00000000-0000-0000-0000-000000000000}"/>
  <bookViews>
    <workbookView xWindow="0" yWindow="500" windowWidth="23260" windowHeight="12580" activeTab="1" xr2:uid="{00000000-000D-0000-FFFF-FFFF00000000}"/>
  </bookViews>
  <sheets>
    <sheet name="Sheet2" sheetId="1" r:id="rId1"/>
    <sheet name="Sheet1" sheetId="2" r:id="rId2"/>
  </sheets>
  <calcPr calcId="191029"/>
  <customWorkbookViews>
    <customWorkbookView name="User - Personal View" guid="{7914B51C-EFCB-45F5-902E-0B39B743CF26}" mergeInterval="0" personalView="1" maximized="1" xWindow="512" yWindow="-1509" windowWidth="2418" windowHeight="146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9" i="2"/>
  <c r="E20" i="2" l="1"/>
  <c r="E24" i="2"/>
  <c r="E23" i="2"/>
</calcChain>
</file>

<file path=xl/sharedStrings.xml><?xml version="1.0" encoding="utf-8"?>
<sst xmlns="http://schemas.openxmlformats.org/spreadsheetml/2006/main" count="96" uniqueCount="56">
  <si>
    <t>Component(Name)</t>
  </si>
  <si>
    <t>Supplier</t>
  </si>
  <si>
    <t>Quantity</t>
  </si>
  <si>
    <t>Price (NIS)</t>
  </si>
  <si>
    <t>Link</t>
  </si>
  <si>
    <t>Availability</t>
  </si>
  <si>
    <t>Notes</t>
  </si>
  <si>
    <t>Total</t>
  </si>
  <si>
    <t>DigiKey</t>
  </si>
  <si>
    <t>https://www.digikey.co.il/en/products/detail/vishay-ale/CW010100R0JE12HE/5252949</t>
  </si>
  <si>
    <t>https://www.digikey.co.il/en/products/detail/phoenix-contact/3044733/2426330</t>
  </si>
  <si>
    <t>Rotary switch</t>
  </si>
  <si>
    <t>RS Components</t>
  </si>
  <si>
    <t>AC connector</t>
  </si>
  <si>
    <t>Wires</t>
  </si>
  <si>
    <t>Power supply 15[V]</t>
  </si>
  <si>
    <t>Power supply 12[V]</t>
  </si>
  <si>
    <t>Terminal strip**</t>
  </si>
  <si>
    <t>https://www.digikey.co.il/en/products/detail/te-connectivity-amp-connectors/1776295-3/2294014</t>
  </si>
  <si>
    <t>DIN Rail</t>
  </si>
  <si>
    <t>Circuit breaker (1 pole for neutral line )</t>
  </si>
  <si>
    <t>https://www.digikey.co.il/en/products/detail/altech/1BU30M/16528105</t>
  </si>
  <si>
    <t>https://il.rsdelivers.com/product/legrand/5-552-39/legrand-p17-tempra-pro-ip44-red-cable-mount-3pne-v/8211955</t>
  </si>
  <si>
    <t>relays (and precharge)</t>
  </si>
  <si>
    <t>https://il.rsdelivers.com/product/rs-pro/rs-pro-switch-mode-din-rail-power-supply-230v-ac/1368306</t>
  </si>
  <si>
    <t>https://il.rsdelivers.com/product/rs-pro/rs-pro-switch-mode-din-rail-power-supply-230v-ac/1368305</t>
  </si>
  <si>
    <t>https://il.rsdelivers.com/product/phoenix-contact/1207695/phoenix-contact-slotted-din-rail-1155mm-x-35mm-x/6485788</t>
  </si>
  <si>
    <t>https://il.rsdelivers.com/product/finder/223400124720/finder-22-series-4-pole-contactor-25-a-12-v-dc-3no/7761557</t>
  </si>
  <si>
    <t>https://www.digikey.co.il/en/products/detail/te-connectivity-aerospace-defense-and-marine/82A0111-8-9/2338564</t>
  </si>
  <si>
    <t>https://www.digikey.co.il/en/products/detail/riedon/UB15-2RF1/5965575</t>
  </si>
  <si>
    <t>https://www.digikey.co.il/en/products/detail/riedon/UB15-5RF1/5965576</t>
  </si>
  <si>
    <t>resistor 2 Ohm</t>
  </si>
  <si>
    <t>resistor 5 Ohm</t>
  </si>
  <si>
    <t>https://www.digikey.co.il/en/products/detail/panasonic-electronic-components/EZP-Q38126MTA/11687246</t>
  </si>
  <si>
    <t>capacitor</t>
  </si>
  <si>
    <t>https://uk.rs-online.com/web/p/rotary-cam-switches/1834357</t>
  </si>
  <si>
    <t>old Link</t>
  </si>
  <si>
    <t>https://www.digikey.co.il/en/products/detail/finder-relays-inc/22-44-0-012-4310/10822568</t>
  </si>
  <si>
    <t>https://www.digikey.co.il/en/products/detail/phoenix-contact/3044584/2426297</t>
  </si>
  <si>
    <t>https://www.digikey.co.il/en/products/detail/altech-corporation/MMS-32H-32A/9379582</t>
  </si>
  <si>
    <t>https://www.digikey.co.il/en/products/detail/weidm%C3%BCller/SU1C30UC/7933449</t>
  </si>
  <si>
    <t>https://www.digikey.co.il/en/products/detail/alpha-wire/460819-WH005/3706641</t>
  </si>
  <si>
    <t>Digikey</t>
  </si>
  <si>
    <t>https://www.digikey.co.il/en/products/detail/phoenix-contact/3046703/6163539</t>
  </si>
  <si>
    <t>Din Rail jumper</t>
  </si>
  <si>
    <t>https://www.digikey.co.il/en/products/detail/omron-automation-and-safety/XW5S-S6-0-2/8636762</t>
  </si>
  <si>
    <t>Price Total</t>
  </si>
  <si>
    <t>Connection terminal 3lay</t>
  </si>
  <si>
    <t>Connection terminal 2 lay</t>
  </si>
  <si>
    <t>https://il.rsdelivers.com/product/legrand/5-551-29/legrand-p17-tempra-pro-ip44-red-cable-mount-3pne-v/8211895</t>
  </si>
  <si>
    <t>https://www.digikey.co.il/en/products/detail/curtis-industries/CDM-3/2659436</t>
  </si>
  <si>
    <t>ok</t>
  </si>
  <si>
    <t>PCB</t>
  </si>
  <si>
    <t>Resistor 100Ohm</t>
  </si>
  <si>
    <t>https://www.digikey.co.il/en/products/detail/twin-industries/B30-7100-PCB/2504965</t>
  </si>
  <si>
    <t>https://www.digikey.co.il/en/products/detail/vector-electronics/17T36WE/2511972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</si>
</sst>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₪&quot;* #,##0.00_-;\-&quot;₪&quot;* #,##0.00_-;_-&quot;₪&quot;* &quot;-&quot;??_-;_-@_-"/>
  </numFmts>
  <fonts count="18">
    <font>
      <sz val="12"/>
      <color theme="1"/>
      <name val="Calibri"/>
      <scheme val="minor"/>
    </font>
    <font>
      <b/>
      <i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rgb="FF7030A0"/>
      <name val="Calibri"/>
    </font>
    <font>
      <sz val="12"/>
      <color rgb="FF000000"/>
      <name val="Calibri"/>
    </font>
    <font>
      <sz val="12"/>
      <color theme="0"/>
      <name val="Calibri"/>
    </font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4"/>
      <name val="Calibri"/>
      <family val="2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</font>
    <font>
      <u/>
      <sz val="12"/>
      <color rgb="FFFF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 applyFont="1" applyAlignment="1"/>
    <xf numFmtId="0" fontId="3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8" fillId="0" borderId="0" xfId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wrapText="1"/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7" fillId="0" borderId="0" xfId="0" applyFont="1" applyFill="1" applyBorder="1" applyProtection="1">
      <protection locked="0"/>
    </xf>
    <xf numFmtId="164" fontId="1" fillId="0" borderId="0" xfId="2" applyFont="1" applyFill="1" applyBorder="1" applyAlignment="1" applyProtection="1">
      <alignment horizontal="center"/>
      <protection locked="0"/>
    </xf>
    <xf numFmtId="164" fontId="3" fillId="0" borderId="0" xfId="2" applyFont="1" applyFill="1" applyBorder="1" applyAlignment="1" applyProtection="1">
      <alignment horizontal="center"/>
      <protection locked="0"/>
    </xf>
    <xf numFmtId="164" fontId="9" fillId="0" borderId="0" xfId="2" applyFont="1" applyFill="1" applyBorder="1" applyAlignment="1" applyProtection="1">
      <alignment horizontal="center"/>
      <protection locked="0"/>
    </xf>
    <xf numFmtId="164" fontId="5" fillId="0" borderId="0" xfId="2" applyFont="1" applyFill="1" applyBorder="1" applyAlignment="1" applyProtection="1">
      <protection locked="0"/>
    </xf>
    <xf numFmtId="164" fontId="12" fillId="0" borderId="0" xfId="2" applyFont="1" applyFill="1" applyBorder="1" applyAlignment="1" applyProtection="1">
      <protection locked="0"/>
    </xf>
    <xf numFmtId="164" fontId="0" fillId="0" borderId="0" xfId="2" applyFont="1" applyFill="1" applyBorder="1" applyAlignment="1" applyProtection="1">
      <protection locked="0"/>
    </xf>
    <xf numFmtId="0" fontId="10" fillId="0" borderId="0" xfId="0" applyFont="1" applyFill="1" applyAlignment="1" applyProtection="1">
      <alignment horizontal="center"/>
      <protection locked="0"/>
    </xf>
    <xf numFmtId="0" fontId="11" fillId="0" borderId="0" xfId="0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  <xf numFmtId="164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0" fontId="14" fillId="0" borderId="0" xfId="1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1" applyFont="1" applyFill="1" applyBorder="1" applyAlignment="1" applyProtection="1">
      <alignment horizontal="center"/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17" fillId="0" borderId="0" xfId="0" applyFont="1" applyFill="1" applyBorder="1" applyAlignment="1" applyProtection="1">
      <protection locked="0"/>
    </xf>
    <xf numFmtId="0" fontId="0" fillId="0" borderId="0" xfId="0"/>
    <xf numFmtId="0" fontId="9" fillId="0" borderId="0" xfId="0" applyFont="1" applyFill="1" applyBorder="1" applyAlignment="1" applyProtection="1">
      <protection locked="0"/>
    </xf>
  </cellXfs>
  <cellStyles count="3">
    <cellStyle name="Currency" xfId="2" builtinId="4"/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_-&quot;₪&quot;* #,##0.00_-;\-&quot;₪&quot;* #,##0.00_-;_-&quot;₪&quot;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_-&quot;₪&quot;* #,##0.00_-;\-&quot;₪&quot;* #,##0.00_-;_-&quot;₪&quot;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2"/>
        <color rgb="FFFF0000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border outline="0">
        <left style="thin">
          <color rgb="FF000000"/>
        </left>
        <right style="thin">
          <color rgb="FF000000"/>
        </righ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" totalsRowCount="1" headerRowDxfId="20" dataDxfId="19" tableBorderDxfId="18">
  <autoFilter ref="A1:I19" xr:uid="{00000000-0009-0000-0100-000001000000}"/>
  <sortState xmlns:xlrd2="http://schemas.microsoft.com/office/spreadsheetml/2017/richdata2" ref="A2:I17">
    <sortCondition ref="B1:B17"/>
  </sortState>
  <tableColumns count="9">
    <tableColumn id="1" xr3:uid="{00000000-0010-0000-0000-000001000000}" name="Component(Name)" totalsRowLabel="Total" dataDxfId="17" totalsRowDxfId="8"/>
    <tableColumn id="2" xr3:uid="{00000000-0010-0000-0000-000002000000}" name="Supplier" dataDxfId="16" totalsRowDxfId="7"/>
    <tableColumn id="3" xr3:uid="{00000000-0010-0000-0000-000003000000}" name="Quantity" dataDxfId="15" totalsRowDxfId="6"/>
    <tableColumn id="4" xr3:uid="{00000000-0010-0000-0000-000004000000}" name="Price (NIS)" dataDxfId="14" totalsRowDxfId="5" dataCellStyle="Currency"/>
    <tableColumn id="5" xr3:uid="{00000000-0010-0000-0000-000005000000}" name="Price Total" totalsRowFunction="custom" dataDxfId="13" totalsRowDxfId="4" dataCellStyle="Currency">
      <calculatedColumnFormula>D2*C2</calculatedColumnFormula>
      <totalsRowFormula>SUM(Table1[Price Total])</totalsRowFormula>
    </tableColumn>
    <tableColumn id="6" xr3:uid="{00000000-0010-0000-0000-000006000000}" name="Link" dataDxfId="12" totalsRowDxfId="3"/>
    <tableColumn id="7" xr3:uid="{00000000-0010-0000-0000-000007000000}" name="old Link" dataDxfId="11" totalsRowDxfId="2" dataCellStyle="Hyperlink"/>
    <tableColumn id="8" xr3:uid="{00000000-0010-0000-0000-000008000000}" name="Availability" dataDxfId="10" totalsRowDxfId="1"/>
    <tableColumn id="12" xr3:uid="{00000000-0010-0000-0000-00000C000000}" name="Notes" dataDxfId="9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l.rsdelivers.com/product/rs-pro/rs-pro-switch-mode-din-rail-power-supply-230v-ac/1368306" TargetMode="External"/><Relationship Id="rId13" Type="http://schemas.openxmlformats.org/officeDocument/2006/relationships/hyperlink" Target="https://www.digikey.co.il/en/products/detail/riedon/UB15-5RF1/5965576" TargetMode="External"/><Relationship Id="rId3" Type="http://schemas.openxmlformats.org/officeDocument/2006/relationships/hyperlink" Target="https://www.digikey.co.il/en/products/detail/vishay-ale/CW010100R0JE12HE/5252949" TargetMode="External"/><Relationship Id="rId7" Type="http://schemas.openxmlformats.org/officeDocument/2006/relationships/hyperlink" Target="https://www.digikey.co.il/en/products/detail/te-connectivity-aerospace-defense-and-marine/82A0111-8-9/2338564" TargetMode="External"/><Relationship Id="rId12" Type="http://schemas.openxmlformats.org/officeDocument/2006/relationships/hyperlink" Target="https://www.digikey.co.il/en/products/detail/riedon/UB15-2RF1/5965575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il.rsdelivers.com/product/finder/223400124720/finder-22-series-4-pole-contactor-25-a-12-v-dc-3no/7761557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il.rsdelivers.com/product/legrand/5-552-39/legrand-p17-tempra-pro-ip44-red-cable-mount-3pne-v/8211955" TargetMode="External"/><Relationship Id="rId11" Type="http://schemas.openxmlformats.org/officeDocument/2006/relationships/hyperlink" Target="https://il.rsdelivers.com/product/phoenix-contact/1207695/phoenix-contact-slotted-din-rail-1155mm-x-35mm-x/6485788" TargetMode="External"/><Relationship Id="rId5" Type="http://schemas.openxmlformats.org/officeDocument/2006/relationships/hyperlink" Target="https://uk.rs-online.com/web/p/rotary-cam-switches/1834357" TargetMode="External"/><Relationship Id="rId15" Type="http://schemas.openxmlformats.org/officeDocument/2006/relationships/hyperlink" Target="https://www.digikey.co.il/en/products/detail/curtis-industries/CDM-3/2659436" TargetMode="External"/><Relationship Id="rId10" Type="http://schemas.openxmlformats.org/officeDocument/2006/relationships/hyperlink" Target="https://www.digikey.co.il/en/products/detail/te-connectivity-amp-connectors/1776295-3/2294014" TargetMode="External"/><Relationship Id="rId4" Type="http://schemas.openxmlformats.org/officeDocument/2006/relationships/hyperlink" Target="https://www.digikey.co.il/en/products/detail/phoenix-contact/3044733/2426330" TargetMode="External"/><Relationship Id="rId9" Type="http://schemas.openxmlformats.org/officeDocument/2006/relationships/hyperlink" Target="https://il.rsdelivers.com/product/rs-pro/rs-pro-switch-mode-din-rail-power-supply-230v-ac/1368305" TargetMode="External"/><Relationship Id="rId14" Type="http://schemas.openxmlformats.org/officeDocument/2006/relationships/hyperlink" Target="https://www.digikey.co.il/en/products/detail/panasonic-electronic-components/EZP-Q38126MTA/1168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/>
  <sheetData/>
  <customSheetViews>
    <customSheetView guid="{7914B51C-EFCB-45F5-902E-0B39B743CF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11.1640625" defaultRowHeight="15" customHeight="1"/>
  <cols>
    <col min="1" max="1" width="42.33203125" style="5" customWidth="1"/>
    <col min="2" max="2" width="14.1640625" style="5" customWidth="1"/>
    <col min="3" max="3" width="14.83203125" style="5" customWidth="1"/>
    <col min="4" max="4" width="16.83203125" style="20" customWidth="1"/>
    <col min="5" max="5" width="17.83203125" style="20" customWidth="1"/>
    <col min="6" max="6" width="38.1640625" style="5" customWidth="1"/>
    <col min="7" max="7" width="10.1640625" style="34" customWidth="1"/>
    <col min="8" max="8" width="14.83203125" style="5" customWidth="1"/>
    <col min="9" max="9" width="80.33203125" style="5" customWidth="1"/>
    <col min="10" max="23" width="10.83203125" style="5" customWidth="1"/>
    <col min="24" max="16384" width="11.1640625" style="5"/>
  </cols>
  <sheetData>
    <row r="1" spans="1:9" ht="16">
      <c r="A1" s="3" t="s">
        <v>0</v>
      </c>
      <c r="B1" s="3" t="s">
        <v>1</v>
      </c>
      <c r="C1" s="3" t="s">
        <v>2</v>
      </c>
      <c r="D1" s="15" t="s">
        <v>3</v>
      </c>
      <c r="E1" s="15" t="s">
        <v>46</v>
      </c>
      <c r="F1" s="4" t="s">
        <v>4</v>
      </c>
      <c r="G1" s="26" t="s">
        <v>36</v>
      </c>
      <c r="H1" s="3" t="s">
        <v>5</v>
      </c>
      <c r="I1" s="3" t="s">
        <v>6</v>
      </c>
    </row>
    <row r="2" spans="1:9" ht="15" customHeight="1">
      <c r="A2" s="3" t="s">
        <v>23</v>
      </c>
      <c r="B2" s="6" t="s">
        <v>8</v>
      </c>
      <c r="C2" s="1">
        <v>4</v>
      </c>
      <c r="D2" s="16">
        <v>254.66</v>
      </c>
      <c r="E2" s="16">
        <f t="shared" ref="E2:E18" si="0">D2*C2</f>
        <v>1018.64</v>
      </c>
      <c r="F2" s="35" t="s">
        <v>37</v>
      </c>
      <c r="G2" s="27" t="s">
        <v>27</v>
      </c>
      <c r="H2" s="8" t="s">
        <v>51</v>
      </c>
      <c r="I2" s="7"/>
    </row>
    <row r="3" spans="1:9" ht="16">
      <c r="A3" s="4" t="s">
        <v>53</v>
      </c>
      <c r="B3" s="6" t="s">
        <v>8</v>
      </c>
      <c r="C3" s="1">
        <v>10</v>
      </c>
      <c r="D3" s="16">
        <v>13.78</v>
      </c>
      <c r="E3" s="16">
        <f t="shared" si="0"/>
        <v>137.79999999999998</v>
      </c>
      <c r="F3" s="1" t="s">
        <v>9</v>
      </c>
      <c r="G3" s="28" t="s">
        <v>9</v>
      </c>
      <c r="H3" s="8" t="s">
        <v>51</v>
      </c>
      <c r="I3" s="7"/>
    </row>
    <row r="4" spans="1:9" ht="16">
      <c r="A4" s="4" t="s">
        <v>48</v>
      </c>
      <c r="B4" s="6" t="s">
        <v>8</v>
      </c>
      <c r="C4" s="1">
        <v>14</v>
      </c>
      <c r="D4" s="16">
        <v>10.039999999999999</v>
      </c>
      <c r="E4" s="16">
        <f t="shared" si="0"/>
        <v>140.56</v>
      </c>
      <c r="F4" s="1" t="s">
        <v>38</v>
      </c>
      <c r="G4" s="28"/>
      <c r="H4" s="8" t="s">
        <v>51</v>
      </c>
      <c r="I4" s="7"/>
    </row>
    <row r="5" spans="1:9" ht="16">
      <c r="A5" s="4" t="s">
        <v>47</v>
      </c>
      <c r="B5" s="6" t="s">
        <v>8</v>
      </c>
      <c r="C5" s="1">
        <v>12</v>
      </c>
      <c r="D5" s="16">
        <v>36.17</v>
      </c>
      <c r="E5" s="16">
        <f t="shared" si="0"/>
        <v>434.04</v>
      </c>
      <c r="F5" s="1" t="s">
        <v>43</v>
      </c>
      <c r="G5" s="28" t="s">
        <v>10</v>
      </c>
      <c r="H5" s="8" t="s">
        <v>51</v>
      </c>
      <c r="I5" s="7"/>
    </row>
    <row r="6" spans="1:9" ht="16">
      <c r="A6" s="3" t="s">
        <v>44</v>
      </c>
      <c r="B6" s="6" t="s">
        <v>8</v>
      </c>
      <c r="C6" s="1">
        <v>30</v>
      </c>
      <c r="D6" s="16">
        <v>8.6300000000000008</v>
      </c>
      <c r="E6" s="16">
        <f t="shared" si="0"/>
        <v>258.90000000000003</v>
      </c>
      <c r="F6" s="1" t="s">
        <v>45</v>
      </c>
      <c r="G6" s="28"/>
      <c r="H6" s="8" t="s">
        <v>51</v>
      </c>
      <c r="I6" s="7"/>
    </row>
    <row r="7" spans="1:9" ht="16">
      <c r="A7" s="3" t="s">
        <v>11</v>
      </c>
      <c r="B7" s="6" t="s">
        <v>8</v>
      </c>
      <c r="C7" s="1">
        <v>2</v>
      </c>
      <c r="D7" s="16">
        <v>375</v>
      </c>
      <c r="E7" s="16">
        <f t="shared" si="0"/>
        <v>750</v>
      </c>
      <c r="F7" s="1" t="s">
        <v>39</v>
      </c>
      <c r="G7" s="27" t="s">
        <v>35</v>
      </c>
      <c r="H7" s="8" t="s">
        <v>51</v>
      </c>
      <c r="I7" s="7"/>
    </row>
    <row r="8" spans="1:9" ht="16">
      <c r="A8" s="4" t="s">
        <v>20</v>
      </c>
      <c r="B8" s="6" t="s">
        <v>8</v>
      </c>
      <c r="C8" s="8">
        <v>2</v>
      </c>
      <c r="D8" s="17">
        <v>81.5</v>
      </c>
      <c r="E8" s="16">
        <f t="shared" si="0"/>
        <v>163</v>
      </c>
      <c r="F8" s="8" t="s">
        <v>40</v>
      </c>
      <c r="G8" s="27" t="s">
        <v>21</v>
      </c>
      <c r="H8" s="8" t="s">
        <v>51</v>
      </c>
      <c r="I8" s="7"/>
    </row>
    <row r="9" spans="1:9" ht="16">
      <c r="A9" s="3" t="s">
        <v>14</v>
      </c>
      <c r="B9" s="6" t="s">
        <v>8</v>
      </c>
      <c r="C9" s="1">
        <v>1</v>
      </c>
      <c r="D9" s="16">
        <v>792</v>
      </c>
      <c r="E9" s="16">
        <f t="shared" si="0"/>
        <v>792</v>
      </c>
      <c r="F9" s="1" t="s">
        <v>41</v>
      </c>
      <c r="G9" s="27" t="s">
        <v>28</v>
      </c>
      <c r="H9" s="8" t="s">
        <v>51</v>
      </c>
      <c r="I9" s="7"/>
    </row>
    <row r="10" spans="1:9" ht="16">
      <c r="A10" s="4" t="s">
        <v>17</v>
      </c>
      <c r="B10" s="6" t="s">
        <v>8</v>
      </c>
      <c r="C10" s="1">
        <v>10</v>
      </c>
      <c r="D10" s="16">
        <v>43.05</v>
      </c>
      <c r="E10" s="16">
        <f t="shared" si="0"/>
        <v>430.5</v>
      </c>
      <c r="F10" s="10" t="s">
        <v>50</v>
      </c>
      <c r="G10" s="29" t="s">
        <v>18</v>
      </c>
      <c r="H10" s="8" t="s">
        <v>51</v>
      </c>
      <c r="I10" s="7"/>
    </row>
    <row r="11" spans="1:9" ht="16">
      <c r="A11" s="4" t="s">
        <v>31</v>
      </c>
      <c r="B11" s="6" t="s">
        <v>8</v>
      </c>
      <c r="C11" s="1">
        <v>10</v>
      </c>
      <c r="D11" s="16">
        <v>11.29</v>
      </c>
      <c r="E11" s="16">
        <f t="shared" si="0"/>
        <v>112.89999999999999</v>
      </c>
      <c r="F11" s="1" t="s">
        <v>29</v>
      </c>
      <c r="G11" s="27" t="s">
        <v>29</v>
      </c>
      <c r="H11" s="8" t="s">
        <v>51</v>
      </c>
      <c r="I11" s="7"/>
    </row>
    <row r="12" spans="1:9" ht="16">
      <c r="A12" s="4" t="s">
        <v>32</v>
      </c>
      <c r="B12" s="6" t="s">
        <v>8</v>
      </c>
      <c r="C12" s="1">
        <v>10</v>
      </c>
      <c r="D12" s="16">
        <v>11.29</v>
      </c>
      <c r="E12" s="16">
        <f t="shared" si="0"/>
        <v>112.89999999999999</v>
      </c>
      <c r="F12" s="1" t="s">
        <v>30</v>
      </c>
      <c r="G12" s="27" t="s">
        <v>30</v>
      </c>
      <c r="H12" s="8" t="s">
        <v>51</v>
      </c>
      <c r="I12" s="7"/>
    </row>
    <row r="13" spans="1:9" ht="16">
      <c r="A13" s="4" t="s">
        <v>34</v>
      </c>
      <c r="B13" s="6" t="s">
        <v>8</v>
      </c>
      <c r="C13" s="1">
        <v>10</v>
      </c>
      <c r="D13" s="16">
        <v>39.53</v>
      </c>
      <c r="E13" s="16">
        <f t="shared" si="0"/>
        <v>395.3</v>
      </c>
      <c r="F13" s="1" t="s">
        <v>33</v>
      </c>
      <c r="G13" s="27" t="s">
        <v>33</v>
      </c>
      <c r="H13" s="8" t="s">
        <v>51</v>
      </c>
      <c r="I13" s="11"/>
    </row>
    <row r="14" spans="1:9" ht="16">
      <c r="A14" s="3" t="s">
        <v>13</v>
      </c>
      <c r="B14" s="9" t="s">
        <v>12</v>
      </c>
      <c r="C14" s="1">
        <v>4</v>
      </c>
      <c r="D14" s="16">
        <v>45.3</v>
      </c>
      <c r="E14" s="16">
        <f t="shared" si="0"/>
        <v>181.2</v>
      </c>
      <c r="F14" s="1" t="s">
        <v>49</v>
      </c>
      <c r="G14" s="30" t="s">
        <v>22</v>
      </c>
      <c r="H14" s="8" t="s">
        <v>51</v>
      </c>
      <c r="I14" s="7"/>
    </row>
    <row r="15" spans="1:9" ht="16">
      <c r="A15" s="3" t="s">
        <v>15</v>
      </c>
      <c r="B15" s="9" t="s">
        <v>12</v>
      </c>
      <c r="C15" s="1">
        <v>4</v>
      </c>
      <c r="D15" s="16">
        <v>114.6</v>
      </c>
      <c r="E15" s="16">
        <f t="shared" si="0"/>
        <v>458.4</v>
      </c>
      <c r="F15" s="1" t="s">
        <v>24</v>
      </c>
      <c r="G15" s="30" t="s">
        <v>24</v>
      </c>
      <c r="H15" s="8" t="s">
        <v>51</v>
      </c>
      <c r="I15" s="7"/>
    </row>
    <row r="16" spans="1:9" ht="16">
      <c r="A16" s="3" t="s">
        <v>16</v>
      </c>
      <c r="B16" s="9" t="s">
        <v>12</v>
      </c>
      <c r="C16" s="1">
        <v>2</v>
      </c>
      <c r="D16" s="16">
        <v>220.36</v>
      </c>
      <c r="E16" s="16">
        <f t="shared" si="0"/>
        <v>440.72</v>
      </c>
      <c r="F16" s="35" t="s">
        <v>25</v>
      </c>
      <c r="G16" s="30" t="s">
        <v>25</v>
      </c>
      <c r="H16" s="8" t="s">
        <v>51</v>
      </c>
      <c r="I16" s="7"/>
    </row>
    <row r="17" spans="1:9" ht="15.5" customHeight="1">
      <c r="A17" s="4" t="s">
        <v>19</v>
      </c>
      <c r="B17" s="9" t="s">
        <v>12</v>
      </c>
      <c r="C17" s="1">
        <v>2</v>
      </c>
      <c r="D17" s="16">
        <v>97.97</v>
      </c>
      <c r="E17" s="16">
        <f t="shared" si="0"/>
        <v>195.94</v>
      </c>
      <c r="F17" s="1" t="s">
        <v>26</v>
      </c>
      <c r="G17" s="31" t="s">
        <v>26</v>
      </c>
      <c r="H17" s="8" t="s">
        <v>51</v>
      </c>
      <c r="I17" s="7"/>
    </row>
    <row r="18" spans="1:9" ht="16">
      <c r="A18" s="4" t="s">
        <v>52</v>
      </c>
      <c r="B18" s="6" t="s">
        <v>8</v>
      </c>
      <c r="C18" s="8">
        <v>2</v>
      </c>
      <c r="D18" s="17">
        <v>35.53</v>
      </c>
      <c r="E18" s="16">
        <f t="shared" si="0"/>
        <v>71.06</v>
      </c>
      <c r="F18" s="8" t="s">
        <v>54</v>
      </c>
      <c r="G18" s="27"/>
      <c r="H18" s="8"/>
      <c r="I18" s="36"/>
    </row>
    <row r="19" spans="1:9" ht="16">
      <c r="A19" s="4" t="s">
        <v>52</v>
      </c>
      <c r="B19" s="6" t="s">
        <v>8</v>
      </c>
      <c r="C19" s="8">
        <v>4</v>
      </c>
      <c r="D19" s="17">
        <v>38.49</v>
      </c>
      <c r="E19" s="16">
        <f>D19*C19</f>
        <v>153.96</v>
      </c>
      <c r="F19" s="8" t="s">
        <v>55</v>
      </c>
      <c r="G19" s="27"/>
      <c r="H19" s="8"/>
      <c r="I19" s="36"/>
    </row>
    <row r="20" spans="1:9" ht="16">
      <c r="A20" s="21" t="s">
        <v>7</v>
      </c>
      <c r="B20" s="22"/>
      <c r="C20" s="23"/>
      <c r="D20" s="24"/>
      <c r="E20" s="24">
        <f>SUM(Table1[Price Total])</f>
        <v>6247.82</v>
      </c>
      <c r="F20" s="23"/>
      <c r="G20" s="32"/>
      <c r="H20" s="23"/>
      <c r="I20" s="25"/>
    </row>
    <row r="21" spans="1:9" ht="16">
      <c r="A21" s="3"/>
      <c r="B21" s="13"/>
      <c r="C21" s="13"/>
      <c r="D21" s="18"/>
      <c r="E21" s="18"/>
      <c r="F21" s="13"/>
      <c r="G21" s="33"/>
      <c r="H21" s="13"/>
      <c r="I21" s="12"/>
    </row>
    <row r="22" spans="1:9" ht="15" customHeight="1">
      <c r="A22" s="3"/>
      <c r="B22" s="13"/>
      <c r="C22" s="13"/>
      <c r="D22" s="18"/>
      <c r="E22" s="18"/>
      <c r="F22" s="13"/>
      <c r="G22" s="33"/>
      <c r="H22" s="13"/>
      <c r="I22" s="12"/>
    </row>
    <row r="23" spans="1:9" ht="16">
      <c r="D23" s="19" t="s">
        <v>12</v>
      </c>
      <c r="E23" s="19">
        <f>SUMIF($B$1:$B$22,D23,$E$1:$E$22)</f>
        <v>1276.26</v>
      </c>
    </row>
    <row r="24" spans="1:9" ht="16">
      <c r="A24" s="2"/>
      <c r="B24" s="2"/>
      <c r="C24" s="2"/>
      <c r="D24" s="19" t="s">
        <v>42</v>
      </c>
      <c r="E24" s="19">
        <f>SUMIF($B$1:$B$22,D24,$E$1:$E$22)</f>
        <v>4971.5600000000004</v>
      </c>
      <c r="F24" s="2"/>
      <c r="I24" s="14"/>
    </row>
    <row r="25" spans="1:9" ht="15" customHeight="1">
      <c r="I25" s="14"/>
    </row>
  </sheetData>
  <customSheetViews>
    <customSheetView guid="{7914B51C-EFCB-45F5-902E-0B39B743CF26}" scale="85">
      <pane xSplit="1" ySplit="1" topLeftCell="B2" activePane="bottomRight" state="frozen"/>
      <selection pane="bottomRight" activeCell="B20" sqref="B20:E20"/>
      <pageMargins left="0.7" right="0.7" top="0.75" bottom="0.75" header="0" footer="0"/>
      <pageSetup orientation="landscape" r:id="rId1"/>
    </customSheetView>
  </customSheetViews>
  <hyperlinks>
    <hyperlink ref="G2" r:id="rId2" xr:uid="{00000000-0004-0000-0100-000000000000}"/>
    <hyperlink ref="G3" r:id="rId3" xr:uid="{00000000-0004-0000-0100-000001000000}"/>
    <hyperlink ref="G5" r:id="rId4" xr:uid="{00000000-0004-0000-0100-000002000000}"/>
    <hyperlink ref="G7" r:id="rId5" xr:uid="{00000000-0004-0000-0100-000003000000}"/>
    <hyperlink ref="G14" r:id="rId6" xr:uid="{00000000-0004-0000-0100-000004000000}"/>
    <hyperlink ref="G9" r:id="rId7" xr:uid="{00000000-0004-0000-0100-000005000000}"/>
    <hyperlink ref="G15" r:id="rId8" xr:uid="{00000000-0004-0000-0100-000006000000}"/>
    <hyperlink ref="G16" r:id="rId9" xr:uid="{00000000-0004-0000-0100-000007000000}"/>
    <hyperlink ref="G10" r:id="rId10" xr:uid="{00000000-0004-0000-0100-000008000000}"/>
    <hyperlink ref="G17" r:id="rId11" xr:uid="{00000000-0004-0000-0100-000009000000}"/>
    <hyperlink ref="G11" r:id="rId12" xr:uid="{00000000-0004-0000-0100-00000A000000}"/>
    <hyperlink ref="G12" r:id="rId13" xr:uid="{00000000-0004-0000-0100-00000B000000}"/>
    <hyperlink ref="G13" r:id="rId14" xr:uid="{00000000-0004-0000-0100-00000C000000}"/>
    <hyperlink ref="F10" r:id="rId15" xr:uid="{00000000-0004-0000-0100-00000D000000}"/>
  </hyperlinks>
  <pageMargins left="0.7" right="0.7" top="0.75" bottom="0.75" header="0" footer="0"/>
  <pageSetup orientation="landscape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2022-06-04T14:40:26Z</dcterms:created>
  <dcterms:modified xsi:type="dcterms:W3CDTF">2023-01-18T23:47:34Z</dcterms:modified>
</cp:coreProperties>
</file>