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93453EBF6A9355/Bureau/apprentissage/data-scientist-to-be/revues-documentaire/data analysis/"/>
    </mc:Choice>
  </mc:AlternateContent>
  <xr:revisionPtr revIDLastSave="1077" documentId="8_{061ED600-5D59-4033-93D1-D005ED65A6EA}" xr6:coauthVersionLast="47" xr6:coauthVersionMax="47" xr10:uidLastSave="{3C17ECDB-9033-43F2-A31B-99412F1BCD3E}"/>
  <bookViews>
    <workbookView xWindow="-108" yWindow="-108" windowWidth="23256" windowHeight="12456" xr2:uid="{31548965-0115-43B9-9855-26B0769394BE}"/>
  </bookViews>
  <sheets>
    <sheet name="bar chart" sheetId="1" r:id="rId1"/>
    <sheet name="line graph" sheetId="2" r:id="rId2"/>
    <sheet name="tell story with graph colors" sheetId="3" r:id="rId3"/>
    <sheet name="slopegraph" sheetId="4" r:id="rId4"/>
    <sheet name="bars" sheetId="5" r:id="rId5"/>
    <sheet name="Storytelling with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5" l="1"/>
  <c r="C12" i="5"/>
  <c r="C13" i="5"/>
  <c r="C14" i="5"/>
  <c r="B14" i="5"/>
  <c r="B13" i="5"/>
  <c r="B12" i="5"/>
  <c r="B11" i="5"/>
  <c r="A11" i="5" a="1"/>
  <c r="A11" i="5" s="1"/>
  <c r="D3" i="5"/>
  <c r="D4" i="5"/>
  <c r="D5" i="5"/>
  <c r="D6" i="5"/>
  <c r="D7" i="5"/>
  <c r="D8" i="5"/>
  <c r="D2" i="1"/>
  <c r="M4" i="4"/>
  <c r="M5" i="4"/>
  <c r="M6" i="4"/>
  <c r="M3" i="4"/>
  <c r="N4" i="4"/>
  <c r="N5" i="4"/>
  <c r="N6" i="4"/>
  <c r="N3" i="4"/>
  <c r="C6" i="1"/>
  <c r="D3" i="1" s="1"/>
  <c r="D5" i="1" l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<sst xmlns="http://schemas.openxmlformats.org/spreadsheetml/2006/main" count="80" uniqueCount="63">
  <si>
    <t>optic</t>
  </si>
  <si>
    <t>contact lenses</t>
  </si>
  <si>
    <t>audio</t>
  </si>
  <si>
    <t>product categories</t>
  </si>
  <si>
    <t>%evol YoY</t>
  </si>
  <si>
    <r>
      <t>Overall new customers lost,</t>
    </r>
    <r>
      <rPr>
        <b/>
        <sz val="11"/>
        <color theme="1"/>
        <rFont val="Calibri Light"/>
        <family val="2"/>
      </rPr>
      <t xml:space="preserve"> 51%</t>
    </r>
    <r>
      <rPr>
        <sz val="11"/>
        <color theme="1"/>
        <rFont val="Calibri Light"/>
        <family val="2"/>
      </rPr>
      <t xml:space="preserve"> of </t>
    </r>
    <r>
      <rPr>
        <b/>
        <sz val="11"/>
        <color theme="1"/>
        <rFont val="Calibri Light"/>
        <family val="2"/>
      </rPr>
      <t>optical ones</t>
    </r>
    <r>
      <rPr>
        <sz val="11"/>
        <color theme="1"/>
        <rFont val="Calibri Light"/>
        <family val="2"/>
      </rPr>
      <t xml:space="preserve"> have not been recruited in 2024 compared to last year </t>
    </r>
  </si>
  <si>
    <t>sun</t>
  </si>
  <si>
    <t>year</t>
  </si>
  <si>
    <t>2nd pair  AVG price</t>
  </si>
  <si>
    <t>health</t>
  </si>
  <si>
    <t>education</t>
  </si>
  <si>
    <t>energy</t>
  </si>
  <si>
    <t>transport</t>
  </si>
  <si>
    <t>case study : why does the life expectancy improved in the last 5 years in Sénégal ?</t>
  </si>
  <si>
    <t>2. insert &gt;Graphiques&gt;scatter plot&gt;scatter plot avec lignes droites</t>
  </si>
  <si>
    <t>3. tab "creation de graphique" &gt;&gt; Intervertir lignes/colonnes</t>
  </si>
  <si>
    <t>4. delete legend, horizontal rows, resize</t>
  </si>
  <si>
    <t>5. clic on the y - axis and change the max and the min based on the max and min of the data in the table</t>
  </si>
  <si>
    <t>7.delete the y-axis</t>
  </si>
  <si>
    <t>8. resize the shape of the graph to leave room for the data labels</t>
  </si>
  <si>
    <t>9.change the color of the lines (in grey for eg)</t>
  </si>
  <si>
    <t>10.add labels (2018, 2024 for ex,) at the bottom : clic right on the graph &gt; selectionner des donner&gt;ajouter des donnees</t>
  </si>
  <si>
    <t>1. create a 2 columns table. Do not lable the first col</t>
  </si>
  <si>
    <t>6. clic on x-axis &gt;&gt; change units (principales = gap between the 2 cols (ex: 2018-2024=6), secondaires =0,2), change the limit (min=title col1, max=title col2)</t>
  </si>
  <si>
    <t>features created for data label (10.)</t>
  </si>
  <si>
    <t>How to make a slope graph in excel (youtube.com)</t>
  </si>
  <si>
    <t>new</t>
  </si>
  <si>
    <t>depicts a negative  and strong correlation but not perfectly so</t>
  </si>
  <si>
    <t>BRET</t>
  </si>
  <si>
    <t>ANN</t>
  </si>
  <si>
    <t>NICE</t>
  </si>
  <si>
    <t>FONT</t>
  </si>
  <si>
    <t>VAN</t>
  </si>
  <si>
    <t>PUGET</t>
  </si>
  <si>
    <t>CC</t>
  </si>
  <si>
    <t>RP</t>
  </si>
  <si>
    <t>CV</t>
  </si>
  <si>
    <t>type</t>
  </si>
  <si>
    <t>cluster1</t>
  </si>
  <si>
    <t>cluster2</t>
  </si>
  <si>
    <t>cluster3</t>
  </si>
  <si>
    <t>cluster4</t>
  </si>
  <si>
    <t>stores</t>
  </si>
  <si>
    <t>clusters</t>
  </si>
  <si>
    <t>store</t>
  </si>
  <si>
    <t>Repeat</t>
  </si>
  <si>
    <t>New</t>
  </si>
  <si>
    <t>repeat</t>
  </si>
  <si>
    <t>point you want to make</t>
  </si>
  <si>
    <t>Beginning</t>
  </si>
  <si>
    <t>Middle</t>
  </si>
  <si>
    <t>End</t>
  </si>
  <si>
    <t xml:space="preserve">Most Important Point </t>
  </si>
  <si>
    <t>when, who, where</t>
  </si>
  <si>
    <t>Context</t>
  </si>
  <si>
    <t>Confict</t>
  </si>
  <si>
    <t>Proposed Resolution</t>
  </si>
  <si>
    <t>Complication</t>
  </si>
  <si>
    <t>Actual Resolution</t>
  </si>
  <si>
    <t>Story to make</t>
  </si>
  <si>
    <t>ll</t>
  </si>
  <si>
    <t>xx</t>
  </si>
  <si>
    <t>new cust.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</si>
</sst>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dashed">
        <color theme="4"/>
      </top>
      <bottom/>
      <diagonal/>
    </border>
    <border>
      <left/>
      <right/>
      <top/>
      <bottom style="dashed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hair">
        <color theme="4"/>
      </top>
      <bottom/>
      <diagonal/>
    </border>
    <border>
      <left/>
      <right/>
      <top/>
      <bottom style="hair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6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4" fillId="0" borderId="0" xfId="2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2" xfId="0" applyFont="1" applyBorder="1"/>
    <xf numFmtId="0" fontId="7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6" fillId="0" borderId="4" xfId="0" applyFont="1" applyBorder="1"/>
    <xf numFmtId="0" fontId="0" fillId="0" borderId="4" xfId="0" applyBorder="1"/>
    <xf numFmtId="0" fontId="7" fillId="0" borderId="4" xfId="0" applyFont="1" applyBorder="1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/>
    </xf>
  </cellXfs>
  <cellStyles count="3">
    <cellStyle name="Lien hypertexte" xfId="2" builtinId="8"/>
    <cellStyle name="Normal" xfId="0" builtinId="0"/>
    <cellStyle name="Pourcentage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lang="en-US" sz="1100" b="0" i="0" u="none" strike="noStrike" kern="1200" spc="0" baseline="0">
                <a:solidFill>
                  <a:schemeClr val="tx1"/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fr-FR" sz="1100"/>
              <a:t>New Customers Recruitment by Product</a:t>
            </a:r>
            <a:r>
              <a:rPr lang="fr-FR" sz="1100" baseline="0"/>
              <a:t> Categories in YoY Evolution </a:t>
            </a:r>
            <a:endParaRPr lang="fr-FR" sz="1100"/>
          </a:p>
        </c:rich>
      </c:tx>
      <c:layout>
        <c:manualLayout>
          <c:xMode val="edge"/>
          <c:yMode val="edge"/>
          <c:x val="1.481933508311461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lang="en-US" sz="1100" b="0" i="0" u="none" strike="noStrike" kern="1200" spc="0" baseline="0">
              <a:solidFill>
                <a:schemeClr val="tx1"/>
              </a:solidFill>
              <a:latin typeface="Calibri Light" panose="020F0302020204030204" pitchFamily="34" charset="0"/>
              <a:ea typeface="Calibri Light" panose="020F0302020204030204" pitchFamily="34" charset="0"/>
              <a:cs typeface="Calibri Light" panose="020F0302020204030204" pitchFamily="34" charset="0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030-49D5-AD28-5F46D2574D8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030-49D5-AD28-5F46D2574D8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0-49D5-AD28-5F46D2574D82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030-49D5-AD28-5F46D2574D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chart'!$A$2:$A$5</c:f>
              <c:strCache>
                <c:ptCount val="4"/>
                <c:pt idx="0">
                  <c:v>optic</c:v>
                </c:pt>
                <c:pt idx="1">
                  <c:v>sun</c:v>
                </c:pt>
                <c:pt idx="2">
                  <c:v>contact lenses</c:v>
                </c:pt>
                <c:pt idx="3">
                  <c:v>audio</c:v>
                </c:pt>
              </c:strCache>
            </c:strRef>
          </c:cat>
          <c:val>
            <c:numRef>
              <c:f>'bar chart'!$B$2:$B$5</c:f>
              <c:numCache>
                <c:formatCode>0%</c:formatCode>
                <c:ptCount val="4"/>
                <c:pt idx="0">
                  <c:v>-0.36</c:v>
                </c:pt>
                <c:pt idx="1">
                  <c:v>-0.25</c:v>
                </c:pt>
                <c:pt idx="2">
                  <c:v>-0.15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0-49D5-AD28-5F46D2574D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-100"/>
        <c:axId val="1608275920"/>
        <c:axId val="16082778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4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1000" b="0" i="0" u="none" strike="noStrike" kern="1200" baseline="0">
                          <a:solidFill>
                            <a:schemeClr val="tx1"/>
                          </a:solidFill>
                          <a:latin typeface="Calibri Light" panose="020F0302020204030204" pitchFamily="34" charset="0"/>
                          <a:ea typeface="Calibri Light" panose="020F0302020204030204" pitchFamily="34" charset="0"/>
                          <a:cs typeface="Calibri Light" panose="020F0302020204030204" pitchFamily="34" charset="0"/>
                        </a:defRPr>
                      </a:pPr>
                      <a:endParaRPr lang="fr-F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'bar chart'!$A$2:$A$5</c15:sqref>
                        </c15:formulaRef>
                      </c:ext>
                    </c:extLst>
                    <c:strCache>
                      <c:ptCount val="4"/>
                      <c:pt idx="0">
                        <c:v>optic</c:v>
                      </c:pt>
                      <c:pt idx="1">
                        <c:v>sun</c:v>
                      </c:pt>
                      <c:pt idx="2">
                        <c:v>contact lenses</c:v>
                      </c:pt>
                      <c:pt idx="3">
                        <c:v>audio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'bar chart'!$C$2:$C$5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3000</c:v>
                      </c:pt>
                      <c:pt idx="1">
                        <c:v>2000</c:v>
                      </c:pt>
                      <c:pt idx="2">
                        <c:v>1500</c:v>
                      </c:pt>
                      <c:pt idx="3">
                        <c:v>600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6030-49D5-AD28-5F46D2574D82}"/>
                  </c:ext>
                </c:extLst>
              </c15:ser>
            </c15:filteredBarSeries>
          </c:ext>
        </c:extLst>
      </c:barChart>
      <c:catAx>
        <c:axId val="1608275920"/>
        <c:scaling>
          <c:orientation val="maxMin"/>
        </c:scaling>
        <c:delete val="0"/>
        <c:axPos val="r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608277840"/>
        <c:crosses val="autoZero"/>
        <c:auto val="0"/>
        <c:lblAlgn val="ctr"/>
        <c:lblOffset val="1"/>
        <c:tickLblSkip val="1"/>
        <c:tickMarkSkip val="10"/>
        <c:noMultiLvlLbl val="0"/>
      </c:catAx>
      <c:valAx>
        <c:axId val="1608277840"/>
        <c:scaling>
          <c:orientation val="maxMin"/>
          <c:max val="5.000000000000001E-2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>
                    <a:solidFill>
                      <a:schemeClr val="bg1">
                        <a:lumMod val="50000"/>
                      </a:schemeClr>
                    </a:solidFill>
                  </a:rPr>
                  <a:t>% Evolution in YoY</a:t>
                </a:r>
              </a:p>
            </c:rich>
          </c:tx>
          <c:layout>
            <c:manualLayout>
              <c:xMode val="edge"/>
              <c:yMode val="edge"/>
              <c:x val="0.16536140802122382"/>
              <c:y val="0.18860518747875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Calibri Light" panose="020F0302020204030204" pitchFamily="34" charset="0"/>
                  <a:ea typeface="Calibri Light" panose="020F0302020204030204" pitchFamily="34" charset="0"/>
                  <a:cs typeface="Calibri Light" panose="020F0302020204030204" pitchFamily="34" charset="0"/>
                </a:defRPr>
              </a:pPr>
              <a:endParaRPr lang="fr-FR"/>
            </a:p>
          </c:txPr>
        </c:title>
        <c:numFmt formatCode="0%" sourceLinked="1"/>
        <c:majorTickMark val="out"/>
        <c:minorTickMark val="none"/>
        <c:tickLblPos val="low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608275920"/>
        <c:crossesAt val="1"/>
        <c:crossBetween val="between"/>
        <c:majorUnit val="0.1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en-US" sz="1000"/>
              <a:t>Correlations between solar 2nd pair price and new customers recruitment</a:t>
            </a:r>
          </a:p>
        </c:rich>
      </c:tx>
      <c:layout>
        <c:manualLayout>
          <c:xMode val="edge"/>
          <c:yMode val="edge"/>
          <c:x val="3.0166666666666668E-2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graph'!$C$1</c:f>
              <c:strCache>
                <c:ptCount val="1"/>
                <c:pt idx="0">
                  <c:v>new cust.</c:v>
                </c:pt>
              </c:strCache>
            </c:strRef>
          </c:tx>
          <c:spPr>
            <a:ln w="28575" cap="rnd">
              <a:gradFill>
                <a:gsLst>
                  <a:gs pos="7000">
                    <a:schemeClr val="bg1">
                      <a:lumMod val="75000"/>
                    </a:schemeClr>
                  </a:gs>
                  <a:gs pos="76000">
                    <a:schemeClr val="bg1">
                      <a:lumMod val="75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chemeClr val="tx2">
                      <a:lumMod val="75000"/>
                      <a:lumOff val="25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142-4383-907C-C2D2C14C152E}"/>
              </c:ext>
            </c:extLst>
          </c:dPt>
          <c:dPt>
            <c:idx val="2"/>
            <c:marker>
              <c:symbol val="circl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0142-4383-907C-C2D2C14C152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142-4383-907C-C2D2C14C15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42-4383-907C-C2D2C14C152E}"/>
                </c:ext>
              </c:extLst>
            </c:dLbl>
            <c:dLbl>
              <c:idx val="2"/>
              <c:layout>
                <c:manualLayout>
                  <c:x val="-1.0017831759157752E-7"/>
                  <c:y val="5.49645012235446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>
                      <a:solidFill>
                        <a:schemeClr val="tx2">
                          <a:lumMod val="90000"/>
                          <a:lumOff val="10000"/>
                        </a:schemeClr>
                      </a:solidFill>
                    </a:defRPr>
                  </a:pPr>
                  <a:endParaRPr lang="fr-F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9.922822624271202E-2"/>
                      <c:h val="0.138154702921945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0142-4383-907C-C2D2C14C15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'line graph'!$B$2:$B$4</c:f>
              <c:numCache>
                <c:formatCode>"€"#,##0_);[Red]\("€"#,##0\)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30</c:v>
                </c:pt>
              </c:numCache>
            </c:numRef>
          </c:cat>
          <c:val>
            <c:numRef>
              <c:f>'line graph'!$C$2:$C$4</c:f>
              <c:numCache>
                <c:formatCode>General</c:formatCode>
                <c:ptCount val="3"/>
                <c:pt idx="0">
                  <c:v>4000</c:v>
                </c:pt>
                <c:pt idx="1">
                  <c:v>1500</c:v>
                </c:pt>
                <c:pt idx="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2-4383-907C-C2D2C14C1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480800"/>
        <c:axId val="1090481760"/>
      </c:lineChart>
      <c:catAx>
        <c:axId val="109048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Solar 2nd pair price from 2018 to 2024</a:t>
                </a:r>
              </a:p>
            </c:rich>
          </c:tx>
          <c:layout>
            <c:manualLayout>
              <c:xMode val="edge"/>
              <c:yMode val="edge"/>
              <c:x val="0.1247939632545931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1760"/>
        <c:crosses val="autoZero"/>
        <c:auto val="1"/>
        <c:lblAlgn val="ctr"/>
        <c:lblOffset val="100"/>
        <c:noMultiLvlLbl val="0"/>
      </c:catAx>
      <c:valAx>
        <c:axId val="109048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New Customers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31809200933216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0800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r>
              <a:rPr lang="en-US"/>
              <a:t>Correlations between solar 2nd pair price and new customers recruitment</a:t>
            </a:r>
          </a:p>
        </c:rich>
      </c:tx>
      <c:layout>
        <c:manualLayout>
          <c:xMode val="edge"/>
          <c:yMode val="edge"/>
          <c:x val="3.3056138083242106E-2"/>
          <c:y val="2.77776559267138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 graph'!$C$1</c:f>
              <c:strCache>
                <c:ptCount val="1"/>
                <c:pt idx="0">
                  <c:v>new cust.</c:v>
                </c:pt>
              </c:strCache>
            </c:strRef>
          </c:tx>
          <c:spPr>
            <a:ln w="9525">
              <a:noFill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E9-4FF7-8420-DF3AC1D24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solidFill>
                  <a:schemeClr val="tx1"/>
                </a:solidFill>
              </a:ln>
            </c:spPr>
            <c:trendlineType val="linear"/>
            <c:forward val="5"/>
            <c:dispRSqr val="0"/>
            <c:dispEq val="0"/>
          </c:trendline>
          <c:xVal>
            <c:numRef>
              <c:f>'line graph'!$B$2:$B$4</c:f>
              <c:numCache>
                <c:formatCode>"€"#,##0_);[Red]\("€"#,##0\)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30</c:v>
                </c:pt>
              </c:numCache>
            </c:numRef>
          </c:xVal>
          <c:yVal>
            <c:numRef>
              <c:f>'line graph'!$C$2:$C$4</c:f>
              <c:numCache>
                <c:formatCode>General</c:formatCode>
                <c:ptCount val="3"/>
                <c:pt idx="0">
                  <c:v>4000</c:v>
                </c:pt>
                <c:pt idx="1">
                  <c:v>1500</c:v>
                </c:pt>
                <c:pt idx="2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FE9-4FF7-8420-DF3AC1D24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480800"/>
        <c:axId val="1090481760"/>
      </c:scatterChart>
      <c:valAx>
        <c:axId val="1090480800"/>
        <c:scaling>
          <c:orientation val="minMax"/>
          <c:max val="3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Solar 2nd pair price from 2019 to 2024</a:t>
                </a:r>
              </a:p>
            </c:rich>
          </c:tx>
          <c:layout>
            <c:manualLayout>
              <c:xMode val="edge"/>
              <c:yMode val="edge"/>
              <c:x val="0.12849197870366708"/>
              <c:y val="0.882984961141695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1760"/>
        <c:crosses val="autoZero"/>
        <c:crossBetween val="midCat"/>
      </c:valAx>
      <c:valAx>
        <c:axId val="109048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r>
                  <a:rPr lang="fr-FR"/>
                  <a:t>New Customers</a:t>
                </a:r>
              </a:p>
            </c:rich>
          </c:tx>
          <c:layout>
            <c:manualLayout>
              <c:xMode val="edge"/>
              <c:yMode val="edge"/>
              <c:x val="3.0709101060859854E-2"/>
              <c:y val="0.221777100285862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Calibri Light" panose="020F0302020204030204" pitchFamily="34" charset="0"/>
                <a:cs typeface="Calibri Light" panose="020F0302020204030204" pitchFamily="34" charset="0"/>
              </a:defRPr>
            </a:pPr>
            <a:endParaRPr lang="fr-FR"/>
          </a:p>
        </c:txPr>
        <c:crossAx val="1090480800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 Light" panose="020F0302020204030204" pitchFamily="34" charset="0"/>
          <a:ea typeface="Calibri Light" panose="020F0302020204030204" pitchFamily="34" charset="0"/>
          <a:cs typeface="Calibri Light" panose="020F03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Health investment </a:t>
            </a:r>
            <a:r>
              <a:rPr lang="fr-FR" b="1"/>
              <a:t>increased</a:t>
            </a:r>
            <a:r>
              <a:rPr lang="fr-FR" b="1" baseline="0"/>
              <a:t> of 30% </a:t>
            </a:r>
            <a:r>
              <a:rPr lang="fr-FR" baseline="0"/>
              <a:t>since 2020 </a:t>
            </a:r>
            <a:endParaRPr lang="fr-FR"/>
          </a:p>
        </c:rich>
      </c:tx>
      <c:layout>
        <c:manualLayout>
          <c:xMode val="edge"/>
          <c:yMode val="edge"/>
          <c:x val="4.224999999999998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slopegraph!$B$1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6"/>
            <c:marker>
              <c:symbol val="circl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CD8-4248-ADBB-A24F4CD0AB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BF6A1A9-0AE1-455A-8D52-919B824EBD6D}" type="VALUE">
                      <a:rPr lang="en-US">
                        <a:solidFill>
                          <a:schemeClr val="accent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4CD8-4248-ADBB-A24F4CD0AB16}"/>
                </c:ext>
              </c:extLst>
            </c:dLbl>
            <c:dLbl>
              <c:idx val="6"/>
              <c:layout>
                <c:manualLayout>
                  <c:x val="-4.959251968503927E-2"/>
                  <c:y val="-7.4004447360746572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D8-4248-ADBB-A24F4CD0AB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slopegraph!$B$2:$B$8</c:f>
              <c:numCache>
                <c:formatCode>0%</c:formatCode>
                <c:ptCount val="7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0.37</c:v>
                </c:pt>
                <c:pt idx="4">
                  <c:v>0.4</c:v>
                </c:pt>
                <c:pt idx="5">
                  <c:v>0.45</c:v>
                </c:pt>
                <c:pt idx="6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8-4248-ADBB-A24F4CD0AB16}"/>
            </c:ext>
          </c:extLst>
        </c:ser>
        <c:ser>
          <c:idx val="1"/>
          <c:order val="1"/>
          <c:tx>
            <c:strRef>
              <c:f>slopegraph!$C$1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slopegraph!$C$2:$C$8</c:f>
              <c:numCache>
                <c:formatCode>0%</c:formatCode>
                <c:ptCount val="7"/>
                <c:pt idx="0">
                  <c:v>0.2</c:v>
                </c:pt>
                <c:pt idx="1">
                  <c:v>0.22</c:v>
                </c:pt>
                <c:pt idx="2">
                  <c:v>0.25</c:v>
                </c:pt>
                <c:pt idx="3">
                  <c:v>0.27</c:v>
                </c:pt>
                <c:pt idx="4">
                  <c:v>0.3</c:v>
                </c:pt>
                <c:pt idx="5">
                  <c:v>0.32</c:v>
                </c:pt>
                <c:pt idx="6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8-4248-ADBB-A24F4CD0AB16}"/>
            </c:ext>
          </c:extLst>
        </c:ser>
        <c:ser>
          <c:idx val="2"/>
          <c:order val="2"/>
          <c:tx>
            <c:strRef>
              <c:f>slopegraph!$D$1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slopegraph!$D$2:$D$8</c:f>
              <c:numCache>
                <c:formatCode>0%</c:formatCode>
                <c:ptCount val="7"/>
                <c:pt idx="0">
                  <c:v>0.7</c:v>
                </c:pt>
                <c:pt idx="1">
                  <c:v>0.65</c:v>
                </c:pt>
                <c:pt idx="2">
                  <c:v>0.5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8-4248-ADBB-A24F4CD0AB16}"/>
            </c:ext>
          </c:extLst>
        </c:ser>
        <c:ser>
          <c:idx val="3"/>
          <c:order val="3"/>
          <c:tx>
            <c:strRef>
              <c:f>slopegraph!$E$1</c:f>
              <c:strCache>
                <c:ptCount val="1"/>
                <c:pt idx="0">
                  <c:v>transport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slopegraph!$A$2:$A$8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slopegraph!$E$2:$E$8</c:f>
              <c:numCache>
                <c:formatCode>0%</c:formatCode>
                <c:ptCount val="7"/>
                <c:pt idx="0">
                  <c:v>0.6</c:v>
                </c:pt>
                <c:pt idx="1">
                  <c:v>0.56999999999999995</c:v>
                </c:pt>
                <c:pt idx="2">
                  <c:v>0.55000000000000004</c:v>
                </c:pt>
                <c:pt idx="3">
                  <c:v>0.45</c:v>
                </c:pt>
                <c:pt idx="4">
                  <c:v>0.45</c:v>
                </c:pt>
                <c:pt idx="5">
                  <c:v>0.4</c:v>
                </c:pt>
                <c:pt idx="6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8-4248-ADBB-A24F4CD0A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652784"/>
        <c:axId val="1043654224"/>
      </c:lineChart>
      <c:catAx>
        <c:axId val="104365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16610301837270344"/>
              <c:y val="0.86536964129483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654224"/>
        <c:crosses val="autoZero"/>
        <c:auto val="1"/>
        <c:lblAlgn val="ctr"/>
        <c:lblOffset val="100"/>
        <c:noMultiLvlLbl val="0"/>
      </c:catAx>
      <c:valAx>
        <c:axId val="1043654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 investment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551326917468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3652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fr-FR" b="1"/>
              <a:t>Life expectancy improved</a:t>
            </a:r>
            <a:r>
              <a:rPr lang="fr-FR"/>
              <a:t> </a:t>
            </a:r>
            <a:r>
              <a:rPr lang="fr-FR" b="1"/>
              <a:t>by 40% </a:t>
            </a:r>
            <a:r>
              <a:rPr lang="fr-FR"/>
              <a:t>since 2018 thanks to the </a:t>
            </a:r>
            <a:r>
              <a:rPr lang="fr-FR" b="1"/>
              <a:t>increase of health investment </a:t>
            </a:r>
            <a:r>
              <a:rPr lang="fr-FR"/>
              <a:t>.</a:t>
            </a:r>
          </a:p>
        </c:rich>
      </c:tx>
      <c:layout>
        <c:manualLayout>
          <c:xMode val="edge"/>
          <c:yMode val="edge"/>
          <c:x val="3.6616209611729574E-2"/>
          <c:y val="3.83141762452107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487736446737261"/>
          <c:y val="0.23576660060349594"/>
          <c:w val="0.42344444444444446"/>
          <c:h val="0.680252825539664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slopegraph!$H$3</c:f>
              <c:strCache>
                <c:ptCount val="1"/>
                <c:pt idx="0">
                  <c:v>health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1257353606661267E-2"/>
                  <c:y val="1.1371792811612835E-2"/>
                </c:manualLayout>
              </c:layout>
              <c:tx>
                <c:rich>
                  <a:bodyPr/>
                  <a:lstStyle/>
                  <a:p>
                    <a:fld id="{604B69FC-FA2B-4B21-80EF-92E6C6E3263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591-496D-ABCF-2C6C3BBEB894}"/>
                </c:ext>
              </c:extLst>
            </c:dLbl>
            <c:dLbl>
              <c:idx val="1"/>
              <c:layout>
                <c:manualLayout>
                  <c:x val="2.9885057471264369E-3"/>
                  <c:y val="-3.8514828503579908E-2"/>
                </c:manualLayout>
              </c:layout>
              <c:tx>
                <c:rich>
                  <a:bodyPr/>
                  <a:lstStyle/>
                  <a:p>
                    <a:fld id="{180AC517-C831-4FBF-AF23-3AAEBDDC92A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slopegraph!$I$3:$J$3</c:f>
              <c:numCache>
                <c:formatCode>0%</c:formatCode>
                <c:ptCount val="2"/>
                <c:pt idx="0">
                  <c:v>0.15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slopegraph!$M$3:$N$3</c15:f>
                <c15:dlblRangeCache>
                  <c:ptCount val="2"/>
                  <c:pt idx="0">
                    <c:v>15%</c:v>
                  </c:pt>
                  <c:pt idx="1">
                    <c:v>55% health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B6D-4D78-BA8D-50CCAC5F129C}"/>
            </c:ext>
          </c:extLst>
        </c:ser>
        <c:ser>
          <c:idx val="1"/>
          <c:order val="1"/>
          <c:tx>
            <c:strRef>
              <c:f>slopegraph!$H$4</c:f>
              <c:strCache>
                <c:ptCount val="1"/>
                <c:pt idx="0">
                  <c:v>education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8383790388270438E-2"/>
                  <c:y val="-2.2336493652579141E-3"/>
                </c:manualLayout>
              </c:layout>
              <c:tx>
                <c:rich>
                  <a:bodyPr/>
                  <a:lstStyle/>
                  <a:p>
                    <a:fld id="{85CF6130-7100-4D9B-8E57-B4FBB5DF459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91-496D-ABCF-2C6C3BBEB894}"/>
                </c:ext>
              </c:extLst>
            </c:dLbl>
            <c:dLbl>
              <c:idx val="1"/>
              <c:layout>
                <c:manualLayout>
                  <c:x val="4.0229885057470214E-3"/>
                  <c:y val="-1.5839091542128744E-2"/>
                </c:manualLayout>
              </c:layout>
              <c:tx>
                <c:rich>
                  <a:bodyPr/>
                  <a:lstStyle/>
                  <a:p>
                    <a:fld id="{53C9ACB5-733A-4231-B66C-D88A0DA3B18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slopegraph!$I$4:$J$4</c:f>
              <c:numCache>
                <c:formatCode>0%</c:formatCode>
                <c:ptCount val="2"/>
                <c:pt idx="0">
                  <c:v>0.2</c:v>
                </c:pt>
                <c:pt idx="1">
                  <c:v>0.45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slopegraph!$M$4:$N$4</c15:f>
                <c15:dlblRangeCache>
                  <c:ptCount val="2"/>
                  <c:pt idx="0">
                    <c:v>20%</c:v>
                  </c:pt>
                  <c:pt idx="1">
                    <c:v>45% education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B6D-4D78-BA8D-50CCAC5F129C}"/>
            </c:ext>
          </c:extLst>
        </c:ser>
        <c:ser>
          <c:idx val="4"/>
          <c:order val="2"/>
          <c:tx>
            <c:strRef>
              <c:f>slopegraph!$I$1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A07E40F-4F2D-430F-9E42-757ADDB6C0A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60B-44D3-8183-54C5C99210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927F31-3E36-4631-A503-6DD7F01AE31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60B-44D3-8183-54C5C9921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slopegraph!$K$3:$K$6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slopegraph!$I$3:$I$6</c:f>
              <c:numCache>
                <c:formatCode>0%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0.7</c:v>
                </c:pt>
                <c:pt idx="3">
                  <c:v>0.6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slopegraph!$M$6:$N$6</c15:f>
                <c15:dlblRangeCache>
                  <c:ptCount val="2"/>
                  <c:pt idx="0">
                    <c:v>60%</c:v>
                  </c:pt>
                  <c:pt idx="1">
                    <c:v>40% transport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2CF-4C43-8367-066745EDA342}"/>
            </c:ext>
          </c:extLst>
        </c:ser>
        <c:ser>
          <c:idx val="3"/>
          <c:order val="3"/>
          <c:tx>
            <c:strRef>
              <c:f>slopegraph!$H$6</c:f>
              <c:strCache>
                <c:ptCount val="1"/>
                <c:pt idx="0">
                  <c:v>transport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23BB2AF-5799-4F35-A07B-2A8C7B8E840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591-496D-ABCF-2C6C3BBEB894}"/>
                </c:ext>
              </c:extLst>
            </c:dLbl>
            <c:dLbl>
              <c:idx val="1"/>
              <c:layout>
                <c:manualLayout>
                  <c:x val="8.807358131957644E-3"/>
                  <c:y val="-8.3143408378906071E-17"/>
                </c:manualLayout>
              </c:layout>
              <c:tx>
                <c:rich>
                  <a:bodyPr/>
                  <a:lstStyle/>
                  <a:p>
                    <a:fld id="{28EA2F96-6B4F-4A60-8116-1AF2575F5DF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slopegraph!$I$6:$J$6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slopegraph!$M$6:$N$6</c15:f>
                <c15:dlblRangeCache>
                  <c:ptCount val="2"/>
                  <c:pt idx="0">
                    <c:v>60%</c:v>
                  </c:pt>
                  <c:pt idx="1">
                    <c:v>40% transport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B6D-4D78-BA8D-50CCAC5F129C}"/>
            </c:ext>
          </c:extLst>
        </c:ser>
        <c:ser>
          <c:idx val="2"/>
          <c:order val="4"/>
          <c:tx>
            <c:strRef>
              <c:f>slopegraph!$H$5</c:f>
              <c:strCache>
                <c:ptCount val="1"/>
                <c:pt idx="0">
                  <c:v>energy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8B2595-BD10-4CA4-869F-787AC3B9E5A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591-496D-ABCF-2C6C3BBEB894}"/>
                </c:ext>
              </c:extLst>
            </c:dLbl>
            <c:dLbl>
              <c:idx val="1"/>
              <c:layout>
                <c:manualLayout>
                  <c:x val="1.227011494252863E-2"/>
                  <c:y val="0"/>
                </c:manualLayout>
              </c:layout>
              <c:tx>
                <c:rich>
                  <a:bodyPr/>
                  <a:lstStyle/>
                  <a:p>
                    <a:fld id="{0617F4BB-D723-4C01-A282-BBEB4773665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591-496D-ABCF-2C6C3BBEB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slopegraph!$I$2:$J$2</c:f>
              <c:numCache>
                <c:formatCode>General</c:formatCode>
                <c:ptCount val="2"/>
                <c:pt idx="0">
                  <c:v>2018</c:v>
                </c:pt>
                <c:pt idx="1">
                  <c:v>2024</c:v>
                </c:pt>
              </c:numCache>
            </c:numRef>
          </c:xVal>
          <c:yVal>
            <c:numRef>
              <c:f>slopegraph!$I$5:$J$5</c:f>
              <c:numCache>
                <c:formatCode>0%</c:formatCode>
                <c:ptCount val="2"/>
                <c:pt idx="0">
                  <c:v>0.7</c:v>
                </c:pt>
                <c:pt idx="1">
                  <c:v>0.35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slopegraph!$M$5:$N$5</c15:f>
                <c15:dlblRangeCache>
                  <c:ptCount val="2"/>
                  <c:pt idx="0">
                    <c:v>70%</c:v>
                  </c:pt>
                  <c:pt idx="1">
                    <c:v>35% energy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B6D-4D78-BA8D-50CCAC5F129C}"/>
            </c:ext>
          </c:extLst>
        </c:ser>
        <c:ser>
          <c:idx val="5"/>
          <c:order val="5"/>
          <c:tx>
            <c:strRef>
              <c:f>slopegraph!$J$1</c:f>
              <c:strCache>
                <c:ptCount val="1"/>
                <c:pt idx="0">
                  <c:v>2024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D61CD8C-3F47-46C2-9BB8-D3B0C8FBCEF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60B-44D3-8183-54C5C99210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083B86-A094-48C3-871A-BAE6D332973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60B-44D3-8183-54C5C99210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060B-44D3-8183-54C5C99210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6-060B-44D3-8183-54C5C9921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slopegraph!$L$3:$L$6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slopegraph!$J$3:$J$6</c:f>
              <c:numCache>
                <c:formatCode>0%</c:formatCode>
                <c:ptCount val="4"/>
                <c:pt idx="0">
                  <c:v>0.55000000000000004</c:v>
                </c:pt>
                <c:pt idx="1">
                  <c:v>0.45</c:v>
                </c:pt>
                <c:pt idx="2">
                  <c:v>0.35</c:v>
                </c:pt>
                <c:pt idx="3">
                  <c:v>0.4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slopegraph!$M$5:$N$5</c15:f>
                <c15:dlblRangeCache>
                  <c:ptCount val="2"/>
                  <c:pt idx="0">
                    <c:v>70%</c:v>
                  </c:pt>
                  <c:pt idx="1">
                    <c:v>35% energy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2CF-4C43-8367-066745EDA3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0311376"/>
        <c:axId val="1150301296"/>
      </c:scatterChart>
      <c:valAx>
        <c:axId val="1150311376"/>
        <c:scaling>
          <c:orientation val="minMax"/>
          <c:max val="2024"/>
          <c:min val="2018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fr-FR"/>
          </a:p>
        </c:txPr>
        <c:crossAx val="1150301296"/>
        <c:crosses val="autoZero"/>
        <c:crossBetween val="midCat"/>
        <c:majorUnit val="6"/>
      </c:valAx>
      <c:valAx>
        <c:axId val="1150301296"/>
        <c:scaling>
          <c:orientation val="minMax"/>
          <c:max val="1"/>
          <c:min val="0.1"/>
        </c:scaling>
        <c:delete val="1"/>
        <c:axPos val="l"/>
        <c:numFmt formatCode="0%" sourceLinked="1"/>
        <c:majorTickMark val="none"/>
        <c:minorTickMark val="none"/>
        <c:tickLblPos val="nextTo"/>
        <c:crossAx val="1150311376"/>
        <c:crossesAt val="2018"/>
        <c:crossBetween val="midCat"/>
        <c:majorUnit val="0.70000000000000007"/>
      </c:valAx>
      <c:spPr>
        <a:noFill/>
        <a:ln>
          <a:noFill/>
        </a:ln>
        <a:effectLst>
          <a:softEdge rad="787400"/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New</a:t>
            </a:r>
            <a:r>
              <a:rPr lang="fr-FR" baseline="0"/>
              <a:t> &amp; Existing Customers by Store</a:t>
            </a:r>
            <a:endParaRPr lang="fr-FR"/>
          </a:p>
        </c:rich>
      </c:tx>
      <c:layout>
        <c:manualLayout>
          <c:xMode val="edge"/>
          <c:yMode val="edge"/>
          <c:x val="2.0027777777777762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bars!$E$2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bars!$E$3:$E$8</c:f>
              <c:numCache>
                <c:formatCode>0%</c:formatCode>
                <c:ptCount val="6"/>
                <c:pt idx="0">
                  <c:v>0.38</c:v>
                </c:pt>
                <c:pt idx="1">
                  <c:v>0.25</c:v>
                </c:pt>
                <c:pt idx="2">
                  <c:v>7.0000000000000007E-2</c:v>
                </c:pt>
                <c:pt idx="3">
                  <c:v>0.17</c:v>
                </c:pt>
                <c:pt idx="4">
                  <c:v>0.05</c:v>
                </c:pt>
                <c:pt idx="5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E-4C39-80D2-3DD39C227DF7}"/>
            </c:ext>
          </c:extLst>
        </c:ser>
        <c:ser>
          <c:idx val="2"/>
          <c:order val="1"/>
          <c:tx>
            <c:strRef>
              <c:f>bars!$F$2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-5.5536893897437122E-2"/>
                  <c:y val="4.5527700201588945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AE-4C39-80D2-3DD39C227D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bars!$F$3:$F$8</c:f>
              <c:numCache>
                <c:formatCode>0%</c:formatCode>
                <c:ptCount val="6"/>
                <c:pt idx="0">
                  <c:v>0.28000000000000003</c:v>
                </c:pt>
                <c:pt idx="1">
                  <c:v>0.15</c:v>
                </c:pt>
                <c:pt idx="2">
                  <c:v>0.03</c:v>
                </c:pt>
                <c:pt idx="3">
                  <c:v>0.1</c:v>
                </c:pt>
                <c:pt idx="4">
                  <c:v>0.02</c:v>
                </c:pt>
                <c:pt idx="5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E-4C39-80D2-3DD39C227D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6791296"/>
        <c:axId val="546791776"/>
      </c:barChart>
      <c:catAx>
        <c:axId val="546791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776"/>
        <c:crosses val="autoZero"/>
        <c:auto val="1"/>
        <c:lblAlgn val="ctr"/>
        <c:lblOffset val="100"/>
        <c:tickLblSkip val="1"/>
        <c:noMultiLvlLbl val="0"/>
      </c:catAx>
      <c:valAx>
        <c:axId val="546791776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1637111721635803E-3"/>
          <c:y val="9.2463116871882786E-2"/>
          <c:w val="0.18733415203833464"/>
          <c:h val="4.8786117693657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0027771757888061E-2"/>
          <c:y val="1.1017931084720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271537158772585E-2"/>
          <c:y val="0.1361376120265973"/>
          <c:w val="0.93972846284122746"/>
          <c:h val="0.8609713790112749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bars!$E$2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4C-4B3C-87B1-BCCF2586567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4C-4B3C-87B1-BCCF258656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4C-4B3C-87B1-BCCF258656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94C-4B3C-87B1-BCCF258656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94C-4B3C-87B1-BCCF2586567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4C-4B3C-87B1-BCCF2586567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4C-4B3C-87B1-BCCF2586567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94C-4B3C-87B1-BCCF2586567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94C-4B3C-87B1-BCCF2586567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94C-4B3C-87B1-BCCF2586567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94C-4B3C-87B1-BCCF258656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bars!$E$3:$E$8</c:f>
              <c:numCache>
                <c:formatCode>0%</c:formatCode>
                <c:ptCount val="6"/>
                <c:pt idx="0">
                  <c:v>0.38</c:v>
                </c:pt>
                <c:pt idx="1">
                  <c:v>0.25</c:v>
                </c:pt>
                <c:pt idx="2">
                  <c:v>7.0000000000000007E-2</c:v>
                </c:pt>
                <c:pt idx="3">
                  <c:v>0.17</c:v>
                </c:pt>
                <c:pt idx="4">
                  <c:v>0.05</c:v>
                </c:pt>
                <c:pt idx="5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C-4B3C-87B1-BCCF25865677}"/>
            </c:ext>
          </c:extLst>
        </c:ser>
        <c:ser>
          <c:idx val="2"/>
          <c:order val="1"/>
          <c:tx>
            <c:strRef>
              <c:f>bars!$F$2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215F9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94C-4B3C-87B1-BCCF2586567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4C-4B3C-87B1-BCCF258656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4C-4B3C-87B1-BCCF258656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94C-4B3C-87B1-BCCF258656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94C-4B3C-87B1-BCCF2586567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4C-4B3C-87B1-BCCF25865677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94C-4B3C-87B1-BCCF25865677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94C-4B3C-87B1-BCCF25865677}"/>
                </c:ext>
              </c:extLst>
            </c:dLbl>
            <c:dLbl>
              <c:idx val="5"/>
              <c:layout>
                <c:manualLayout>
                  <c:x val="-0.15134765264433689"/>
                  <c:y val="-2.8910089621277824E-3"/>
                </c:manualLayout>
              </c:layout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4C-4B3C-87B1-BCCF258656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bars!$D$3:$D$8</c:f>
              <c:strCache>
                <c:ptCount val="6"/>
                <c:pt idx="0">
                  <c:v>BRET   CC</c:v>
                </c:pt>
                <c:pt idx="1">
                  <c:v>ANN   RP</c:v>
                </c:pt>
                <c:pt idx="2">
                  <c:v>NICE   CV</c:v>
                </c:pt>
                <c:pt idx="3">
                  <c:v>FONT   CC</c:v>
                </c:pt>
                <c:pt idx="4">
                  <c:v>VAN   CC</c:v>
                </c:pt>
                <c:pt idx="5">
                  <c:v>PUGET   RP</c:v>
                </c:pt>
              </c:strCache>
            </c:strRef>
          </c:cat>
          <c:val>
            <c:numRef>
              <c:f>bars!$F$3:$F$8</c:f>
              <c:numCache>
                <c:formatCode>0%</c:formatCode>
                <c:ptCount val="6"/>
                <c:pt idx="0">
                  <c:v>0.28000000000000003</c:v>
                </c:pt>
                <c:pt idx="1">
                  <c:v>0.15</c:v>
                </c:pt>
                <c:pt idx="2">
                  <c:v>0.03</c:v>
                </c:pt>
                <c:pt idx="3">
                  <c:v>0.1</c:v>
                </c:pt>
                <c:pt idx="4">
                  <c:v>0.02</c:v>
                </c:pt>
                <c:pt idx="5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4C-4B3C-87B1-BCCF258656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546791296"/>
        <c:axId val="546791776"/>
      </c:barChart>
      <c:catAx>
        <c:axId val="546791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791776"/>
        <c:crosses val="autoZero"/>
        <c:auto val="1"/>
        <c:lblAlgn val="ctr"/>
        <c:lblOffset val="100"/>
        <c:tickLblSkip val="1"/>
        <c:noMultiLvlLbl val="0"/>
      </c:catAx>
      <c:valAx>
        <c:axId val="546791776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54679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New</a:t>
            </a:r>
            <a:r>
              <a:rPr lang="fr-FR" baseline="0"/>
              <a:t> &amp; Existing Customers by Cluster</a:t>
            </a:r>
            <a:endParaRPr lang="fr-FR"/>
          </a:p>
        </c:rich>
      </c:tx>
      <c:layout>
        <c:manualLayout>
          <c:xMode val="edge"/>
          <c:yMode val="edge"/>
          <c:x val="2.5583333333333316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bars!$B$10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F4-4817-8EBC-8CBA54847E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bars!$A$11:$A$14</c:f>
              <c:strCache>
                <c:ptCount val="4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  <c:pt idx="3">
                  <c:v>cluster4</c:v>
                </c:pt>
              </c:strCache>
            </c:strRef>
          </c:cat>
          <c:val>
            <c:numRef>
              <c:f>bars!$B$11:$B$14</c:f>
              <c:numCache>
                <c:formatCode>0%</c:formatCode>
                <c:ptCount val="4"/>
                <c:pt idx="0">
                  <c:v>0.315</c:v>
                </c:pt>
                <c:pt idx="1">
                  <c:v>7.0000000000000007E-2</c:v>
                </c:pt>
                <c:pt idx="2">
                  <c:v>0.11000000000000001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4-4817-8EBC-8CBA54847E97}"/>
            </c:ext>
          </c:extLst>
        </c:ser>
        <c:ser>
          <c:idx val="1"/>
          <c:order val="1"/>
          <c:tx>
            <c:strRef>
              <c:f>bars!$C$10</c:f>
              <c:strCache>
                <c:ptCount val="1"/>
                <c:pt idx="0">
                  <c:v>repeat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F4-4817-8EBC-8CBA54847E97}"/>
                </c:ext>
              </c:extLst>
            </c:dLbl>
            <c:dLbl>
              <c:idx val="3"/>
              <c:layout>
                <c:manualLayout>
                  <c:x val="-6.4296587926509191E-2"/>
                  <c:y val="-4.62926509186343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F4-4817-8EBC-8CBA54847E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bars!$A$11:$A$14</c:f>
              <c:strCache>
                <c:ptCount val="4"/>
                <c:pt idx="0">
                  <c:v>cluster1</c:v>
                </c:pt>
                <c:pt idx="1">
                  <c:v>cluster2</c:v>
                </c:pt>
                <c:pt idx="2">
                  <c:v>cluster3</c:v>
                </c:pt>
                <c:pt idx="3">
                  <c:v>cluster4</c:v>
                </c:pt>
              </c:strCache>
            </c:strRef>
          </c:cat>
          <c:val>
            <c:numRef>
              <c:f>bars!$C$11:$C$14</c:f>
              <c:numCache>
                <c:formatCode>0%</c:formatCode>
                <c:ptCount val="4"/>
                <c:pt idx="0">
                  <c:v>0.21500000000000002</c:v>
                </c:pt>
                <c:pt idx="1">
                  <c:v>0.03</c:v>
                </c:pt>
                <c:pt idx="2">
                  <c:v>6.0000000000000005E-2</c:v>
                </c:pt>
                <c:pt idx="3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4-4817-8EBC-8CBA54847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axId val="575570128"/>
        <c:axId val="575568688"/>
      </c:barChart>
      <c:catAx>
        <c:axId val="5755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5568688"/>
        <c:crosses val="autoZero"/>
        <c:auto val="1"/>
        <c:lblAlgn val="ctr"/>
        <c:lblOffset val="100"/>
        <c:noMultiLvlLbl val="0"/>
      </c:catAx>
      <c:valAx>
        <c:axId val="575568688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57557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07/relationships/hdphoto" Target="../media/hdphoto1.wd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5</xdr:row>
      <xdr:rowOff>19050</xdr:rowOff>
    </xdr:from>
    <xdr:to>
      <xdr:col>11</xdr:col>
      <xdr:colOff>213360</xdr:colOff>
      <xdr:row>22</xdr:row>
      <xdr:rowOff>175260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34290</xdr:rowOff>
    </xdr:from>
    <xdr:to>
      <xdr:col>9</xdr:col>
      <xdr:colOff>236220</xdr:colOff>
      <xdr:row>21</xdr:row>
      <xdr:rowOff>106680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5</xdr:row>
      <xdr:rowOff>160020</xdr:rowOff>
    </xdr:from>
    <xdr:to>
      <xdr:col>15</xdr:col>
      <xdr:colOff>289560</xdr:colOff>
      <xdr:row>20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335280</xdr:colOff>
      <xdr:row>1</xdr:row>
      <xdr:rowOff>45720</xdr:rowOff>
    </xdr:from>
    <xdr:to>
      <xdr:col>16</xdr:col>
      <xdr:colOff>464820</xdr:colOff>
      <xdr:row>8</xdr:row>
      <xdr:rowOff>45131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430000" y="228600"/>
          <a:ext cx="1714500" cy="1279571"/>
        </a:xfrm>
        <a:prstGeom prst="rect">
          <a:avLst/>
        </a:prstGeom>
        <a:ln>
          <a:solidFill>
            <a:schemeClr val="bg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171710</xdr:rowOff>
    </xdr:from>
    <xdr:to>
      <xdr:col>7</xdr:col>
      <xdr:colOff>700985</xdr:colOff>
      <xdr:row>20</xdr:row>
      <xdr:rowOff>15240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171710"/>
          <a:ext cx="5996885" cy="3501130"/>
        </a:xfrm>
        <a:prstGeom prst="rect">
          <a:avLst/>
        </a:prstGeom>
      </xdr:spPr>
    </xdr:pic>
    <xdr:clientData/>
  </xdr:twoCellAnchor>
  <xdr:twoCellAnchor editAs="oneCell">
    <xdr:from>
      <xdr:col>8</xdr:col>
      <xdr:colOff>116918</xdr:colOff>
      <xdr:row>0</xdr:row>
      <xdr:rowOff>160020</xdr:rowOff>
    </xdr:from>
    <xdr:to>
      <xdr:col>17</xdr:col>
      <xdr:colOff>503647</xdr:colOff>
      <xdr:row>27</xdr:row>
      <xdr:rowOff>46187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758" y="160020"/>
          <a:ext cx="7519049" cy="4823927"/>
        </a:xfrm>
        <a:prstGeom prst="rect">
          <a:avLst/>
        </a:prstGeom>
      </xdr:spPr>
    </xdr:pic>
    <xdr:clientData/>
  </xdr:twoCellAnchor>
  <xdr:twoCellAnchor editAs="oneCell">
    <xdr:from>
      <xdr:col>0</xdr:col>
      <xdr:colOff>184496</xdr:colOff>
      <xdr:row>21</xdr:row>
      <xdr:rowOff>137160</xdr:rowOff>
    </xdr:from>
    <xdr:to>
      <xdr:col>7</xdr:col>
      <xdr:colOff>692693</xdr:colOff>
      <xdr:row>45</xdr:row>
      <xdr:rowOff>152985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496" y="3977640"/>
          <a:ext cx="6055557" cy="4404945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175260</xdr:colOff>
      <xdr:row>47</xdr:row>
      <xdr:rowOff>7620</xdr:rowOff>
    </xdr:from>
    <xdr:to>
      <xdr:col>7</xdr:col>
      <xdr:colOff>739754</xdr:colOff>
      <xdr:row>74</xdr:row>
      <xdr:rowOff>23442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8602980"/>
          <a:ext cx="6111854" cy="4953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10</xdr:row>
      <xdr:rowOff>26670</xdr:rowOff>
    </xdr:from>
    <xdr:to>
      <xdr:col>5</xdr:col>
      <xdr:colOff>655320</xdr:colOff>
      <xdr:row>25</xdr:row>
      <xdr:rowOff>26670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731520</xdr:colOff>
      <xdr:row>10</xdr:row>
      <xdr:rowOff>3810</xdr:rowOff>
    </xdr:from>
    <xdr:to>
      <xdr:col>12</xdr:col>
      <xdr:colOff>396240</xdr:colOff>
      <xdr:row>25</xdr:row>
      <xdr:rowOff>60960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693420</xdr:colOff>
      <xdr:row>0</xdr:row>
      <xdr:rowOff>148590</xdr:rowOff>
    </xdr:from>
    <xdr:to>
      <xdr:col>18</xdr:col>
      <xdr:colOff>129540</xdr:colOff>
      <xdr:row>24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228600</xdr:colOff>
      <xdr:row>55</xdr:row>
      <xdr:rowOff>3810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33</xdr:row>
      <xdr:rowOff>45720</xdr:rowOff>
    </xdr:from>
    <xdr:to>
      <xdr:col>9</xdr:col>
      <xdr:colOff>137160</xdr:colOff>
      <xdr:row>33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170420" y="6080760"/>
          <a:ext cx="99060" cy="9144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fr-FR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137160</xdr:colOff>
      <xdr:row>32</xdr:row>
      <xdr:rowOff>160020</xdr:rowOff>
    </xdr:from>
    <xdr:to>
      <xdr:col>9</xdr:col>
      <xdr:colOff>784860</xdr:colOff>
      <xdr:row>33</xdr:row>
      <xdr:rowOff>144780</xdr:rowOff>
    </xdr:to>
    <xdr:sp macro="" textlink="">
      <xdr:nvSpPr>
        <xdr:cNvPr id="13" name="ZoneText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7269480" y="6012180"/>
          <a:ext cx="647700" cy="16764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fr-FR" sz="900" kern="1200">
              <a:solidFill>
                <a:schemeClr val="accent2">
                  <a:lumMod val="75000"/>
                </a:schemeClr>
              </a:solidFill>
            </a:rPr>
            <a:t>6</a:t>
          </a:r>
          <a:r>
            <a:rPr lang="fr-FR" sz="900" kern="1200" baseline="0">
              <a:solidFill>
                <a:schemeClr val="accent2">
                  <a:lumMod val="75000"/>
                </a:schemeClr>
              </a:solidFill>
            </a:rPr>
            <a:t> weeks</a:t>
          </a:r>
          <a:endParaRPr lang="fr-FR" sz="9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701040</xdr:colOff>
      <xdr:row>33</xdr:row>
      <xdr:rowOff>38100</xdr:rowOff>
    </xdr:from>
    <xdr:to>
      <xdr:col>10</xdr:col>
      <xdr:colOff>7620</xdr:colOff>
      <xdr:row>33</xdr:row>
      <xdr:rowOff>129540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7833360" y="6073140"/>
          <a:ext cx="99060" cy="914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fr-FR" kern="1200"/>
        </a:p>
      </xdr:txBody>
    </xdr:sp>
    <xdr:clientData/>
  </xdr:twoCellAnchor>
  <xdr:twoCellAnchor>
    <xdr:from>
      <xdr:col>10</xdr:col>
      <xdr:colOff>7620</xdr:colOff>
      <xdr:row>32</xdr:row>
      <xdr:rowOff>152400</xdr:rowOff>
    </xdr:from>
    <xdr:to>
      <xdr:col>11</xdr:col>
      <xdr:colOff>373380</xdr:colOff>
      <xdr:row>33</xdr:row>
      <xdr:rowOff>144780</xdr:rowOff>
    </xdr:to>
    <xdr:sp macro="" textlink="">
      <xdr:nvSpPr>
        <xdr:cNvPr id="15" name="ZoneText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7932420" y="6004560"/>
          <a:ext cx="1158240" cy="17526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fr-FR" sz="900" kern="1200" baseline="0">
              <a:solidFill>
                <a:schemeClr val="bg2">
                  <a:lumMod val="50000"/>
                </a:schemeClr>
              </a:solidFill>
            </a:rPr>
            <a:t>4 weeks     </a:t>
          </a:r>
          <a:r>
            <a:rPr lang="fr-FR" sz="900" kern="1200" baseline="0">
              <a:solidFill>
                <a:sysClr val="windowText" lastClr="000000"/>
              </a:solidFill>
            </a:rPr>
            <a:t>of analysis</a:t>
          </a:r>
          <a:endParaRPr lang="fr-FR" sz="9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289560</xdr:colOff>
      <xdr:row>1</xdr:row>
      <xdr:rowOff>64770</xdr:rowOff>
    </xdr:from>
    <xdr:to>
      <xdr:col>11</xdr:col>
      <xdr:colOff>617220</xdr:colOff>
      <xdr:row>16</xdr:row>
      <xdr:rowOff>64770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0.02752</cdr:x>
      <cdr:y>0.0954</cdr:y>
    </cdr:from>
    <cdr:to>
      <cdr:x>0.0474</cdr:x>
      <cdr:y>0.11622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7FB523F-E604-AA21-E1B7-0E193559E8C9}"/>
            </a:ext>
          </a:extLst>
        </cdr:cNvPr>
        <cdr:cNvSpPr/>
      </cdr:nvSpPr>
      <cdr:spPr>
        <a:xfrm xmlns:a="http://schemas.openxmlformats.org/drawingml/2006/main">
          <a:off x="137160" y="419100"/>
          <a:ext cx="99060" cy="9144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 kern="1200"/>
        </a:p>
      </cdr:txBody>
    </cdr:sp>
  </cdr:relSizeAnchor>
  <cdr:relSizeAnchor xmlns:cdr="http://schemas.openxmlformats.org/drawingml/2006/chartDrawing">
    <cdr:from>
      <cdr:x>0.0474</cdr:x>
      <cdr:y>0.07979</cdr:y>
    </cdr:from>
    <cdr:to>
      <cdr:x>0.17737</cdr:x>
      <cdr:y>0.11795</cdr:y>
    </cdr:to>
    <cdr:sp macro="" textlink="">
      <cdr:nvSpPr>
        <cdr:cNvPr id="3" name="ZoneTexte 2">
          <a:extLst xmlns:a="http://schemas.openxmlformats.org/drawingml/2006/main">
            <a:ext uri="{FF2B5EF4-FFF2-40B4-BE49-F238E27FC236}">
              <a16:creationId xmlns:a16="http://schemas.microsoft.com/office/drawing/2014/main" id="{16CB036E-32FA-744D-027C-AD69DFF3BE70}"/>
            </a:ext>
          </a:extLst>
        </cdr:cNvPr>
        <cdr:cNvSpPr txBox="1"/>
      </cdr:nvSpPr>
      <cdr:spPr>
        <a:xfrm xmlns:a="http://schemas.openxmlformats.org/drawingml/2006/main">
          <a:off x="236220" y="350520"/>
          <a:ext cx="6477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900" kern="1200">
              <a:solidFill>
                <a:schemeClr val="accent1">
                  <a:lumMod val="75000"/>
                </a:schemeClr>
              </a:solidFill>
            </a:rPr>
            <a:t>26</a:t>
          </a:r>
          <a:r>
            <a:rPr lang="fr-FR" sz="900" kern="1200" baseline="0">
              <a:solidFill>
                <a:schemeClr val="accent1">
                  <a:lumMod val="75000"/>
                </a:schemeClr>
              </a:solidFill>
            </a:rPr>
            <a:t> weeks</a:t>
          </a:r>
          <a:endParaRPr lang="fr-FR" sz="900" kern="1200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0.17686</cdr:x>
      <cdr:y>0.09309</cdr:y>
    </cdr:from>
    <cdr:to>
      <cdr:x>0.19674</cdr:x>
      <cdr:y>0.11391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16EC7FE-D5FD-0A4C-A543-C850D7238FE3}"/>
            </a:ext>
          </a:extLst>
        </cdr:cNvPr>
        <cdr:cNvSpPr/>
      </cdr:nvSpPr>
      <cdr:spPr>
        <a:xfrm xmlns:a="http://schemas.openxmlformats.org/drawingml/2006/main">
          <a:off x="881380" y="408940"/>
          <a:ext cx="99060" cy="9144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7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kern="1200"/>
        </a:p>
      </cdr:txBody>
    </cdr:sp>
  </cdr:relSizeAnchor>
  <cdr:relSizeAnchor xmlns:cdr="http://schemas.openxmlformats.org/drawingml/2006/chartDrawing">
    <cdr:from>
      <cdr:x>0.19674</cdr:x>
      <cdr:y>0.07748</cdr:y>
    </cdr:from>
    <cdr:to>
      <cdr:x>0.32671</cdr:x>
      <cdr:y>0.11564</cdr:y>
    </cdr:to>
    <cdr:sp macro="" textlink="">
      <cdr:nvSpPr>
        <cdr:cNvPr id="5" name="ZoneTexte 2">
          <a:extLst xmlns:a="http://schemas.openxmlformats.org/drawingml/2006/main">
            <a:ext uri="{FF2B5EF4-FFF2-40B4-BE49-F238E27FC236}">
              <a16:creationId xmlns:a16="http://schemas.microsoft.com/office/drawing/2014/main" id="{DD538EA4-0A47-5A30-F3BA-81B7A058A775}"/>
            </a:ext>
          </a:extLst>
        </cdr:cNvPr>
        <cdr:cNvSpPr txBox="1"/>
      </cdr:nvSpPr>
      <cdr:spPr>
        <a:xfrm xmlns:a="http://schemas.openxmlformats.org/drawingml/2006/main">
          <a:off x="980440" y="340360"/>
          <a:ext cx="6477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900" kern="1200" baseline="0">
              <a:solidFill>
                <a:schemeClr val="accent5">
                  <a:lumMod val="75000"/>
                </a:schemeClr>
              </a:solidFill>
            </a:rPr>
            <a:t>13 weeks</a:t>
          </a:r>
          <a:endParaRPr lang="fr-FR" sz="900" kern="1200">
            <a:solidFill>
              <a:schemeClr val="accent5">
                <a:lumMod val="7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38744-2412-4F48-8C54-27A2E16ED71E}" name="Tableau1" displayName="Tableau1" ref="A2:F8" totalsRowShown="0">
  <autoFilter ref="A2:F8" xr:uid="{9CD38744-2412-4F48-8C54-27A2E16ED7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0DA3FFF-960D-40BA-9873-144114F81B59}" name="stores"/>
    <tableColumn id="4" xr3:uid="{472A7CEA-F58D-4FB8-A9E5-5838A2D95BAF}" name="type"/>
    <tableColumn id="6" xr3:uid="{32ADB76A-0543-457D-A883-267A791CBB7F}" name="clusters"/>
    <tableColumn id="5" xr3:uid="{2EB74585-6C7B-487D-ACA4-2E8820CCFCED}" name="store" dataDxfId="0">
      <calculatedColumnFormula>+CONCATENATE(Tableau1[[#This Row],[stores]],"   ",Tableau1[[#This Row],[type]])</calculatedColumnFormula>
    </tableColumn>
    <tableColumn id="2" xr3:uid="{B4880E4E-E973-4596-B6ED-1105B07917B3}" name="Repeat" dataCellStyle="Pourcentage"/>
    <tableColumn id="3" xr3:uid="{686ACD03-7C92-4664-803D-3C82057F7107}" name="New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sSLBzqjRiD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F8D2-C27E-48FE-890A-EFF794B9D188}">
  <dimension ref="A1:F6"/>
  <sheetViews>
    <sheetView tabSelected="1" workbookViewId="0">
      <selection activeCell="D22" sqref="D22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</row>
    <row r="2" spans="1:6" x14ac:dyDescent="0.3">
      <c r="A2" t="s">
        <v>0</v>
      </c>
      <c r="B2" s="1">
        <v>-0.36</v>
      </c>
      <c r="C2">
        <v>3000</v>
      </c>
      <c r="D2" s="2">
        <f>+C2/$C$6</f>
        <v>0.50847457627118642</v>
      </c>
    </row>
    <row r="3" spans="1:6" x14ac:dyDescent="0.3">
      <c r="A3" t="s">
        <v>6</v>
      </c>
      <c r="B3" s="1">
        <v>-0.25</v>
      </c>
      <c r="C3">
        <v>2000</v>
      </c>
      <c r="D3" s="2">
        <f t="shared" ref="D3:D5" si="0">+C3/$C$6</f>
        <v>0.33898305084745761</v>
      </c>
    </row>
    <row r="4" spans="1:6" x14ac:dyDescent="0.3">
      <c r="A4" t="s">
        <v>1</v>
      </c>
      <c r="B4" s="1">
        <v>-0.15</v>
      </c>
      <c r="C4">
        <v>1500</v>
      </c>
      <c r="D4" s="2">
        <f t="shared" si="0"/>
        <v>0.25423728813559321</v>
      </c>
      <c r="F4" s="3" t="s">
        <v>5</v>
      </c>
    </row>
    <row r="5" spans="1:6" x14ac:dyDescent="0.3">
      <c r="A5" t="s">
        <v>2</v>
      </c>
      <c r="B5" s="1">
        <v>0.01</v>
      </c>
      <c r="C5">
        <v>600</v>
      </c>
      <c r="D5" s="2">
        <f t="shared" si="0"/>
        <v>0.10169491525423729</v>
      </c>
    </row>
    <row r="6" spans="1:6" x14ac:dyDescent="0.3">
      <c r="C6">
        <f>SUM(C2:C4)-C5</f>
        <v>5900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63C9-993E-45ED-8B46-E36E6AF9F561}">
  <dimension ref="A1:K23"/>
  <sheetViews>
    <sheetView workbookViewId="0">
      <selection activeCell="C12" sqref="C12"/>
    </sheetView>
  </sheetViews>
  <sheetFormatPr baseColWidth="10" defaultRowHeight="14.4" x14ac:dyDescent="0.3"/>
  <sheetData>
    <row r="1" spans="1:3" x14ac:dyDescent="0.3">
      <c r="A1" t="s">
        <v>7</v>
      </c>
      <c r="B1" t="s">
        <v>8</v>
      </c>
      <c r="C1" t="s">
        <v>62</v>
      </c>
    </row>
    <row r="2" spans="1:3" x14ac:dyDescent="0.3">
      <c r="A2">
        <v>2019</v>
      </c>
      <c r="B2" s="4">
        <v>1</v>
      </c>
      <c r="C2">
        <v>4000</v>
      </c>
    </row>
    <row r="3" spans="1:3" x14ac:dyDescent="0.3">
      <c r="A3">
        <v>2022</v>
      </c>
      <c r="B3" s="4">
        <v>21</v>
      </c>
      <c r="C3">
        <v>1500</v>
      </c>
    </row>
    <row r="4" spans="1:3" x14ac:dyDescent="0.3">
      <c r="A4">
        <v>2024</v>
      </c>
      <c r="B4" s="4">
        <v>30</v>
      </c>
      <c r="C4">
        <v>800</v>
      </c>
    </row>
    <row r="23" spans="11:11" x14ac:dyDescent="0.3">
      <c r="K23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246-7005-4FCB-A3AA-B8AF9F2047EE}">
  <dimension ref="A1"/>
  <sheetViews>
    <sheetView topLeftCell="A13" zoomScale="58" workbookViewId="0">
      <selection activeCell="I30" sqref="I3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5C32-4546-4739-93B6-77B8C2311E81}">
  <dimension ref="A1:P11"/>
  <sheetViews>
    <sheetView workbookViewId="0">
      <selection activeCell="G18" sqref="G18"/>
    </sheetView>
  </sheetViews>
  <sheetFormatPr baseColWidth="10" defaultRowHeight="14.4" x14ac:dyDescent="0.3"/>
  <cols>
    <col min="16" max="16" width="0" hidden="1" customWidth="1"/>
  </cols>
  <sheetData>
    <row r="1" spans="1:16" x14ac:dyDescent="0.3">
      <c r="A1" t="s">
        <v>7</v>
      </c>
      <c r="B1" t="s">
        <v>9</v>
      </c>
      <c r="C1" t="s">
        <v>10</v>
      </c>
      <c r="D1" t="s">
        <v>11</v>
      </c>
      <c r="E1" t="s">
        <v>12</v>
      </c>
      <c r="H1" t="s">
        <v>7</v>
      </c>
      <c r="I1">
        <v>2018</v>
      </c>
      <c r="J1">
        <v>2024</v>
      </c>
      <c r="K1" s="5" t="s">
        <v>24</v>
      </c>
      <c r="L1" s="5"/>
      <c r="M1" s="5"/>
      <c r="N1" s="5"/>
      <c r="P1" s="7" t="s">
        <v>25</v>
      </c>
    </row>
    <row r="2" spans="1:16" x14ac:dyDescent="0.3">
      <c r="A2">
        <v>2018</v>
      </c>
      <c r="B2" s="1">
        <v>0.16</v>
      </c>
      <c r="C2" s="1">
        <v>0.2</v>
      </c>
      <c r="D2" s="1">
        <v>0.7</v>
      </c>
      <c r="E2" s="1">
        <v>0.6</v>
      </c>
      <c r="I2">
        <v>2018</v>
      </c>
      <c r="J2">
        <v>2024</v>
      </c>
      <c r="K2" s="5"/>
      <c r="L2" s="5"/>
      <c r="M2" s="5">
        <v>1</v>
      </c>
      <c r="N2" s="5">
        <v>2</v>
      </c>
      <c r="P2" t="s">
        <v>22</v>
      </c>
    </row>
    <row r="3" spans="1:16" x14ac:dyDescent="0.3">
      <c r="A3">
        <v>2019</v>
      </c>
      <c r="B3" s="1">
        <v>0.2</v>
      </c>
      <c r="C3" s="1">
        <v>0.22</v>
      </c>
      <c r="D3" s="1">
        <v>0.65</v>
      </c>
      <c r="E3" s="1">
        <v>0.56999999999999995</v>
      </c>
      <c r="H3" t="s">
        <v>9</v>
      </c>
      <c r="I3" s="1">
        <v>0.15</v>
      </c>
      <c r="J3" s="1">
        <v>0.55000000000000004</v>
      </c>
      <c r="K3" s="5">
        <v>1</v>
      </c>
      <c r="L3" s="5">
        <v>2</v>
      </c>
      <c r="M3" s="6">
        <f>I3</f>
        <v>0.15</v>
      </c>
      <c r="N3" s="5" t="str">
        <f>_xlfn.CONCAT(J3*100,"%"," ",H3)</f>
        <v>55% health</v>
      </c>
      <c r="P3" t="s">
        <v>14</v>
      </c>
    </row>
    <row r="4" spans="1:16" x14ac:dyDescent="0.3">
      <c r="A4">
        <v>2020</v>
      </c>
      <c r="B4" s="1">
        <v>0.25</v>
      </c>
      <c r="C4" s="1">
        <v>0.25</v>
      </c>
      <c r="D4" s="1">
        <v>0.5</v>
      </c>
      <c r="E4" s="1">
        <v>0.55000000000000004</v>
      </c>
      <c r="H4" t="s">
        <v>10</v>
      </c>
      <c r="I4" s="1">
        <v>0.2</v>
      </c>
      <c r="J4" s="1">
        <v>0.45</v>
      </c>
      <c r="K4" s="5">
        <v>1</v>
      </c>
      <c r="L4" s="5">
        <v>2</v>
      </c>
      <c r="M4" s="6">
        <f>I4</f>
        <v>0.2</v>
      </c>
      <c r="N4" s="5" t="str">
        <f>_xlfn.CONCAT(J4*100,"%"," ",H4)</f>
        <v>45% education</v>
      </c>
      <c r="P4" t="s">
        <v>15</v>
      </c>
    </row>
    <row r="5" spans="1:16" x14ac:dyDescent="0.3">
      <c r="A5">
        <v>2021</v>
      </c>
      <c r="B5" s="1">
        <v>0.37</v>
      </c>
      <c r="C5" s="1">
        <v>0.27</v>
      </c>
      <c r="D5" s="1">
        <v>0.4</v>
      </c>
      <c r="E5" s="1">
        <v>0.45</v>
      </c>
      <c r="H5" t="s">
        <v>11</v>
      </c>
      <c r="I5" s="1">
        <v>0.7</v>
      </c>
      <c r="J5" s="1">
        <v>0.35</v>
      </c>
      <c r="K5" s="5">
        <v>1</v>
      </c>
      <c r="L5" s="5">
        <v>2</v>
      </c>
      <c r="M5" s="6">
        <f>I5</f>
        <v>0.7</v>
      </c>
      <c r="N5" s="5" t="str">
        <f>_xlfn.CONCAT(J5*100,"%"," ",H5)</f>
        <v>35% energy</v>
      </c>
      <c r="P5" t="s">
        <v>16</v>
      </c>
    </row>
    <row r="6" spans="1:16" x14ac:dyDescent="0.3">
      <c r="A6">
        <v>2022</v>
      </c>
      <c r="B6" s="1">
        <v>0.4</v>
      </c>
      <c r="C6" s="1">
        <v>0.3</v>
      </c>
      <c r="D6" s="1">
        <v>0.4</v>
      </c>
      <c r="E6" s="1">
        <v>0.45</v>
      </c>
      <c r="H6" t="s">
        <v>12</v>
      </c>
      <c r="I6" s="1">
        <v>0.6</v>
      </c>
      <c r="J6" s="1">
        <v>0.4</v>
      </c>
      <c r="K6" s="5">
        <v>1</v>
      </c>
      <c r="L6" s="5">
        <v>2</v>
      </c>
      <c r="M6" s="6">
        <f>I6</f>
        <v>0.6</v>
      </c>
      <c r="N6" s="5" t="str">
        <f>_xlfn.CONCAT(J6*100,"%"," ",H6)</f>
        <v>40% transport</v>
      </c>
      <c r="P6" t="s">
        <v>17</v>
      </c>
    </row>
    <row r="7" spans="1:16" x14ac:dyDescent="0.3">
      <c r="A7">
        <v>2023</v>
      </c>
      <c r="B7" s="1">
        <v>0.45</v>
      </c>
      <c r="C7" s="1">
        <v>0.32</v>
      </c>
      <c r="D7" s="1">
        <v>0.4</v>
      </c>
      <c r="E7" s="1">
        <v>0.4</v>
      </c>
      <c r="I7" s="1"/>
      <c r="J7" s="1"/>
      <c r="K7" s="1"/>
      <c r="L7" s="1"/>
      <c r="M7" s="1"/>
      <c r="N7" s="1"/>
      <c r="P7" t="s">
        <v>23</v>
      </c>
    </row>
    <row r="8" spans="1:16" x14ac:dyDescent="0.3">
      <c r="A8">
        <v>2024</v>
      </c>
      <c r="B8" s="1">
        <v>0.55000000000000004</v>
      </c>
      <c r="C8" s="1">
        <v>0.35</v>
      </c>
      <c r="D8" s="1">
        <v>0.35</v>
      </c>
      <c r="E8" s="1">
        <v>0.4</v>
      </c>
      <c r="P8" t="s">
        <v>18</v>
      </c>
    </row>
    <row r="9" spans="1:16" x14ac:dyDescent="0.3">
      <c r="A9" t="s">
        <v>13</v>
      </c>
      <c r="P9" t="s">
        <v>19</v>
      </c>
    </row>
    <row r="10" spans="1:16" x14ac:dyDescent="0.3">
      <c r="P10" t="s">
        <v>20</v>
      </c>
    </row>
    <row r="11" spans="1:16" x14ac:dyDescent="0.3">
      <c r="P11" t="s">
        <v>21</v>
      </c>
    </row>
  </sheetData>
  <hyperlinks>
    <hyperlink ref="P1" r:id="rId1" display="https://www.youtube.com/watch?v=sSLBzqjRiDU" xr:uid="{A40483CC-8337-4BBC-9153-A8A4B1B6CE52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2E1-4CFA-4CF9-AAF8-4C8EF6A3BC28}">
  <dimension ref="A2:F14"/>
  <sheetViews>
    <sheetView showGridLines="0" workbookViewId="0">
      <selection activeCell="D25" sqref="D25"/>
    </sheetView>
  </sheetViews>
  <sheetFormatPr baseColWidth="10" defaultRowHeight="14.4" x14ac:dyDescent="0.3"/>
  <sheetData>
    <row r="2" spans="1:6" x14ac:dyDescent="0.3">
      <c r="A2" t="s">
        <v>42</v>
      </c>
      <c r="B2" t="s">
        <v>37</v>
      </c>
      <c r="C2" t="s">
        <v>43</v>
      </c>
      <c r="D2" t="s">
        <v>44</v>
      </c>
      <c r="E2" s="8" t="s">
        <v>45</v>
      </c>
      <c r="F2" s="8" t="s">
        <v>46</v>
      </c>
    </row>
    <row r="3" spans="1:6" x14ac:dyDescent="0.3">
      <c r="A3" t="s">
        <v>28</v>
      </c>
      <c r="B3" t="s">
        <v>34</v>
      </c>
      <c r="C3" t="s">
        <v>38</v>
      </c>
      <c r="D3" t="str">
        <f>+CONCATENATE(Tableau1[[#This Row],[stores]],"   ",Tableau1[[#This Row],[type]])</f>
        <v>BRET   CC</v>
      </c>
      <c r="E3" s="2">
        <v>0.38</v>
      </c>
      <c r="F3" s="2">
        <v>0.28000000000000003</v>
      </c>
    </row>
    <row r="4" spans="1:6" x14ac:dyDescent="0.3">
      <c r="A4" t="s">
        <v>29</v>
      </c>
      <c r="B4" t="s">
        <v>35</v>
      </c>
      <c r="C4" t="s">
        <v>38</v>
      </c>
      <c r="D4" t="str">
        <f>+CONCATENATE(Tableau1[[#This Row],[stores]],"   ",Tableau1[[#This Row],[type]])</f>
        <v>ANN   RP</v>
      </c>
      <c r="E4" s="2">
        <v>0.25</v>
      </c>
      <c r="F4" s="2">
        <v>0.15</v>
      </c>
    </row>
    <row r="5" spans="1:6" x14ac:dyDescent="0.3">
      <c r="A5" t="s">
        <v>30</v>
      </c>
      <c r="B5" t="s">
        <v>36</v>
      </c>
      <c r="C5" t="s">
        <v>39</v>
      </c>
      <c r="D5" t="str">
        <f>+CONCATENATE(Tableau1[[#This Row],[stores]],"   ",Tableau1[[#This Row],[type]])</f>
        <v>NICE   CV</v>
      </c>
      <c r="E5" s="2">
        <v>7.0000000000000007E-2</v>
      </c>
      <c r="F5" s="2">
        <v>0.03</v>
      </c>
    </row>
    <row r="6" spans="1:6" x14ac:dyDescent="0.3">
      <c r="A6" t="s">
        <v>31</v>
      </c>
      <c r="B6" t="s">
        <v>34</v>
      </c>
      <c r="C6" t="s">
        <v>40</v>
      </c>
      <c r="D6" t="str">
        <f>+CONCATENATE(Tableau1[[#This Row],[stores]],"   ",Tableau1[[#This Row],[type]])</f>
        <v>FONT   CC</v>
      </c>
      <c r="E6" s="2">
        <v>0.17</v>
      </c>
      <c r="F6" s="2">
        <v>0.1</v>
      </c>
    </row>
    <row r="7" spans="1:6" x14ac:dyDescent="0.3">
      <c r="A7" t="s">
        <v>32</v>
      </c>
      <c r="B7" t="s">
        <v>34</v>
      </c>
      <c r="C7" t="s">
        <v>40</v>
      </c>
      <c r="D7" t="str">
        <f>+CONCATENATE(Tableau1[[#This Row],[stores]],"   ",Tableau1[[#This Row],[type]])</f>
        <v>VAN   CC</v>
      </c>
      <c r="E7" s="2">
        <v>0.05</v>
      </c>
      <c r="F7" s="2">
        <v>0.02</v>
      </c>
    </row>
    <row r="8" spans="1:6" x14ac:dyDescent="0.3">
      <c r="A8" t="s">
        <v>33</v>
      </c>
      <c r="B8" t="s">
        <v>35</v>
      </c>
      <c r="C8" t="s">
        <v>41</v>
      </c>
      <c r="D8" t="str">
        <f>+CONCATENATE(Tableau1[[#This Row],[stores]],"   ",Tableau1[[#This Row],[type]])</f>
        <v>PUGET   RP</v>
      </c>
      <c r="E8" s="2">
        <v>0.09</v>
      </c>
      <c r="F8" s="2">
        <v>-0.02</v>
      </c>
    </row>
    <row r="10" spans="1:6" x14ac:dyDescent="0.3">
      <c r="B10" s="8" t="s">
        <v>26</v>
      </c>
      <c r="C10" s="8" t="s">
        <v>47</v>
      </c>
    </row>
    <row r="11" spans="1:6" x14ac:dyDescent="0.3">
      <c r="A11" t="str" cm="1">
        <f t="array" ref="A11:A14">_xlfn.UNIQUE(Tableau1[clusters])</f>
        <v>cluster1</v>
      </c>
      <c r="B11" s="1">
        <f>+AVERAGE(E3:E4)</f>
        <v>0.315</v>
      </c>
      <c r="C11" s="1">
        <f>+AVERAGE(F3:F4)</f>
        <v>0.21500000000000002</v>
      </c>
    </row>
    <row r="12" spans="1:6" x14ac:dyDescent="0.3">
      <c r="A12" t="str">
        <v>cluster2</v>
      </c>
      <c r="B12" s="1">
        <f>+E5</f>
        <v>7.0000000000000007E-2</v>
      </c>
      <c r="C12" s="1">
        <f>+F5</f>
        <v>0.03</v>
      </c>
    </row>
    <row r="13" spans="1:6" x14ac:dyDescent="0.3">
      <c r="A13" t="str">
        <v>cluster3</v>
      </c>
      <c r="B13" s="1">
        <f>AVERAGE(E6:E7)</f>
        <v>0.11000000000000001</v>
      </c>
      <c r="C13" s="1">
        <f>AVERAGE(F6:F7)</f>
        <v>6.0000000000000005E-2</v>
      </c>
    </row>
    <row r="14" spans="1:6" x14ac:dyDescent="0.3">
      <c r="A14" t="str">
        <v>cluster4</v>
      </c>
      <c r="B14" s="1">
        <f>+E8</f>
        <v>0.09</v>
      </c>
      <c r="C14" s="1">
        <f>+F8</f>
        <v>-0.02</v>
      </c>
    </row>
  </sheetData>
  <phoneticPr fontId="5" type="noConversion"/>
  <pageMargins left="0.7" right="0.7" top="0.75" bottom="0.75" header="0.3" footer="0.3"/>
  <ignoredErrors>
    <ignoredError sqref="B11:C14" formulaRange="1"/>
  </ignoredErrors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73F6-D722-40AD-A4A7-F246A49CBF63}">
  <dimension ref="A1:F28"/>
  <sheetViews>
    <sheetView showGridLines="0" workbookViewId="0">
      <selection activeCell="H16" sqref="H16"/>
    </sheetView>
  </sheetViews>
  <sheetFormatPr baseColWidth="10" defaultRowHeight="14.4" x14ac:dyDescent="0.3"/>
  <cols>
    <col min="1" max="1" width="19.109375" bestFit="1" customWidth="1"/>
    <col min="2" max="2" width="17.5546875" bestFit="1" customWidth="1"/>
  </cols>
  <sheetData>
    <row r="1" spans="1:6" x14ac:dyDescent="0.3">
      <c r="C1" s="25" t="s">
        <v>59</v>
      </c>
      <c r="D1" s="25"/>
      <c r="E1" s="25"/>
    </row>
    <row r="2" spans="1:6" x14ac:dyDescent="0.3">
      <c r="A2" s="9" t="s">
        <v>48</v>
      </c>
      <c r="C2" s="23" t="s">
        <v>60</v>
      </c>
      <c r="D2" s="23"/>
      <c r="E2" s="23"/>
      <c r="F2" s="23"/>
    </row>
    <row r="3" spans="1:6" ht="15" thickBot="1" x14ac:dyDescent="0.35">
      <c r="C3" s="24"/>
      <c r="D3" s="24"/>
      <c r="E3" s="24"/>
      <c r="F3" s="24"/>
    </row>
    <row r="4" spans="1:6" ht="15" thickTop="1" x14ac:dyDescent="0.3">
      <c r="A4" s="15" t="s">
        <v>49</v>
      </c>
      <c r="B4" s="17" t="s">
        <v>53</v>
      </c>
      <c r="C4" s="18" t="s">
        <v>61</v>
      </c>
      <c r="D4" s="18"/>
      <c r="E4" s="18"/>
      <c r="F4" s="18"/>
    </row>
    <row r="5" spans="1:6" x14ac:dyDescent="0.3">
      <c r="A5" s="9"/>
      <c r="B5" s="10"/>
      <c r="C5" s="19"/>
      <c r="D5" s="19"/>
      <c r="E5" s="19"/>
      <c r="F5" s="19"/>
    </row>
    <row r="6" spans="1:6" x14ac:dyDescent="0.3">
      <c r="A6" s="13"/>
      <c r="B6" s="14"/>
      <c r="C6" s="20"/>
      <c r="D6" s="20"/>
      <c r="E6" s="20"/>
      <c r="F6" s="20"/>
    </row>
    <row r="7" spans="1:6" x14ac:dyDescent="0.3">
      <c r="A7" s="11" t="s">
        <v>50</v>
      </c>
      <c r="B7" s="12" t="s">
        <v>54</v>
      </c>
      <c r="C7" s="19" t="s">
        <v>61</v>
      </c>
      <c r="D7" s="19"/>
      <c r="E7" s="19"/>
      <c r="F7" s="19"/>
    </row>
    <row r="8" spans="1:6" x14ac:dyDescent="0.3">
      <c r="A8" s="9"/>
      <c r="B8" s="10"/>
      <c r="C8" s="19"/>
      <c r="D8" s="19"/>
      <c r="E8" s="19"/>
      <c r="F8" s="19"/>
    </row>
    <row r="9" spans="1:6" x14ac:dyDescent="0.3">
      <c r="A9" s="9"/>
      <c r="B9" s="10"/>
      <c r="C9" s="19"/>
      <c r="D9" s="19"/>
      <c r="E9" s="19"/>
      <c r="F9" s="19"/>
    </row>
    <row r="10" spans="1:6" x14ac:dyDescent="0.3">
      <c r="A10" s="9"/>
      <c r="B10" s="10"/>
      <c r="C10" s="19"/>
      <c r="D10" s="19"/>
      <c r="E10" s="19"/>
      <c r="F10" s="19"/>
    </row>
    <row r="11" spans="1:6" x14ac:dyDescent="0.3">
      <c r="A11" s="9"/>
      <c r="B11" s="10" t="s">
        <v>55</v>
      </c>
      <c r="C11" s="19" t="s">
        <v>61</v>
      </c>
      <c r="D11" s="19"/>
      <c r="E11" s="19"/>
      <c r="F11" s="19"/>
    </row>
    <row r="12" spans="1:6" x14ac:dyDescent="0.3">
      <c r="A12" s="9"/>
      <c r="B12" s="10"/>
      <c r="C12" s="19"/>
      <c r="D12" s="19"/>
      <c r="E12" s="19"/>
      <c r="F12" s="19"/>
    </row>
    <row r="13" spans="1:6" x14ac:dyDescent="0.3">
      <c r="A13" s="9"/>
      <c r="B13" s="10"/>
      <c r="C13" s="19"/>
      <c r="D13" s="19"/>
      <c r="E13" s="19"/>
      <c r="F13" s="19"/>
    </row>
    <row r="14" spans="1:6" x14ac:dyDescent="0.3">
      <c r="A14" s="9"/>
      <c r="B14" s="10"/>
      <c r="C14" s="19"/>
      <c r="D14" s="19"/>
      <c r="E14" s="19"/>
      <c r="F14" s="19"/>
    </row>
    <row r="15" spans="1:6" x14ac:dyDescent="0.3">
      <c r="A15" s="9"/>
      <c r="B15" s="10" t="s">
        <v>56</v>
      </c>
      <c r="C15" s="19" t="s">
        <v>61</v>
      </c>
      <c r="D15" s="19"/>
      <c r="E15" s="19"/>
      <c r="F15" s="19"/>
    </row>
    <row r="16" spans="1:6" x14ac:dyDescent="0.3">
      <c r="A16" s="9"/>
      <c r="B16" s="10"/>
      <c r="C16" s="19"/>
      <c r="D16" s="19"/>
      <c r="E16" s="19"/>
      <c r="F16" s="19"/>
    </row>
    <row r="17" spans="1:6" x14ac:dyDescent="0.3">
      <c r="A17" s="9"/>
      <c r="B17" s="10"/>
      <c r="C17" s="19"/>
      <c r="D17" s="19"/>
      <c r="E17" s="19"/>
      <c r="F17" s="19"/>
    </row>
    <row r="18" spans="1:6" x14ac:dyDescent="0.3">
      <c r="A18" s="9"/>
      <c r="B18" s="10"/>
      <c r="C18" s="19"/>
      <c r="D18" s="19"/>
      <c r="E18" s="19"/>
      <c r="F18" s="19"/>
    </row>
    <row r="19" spans="1:6" x14ac:dyDescent="0.3">
      <c r="A19" s="9"/>
      <c r="B19" s="10" t="s">
        <v>57</v>
      </c>
      <c r="C19" s="19" t="s">
        <v>61</v>
      </c>
      <c r="D19" s="19"/>
      <c r="E19" s="19"/>
      <c r="F19" s="19"/>
    </row>
    <row r="20" spans="1:6" x14ac:dyDescent="0.3">
      <c r="A20" s="9"/>
      <c r="B20" s="10"/>
      <c r="C20" s="19"/>
      <c r="D20" s="19"/>
      <c r="E20" s="19"/>
      <c r="F20" s="19"/>
    </row>
    <row r="21" spans="1:6" x14ac:dyDescent="0.3">
      <c r="A21" s="9"/>
      <c r="B21" s="10"/>
      <c r="C21" s="19"/>
      <c r="D21" s="19"/>
      <c r="E21" s="19"/>
      <c r="F21" s="19"/>
    </row>
    <row r="22" spans="1:6" x14ac:dyDescent="0.3">
      <c r="A22" s="13"/>
      <c r="B22" s="14"/>
      <c r="C22" s="19"/>
      <c r="D22" s="19"/>
      <c r="E22" s="19"/>
      <c r="F22" s="19"/>
    </row>
    <row r="23" spans="1:6" x14ac:dyDescent="0.3">
      <c r="A23" s="9" t="s">
        <v>51</v>
      </c>
      <c r="B23" s="10" t="s">
        <v>58</v>
      </c>
      <c r="C23" s="21" t="s">
        <v>61</v>
      </c>
      <c r="D23" s="21"/>
      <c r="E23" s="21"/>
      <c r="F23" s="21"/>
    </row>
    <row r="24" spans="1:6" x14ac:dyDescent="0.3">
      <c r="A24" s="9"/>
      <c r="C24" s="19"/>
      <c r="D24" s="19"/>
      <c r="E24" s="19"/>
      <c r="F24" s="19"/>
    </row>
    <row r="25" spans="1:6" ht="15" thickBot="1" x14ac:dyDescent="0.35">
      <c r="A25" s="9"/>
      <c r="C25" s="22"/>
      <c r="D25" s="22"/>
      <c r="E25" s="22"/>
      <c r="F25" s="22"/>
    </row>
    <row r="26" spans="1:6" ht="15" thickTop="1" x14ac:dyDescent="0.3">
      <c r="A26" s="15" t="s">
        <v>52</v>
      </c>
      <c r="B26" s="16"/>
      <c r="C26" s="18" t="s">
        <v>61</v>
      </c>
      <c r="D26" s="18"/>
      <c r="E26" s="18"/>
      <c r="F26" s="18"/>
    </row>
    <row r="27" spans="1:6" x14ac:dyDescent="0.3">
      <c r="C27" s="19"/>
      <c r="D27" s="19"/>
      <c r="E27" s="19"/>
      <c r="F27" s="19"/>
    </row>
    <row r="28" spans="1:6" x14ac:dyDescent="0.3">
      <c r="C28" s="19"/>
      <c r="D28" s="19"/>
      <c r="E28" s="19"/>
      <c r="F28" s="19"/>
    </row>
  </sheetData>
  <mergeCells count="9">
    <mergeCell ref="C23:F25"/>
    <mergeCell ref="C26:F28"/>
    <mergeCell ref="C2:F3"/>
    <mergeCell ref="C1:E1"/>
    <mergeCell ref="C4:F6"/>
    <mergeCell ref="C7:F10"/>
    <mergeCell ref="C11:F14"/>
    <mergeCell ref="C15:F18"/>
    <mergeCell ref="C19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bar chart</vt:lpstr>
      <vt:lpstr>line graph</vt:lpstr>
      <vt:lpstr>tell story with graph colors</vt:lpstr>
      <vt:lpstr>slopegraph</vt:lpstr>
      <vt:lpstr>bars</vt:lpstr>
      <vt:lpstr>Storytelling with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Tra</dc:creator>
  <cp:lastModifiedBy>Awa Tra</cp:lastModifiedBy>
  <dcterms:created xsi:type="dcterms:W3CDTF">2024-04-08T22:28:27Z</dcterms:created>
  <dcterms:modified xsi:type="dcterms:W3CDTF">2025-09-02T21:25:58Z</dcterms:modified>
</cp:coreProperties>
</file>