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6B0EE3AF-4709-4EEF-B5D5-D2976F2C4145}" xr6:coauthVersionLast="36" xr6:coauthVersionMax="47" xr10:uidLastSave="{00000000-0000-0000-0000-000000000000}"/>
  <bookViews>
    <workbookView xWindow="-120" yWindow="-120" windowWidth="20730" windowHeight="11160" activeTab="2" xr2:uid="{DAE2818E-CB05-4277-8F18-701270E989AE}"/>
  </bookViews>
  <sheets>
    <sheet name="Movies OverView" sheetId="1" r:id="rId1"/>
    <sheet name="AVG" sheetId="2" r:id="rId2"/>
    <sheet name="Pivot" sheetId="4" r:id="rId3"/>
    <sheet name="Dashboard" sheetId="3" r:id="rId4"/>
  </sheets>
  <definedNames>
    <definedName name="Moive">Table3[#All]</definedName>
    <definedName name="Slicer_Studio_Name">#N/A</definedName>
  </definedNames>
  <calcPr calcId="191029"/>
  <pivotCaches>
    <pivotCache cacheId="4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F3" i="1" l="1"/>
  <c r="F4" i="1"/>
  <c r="F5" i="1"/>
  <c r="F6" i="1"/>
  <c r="F7" i="1"/>
  <c r="F8" i="1"/>
  <c r="F9" i="1"/>
  <c r="F2" i="1"/>
  <c r="I7" i="2" l="1"/>
  <c r="I6" i="2"/>
  <c r="I5" i="2"/>
  <c r="J3" i="1" l="1"/>
  <c r="K3" i="1" s="1"/>
  <c r="J5" i="1"/>
  <c r="K5" i="1" s="1"/>
  <c r="J6" i="1"/>
  <c r="K6" i="1" s="1"/>
  <c r="J4" i="1"/>
  <c r="K4" i="1" s="1"/>
  <c r="J9" i="1"/>
  <c r="K9" i="1" s="1"/>
  <c r="J8" i="1"/>
  <c r="K8" i="1" s="1"/>
  <c r="J7" i="1"/>
  <c r="K7" i="1" s="1"/>
  <c r="J2" i="1"/>
  <c r="K2" i="1" s="1"/>
</calcChain>
</file>

<file path=xl/sharedStrings.xml><?xml version="1.0" encoding="utf-8"?>
<sst xmlns="http://schemas.openxmlformats.org/spreadsheetml/2006/main" count="113" uniqueCount="64">
  <si>
    <t>Movie Name</t>
  </si>
  <si>
    <t>Main Character</t>
  </si>
  <si>
    <t>IMDB Rating</t>
  </si>
  <si>
    <t>Rotten_Tomatoes % / Rating</t>
  </si>
  <si>
    <t>Year</t>
  </si>
  <si>
    <t>Budget (USD)</t>
  </si>
  <si>
    <t>Gross Worldwide (USD)</t>
  </si>
  <si>
    <t>Net Income (USD)</t>
  </si>
  <si>
    <t>Profit Margin %</t>
  </si>
  <si>
    <t>Spider-Man: Across the Spider-Verse</t>
  </si>
  <si>
    <t>Spider Man</t>
  </si>
  <si>
    <t>Ghibli</t>
  </si>
  <si>
    <t>Chihiro</t>
  </si>
  <si>
    <t>Sen to Chihiro no kamikakushi</t>
  </si>
  <si>
    <t>Coco</t>
  </si>
  <si>
    <t>Miguel</t>
  </si>
  <si>
    <t>Batman: The Dark Knight Returns, Part 2</t>
  </si>
  <si>
    <t>Warner Bros</t>
  </si>
  <si>
    <t>Bat Man</t>
  </si>
  <si>
    <t>Walt Disney Animation </t>
  </si>
  <si>
    <t>The Lion King</t>
  </si>
  <si>
    <t>Simba</t>
  </si>
  <si>
    <t>Rango</t>
  </si>
  <si>
    <t>Nickeloddeon</t>
  </si>
  <si>
    <t>Despicable Me</t>
  </si>
  <si>
    <t>Gru</t>
  </si>
  <si>
    <t>Illumination Entertainment</t>
  </si>
  <si>
    <t>Disney/Pixar</t>
  </si>
  <si>
    <t xml:space="preserve">Sony Pictures </t>
  </si>
  <si>
    <t>Laika Pandemonium</t>
  </si>
  <si>
    <t xml:space="preserve">Coraline </t>
  </si>
  <si>
    <t>Coraline Jones</t>
  </si>
  <si>
    <t>AVG IMDB Rating</t>
  </si>
  <si>
    <t>AVG Rotten Tomates % / Rating</t>
  </si>
  <si>
    <t>Name</t>
  </si>
  <si>
    <t>Num</t>
  </si>
  <si>
    <t>AVG Margin Profit %</t>
  </si>
  <si>
    <t xml:space="preserve">Top Animated Movie Character for Popularity  </t>
  </si>
  <si>
    <t>Column Labels</t>
  </si>
  <si>
    <t>Top Movie / Public Ratings</t>
  </si>
  <si>
    <t>Rating vs Average</t>
  </si>
  <si>
    <t>More Than AVG</t>
  </si>
  <si>
    <t>Less Than AVG</t>
  </si>
  <si>
    <t>Studio Name</t>
  </si>
  <si>
    <t>1994</t>
  </si>
  <si>
    <t>2001</t>
  </si>
  <si>
    <t>2009</t>
  </si>
  <si>
    <t>2010</t>
  </si>
  <si>
    <t>2011</t>
  </si>
  <si>
    <t>2013</t>
  </si>
  <si>
    <t>2017</t>
  </si>
  <si>
    <t>2023</t>
  </si>
  <si>
    <t>Sum of Budget (USD)</t>
  </si>
  <si>
    <t>Sum of Gross Worldwide (USD)</t>
  </si>
  <si>
    <t>Character Name</t>
  </si>
  <si>
    <t>IMDB Ratings</t>
  </si>
  <si>
    <t xml:space="preserve"> Rotten_Tomatoes % / Ratings</t>
  </si>
  <si>
    <t>Movie_Name</t>
  </si>
  <si>
    <t>Rating/AVG</t>
  </si>
  <si>
    <t>Total_Nmbers</t>
  </si>
  <si>
    <t>Profits Margin %</t>
  </si>
  <si>
    <t>Studio_Name</t>
  </si>
  <si>
    <t xml:space="preserve"> Profit Margin % Comparison</t>
  </si>
  <si>
    <t>Budget vs. Gross Worldwide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</si>
</sst>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Red]&quot;$&quot;#,##0"/>
    <numFmt numFmtId="165" formatCode="0.0"/>
    <numFmt numFmtId="166" formatCode="[$-409]mmm/yyyy;@"/>
  </numFmts>
  <fonts count="2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haroni"/>
      <charset val="177"/>
    </font>
    <font>
      <b/>
      <sz val="12"/>
      <color theme="1"/>
      <name val="Aharoni"/>
      <charset val="177"/>
    </font>
    <font>
      <sz val="12"/>
      <color theme="1"/>
      <name val="Aharoni"/>
      <charset val="177"/>
    </font>
    <font>
      <b/>
      <sz val="11"/>
      <color theme="1"/>
      <name val="Aharoni"/>
      <charset val="177"/>
    </font>
    <font>
      <sz val="11"/>
      <color theme="1"/>
      <name val="Aharoni"/>
      <charset val="177"/>
    </font>
    <font>
      <b/>
      <sz val="11"/>
      <color theme="1"/>
      <name val="Aharoni"/>
      <charset val="177"/>
    </font>
    <font>
      <b/>
      <sz val="10"/>
      <color theme="1"/>
      <name val="Aharoni"/>
      <charset val="177"/>
    </font>
    <font>
      <b/>
      <sz val="22"/>
      <color theme="1"/>
      <name val="Arial Black"/>
      <family val="2"/>
    </font>
    <font>
      <sz val="22"/>
      <color theme="1"/>
      <name val="Aptos Narrow"/>
      <family val="2"/>
      <scheme val="minor"/>
    </font>
    <font>
      <b/>
      <sz val="11"/>
      <color theme="3"/>
      <name val="Arial Black"/>
      <family val="2"/>
    </font>
    <font>
      <sz val="11"/>
      <color theme="3"/>
      <name val="Arial Black"/>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theme="4"/>
      </left>
      <right style="double">
        <color theme="4"/>
      </right>
      <top style="double">
        <color theme="4"/>
      </top>
      <bottom style="double">
        <color theme="4"/>
      </bottom>
      <diagonal/>
    </border>
    <border>
      <left style="double">
        <color theme="0"/>
      </left>
      <right style="double">
        <color theme="0"/>
      </right>
      <top style="double">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4">
    <xf numFmtId="0" fontId="0" fillId="0" borderId="0" xfId="0"/>
    <xf numFmtId="0" fontId="18" fillId="0" borderId="0" xfId="0" applyFont="1"/>
    <xf numFmtId="0" fontId="21" fillId="0" borderId="11" xfId="0" applyFont="1" applyBorder="1" applyAlignment="1">
      <alignment horizontal="center" vertical="center"/>
    </xf>
    <xf numFmtId="164" fontId="21" fillId="0" borderId="11" xfId="42" applyNumberFormat="1" applyFont="1" applyBorder="1" applyAlignment="1">
      <alignment horizontal="center" vertical="center"/>
    </xf>
    <xf numFmtId="10" fontId="21" fillId="0" borderId="11" xfId="43" applyNumberFormat="1" applyFont="1" applyBorder="1" applyAlignment="1">
      <alignment horizontal="center" vertical="center"/>
    </xf>
    <xf numFmtId="0" fontId="21" fillId="0" borderId="11" xfId="0" applyFont="1" applyBorder="1" applyAlignment="1">
      <alignment horizontal="center" vertical="center" wrapText="1"/>
    </xf>
    <xf numFmtId="0" fontId="20" fillId="0" borderId="10" xfId="0" applyFont="1" applyBorder="1" applyAlignment="1">
      <alignment horizontal="center" vertical="center"/>
    </xf>
    <xf numFmtId="164" fontId="19" fillId="0" borderId="10" xfId="42" applyNumberFormat="1" applyFont="1" applyBorder="1" applyAlignment="1">
      <alignment horizontal="center" vertical="center"/>
    </xf>
    <xf numFmtId="10" fontId="20" fillId="0" borderId="10" xfId="43" applyNumberFormat="1" applyFont="1" applyBorder="1" applyAlignment="1">
      <alignment horizontal="center" vertical="center"/>
    </xf>
    <xf numFmtId="164" fontId="20" fillId="0" borderId="10" xfId="42" applyNumberFormat="1" applyFont="1" applyBorder="1" applyAlignment="1">
      <alignment horizontal="center" vertical="center" wrapText="1"/>
    </xf>
    <xf numFmtId="3" fontId="20" fillId="0" borderId="10" xfId="0" applyNumberFormat="1" applyFont="1" applyBorder="1" applyAlignment="1">
      <alignment horizontal="center" vertical="center"/>
    </xf>
    <xf numFmtId="3" fontId="20" fillId="0" borderId="10" xfId="0" applyNumberFormat="1" applyFont="1" applyBorder="1" applyAlignment="1">
      <alignment horizontal="center" vertical="center" wrapText="1"/>
    </xf>
    <xf numFmtId="0" fontId="18"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18" fillId="0" borderId="10" xfId="0" applyFont="1" applyBorder="1" applyAlignment="1">
      <alignment horizontal="center" vertical="center"/>
    </xf>
    <xf numFmtId="0" fontId="22" fillId="0" borderId="10" xfId="0" applyFont="1" applyBorder="1" applyAlignment="1">
      <alignment horizontal="center" vertical="center" wrapText="1"/>
    </xf>
    <xf numFmtId="0" fontId="21" fillId="0" borderId="10" xfId="0" applyFont="1" applyBorder="1" applyAlignment="1">
      <alignment horizontal="center" vertical="center"/>
    </xf>
    <xf numFmtId="9" fontId="21" fillId="0" borderId="11" xfId="43" applyFont="1" applyBorder="1" applyAlignment="1">
      <alignment horizontal="center" vertical="center"/>
    </xf>
    <xf numFmtId="9" fontId="20" fillId="0" borderId="10" xfId="43" applyFont="1" applyBorder="1" applyAlignment="1">
      <alignment horizontal="center" vertical="center"/>
    </xf>
    <xf numFmtId="9" fontId="0" fillId="0" borderId="0" xfId="43" applyFont="1"/>
    <xf numFmtId="165" fontId="21" fillId="0" borderId="11" xfId="0" applyNumberFormat="1" applyFont="1" applyBorder="1" applyAlignment="1">
      <alignment horizontal="center" vertical="center"/>
    </xf>
    <xf numFmtId="165" fontId="20" fillId="0" borderId="10" xfId="0" applyNumberFormat="1" applyFont="1" applyBorder="1" applyAlignment="1">
      <alignment horizontal="center" vertical="center"/>
    </xf>
    <xf numFmtId="165" fontId="0" fillId="0" borderId="0" xfId="0" applyNumberFormat="1"/>
    <xf numFmtId="166" fontId="21" fillId="0" borderId="11" xfId="0" applyNumberFormat="1" applyFont="1" applyBorder="1" applyAlignment="1">
      <alignment horizontal="center" vertical="center"/>
    </xf>
    <xf numFmtId="166" fontId="20" fillId="0" borderId="10" xfId="0" applyNumberFormat="1" applyFont="1" applyBorder="1" applyAlignment="1">
      <alignment horizontal="center" vertical="center"/>
    </xf>
    <xf numFmtId="166" fontId="0" fillId="0" borderId="0" xfId="0" applyNumberFormat="1"/>
    <xf numFmtId="0" fontId="23" fillId="0" borderId="10" xfId="0" applyFont="1" applyBorder="1" applyAlignment="1">
      <alignment horizontal="center" vertical="center" wrapText="1"/>
    </xf>
    <xf numFmtId="165" fontId="21" fillId="0" borderId="0" xfId="0" applyNumberFormat="1" applyFont="1" applyAlignment="1">
      <alignment horizontal="center" vertical="center"/>
    </xf>
    <xf numFmtId="9" fontId="21" fillId="0" borderId="0" xfId="43" applyFont="1" applyAlignment="1">
      <alignment horizontal="center" vertical="center"/>
    </xf>
    <xf numFmtId="165" fontId="24" fillId="0" borderId="12" xfId="0" applyNumberFormat="1" applyFont="1" applyBorder="1" applyAlignment="1">
      <alignment horizontal="center" vertical="center" wrapText="1"/>
    </xf>
    <xf numFmtId="165" fontId="21" fillId="0" borderId="12" xfId="43" applyNumberFormat="1" applyFont="1" applyBorder="1" applyAlignment="1">
      <alignment horizontal="center" vertical="center"/>
    </xf>
    <xf numFmtId="9" fontId="21" fillId="0" borderId="12" xfId="43" applyFont="1" applyBorder="1" applyAlignment="1">
      <alignment horizontal="center" vertical="center"/>
    </xf>
    <xf numFmtId="165" fontId="24" fillId="0" borderId="13" xfId="0" applyNumberFormat="1" applyFont="1" applyBorder="1" applyAlignment="1">
      <alignment horizontal="center" vertical="center" wrapText="1"/>
    </xf>
    <xf numFmtId="9" fontId="21" fillId="0" borderId="13" xfId="43" applyFont="1" applyBorder="1" applyAlignment="1">
      <alignment horizontal="center" vertical="center"/>
    </xf>
    <xf numFmtId="0" fontId="0" fillId="33" borderId="0" xfId="0" applyFill="1"/>
    <xf numFmtId="0" fontId="25" fillId="33" borderId="0" xfId="0" applyFont="1" applyFill="1"/>
    <xf numFmtId="0" fontId="26" fillId="33" borderId="0" xfId="0" applyFont="1" applyFill="1"/>
    <xf numFmtId="0" fontId="0" fillId="0" borderId="0" xfId="0" pivotButton="1"/>
    <xf numFmtId="0" fontId="0" fillId="0" borderId="0" xfId="0" applyAlignment="1">
      <alignment horizontal="left"/>
    </xf>
    <xf numFmtId="10"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9" fontId="0" fillId="0" borderId="0" xfId="0" applyNumberFormat="1" applyAlignment="1">
      <alignment horizontal="center" vertical="center"/>
    </xf>
    <xf numFmtId="0" fontId="0" fillId="0" borderId="0" xfId="0" applyNumberFormat="1" applyAlignment="1">
      <alignment horizontal="center" vertical="center"/>
    </xf>
    <xf numFmtId="0" fontId="27" fillId="33" borderId="0" xfId="0" applyFont="1" applyFill="1" applyAlignment="1">
      <alignment horizontal="center"/>
    </xf>
    <xf numFmtId="1" fontId="0" fillId="0" borderId="0" xfId="0" applyNumberFormat="1"/>
    <xf numFmtId="0" fontId="16" fillId="0" borderId="0" xfId="0" pivotButton="1" applyFont="1" applyAlignment="1">
      <alignment horizontal="center" vertical="center"/>
    </xf>
    <xf numFmtId="0" fontId="16" fillId="0" borderId="0" xfId="0" applyFont="1" applyAlignment="1">
      <alignment horizontal="center" vertical="center"/>
    </xf>
    <xf numFmtId="1" fontId="16" fillId="0" borderId="0" xfId="0" applyNumberFormat="1" applyFont="1" applyAlignment="1">
      <alignment horizontal="center" vertical="center"/>
    </xf>
    <xf numFmtId="164" fontId="16" fillId="36" borderId="0" xfId="0" applyNumberFormat="1" applyFont="1" applyFill="1" applyAlignment="1">
      <alignment horizontal="center" vertical="center"/>
    </xf>
    <xf numFmtId="164" fontId="16" fillId="0" borderId="0" xfId="0" applyNumberFormat="1" applyFont="1" applyAlignment="1">
      <alignment horizontal="center" vertical="center"/>
    </xf>
    <xf numFmtId="164" fontId="16" fillId="35" borderId="0" xfId="0" applyNumberFormat="1" applyFont="1" applyFill="1" applyAlignment="1">
      <alignment horizontal="center" vertical="center"/>
    </xf>
    <xf numFmtId="0" fontId="28" fillId="34" borderId="0" xfId="0" applyFont="1" applyFill="1" applyAlignment="1">
      <alignment horizontal="center"/>
    </xf>
    <xf numFmtId="0" fontId="0" fillId="34" borderId="0" xfId="0"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67">
    <dxf>
      <numFmt numFmtId="13" formatCode="0%"/>
    </dxf>
    <dxf>
      <numFmt numFmtId="13" formatCode="0%"/>
    </dxf>
    <dxf>
      <alignment horizontal="center"/>
    </dxf>
    <dxf>
      <alignment horizontal="center"/>
    </dxf>
    <dxf>
      <alignment horizontal="center"/>
    </dxf>
    <dxf>
      <alignment vertical="center"/>
    </dxf>
    <dxf>
      <alignment vertical="center"/>
    </dxf>
    <dxf>
      <alignment vertical="center"/>
    </dxf>
    <dxf>
      <numFmt numFmtId="13" formatCode="0%"/>
    </dxf>
    <dxf>
      <numFmt numFmtId="13" formatCode="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 formatCode="0"/>
    </dxf>
    <dxf>
      <numFmt numFmtId="1" formatCode="0"/>
    </dxf>
    <dxf>
      <font>
        <b/>
      </font>
    </dxf>
    <dxf>
      <font>
        <b/>
      </font>
    </dxf>
    <dxf>
      <font>
        <b/>
      </font>
    </dxf>
    <dxf>
      <font>
        <b/>
      </font>
    </dxf>
    <dxf>
      <font>
        <b/>
      </font>
    </dxf>
    <dxf>
      <numFmt numFmtId="164" formatCode="&quot;$&quot;#,##0;[Red]&quot;$&quot;#,##0"/>
    </dxf>
    <dxf>
      <numFmt numFmtId="164" formatCode="&quot;$&quot;#,##0;[Red]&quot;$&quot;#,##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theme="4" tint="0.79998168889431442"/>
        </patternFill>
      </fill>
    </dxf>
    <dxf>
      <fill>
        <patternFill>
          <bgColor theme="5" tint="0.79998168889431442"/>
        </patternFill>
      </fill>
    </dxf>
    <dxf>
      <fill>
        <patternFill patternType="solid">
          <bgColor theme="6" tint="0.79998168889431442"/>
        </patternFill>
      </fill>
    </dxf>
    <dxf>
      <font>
        <b/>
      </font>
    </dxf>
    <dxf>
      <font>
        <b/>
      </font>
    </dxf>
    <dxf>
      <font>
        <b/>
      </font>
    </dxf>
    <dxf>
      <font>
        <b/>
      </font>
    </dxf>
    <dxf>
      <font>
        <b/>
      </font>
    </dxf>
    <dxf>
      <numFmt numFmtId="14" formatCode="0.00%"/>
    </dxf>
    <dxf>
      <numFmt numFmtId="14" formatCode="0.00%"/>
    </dxf>
    <dxf>
      <font>
        <b val="0"/>
        <i val="0"/>
        <strike val="0"/>
        <condense val="0"/>
        <extend val="0"/>
        <outline val="0"/>
        <shadow val="0"/>
        <u val="none"/>
        <vertAlign val="baseline"/>
        <sz val="12"/>
        <color theme="1"/>
        <name val="Aharoni"/>
        <charset val="177"/>
        <scheme val="none"/>
      </font>
      <alignment horizontal="center" vertical="center" textRotation="0" wrapText="0" indent="0" justifyLastLine="0" shrinkToFit="0" readingOrder="0"/>
      <border diagonalUp="0" diagonalDown="0">
        <left style="double">
          <color theme="4"/>
        </left>
        <right style="double">
          <color theme="4"/>
        </right>
        <top style="double">
          <color theme="4"/>
        </top>
        <bottom style="double">
          <color theme="4"/>
        </bottom>
        <vertical/>
        <horizontal/>
      </border>
    </dxf>
    <dxf>
      <font>
        <b/>
        <strike val="0"/>
        <outline val="0"/>
        <shadow val="0"/>
        <u val="none"/>
        <vertAlign val="baseline"/>
        <color theme="1"/>
        <name val="Aharoni"/>
        <charset val="177"/>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Aharoni"/>
        <charset val="177"/>
        <scheme val="none"/>
      </font>
      <numFmt numFmtId="165" formatCode="0.0"/>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color theme="1"/>
        <name val="Aharoni"/>
        <charset val="177"/>
        <scheme val="none"/>
      </font>
      <alignment horizontal="center" vertical="center" textRotation="0" wrapText="0" indent="0" justifyLastLine="0" shrinkToFit="0" readingOrder="0"/>
    </dxf>
    <dxf>
      <font>
        <b/>
        <strike val="0"/>
        <outline val="0"/>
        <shadow val="0"/>
        <u val="none"/>
        <vertAlign val="baseline"/>
        <color theme="1"/>
        <name val="Aharoni"/>
        <charset val="177"/>
        <scheme val="none"/>
      </font>
      <alignment horizontal="center" vertical="center" textRotation="0" wrapText="0" indent="0" justifyLastLine="0" shrinkToFit="0" readingOrder="0"/>
    </dxf>
    <dxf>
      <font>
        <strike val="0"/>
        <outline val="0"/>
        <shadow val="0"/>
        <u val="none"/>
        <vertAlign val="baseline"/>
        <sz val="12"/>
        <color theme="1"/>
        <name val="Aharoni"/>
        <charset val="177"/>
        <scheme val="none"/>
      </font>
      <numFmt numFmtId="14" formatCode="0.00%"/>
      <alignment horizontal="center" vertical="center" textRotation="0" wrapText="0" indent="0" justifyLastLine="0" shrinkToFit="0" readingOrder="0"/>
      <border diagonalUp="0" diagonalDown="0">
        <left style="double">
          <color theme="4"/>
        </left>
        <right style="double">
          <color theme="4"/>
        </right>
        <top style="double">
          <color theme="4"/>
        </top>
        <bottom style="double">
          <color theme="4"/>
        </bottom>
        <vertical style="double">
          <color theme="4"/>
        </vertical>
        <horizontal style="double">
          <color theme="4"/>
        </horizontal>
      </border>
    </dxf>
    <dxf>
      <font>
        <b/>
        <strike val="0"/>
        <outline val="0"/>
        <shadow val="0"/>
        <u val="none"/>
        <vertAlign val="baseline"/>
        <sz val="12"/>
        <color theme="1"/>
        <name val="Aharoni"/>
        <charset val="177"/>
        <scheme val="none"/>
      </font>
      <numFmt numFmtId="164" formatCode="&quot;$&quot;#,##0;[Red]&quot;$&quot;#,##0"/>
      <alignment horizontal="center" vertical="center" textRotation="0" wrapText="0" indent="0" justifyLastLine="0" shrinkToFit="0" readingOrder="0"/>
      <border diagonalUp="0" diagonalDown="0">
        <left style="double">
          <color theme="4"/>
        </left>
        <right style="double">
          <color theme="4"/>
        </right>
        <top style="double">
          <color theme="4"/>
        </top>
        <bottom style="double">
          <color theme="4"/>
        </bottom>
        <vertical style="double">
          <color theme="4"/>
        </vertical>
        <horizontal style="double">
          <color theme="4"/>
        </horizontal>
      </border>
    </dxf>
    <dxf>
      <font>
        <b/>
        <strike val="0"/>
        <outline val="0"/>
        <shadow val="0"/>
        <u val="none"/>
        <vertAlign val="baseline"/>
        <sz val="12"/>
        <color theme="1"/>
        <name val="Aharoni"/>
        <charset val="177"/>
        <scheme val="none"/>
      </font>
      <numFmt numFmtId="164" formatCode="&quot;$&quot;#,##0;[Red]&quot;$&quot;#,##0"/>
      <alignment horizontal="center" vertical="center" textRotation="0" wrapText="0" indent="0" justifyLastLine="0" shrinkToFit="0" readingOrder="0"/>
      <border diagonalUp="0" diagonalDown="0">
        <left style="double">
          <color theme="4"/>
        </left>
        <right style="double">
          <color theme="4"/>
        </right>
        <top style="double">
          <color theme="4"/>
        </top>
        <bottom style="double">
          <color theme="4"/>
        </bottom>
        <vertical style="double">
          <color theme="4"/>
        </vertical>
        <horizontal style="double">
          <color theme="4"/>
        </horizontal>
      </border>
    </dxf>
    <dxf>
      <font>
        <b/>
        <strike val="0"/>
        <outline val="0"/>
        <shadow val="0"/>
        <u val="none"/>
        <vertAlign val="baseline"/>
        <sz val="12"/>
        <color theme="1"/>
        <name val="Aharoni"/>
        <charset val="177"/>
        <scheme val="none"/>
      </font>
      <numFmt numFmtId="164" formatCode="&quot;$&quot;#,##0;[Red]&quot;$&quot;#,##0"/>
      <alignment horizontal="center" vertical="center" textRotation="0" wrapText="0" indent="0" justifyLastLine="0" shrinkToFit="0" readingOrder="0"/>
      <border diagonalUp="0" diagonalDown="0">
        <left style="double">
          <color theme="4"/>
        </left>
        <right style="double">
          <color theme="4"/>
        </right>
        <top style="double">
          <color theme="4"/>
        </top>
        <bottom style="double">
          <color theme="4"/>
        </bottom>
        <vertical style="double">
          <color theme="4"/>
        </vertical>
        <horizontal style="double">
          <color theme="4"/>
        </horizontal>
      </border>
    </dxf>
    <dxf>
      <font>
        <strike val="0"/>
        <outline val="0"/>
        <shadow val="0"/>
        <u val="none"/>
        <vertAlign val="baseline"/>
        <sz val="12"/>
        <color theme="1"/>
        <name val="Aharoni"/>
        <charset val="177"/>
        <scheme val="none"/>
      </font>
      <numFmt numFmtId="166" formatCode="[$-409]mmm/yyyy;@"/>
      <alignment horizontal="center" vertical="center" textRotation="0" wrapText="0" indent="0" justifyLastLine="0" shrinkToFit="0" readingOrder="0"/>
      <border diagonalUp="0" diagonalDown="0">
        <left style="double">
          <color theme="4"/>
        </left>
        <right style="double">
          <color theme="4"/>
        </right>
        <top style="double">
          <color theme="4"/>
        </top>
        <bottom style="double">
          <color theme="4"/>
        </bottom>
        <vertical style="double">
          <color theme="4"/>
        </vertical>
        <horizontal style="double">
          <color theme="4"/>
        </horizontal>
      </border>
    </dxf>
    <dxf>
      <font>
        <strike val="0"/>
        <outline val="0"/>
        <shadow val="0"/>
        <u val="none"/>
        <vertAlign val="baseline"/>
        <sz val="12"/>
        <color theme="1"/>
        <name val="Aharoni"/>
        <charset val="177"/>
        <scheme val="none"/>
      </font>
      <alignment horizontal="center" vertical="center" textRotation="0" wrapText="0" indent="0" justifyLastLine="0" shrinkToFit="0" readingOrder="0"/>
      <border diagonalUp="0" diagonalDown="0">
        <left style="double">
          <color theme="4"/>
        </left>
        <right style="double">
          <color theme="4"/>
        </right>
        <top style="double">
          <color theme="4"/>
        </top>
        <bottom style="double">
          <color theme="4"/>
        </bottom>
        <vertical style="double">
          <color theme="4"/>
        </vertical>
        <horizontal style="double">
          <color theme="4"/>
        </horizontal>
      </border>
    </dxf>
    <dxf>
      <font>
        <strike val="0"/>
        <outline val="0"/>
        <shadow val="0"/>
        <u val="none"/>
        <vertAlign val="baseline"/>
        <sz val="12"/>
        <color theme="1"/>
        <name val="Aharoni"/>
        <charset val="177"/>
        <scheme val="none"/>
      </font>
      <numFmt numFmtId="165" formatCode="0.0"/>
      <alignment horizontal="center" vertical="center" textRotation="0" wrapText="0" indent="0" justifyLastLine="0" shrinkToFit="0" readingOrder="0"/>
      <border diagonalUp="0" diagonalDown="0" outline="0">
        <left style="double">
          <color theme="4"/>
        </left>
        <right style="double">
          <color theme="4"/>
        </right>
        <top style="double">
          <color theme="4"/>
        </top>
        <bottom style="double">
          <color theme="4"/>
        </bottom>
      </border>
    </dxf>
    <dxf>
      <font>
        <strike val="0"/>
        <outline val="0"/>
        <shadow val="0"/>
        <u val="none"/>
        <vertAlign val="baseline"/>
        <sz val="11"/>
        <color theme="1"/>
        <name val="Aharoni"/>
        <charset val="177"/>
        <scheme val="none"/>
      </font>
      <alignment horizontal="center" vertical="center" textRotation="0" wrapText="0" indent="0" justifyLastLine="0" shrinkToFit="0" readingOrder="0"/>
      <border diagonalUp="0" diagonalDown="0">
        <left style="double">
          <color theme="4"/>
        </left>
        <right style="double">
          <color theme="4"/>
        </right>
        <top style="double">
          <color theme="4"/>
        </top>
        <bottom style="double">
          <color theme="4"/>
        </bottom>
        <vertical style="double">
          <color theme="4"/>
        </vertical>
        <horizontal style="double">
          <color theme="4"/>
        </horizontal>
      </border>
    </dxf>
    <dxf>
      <font>
        <strike val="0"/>
        <outline val="0"/>
        <shadow val="0"/>
        <u val="none"/>
        <vertAlign val="baseline"/>
        <sz val="11"/>
        <color theme="1"/>
        <name val="Aharoni"/>
        <charset val="177"/>
        <scheme val="none"/>
      </font>
      <alignment horizontal="center" vertical="center" textRotation="0" wrapText="1" indent="0" justifyLastLine="0" shrinkToFit="0" readingOrder="0"/>
      <border diagonalUp="0" diagonalDown="0">
        <left style="double">
          <color theme="4"/>
        </left>
        <right style="double">
          <color theme="4"/>
        </right>
        <top style="double">
          <color theme="4"/>
        </top>
        <bottom style="double">
          <color theme="4"/>
        </bottom>
        <vertical style="double">
          <color theme="4"/>
        </vertical>
        <horizontal style="double">
          <color theme="4"/>
        </horizontal>
      </border>
    </dxf>
    <dxf>
      <font>
        <strike val="0"/>
        <outline val="0"/>
        <shadow val="0"/>
        <u val="none"/>
        <vertAlign val="baseline"/>
        <sz val="11"/>
        <color theme="1"/>
        <name val="Aharoni"/>
        <charset val="177"/>
        <scheme val="none"/>
      </font>
      <alignment horizontal="center" vertical="center" textRotation="0" wrapText="1" indent="0" justifyLastLine="0" shrinkToFit="0" readingOrder="0"/>
      <border diagonalUp="0" diagonalDown="0">
        <left style="double">
          <color theme="4"/>
        </left>
        <right style="double">
          <color theme="4"/>
        </right>
        <top style="double">
          <color theme="4"/>
        </top>
        <bottom style="double">
          <color theme="4"/>
        </bottom>
        <vertical style="double">
          <color theme="4"/>
        </vertical>
        <horizontal style="double">
          <color theme="4"/>
        </horizontal>
      </border>
    </dxf>
    <dxf>
      <border>
        <top style="double">
          <color indexed="64"/>
        </top>
      </border>
    </dxf>
    <dxf>
      <border diagonalUp="0" diagonalDown="0">
        <left style="double">
          <color indexed="64"/>
        </left>
        <right style="double">
          <color indexed="64"/>
        </right>
        <top style="double">
          <color indexed="64"/>
        </top>
        <bottom style="double">
          <color indexed="64"/>
        </bottom>
      </border>
    </dxf>
    <dxf>
      <font>
        <strike val="0"/>
        <outline val="0"/>
        <shadow val="0"/>
        <u val="none"/>
        <vertAlign val="baseline"/>
        <sz val="11"/>
        <color theme="1"/>
        <name val="Aharoni"/>
        <charset val="177"/>
        <scheme val="none"/>
      </font>
      <alignment horizontal="center" vertical="center" textRotation="0" wrapText="0" indent="0" justifyLastLine="0" shrinkToFit="0" readingOrder="0"/>
    </dxf>
    <dxf>
      <border>
        <bottom style="double">
          <color theme="0"/>
        </bottom>
      </border>
    </dxf>
    <dxf>
      <font>
        <b/>
        <i val="0"/>
        <strike val="0"/>
        <condense val="0"/>
        <extend val="0"/>
        <outline val="0"/>
        <shadow val="0"/>
        <u val="none"/>
        <vertAlign val="baseline"/>
        <sz val="11"/>
        <color theme="1"/>
        <name val="Aharoni"/>
        <charset val="177"/>
        <scheme val="none"/>
      </font>
      <alignment horizontal="center" vertical="center" textRotation="0" wrapText="0" indent="0" justifyLastLine="0" shrinkToFit="0" readingOrder="0"/>
      <border diagonalUp="0" diagonalDown="0" outline="0">
        <left style="double">
          <color theme="0"/>
        </left>
        <right style="double">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Ultimate Animated Character movie popularity.xlsx]Pivot!PivotTable2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2">
                    <a:lumMod val="50000"/>
                  </a:schemeClr>
                </a:solidFill>
                <a:latin typeface="Arial Black" panose="020B0A04020102020204" pitchFamily="34" charset="0"/>
              </a:rPr>
              <a:t>Top Movie / Public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IMDB Ratings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Pivot!$A$8:$A$15</c:f>
              <c:strCache>
                <c:ptCount val="8"/>
                <c:pt idx="0">
                  <c:v>Batman: The Dark Knight Returns, Part 2</c:v>
                </c:pt>
                <c:pt idx="1">
                  <c:v>Coco</c:v>
                </c:pt>
                <c:pt idx="2">
                  <c:v>Coraline </c:v>
                </c:pt>
                <c:pt idx="3">
                  <c:v>Despicable Me</c:v>
                </c:pt>
                <c:pt idx="4">
                  <c:v>Rango</c:v>
                </c:pt>
                <c:pt idx="5">
                  <c:v>Sen to Chihiro no kamikakushi</c:v>
                </c:pt>
                <c:pt idx="6">
                  <c:v>Spider-Man: Across the Spider-Verse</c:v>
                </c:pt>
                <c:pt idx="7">
                  <c:v>The Lion King</c:v>
                </c:pt>
              </c:strCache>
            </c:strRef>
          </c:cat>
          <c:val>
            <c:numRef>
              <c:f>Pivot!$B$8:$B$15</c:f>
              <c:numCache>
                <c:formatCode>General</c:formatCode>
                <c:ptCount val="8"/>
                <c:pt idx="0">
                  <c:v>8.3000000000000007</c:v>
                </c:pt>
                <c:pt idx="1">
                  <c:v>8.4</c:v>
                </c:pt>
                <c:pt idx="2">
                  <c:v>7.7</c:v>
                </c:pt>
                <c:pt idx="3">
                  <c:v>7.6</c:v>
                </c:pt>
                <c:pt idx="4">
                  <c:v>7.3</c:v>
                </c:pt>
                <c:pt idx="5">
                  <c:v>8.6</c:v>
                </c:pt>
                <c:pt idx="6">
                  <c:v>8.6</c:v>
                </c:pt>
                <c:pt idx="7">
                  <c:v>8.5</c:v>
                </c:pt>
              </c:numCache>
            </c:numRef>
          </c:val>
          <c:extLst>
            <c:ext xmlns:c16="http://schemas.microsoft.com/office/drawing/2014/chart" uri="{C3380CC4-5D6E-409C-BE32-E72D297353CC}">
              <c16:uniqueId val="{00000000-84EB-4812-ACE4-7FD24EC6C099}"/>
            </c:ext>
          </c:extLst>
        </c:ser>
        <c:ser>
          <c:idx val="1"/>
          <c:order val="1"/>
          <c:tx>
            <c:strRef>
              <c:f>Pivot!$C$7</c:f>
              <c:strCache>
                <c:ptCount val="1"/>
                <c:pt idx="0">
                  <c:v> Rotten_Tomatoes % / Ratings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Pivot!$A$8:$A$15</c:f>
              <c:strCache>
                <c:ptCount val="8"/>
                <c:pt idx="0">
                  <c:v>Batman: The Dark Knight Returns, Part 2</c:v>
                </c:pt>
                <c:pt idx="1">
                  <c:v>Coco</c:v>
                </c:pt>
                <c:pt idx="2">
                  <c:v>Coraline </c:v>
                </c:pt>
                <c:pt idx="3">
                  <c:v>Despicable Me</c:v>
                </c:pt>
                <c:pt idx="4">
                  <c:v>Rango</c:v>
                </c:pt>
                <c:pt idx="5">
                  <c:v>Sen to Chihiro no kamikakushi</c:v>
                </c:pt>
                <c:pt idx="6">
                  <c:v>Spider-Man: Across the Spider-Verse</c:v>
                </c:pt>
                <c:pt idx="7">
                  <c:v>The Lion King</c:v>
                </c:pt>
              </c:strCache>
            </c:strRef>
          </c:cat>
          <c:val>
            <c:numRef>
              <c:f>Pivot!$C$8:$C$15</c:f>
              <c:numCache>
                <c:formatCode>0%</c:formatCode>
                <c:ptCount val="8"/>
                <c:pt idx="0">
                  <c:v>0.94</c:v>
                </c:pt>
                <c:pt idx="1">
                  <c:v>0.94</c:v>
                </c:pt>
                <c:pt idx="2">
                  <c:v>0.74</c:v>
                </c:pt>
                <c:pt idx="3">
                  <c:v>0.83</c:v>
                </c:pt>
                <c:pt idx="4">
                  <c:v>0.7</c:v>
                </c:pt>
                <c:pt idx="5">
                  <c:v>0.96</c:v>
                </c:pt>
                <c:pt idx="6">
                  <c:v>0.94</c:v>
                </c:pt>
                <c:pt idx="7">
                  <c:v>0.93</c:v>
                </c:pt>
              </c:numCache>
            </c:numRef>
          </c:val>
          <c:extLst>
            <c:ext xmlns:c16="http://schemas.microsoft.com/office/drawing/2014/chart" uri="{C3380CC4-5D6E-409C-BE32-E72D297353CC}">
              <c16:uniqueId val="{00000001-84EB-4812-ACE4-7FD24EC6C099}"/>
            </c:ext>
          </c:extLst>
        </c:ser>
        <c:dLbls>
          <c:dLblPos val="outEnd"/>
          <c:showLegendKey val="0"/>
          <c:showVal val="1"/>
          <c:showCatName val="0"/>
          <c:showSerName val="0"/>
          <c:showPercent val="0"/>
          <c:showBubbleSize val="0"/>
        </c:dLbls>
        <c:gapWidth val="219"/>
        <c:overlap val="-27"/>
        <c:axId val="467996312"/>
        <c:axId val="467995656"/>
      </c:barChart>
      <c:catAx>
        <c:axId val="467996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95656"/>
        <c:crosses val="autoZero"/>
        <c:auto val="1"/>
        <c:lblAlgn val="ctr"/>
        <c:lblOffset val="100"/>
        <c:noMultiLvlLbl val="0"/>
      </c:catAx>
      <c:valAx>
        <c:axId val="467995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996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Ultimate Animated Character movie popularity.xlsx]Pivot!PivotTable3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bg2">
                    <a:lumMod val="50000"/>
                  </a:schemeClr>
                </a:solidFill>
                <a:latin typeface="Arial Black" panose="020B0A04020102020204" pitchFamily="34" charset="0"/>
              </a:rPr>
              <a:t>Rating/AVG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Arial Black" panose="020B0A04020102020204" pitchFamily="34" charset="0"/>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Arial Black" panose="020B0A04020102020204" pitchFamily="34" charset="0"/>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Arial Black" panose="020B0A040201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Pivot!$B$19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035-40E0-A15D-23880024CE7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035-40E0-A15D-23880024CE7E}"/>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Arial Black" panose="020B0A04020102020204" pitchFamily="34" charset="0"/>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Pivot!$A$20:$A$21</c:f>
              <c:strCache>
                <c:ptCount val="2"/>
                <c:pt idx="0">
                  <c:v>More Than AVG</c:v>
                </c:pt>
                <c:pt idx="1">
                  <c:v>Less Than AVG</c:v>
                </c:pt>
              </c:strCache>
            </c:strRef>
          </c:cat>
          <c:val>
            <c:numRef>
              <c:f>Pivot!$B$20:$B$21</c:f>
              <c:numCache>
                <c:formatCode>0</c:formatCode>
                <c:ptCount val="2"/>
                <c:pt idx="0">
                  <c:v>5</c:v>
                </c:pt>
                <c:pt idx="1">
                  <c:v>3</c:v>
                </c:pt>
              </c:numCache>
            </c:numRef>
          </c:val>
          <c:extLst>
            <c:ext xmlns:c16="http://schemas.microsoft.com/office/drawing/2014/chart" uri="{C3380CC4-5D6E-409C-BE32-E72D297353CC}">
              <c16:uniqueId val="{00000004-6035-40E0-A15D-23880024CE7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514351</xdr:colOff>
      <xdr:row>9</xdr:row>
      <xdr:rowOff>29937</xdr:rowOff>
    </xdr:from>
    <xdr:to>
      <xdr:col>15</xdr:col>
      <xdr:colOff>394606</xdr:colOff>
      <xdr:row>26</xdr:row>
      <xdr:rowOff>163286</xdr:rowOff>
    </xdr:to>
    <xdr:graphicFrame macro="">
      <xdr:nvGraphicFramePr>
        <xdr:cNvPr id="2" name="Chart 1">
          <a:extLst>
            <a:ext uri="{FF2B5EF4-FFF2-40B4-BE49-F238E27FC236}">
              <a16:creationId xmlns:a16="http://schemas.microsoft.com/office/drawing/2014/main" id="{A536C967-CE9A-4C0D-BFBD-5C90E8CFB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571498</xdr:colOff>
      <xdr:row>9</xdr:row>
      <xdr:rowOff>13607</xdr:rowOff>
    </xdr:from>
    <xdr:to>
      <xdr:col>8</xdr:col>
      <xdr:colOff>491726</xdr:colOff>
      <xdr:row>26</xdr:row>
      <xdr:rowOff>95250</xdr:rowOff>
    </xdr:to>
    <xdr:graphicFrame macro="">
      <xdr:nvGraphicFramePr>
        <xdr:cNvPr id="3" name="Chart 2">
          <a:extLst>
            <a:ext uri="{FF2B5EF4-FFF2-40B4-BE49-F238E27FC236}">
              <a16:creationId xmlns:a16="http://schemas.microsoft.com/office/drawing/2014/main" id="{B06FDEAB-217D-48E0-87DB-4366784E6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8</xdr:row>
      <xdr:rowOff>145596</xdr:rowOff>
    </xdr:from>
    <xdr:to>
      <xdr:col>2</xdr:col>
      <xdr:colOff>598715</xdr:colOff>
      <xdr:row>23</xdr:row>
      <xdr:rowOff>136072</xdr:rowOff>
    </xdr:to>
    <mc:AlternateContent xmlns:mc="http://schemas.openxmlformats.org/markup-compatibility/2006">
      <mc:Choice xmlns:a14="http://schemas.microsoft.com/office/drawing/2010/main" Requires="a14">
        <xdr:graphicFrame macro="">
          <xdr:nvGraphicFramePr>
            <xdr:cNvPr id="4" name="Studio Name">
              <a:extLst>
                <a:ext uri="{FF2B5EF4-FFF2-40B4-BE49-F238E27FC236}">
                  <a16:creationId xmlns:a16="http://schemas.microsoft.com/office/drawing/2014/main" id="{9D8BB24B-1489-454A-90D6-513A5FACC969}"/>
                </a:ext>
              </a:extLst>
            </xdr:cNvPr>
            <xdr:cNvGraphicFramePr/>
          </xdr:nvGraphicFramePr>
          <xdr:xfrm>
            <a:off x="0" y="0"/>
            <a:ext cx="0" cy="0"/>
          </xdr:xfrm>
          <a:graphic>
            <a:graphicData uri="http://schemas.microsoft.com/office/drawing/2010/slicer">
              <sle:slicer xmlns:sle="http://schemas.microsoft.com/office/drawing/2010/slicer" name="Studio Name"/>
            </a:graphicData>
          </a:graphic>
        </xdr:graphicFrame>
      </mc:Choice>
      <mc:Fallback>
        <xdr:sp macro="" textlink="">
          <xdr:nvSpPr>
            <xdr:cNvPr id="0" name=""/>
            <xdr:cNvSpPr>
              <a:spLocks noTextEdit="1"/>
            </xdr:cNvSpPr>
          </xdr:nvSpPr>
          <xdr:spPr>
            <a:xfrm>
              <a:off x="0" y="1819275"/>
              <a:ext cx="1959429" cy="2643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56.611555787036" createdVersion="6" refreshedVersion="6" minRefreshableVersion="3" recordCount="8" xr:uid="{72B1930A-C3A4-4C44-9083-D5D74C03EB5C}">
  <cacheSource type="worksheet">
    <worksheetSource name="Table3"/>
  </cacheSource>
  <cacheFields count="13">
    <cacheField name="Studio Name" numFmtId="0">
      <sharedItems count="8">
        <s v="Sony Pictures "/>
        <s v="Ghibli"/>
        <s v="Walt Disney Animation "/>
        <s v="Disney/Pixar"/>
        <s v="Warner Bros"/>
        <s v="Laika Pandemonium"/>
        <s v="Illumination Entertainment"/>
        <s v="Nickeloddeon"/>
      </sharedItems>
    </cacheField>
    <cacheField name="Movie Name" numFmtId="0">
      <sharedItems count="8">
        <s v="Spider-Man: Across the Spider-Verse"/>
        <s v="Sen to Chihiro no kamikakushi"/>
        <s v="The Lion King"/>
        <s v="Coco"/>
        <s v="Batman: The Dark Knight Returns, Part 2"/>
        <s v="Coraline "/>
        <s v="Despicable Me"/>
        <s v="Rango"/>
      </sharedItems>
    </cacheField>
    <cacheField name="Main Character" numFmtId="0">
      <sharedItems count="8">
        <s v="Spider Man"/>
        <s v="Chihiro"/>
        <s v="Simba"/>
        <s v="Miguel"/>
        <s v="Bat Man"/>
        <s v="Coraline Jones"/>
        <s v="Gru"/>
        <s v="Rango"/>
      </sharedItems>
    </cacheField>
    <cacheField name="IMDB Rating" numFmtId="165">
      <sharedItems containsSemiMixedTypes="0" containsString="0" containsNumber="1" minValue="7.3" maxValue="8.6"/>
    </cacheField>
    <cacheField name="Rotten_Tomatoes % / Rating" numFmtId="9">
      <sharedItems containsSemiMixedTypes="0" containsString="0" containsNumber="1" minValue="0.7" maxValue="0.96"/>
    </cacheField>
    <cacheField name="Rating vs Average" numFmtId="9">
      <sharedItems count="2">
        <s v="More Than AVG"/>
        <s v="Less Than AVG"/>
      </sharedItems>
    </cacheField>
    <cacheField name="Year" numFmtId="166">
      <sharedItems containsSemiMixedTypes="0" containsNonDate="0" containsDate="1" containsString="0" minDate="1994-06-01T00:00:00" maxDate="2023-06-02T00:00:00" count="8">
        <d v="2023-06-01T00:00:00"/>
        <d v="2001-07-01T00:00:00"/>
        <d v="1994-06-01T00:00:00"/>
        <d v="2017-10-01T00:00:00"/>
        <d v="2013-01-01T00:00:00"/>
        <d v="2009-02-01T00:00:00"/>
        <d v="2010-07-01T00:00:00"/>
        <d v="2011-03-01T00:00:00"/>
      </sharedItems>
      <fieldGroup par="12" base="6">
        <rangePr groupBy="months" startDate="1994-06-01T00:00:00" endDate="2023-06-02T00:00:00"/>
        <groupItems count="14">
          <s v="&lt;6/1/1994"/>
          <s v="Jan"/>
          <s v="Feb"/>
          <s v="Mar"/>
          <s v="Apr"/>
          <s v="May"/>
          <s v="Jun"/>
          <s v="Jul"/>
          <s v="Aug"/>
          <s v="Sep"/>
          <s v="Oct"/>
          <s v="Nov"/>
          <s v="Dec"/>
          <s v="&gt;6/2/2023"/>
        </groupItems>
      </fieldGroup>
    </cacheField>
    <cacheField name="Budget (USD)" numFmtId="0">
      <sharedItems containsSemiMixedTypes="0" containsString="0" containsNumber="1" containsInteger="1" minValue="3500000" maxValue="175000000"/>
    </cacheField>
    <cacheField name="Gross Worldwide (USD)" numFmtId="0">
      <sharedItems containsSemiMixedTypes="0" containsString="0" containsNumber="1" containsInteger="1" minValue="4318914" maxValue="988389726"/>
    </cacheField>
    <cacheField name="Net Income (USD)" numFmtId="164">
      <sharedItems containsSemiMixedTypes="0" containsString="0" containsNumber="1" containsInteger="1" minValue="818914" maxValue="909089726"/>
    </cacheField>
    <cacheField name="Profit Margin %" numFmtId="10">
      <sharedItems containsSemiMixedTypes="0" containsString="0" containsNumber="1" minValue="0.18961109204767679" maxValue="0.95051713629333401"/>
    </cacheField>
    <cacheField name="Quarters" numFmtId="0" databaseField="0">
      <fieldGroup base="6">
        <rangePr groupBy="quarters" startDate="1994-06-01T00:00:00" endDate="2023-06-02T00:00:00"/>
        <groupItems count="6">
          <s v="&lt;6/1/1994"/>
          <s v="Qtr1"/>
          <s v="Qtr2"/>
          <s v="Qtr3"/>
          <s v="Qtr4"/>
          <s v="&gt;6/2/2023"/>
        </groupItems>
      </fieldGroup>
    </cacheField>
    <cacheField name="Years" numFmtId="0" databaseField="0">
      <fieldGroup base="6">
        <rangePr groupBy="years" startDate="1994-06-01T00:00:00" endDate="2023-06-02T00:00:00"/>
        <groupItems count="32">
          <s v="&lt;6/1/1994"/>
          <s v="1994"/>
          <s v="1995"/>
          <s v="1996"/>
          <s v="1997"/>
          <s v="1998"/>
          <s v="1999"/>
          <s v="2000"/>
          <s v="2001"/>
          <s v="2002"/>
          <s v="2003"/>
          <s v="2004"/>
          <s v="2005"/>
          <s v="2006"/>
          <s v="2007"/>
          <s v="2008"/>
          <s v="2009"/>
          <s v="2010"/>
          <s v="2011"/>
          <s v="2012"/>
          <s v="2013"/>
          <s v="2014"/>
          <s v="2015"/>
          <s v="2016"/>
          <s v="2017"/>
          <s v="2018"/>
          <s v="2019"/>
          <s v="2020"/>
          <s v="2021"/>
          <s v="2022"/>
          <s v="2023"/>
          <s v="&gt;6/2/2023"/>
        </groupItems>
      </fieldGroup>
    </cacheField>
  </cacheFields>
  <extLst>
    <ext xmlns:x14="http://schemas.microsoft.com/office/spreadsheetml/2009/9/main" uri="{725AE2AE-9491-48be-B2B4-4EB974FC3084}">
      <x14:pivotCacheDefinition pivotCacheId="1979213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n v="8.6"/>
    <n v="0.94"/>
    <x v="0"/>
    <x v="0"/>
    <n v="100000000"/>
    <n v="681222435"/>
    <n v="581222435"/>
    <n v="0.85320506950127095"/>
  </r>
  <r>
    <x v="1"/>
    <x v="1"/>
    <x v="1"/>
    <n v="8.6"/>
    <n v="0.96"/>
    <x v="0"/>
    <x v="1"/>
    <n v="19000000"/>
    <n v="383971310"/>
    <n v="364971310"/>
    <n v="0.95051713629333401"/>
  </r>
  <r>
    <x v="2"/>
    <x v="2"/>
    <x v="2"/>
    <n v="8.5"/>
    <n v="0.93"/>
    <x v="0"/>
    <x v="2"/>
    <n v="79300000"/>
    <n v="988389726"/>
    <n v="909089726"/>
    <n v="0.91976849018764484"/>
  </r>
  <r>
    <x v="3"/>
    <x v="3"/>
    <x v="3"/>
    <n v="8.4"/>
    <n v="0.94"/>
    <x v="0"/>
    <x v="3"/>
    <n v="175000000"/>
    <n v="796401721"/>
    <n v="621401721"/>
    <n v="0.78026165013774496"/>
  </r>
  <r>
    <x v="4"/>
    <x v="4"/>
    <x v="4"/>
    <n v="8.3000000000000007"/>
    <n v="0.94"/>
    <x v="0"/>
    <x v="4"/>
    <n v="3500000"/>
    <n v="4318914"/>
    <n v="818914"/>
    <n v="0.18961109204767679"/>
  </r>
  <r>
    <x v="5"/>
    <x v="5"/>
    <x v="5"/>
    <n v="7.7"/>
    <n v="0.74"/>
    <x v="1"/>
    <x v="5"/>
    <n v="60000000"/>
    <n v="166724879"/>
    <n v="106724879"/>
    <n v="0.640125694738096"/>
  </r>
  <r>
    <x v="6"/>
    <x v="6"/>
    <x v="6"/>
    <n v="7.6"/>
    <n v="0.83"/>
    <x v="1"/>
    <x v="6"/>
    <n v="69000000"/>
    <n v="544707293"/>
    <n v="475707293"/>
    <n v="0.87332646196091968"/>
  </r>
  <r>
    <x v="7"/>
    <x v="7"/>
    <x v="7"/>
    <n v="7.3"/>
    <n v="0.7"/>
    <x v="1"/>
    <x v="7"/>
    <n v="135000000"/>
    <n v="245724600"/>
    <n v="110724600"/>
    <n v="0.450604457184994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10D703-8E13-4B75-A448-9F75D700EAE7}" name="PivotTable5" cacheId="4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Studio_Name">
  <location ref="D24:L33" firstHeaderRow="1" firstDataRow="2" firstDataCol="1"/>
  <pivotFields count="13">
    <pivotField axis="axisRow" showAll="0">
      <items count="9">
        <item x="3"/>
        <item x="1"/>
        <item x="6"/>
        <item x="5"/>
        <item x="7"/>
        <item x="0"/>
        <item x="2"/>
        <item x="4"/>
        <item t="default"/>
      </items>
    </pivotField>
    <pivotField axis="axisCol" showAll="0">
      <items count="9">
        <item x="4"/>
        <item x="3"/>
        <item x="5"/>
        <item x="6"/>
        <item x="7"/>
        <item x="1"/>
        <item x="0"/>
        <item x="2"/>
        <item t="default"/>
      </items>
    </pivotField>
    <pivotField showAll="0"/>
    <pivotField numFmtId="165" showAll="0"/>
    <pivotField numFmtId="9" showAll="0"/>
    <pivotField showAll="0"/>
    <pivotField numFmtId="166" showAll="0"/>
    <pivotField showAll="0"/>
    <pivotField showAll="0"/>
    <pivotField numFmtId="164" showAll="0"/>
    <pivotField dataField="1" numFmtId="10" showAll="0"/>
    <pivotField showAll="0" defaultSubtotal="0"/>
    <pivotField showAll="0" defaultSubtotal="0"/>
  </pivotFields>
  <rowFields count="1">
    <field x="0"/>
  </rowFields>
  <rowItems count="8">
    <i>
      <x/>
    </i>
    <i>
      <x v="1"/>
    </i>
    <i>
      <x v="2"/>
    </i>
    <i>
      <x v="3"/>
    </i>
    <i>
      <x v="4"/>
    </i>
    <i>
      <x v="5"/>
    </i>
    <i>
      <x v="6"/>
    </i>
    <i>
      <x v="7"/>
    </i>
  </rowItems>
  <colFields count="1">
    <field x="1"/>
  </colFields>
  <colItems count="8">
    <i>
      <x/>
    </i>
    <i>
      <x v="1"/>
    </i>
    <i>
      <x v="2"/>
    </i>
    <i>
      <x v="3"/>
    </i>
    <i>
      <x v="4"/>
    </i>
    <i>
      <x v="5"/>
    </i>
    <i>
      <x v="6"/>
    </i>
    <i>
      <x v="7"/>
    </i>
  </colItems>
  <dataFields count="1">
    <dataField name="Profits Margin %" fld="10" baseField="0" baseItem="0" numFmtId="10"/>
  </dataFields>
  <formats count="2">
    <format dxfId="45">
      <pivotArea outline="0" collapsedLevelsAreSubtotals="1" fieldPosition="0"/>
    </format>
    <format dxfId="46">
      <pivotArea dataOnly="0" labelOnly="1" outline="0" axis="axisValues" fieldPosition="0"/>
    </format>
  </formats>
  <chartFormats count="10">
    <chartFormat chart="2" format="3"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1" count="1" selected="0">
            <x v="5"/>
          </reference>
        </references>
      </pivotArea>
    </chartFormat>
    <chartFormat chart="1" format="3" series="1">
      <pivotArea type="data" outline="0" fieldPosition="0">
        <references count="2">
          <reference field="4294967294" count="1" selected="0">
            <x v="0"/>
          </reference>
          <reference field="1" count="1" selected="0">
            <x v="5"/>
          </reference>
        </references>
      </pivotArea>
    </chartFormat>
    <chartFormat chart="2" format="5"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3"/>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1" format="5"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1" format="6" series="1">
      <pivotArea type="data" outline="0" fieldPosition="0">
        <references count="2">
          <reference field="4294967294" count="1" selected="0">
            <x v="0"/>
          </reference>
          <reference field="1" count="1" selected="0">
            <x v="7"/>
          </reference>
        </references>
      </pivotArea>
    </chartFormat>
  </chartFormat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DAB05A-00C6-440C-A68D-6BDD51EB2E7D}" name="PivotTable4" cacheId="4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Character Name" colHeaderCaption="Year">
  <location ref="E6:U16" firstHeaderRow="1" firstDataRow="3" firstDataCol="1"/>
  <pivotFields count="13">
    <pivotField showAll="0">
      <items count="9">
        <item x="3"/>
        <item x="1"/>
        <item x="6"/>
        <item x="5"/>
        <item x="7"/>
        <item x="0"/>
        <item x="2"/>
        <item x="4"/>
        <item t="default"/>
      </items>
    </pivotField>
    <pivotField showAll="0"/>
    <pivotField axis="axisRow" showAll="0">
      <items count="9">
        <item x="4"/>
        <item x="1"/>
        <item x="5"/>
        <item x="6"/>
        <item x="3"/>
        <item x="7"/>
        <item x="2"/>
        <item x="0"/>
        <item t="default"/>
      </items>
    </pivotField>
    <pivotField numFmtId="165" showAll="0"/>
    <pivotField numFmtId="9" showAll="0"/>
    <pivotField showAll="0"/>
    <pivotField numFmtId="166" showAll="0">
      <items count="15">
        <item x="0"/>
        <item x="1"/>
        <item x="2"/>
        <item x="3"/>
        <item x="4"/>
        <item x="5"/>
        <item x="6"/>
        <item x="7"/>
        <item x="8"/>
        <item x="9"/>
        <item x="10"/>
        <item x="11"/>
        <item x="12"/>
        <item x="13"/>
        <item t="default"/>
      </items>
    </pivotField>
    <pivotField dataField="1" showAll="0"/>
    <pivotField dataField="1" showAll="0"/>
    <pivotField numFmtId="164" showAll="0"/>
    <pivotField numFmtId="10" showAll="0"/>
    <pivotField showAll="0">
      <items count="7">
        <item x="0"/>
        <item x="1"/>
        <item x="2"/>
        <item x="3"/>
        <item x="4"/>
        <item x="5"/>
        <item t="default"/>
      </items>
    </pivotField>
    <pivotField axis="axisCol"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2"/>
  </rowFields>
  <rowItems count="8">
    <i>
      <x/>
    </i>
    <i>
      <x v="1"/>
    </i>
    <i>
      <x v="2"/>
    </i>
    <i>
      <x v="3"/>
    </i>
    <i>
      <x v="4"/>
    </i>
    <i>
      <x v="5"/>
    </i>
    <i>
      <x v="6"/>
    </i>
    <i>
      <x v="7"/>
    </i>
  </rowItems>
  <colFields count="2">
    <field x="12"/>
    <field x="-2"/>
  </colFields>
  <colItems count="16">
    <i>
      <x v="1"/>
      <x/>
    </i>
    <i r="1" i="1">
      <x v="1"/>
    </i>
    <i>
      <x v="8"/>
      <x/>
    </i>
    <i r="1" i="1">
      <x v="1"/>
    </i>
    <i>
      <x v="16"/>
      <x/>
    </i>
    <i r="1" i="1">
      <x v="1"/>
    </i>
    <i>
      <x v="17"/>
      <x/>
    </i>
    <i r="1" i="1">
      <x v="1"/>
    </i>
    <i>
      <x v="18"/>
      <x/>
    </i>
    <i r="1" i="1">
      <x v="1"/>
    </i>
    <i>
      <x v="20"/>
      <x/>
    </i>
    <i r="1" i="1">
      <x v="1"/>
    </i>
    <i>
      <x v="24"/>
      <x/>
    </i>
    <i r="1" i="1">
      <x v="1"/>
    </i>
    <i>
      <x v="30"/>
      <x/>
    </i>
    <i r="1" i="1">
      <x v="1"/>
    </i>
  </colItems>
  <dataFields count="2">
    <dataField name="Sum of Budget (USD)" fld="7" baseField="0" baseItem="0"/>
    <dataField name="Sum of Gross Worldwide (USD)" fld="8" baseField="0" baseItem="0"/>
  </dataFields>
  <formats count="20">
    <format dxfId="25">
      <pivotArea outline="0" collapsedLevelsAreSubtotals="1" fieldPosition="0"/>
    </format>
    <format dxfId="26">
      <pivotArea dataOnly="0" labelOnly="1" outline="0" fieldPosition="0">
        <references count="1">
          <reference field="4294967294" count="2">
            <x v="0"/>
            <x v="1"/>
          </reference>
        </references>
      </pivotArea>
    </format>
    <format dxfId="27">
      <pivotArea type="all" dataOnly="0" outline="0" fieldPosition="0"/>
    </format>
    <format dxfId="28">
      <pivotArea outline="0" collapsedLevelsAreSubtotals="1" fieldPosition="0"/>
    </format>
    <format dxfId="29">
      <pivotArea field="2" type="button" dataOnly="0" labelOnly="1" outline="0" axis="axisRow" fieldPosition="0"/>
    </format>
    <format dxfId="30">
      <pivotArea dataOnly="0" labelOnly="1" fieldPosition="0">
        <references count="1">
          <reference field="2" count="0"/>
        </references>
      </pivotArea>
    </format>
    <format dxfId="31">
      <pivotArea dataOnly="0" labelOnly="1" outline="0" fieldPosition="0">
        <references count="1">
          <reference field="4294967294" count="2">
            <x v="0"/>
            <x v="1"/>
          </reference>
        </references>
      </pivotArea>
    </format>
    <format dxfId="32">
      <pivotArea type="all" dataOnly="0" outline="0" fieldPosition="0"/>
    </format>
    <format dxfId="33">
      <pivotArea outline="0" collapsedLevelsAreSubtotals="1" fieldPosition="0"/>
    </format>
    <format dxfId="34">
      <pivotArea field="2" type="button" dataOnly="0" labelOnly="1" outline="0" axis="axisRow" fieldPosition="0"/>
    </format>
    <format dxfId="35">
      <pivotArea dataOnly="0" labelOnly="1" fieldPosition="0">
        <references count="1">
          <reference field="2" count="0"/>
        </references>
      </pivotArea>
    </format>
    <format dxfId="36">
      <pivotArea dataOnly="0" labelOnly="1" outline="0" fieldPosition="0">
        <references count="1">
          <reference field="4294967294" count="2">
            <x v="0"/>
            <x v="1"/>
          </reference>
        </references>
      </pivotArea>
    </format>
    <format dxfId="37">
      <pivotArea outline="0" collapsedLevelsAreSubtotals="1" fieldPosition="0">
        <references count="1">
          <reference field="4294967294" count="1" selected="0">
            <x v="0"/>
          </reference>
        </references>
      </pivotArea>
    </format>
    <format dxfId="38">
      <pivotArea outline="0" collapsedLevelsAreSubtotals="1" fieldPosition="0">
        <references count="1">
          <reference field="4294967294" count="1" selected="0">
            <x v="0"/>
          </reference>
        </references>
      </pivotArea>
    </format>
    <format dxfId="39">
      <pivotArea outline="0" collapsedLevelsAreSubtotals="1" fieldPosition="0">
        <references count="1">
          <reference field="4294967294" count="1" selected="0">
            <x v="1"/>
          </reference>
        </references>
      </pivotArea>
    </format>
    <format dxfId="40">
      <pivotArea type="all" dataOnly="0" outline="0" fieldPosition="0"/>
    </format>
    <format dxfId="41">
      <pivotArea outline="0" collapsedLevelsAreSubtotals="1" fieldPosition="0"/>
    </format>
    <format dxfId="42">
      <pivotArea field="2" type="button" dataOnly="0" labelOnly="1" outline="0" axis="axisRow" fieldPosition="0"/>
    </format>
    <format dxfId="43">
      <pivotArea dataOnly="0" labelOnly="1" fieldPosition="0">
        <references count="1">
          <reference field="2" count="0"/>
        </references>
      </pivotArea>
    </format>
    <format dxfId="44">
      <pivotArea dataOnly="0" labelOnly="1" outline="0" fieldPosition="0">
        <references count="1">
          <reference field="4294967294" count="2">
            <x v="0"/>
            <x v="1"/>
          </reference>
        </references>
      </pivotArea>
    </format>
  </formats>
  <pivotTableStyleInfo name="PivotStyleLight18"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7A94EA-3CA1-4017-82D1-0460BDEE5431}" name="PivotTable3" cacheId="4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rowHeaderCaption="Rating/AVG">
  <location ref="A19:B21" firstHeaderRow="1" firstDataRow="1" firstDataCol="1"/>
  <pivotFields count="13">
    <pivotField showAll="0">
      <items count="9">
        <item x="3"/>
        <item x="1"/>
        <item x="6"/>
        <item x="5"/>
        <item x="7"/>
        <item x="0"/>
        <item x="2"/>
        <item x="4"/>
        <item t="default"/>
      </items>
    </pivotField>
    <pivotField dataField="1" showAll="0"/>
    <pivotField showAll="0">
      <items count="9">
        <item x="4"/>
        <item x="1"/>
        <item x="5"/>
        <item x="6"/>
        <item x="3"/>
        <item x="7"/>
        <item x="2"/>
        <item x="0"/>
        <item t="default"/>
      </items>
    </pivotField>
    <pivotField numFmtId="165" showAll="0"/>
    <pivotField numFmtId="9" showAll="0"/>
    <pivotField axis="axisRow" showAll="0" sortType="descending">
      <items count="3">
        <item x="0"/>
        <item x="1"/>
        <item t="default"/>
      </items>
    </pivotField>
    <pivotField numFmtId="166" showAll="0">
      <items count="15">
        <item x="0"/>
        <item x="1"/>
        <item x="2"/>
        <item x="3"/>
        <item x="4"/>
        <item x="5"/>
        <item x="6"/>
        <item x="7"/>
        <item x="8"/>
        <item x="9"/>
        <item x="10"/>
        <item x="11"/>
        <item x="12"/>
        <item x="13"/>
        <item t="default"/>
      </items>
    </pivotField>
    <pivotField showAll="0"/>
    <pivotField showAll="0"/>
    <pivotField numFmtId="164" showAll="0"/>
    <pivotField numFmtId="10"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5"/>
  </rowFields>
  <rowItems count="2">
    <i>
      <x/>
    </i>
    <i>
      <x v="1"/>
    </i>
  </rowItems>
  <colItems count="1">
    <i/>
  </colItems>
  <dataFields count="1">
    <dataField name="Total_Nmbers" fld="1" subtotal="count" baseField="0" baseItem="0" numFmtId="1"/>
  </dataFields>
  <formats count="17">
    <format dxfId="8">
      <pivotArea outline="0" collapsedLevelsAreSubtotals="1" fieldPosition="0"/>
    </format>
    <format dxfId="9">
      <pivotArea dataOnly="0" labelOnly="1" outline="0" axis="axisValues" fieldPosition="0"/>
    </format>
    <format dxfId="10">
      <pivotArea type="all" dataOnly="0" outline="0" fieldPosition="0"/>
    </format>
    <format dxfId="11">
      <pivotArea outline="0" collapsedLevelsAreSubtotals="1" fieldPosition="0"/>
    </format>
    <format dxfId="12">
      <pivotArea field="2" type="button" dataOnly="0" labelOnly="1" outline="0"/>
    </format>
    <format dxfId="13">
      <pivotArea dataOnly="0" labelOnly="1" outline="0" axis="axisValues" fieldPosition="0"/>
    </format>
    <format dxfId="14">
      <pivotArea type="all" dataOnly="0" outline="0" fieldPosition="0"/>
    </format>
    <format dxfId="15">
      <pivotArea outline="0" collapsedLevelsAreSubtotals="1" fieldPosition="0"/>
    </format>
    <format dxfId="16">
      <pivotArea field="2" type="button" dataOnly="0" labelOnly="1" outline="0"/>
    </format>
    <format dxfId="17">
      <pivotArea dataOnly="0" labelOnly="1" outline="0" axis="axisValues" fieldPosition="0"/>
    </format>
    <format dxfId="18">
      <pivotArea outline="0" collapsedLevelsAreSubtotals="1" fieldPosition="0"/>
    </format>
    <format dxfId="19">
      <pivotArea dataOnly="0" labelOnly="1" outline="0" axis="axisValues" fieldPosition="0"/>
    </format>
    <format dxfId="20">
      <pivotArea type="all" dataOnly="0" outline="0" fieldPosition="0"/>
    </format>
    <format dxfId="21">
      <pivotArea outline="0" collapsedLevelsAreSubtotals="1" fieldPosition="0"/>
    </format>
    <format dxfId="22">
      <pivotArea field="5" type="button" dataOnly="0" labelOnly="1" outline="0" axis="axisRow" fieldPosition="0"/>
    </format>
    <format dxfId="23">
      <pivotArea dataOnly="0" labelOnly="1" fieldPosition="0">
        <references count="1">
          <reference field="5" count="0"/>
        </references>
      </pivotArea>
    </format>
    <format dxfId="24">
      <pivotArea dataOnly="0" labelOnly="1" outline="0" axis="axisValues" fieldPosition="0"/>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5" count="1" selected="0">
            <x v="0"/>
          </reference>
        </references>
      </pivotArea>
    </chartFormat>
    <chartFormat chart="4" format="6">
      <pivotArea type="data" outline="0" fieldPosition="0">
        <references count="2">
          <reference field="4294967294" count="1" selected="0">
            <x v="0"/>
          </reference>
          <reference field="5" count="1" selected="0">
            <x v="1"/>
          </reference>
        </references>
      </pivotArea>
    </chartFormat>
  </chartFormats>
  <pivotTableStyleInfo name="PivotStyleLight18"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DCB517-F6BA-46D9-9BB0-39067EAAEF29}" name="PivotTable2" cacheId="4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Movie_Name">
  <location ref="A7:C15" firstHeaderRow="0" firstDataRow="1" firstDataCol="1"/>
  <pivotFields count="13">
    <pivotField showAll="0">
      <items count="9">
        <item x="3"/>
        <item x="1"/>
        <item x="6"/>
        <item x="5"/>
        <item x="7"/>
        <item x="0"/>
        <item x="2"/>
        <item x="4"/>
        <item t="default"/>
      </items>
    </pivotField>
    <pivotField axis="axisRow" showAll="0">
      <items count="9">
        <item x="4"/>
        <item x="3"/>
        <item x="5"/>
        <item x="6"/>
        <item x="7"/>
        <item x="1"/>
        <item x="0"/>
        <item x="2"/>
        <item t="default"/>
      </items>
    </pivotField>
    <pivotField showAll="0"/>
    <pivotField dataField="1" numFmtId="165" showAll="0"/>
    <pivotField dataField="1" numFmtId="9" showAll="0"/>
    <pivotField showAll="0"/>
    <pivotField numFmtId="166" showAll="0">
      <items count="15">
        <item x="0"/>
        <item x="1"/>
        <item x="2"/>
        <item x="3"/>
        <item x="4"/>
        <item x="5"/>
        <item x="6"/>
        <item x="7"/>
        <item x="8"/>
        <item x="9"/>
        <item x="10"/>
        <item x="11"/>
        <item x="12"/>
        <item x="13"/>
        <item t="default"/>
      </items>
    </pivotField>
    <pivotField showAll="0"/>
    <pivotField showAll="0"/>
    <pivotField numFmtId="164" showAll="0"/>
    <pivotField numFmtId="10"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
  </rowFields>
  <rowItems count="8">
    <i>
      <x/>
    </i>
    <i>
      <x v="1"/>
    </i>
    <i>
      <x v="2"/>
    </i>
    <i>
      <x v="3"/>
    </i>
    <i>
      <x v="4"/>
    </i>
    <i>
      <x v="5"/>
    </i>
    <i>
      <x v="6"/>
    </i>
    <i>
      <x v="7"/>
    </i>
  </rowItems>
  <colFields count="1">
    <field x="-2"/>
  </colFields>
  <colItems count="2">
    <i>
      <x/>
    </i>
    <i i="1">
      <x v="1"/>
    </i>
  </colItems>
  <dataFields count="2">
    <dataField name="IMDB Ratings" fld="3" baseField="0" baseItem="0"/>
    <dataField name=" Rotten_Tomatoes % / Ratings" fld="4" baseField="0" baseItem="0" numFmtId="9"/>
  </dataFields>
  <formats count="8">
    <format dxfId="0">
      <pivotArea outline="0" collapsedLevelsAreSubtotals="1" fieldPosition="0">
        <references count="1">
          <reference field="4294967294" count="1" selected="0">
            <x v="1"/>
          </reference>
        </references>
      </pivotArea>
    </format>
    <format dxfId="1">
      <pivotArea dataOnly="0" labelOnly="1" outline="0" fieldPosition="0">
        <references count="1">
          <reference field="4294967294" count="1">
            <x v="1"/>
          </reference>
        </references>
      </pivotArea>
    </format>
    <format dxfId="2">
      <pivotArea type="all" dataOnly="0" outline="0" fieldPosition="0"/>
    </format>
    <format dxfId="3">
      <pivotArea outline="0" collapsedLevelsAreSubtotals="1" fieldPosition="0"/>
    </format>
    <format dxfId="4">
      <pivotArea dataOnly="0" labelOnly="1" outline="0" fieldPosition="0">
        <references count="1">
          <reference field="4294967294" count="2">
            <x v="0"/>
            <x v="1"/>
          </reference>
        </references>
      </pivotArea>
    </format>
    <format dxfId="5">
      <pivotArea type="all" dataOnly="0" outline="0" fieldPosition="0"/>
    </format>
    <format dxfId="6">
      <pivotArea outline="0" collapsedLevelsAreSubtotals="1" fieldPosition="0"/>
    </format>
    <format dxfId="7">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io_Name" xr10:uid="{CAE232B6-8F2E-4A3F-9B20-A80EECE8540B}" sourceName="Studio Name">
  <pivotTables>
    <pivotTable tabId="4" name="PivotTable2"/>
  </pivotTables>
  <data>
    <tabular pivotCacheId="1979213148">
      <items count="8">
        <i x="3" s="1"/>
        <i x="1" s="1"/>
        <i x="6" s="1"/>
        <i x="5" s="1"/>
        <i x="7" s="1"/>
        <i x="0"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io Name" xr10:uid="{7AD53487-AB4B-4166-BA6F-EAFE53B143BF}" cache="Slicer_Studio_Name" caption="Studio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458F90-25CB-4581-9990-299C3456BFEC}" name="Table3" displayName="Table3" ref="A1:K9" totalsRowShown="0" headerRowDxfId="66" dataDxfId="64" headerRowBorderDxfId="65" tableBorderDxfId="63" totalsRowBorderDxfId="62">
  <autoFilter ref="A1:K9" xr:uid="{5009B43A-5532-4F7E-BF01-294252EDA20E}">
    <filterColumn colId="0" hiddenButton="1"/>
    <filterColumn colId="1" hiddenButton="1"/>
    <filterColumn colId="2" hiddenButton="1"/>
    <filterColumn colId="3" hiddenButton="1"/>
    <filterColumn colId="4" hiddenButton="1"/>
    <filterColumn colId="6" hiddenButton="1"/>
    <filterColumn colId="7" hiddenButton="1"/>
    <filterColumn colId="8" hiddenButton="1"/>
    <filterColumn colId="9" hiddenButton="1"/>
    <filterColumn colId="10" hiddenButton="1"/>
  </autoFilter>
  <tableColumns count="11">
    <tableColumn id="1" xr3:uid="{67477851-77D0-43C7-B2C1-23B3B5ACA8A9}" name="Studio Name" dataDxfId="61"/>
    <tableColumn id="2" xr3:uid="{7E30042B-AE00-431E-95B4-A5B61BA5DD68}" name="Movie Name" dataDxfId="60"/>
    <tableColumn id="3" xr3:uid="{C37BCAFA-BF6C-41D2-8858-4BE62E4088FD}" name="Main Character" dataDxfId="59"/>
    <tableColumn id="4" xr3:uid="{7006A179-2FDE-43B7-B219-AAD770F79DDC}" name="IMDB Rating" dataDxfId="58"/>
    <tableColumn id="5" xr3:uid="{71BC411E-3982-4593-872A-580B02FF5039}" name="Rotten_Tomatoes % / Rating" dataDxfId="57" dataCellStyle="Percent"/>
    <tableColumn id="11" xr3:uid="{44EA97D5-4B57-4E2C-AD8B-89EF8454170F}" name="Rating vs Average" dataDxfId="47" dataCellStyle="Percent">
      <calculatedColumnFormula>IF(AND(Table3[[#This Row],[IMDB Rating]] &gt; 8.1, Table3[[#This Row],[Rotten_Tomatoes % / Rating]] &gt; 87%), "More Than AVG",
IF(AND(Table3[[#This Row],[IMDB Rating]] = 8.1, Table3[[#This Row],[Rotten_Tomatoes % / Rating]] = 87%), "Equal to AVG",
"Less Than AVG"))</calculatedColumnFormula>
    </tableColumn>
    <tableColumn id="6" xr3:uid="{FD47243C-A31B-4B1F-B781-C21281556FE5}" name="Year" dataDxfId="56"/>
    <tableColumn id="7" xr3:uid="{B7FBD014-A6F7-486A-B00D-0000DDA266F9}" name="Budget (USD)" dataDxfId="55" dataCellStyle="Currency"/>
    <tableColumn id="8" xr3:uid="{8E6BF08C-F24B-43DD-B66A-F5FBBBD759EF}" name="Gross Worldwide (USD)" dataDxfId="54" dataCellStyle="Currency"/>
    <tableColumn id="9" xr3:uid="{47E5AB69-2FC6-4BA7-BF10-9D09D26E27F7}" name="Net Income (USD)" dataDxfId="53" dataCellStyle="Currency">
      <calculatedColumnFormula>(I2-H2)</calculatedColumnFormula>
    </tableColumn>
    <tableColumn id="10" xr3:uid="{862F24B3-DB2F-42F9-8297-C136C3B5169B}" name="Profit Margin %" dataDxfId="52" dataCellStyle="Percent">
      <calculatedColumnFormula>(J2/I2)</calculatedColumnFormula>
    </tableColumn>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CD0FB6-87BB-46D0-8C43-A3B94CA9CA91}" name="Table1" displayName="Table1" ref="H4:I7" totalsRowShown="0" headerRowDxfId="51" dataDxfId="50">
  <autoFilter ref="H4:I7" xr:uid="{3D2A9A3F-6DF8-4559-9C59-2D8C9A6259A3}"/>
  <tableColumns count="2">
    <tableColumn id="1" xr3:uid="{45F7C962-CC58-4389-9027-CAEBC7C2841D}" name="Name" dataDxfId="49"/>
    <tableColumn id="2" xr3:uid="{9F028B1D-C26A-4375-8CDB-475780E6F2A1}" name="Num" dataDxfId="48"/>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31E6A-CB7E-4510-8C45-03B95F8B26D8}">
  <dimension ref="A1:L11"/>
  <sheetViews>
    <sheetView workbookViewId="0">
      <selection activeCell="F1" sqref="F1"/>
    </sheetView>
  </sheetViews>
  <sheetFormatPr defaultRowHeight="14.25"/>
  <cols>
    <col min="1" max="1" width="22" bestFit="1" customWidth="1"/>
    <col min="2" max="2" width="28.75" bestFit="1" customWidth="1"/>
    <col min="3" max="3" width="14.5" bestFit="1" customWidth="1"/>
    <col min="4" max="4" width="11.75" style="22" bestFit="1" customWidth="1"/>
    <col min="5" max="5" width="25.625" style="22" bestFit="1" customWidth="1"/>
    <col min="6" max="6" width="25.625" style="22" customWidth="1"/>
    <col min="7" max="7" width="9" style="19" bestFit="1" customWidth="1"/>
    <col min="8" max="8" width="12.625" style="25" bestFit="1" customWidth="1"/>
    <col min="9" max="9" width="22.25" bestFit="1" customWidth="1"/>
    <col min="10" max="10" width="16.625" bestFit="1" customWidth="1"/>
    <col min="11" max="12" width="14.375" bestFit="1" customWidth="1"/>
  </cols>
  <sheetData>
    <row r="1" spans="1:12" s="1" customFormat="1" ht="16.5" thickTop="1" thickBot="1">
      <c r="A1" s="5" t="s">
        <v>43</v>
      </c>
      <c r="B1" s="5" t="s">
        <v>0</v>
      </c>
      <c r="C1" s="2" t="s">
        <v>1</v>
      </c>
      <c r="D1" s="20" t="s">
        <v>2</v>
      </c>
      <c r="E1" s="17" t="s">
        <v>3</v>
      </c>
      <c r="F1" s="17" t="s">
        <v>40</v>
      </c>
      <c r="G1" s="23" t="s">
        <v>4</v>
      </c>
      <c r="H1" s="3" t="s">
        <v>5</v>
      </c>
      <c r="I1" s="3" t="s">
        <v>6</v>
      </c>
      <c r="J1" s="3" t="s">
        <v>7</v>
      </c>
      <c r="K1" s="4" t="s">
        <v>8</v>
      </c>
    </row>
    <row r="2" spans="1:12" s="1" customFormat="1" ht="31.5" thickTop="1" thickBot="1">
      <c r="A2" s="12" t="s">
        <v>28</v>
      </c>
      <c r="B2" s="13" t="s">
        <v>9</v>
      </c>
      <c r="C2" s="14" t="s">
        <v>10</v>
      </c>
      <c r="D2" s="21">
        <v>8.6</v>
      </c>
      <c r="E2" s="18">
        <v>0.94</v>
      </c>
      <c r="F2" s="18" t="str">
        <f>IF(AND(Table3[[#This Row],[IMDB Rating]] &gt; 8.1, Table3[[#This Row],[Rotten_Tomatoes % / Rating]] &gt; 87%), "More Than AVG",
IF(AND(Table3[[#This Row],[IMDB Rating]] = 8.1, Table3[[#This Row],[Rotten_Tomatoes % / Rating]] = 87%), "Equal to AVG",
"Less Than AVG"))</f>
        <v>More Than AVG</v>
      </c>
      <c r="G2" s="24">
        <v>45078</v>
      </c>
      <c r="H2" s="7">
        <v>100000000</v>
      </c>
      <c r="I2" s="7">
        <v>681222435</v>
      </c>
      <c r="J2" s="7">
        <f t="shared" ref="J2:J9" si="0">(I2-H2)</f>
        <v>581222435</v>
      </c>
      <c r="K2" s="8">
        <f t="shared" ref="K2:K9" si="1">(J2/I2)</f>
        <v>0.85320506950127095</v>
      </c>
    </row>
    <row r="3" spans="1:12" s="1" customFormat="1" ht="17.25" thickTop="1" thickBot="1">
      <c r="A3" s="12" t="s">
        <v>11</v>
      </c>
      <c r="B3" s="14" t="s">
        <v>13</v>
      </c>
      <c r="C3" s="14" t="s">
        <v>12</v>
      </c>
      <c r="D3" s="21">
        <v>8.6</v>
      </c>
      <c r="E3" s="18">
        <v>0.96</v>
      </c>
      <c r="F3" s="18" t="str">
        <f>IF(AND(Table3[[#This Row],[IMDB Rating]] &gt; 8.1, Table3[[#This Row],[Rotten_Tomatoes % / Rating]] &gt; 87%), "More Than AVG",
IF(AND(Table3[[#This Row],[IMDB Rating]] = 8.1, Table3[[#This Row],[Rotten_Tomatoes % / Rating]] = 87%), "Equal to AVG",
"Less Than AVG"))</f>
        <v>More Than AVG</v>
      </c>
      <c r="G3" s="24">
        <v>37073</v>
      </c>
      <c r="H3" s="6">
        <v>19000000</v>
      </c>
      <c r="I3" s="9">
        <v>383971310</v>
      </c>
      <c r="J3" s="7">
        <f t="shared" si="0"/>
        <v>364971310</v>
      </c>
      <c r="K3" s="8">
        <f t="shared" si="1"/>
        <v>0.95051713629333401</v>
      </c>
    </row>
    <row r="4" spans="1:12" s="1" customFormat="1" ht="17.25" thickTop="1" thickBot="1">
      <c r="A4" s="12" t="s">
        <v>19</v>
      </c>
      <c r="B4" s="12" t="s">
        <v>20</v>
      </c>
      <c r="C4" s="14" t="s">
        <v>21</v>
      </c>
      <c r="D4" s="21">
        <v>8.5</v>
      </c>
      <c r="E4" s="18">
        <v>0.93</v>
      </c>
      <c r="F4" s="18" t="str">
        <f>IF(AND(Table3[[#This Row],[IMDB Rating]] &gt; 8.1, Table3[[#This Row],[Rotten_Tomatoes % / Rating]] &gt; 87%), "More Than AVG",
IF(AND(Table3[[#This Row],[IMDB Rating]] = 8.1, Table3[[#This Row],[Rotten_Tomatoes % / Rating]] = 87%), "Equal to AVG",
"Less Than AVG"))</f>
        <v>More Than AVG</v>
      </c>
      <c r="G4" s="24">
        <v>34486</v>
      </c>
      <c r="H4" s="6">
        <v>79300000</v>
      </c>
      <c r="I4" s="9">
        <v>988389726</v>
      </c>
      <c r="J4" s="7">
        <f t="shared" si="0"/>
        <v>909089726</v>
      </c>
      <c r="K4" s="8">
        <f t="shared" si="1"/>
        <v>0.91976849018764484</v>
      </c>
    </row>
    <row r="5" spans="1:12" s="1" customFormat="1" ht="17.25" thickTop="1" thickBot="1">
      <c r="A5" s="12" t="s">
        <v>27</v>
      </c>
      <c r="B5" s="12" t="s">
        <v>14</v>
      </c>
      <c r="C5" s="14" t="s">
        <v>15</v>
      </c>
      <c r="D5" s="21">
        <v>8.4</v>
      </c>
      <c r="E5" s="18">
        <v>0.94</v>
      </c>
      <c r="F5" s="18" t="str">
        <f>IF(AND(Table3[[#This Row],[IMDB Rating]] &gt; 8.1, Table3[[#This Row],[Rotten_Tomatoes % / Rating]] &gt; 87%), "More Than AVG",
IF(AND(Table3[[#This Row],[IMDB Rating]] = 8.1, Table3[[#This Row],[Rotten_Tomatoes % / Rating]] = 87%), "Equal to AVG",
"Less Than AVG"))</f>
        <v>More Than AVG</v>
      </c>
      <c r="G5" s="24">
        <v>43009</v>
      </c>
      <c r="H5" s="10">
        <v>175000000</v>
      </c>
      <c r="I5" s="9">
        <v>796401721</v>
      </c>
      <c r="J5" s="7">
        <f t="shared" si="0"/>
        <v>621401721</v>
      </c>
      <c r="K5" s="8">
        <f t="shared" si="1"/>
        <v>0.78026165013774496</v>
      </c>
    </row>
    <row r="6" spans="1:12" s="1" customFormat="1" ht="31.5" thickTop="1" thickBot="1">
      <c r="A6" s="12" t="s">
        <v>17</v>
      </c>
      <c r="B6" s="15" t="s">
        <v>16</v>
      </c>
      <c r="C6" s="14" t="s">
        <v>18</v>
      </c>
      <c r="D6" s="21">
        <v>8.3000000000000007</v>
      </c>
      <c r="E6" s="18">
        <v>0.94</v>
      </c>
      <c r="F6" s="18" t="str">
        <f>IF(AND(Table3[[#This Row],[IMDB Rating]] &gt; 8.1, Table3[[#This Row],[Rotten_Tomatoes % / Rating]] &gt; 87%), "More Than AVG",
IF(AND(Table3[[#This Row],[IMDB Rating]] = 8.1, Table3[[#This Row],[Rotten_Tomatoes % / Rating]] = 87%), "Equal to AVG",
"Less Than AVG"))</f>
        <v>More Than AVG</v>
      </c>
      <c r="G6" s="24">
        <v>41275</v>
      </c>
      <c r="H6" s="10">
        <v>3500000</v>
      </c>
      <c r="I6" s="9">
        <v>4318914</v>
      </c>
      <c r="J6" s="7">
        <f t="shared" si="0"/>
        <v>818914</v>
      </c>
      <c r="K6" s="8">
        <f t="shared" si="1"/>
        <v>0.18961109204767679</v>
      </c>
    </row>
    <row r="7" spans="1:12" s="1" customFormat="1" ht="17.25" thickTop="1" thickBot="1">
      <c r="A7" s="14" t="s">
        <v>29</v>
      </c>
      <c r="B7" s="26" t="s">
        <v>30</v>
      </c>
      <c r="C7" s="14" t="s">
        <v>31</v>
      </c>
      <c r="D7" s="21">
        <v>7.7</v>
      </c>
      <c r="E7" s="18">
        <v>0.74</v>
      </c>
      <c r="F7" s="18" t="str">
        <f>IF(AND(Table3[[#This Row],[IMDB Rating]] &gt; 8.1, Table3[[#This Row],[Rotten_Tomatoes % / Rating]] &gt; 87%), "More Than AVG",
IF(AND(Table3[[#This Row],[IMDB Rating]] = 8.1, Table3[[#This Row],[Rotten_Tomatoes % / Rating]] = 87%), "Equal to AVG",
"Less Than AVG"))</f>
        <v>Less Than AVG</v>
      </c>
      <c r="G7" s="24">
        <v>39845</v>
      </c>
      <c r="H7" s="10">
        <v>60000000</v>
      </c>
      <c r="I7" s="11">
        <v>166724879</v>
      </c>
      <c r="J7" s="7">
        <f t="shared" si="0"/>
        <v>106724879</v>
      </c>
      <c r="K7" s="8">
        <f t="shared" si="1"/>
        <v>0.640125694738096</v>
      </c>
    </row>
    <row r="8" spans="1:12" s="1" customFormat="1" ht="31.5" thickTop="1" thickBot="1">
      <c r="A8" s="12" t="s">
        <v>26</v>
      </c>
      <c r="B8" s="16" t="s">
        <v>24</v>
      </c>
      <c r="C8" s="14" t="s">
        <v>25</v>
      </c>
      <c r="D8" s="21">
        <v>7.6</v>
      </c>
      <c r="E8" s="18">
        <v>0.83</v>
      </c>
      <c r="F8" s="18" t="str">
        <f>IF(AND(Table3[[#This Row],[IMDB Rating]] &gt; 8.1, Table3[[#This Row],[Rotten_Tomatoes % / Rating]] &gt; 87%), "More Than AVG",
IF(AND(Table3[[#This Row],[IMDB Rating]] = 8.1, Table3[[#This Row],[Rotten_Tomatoes % / Rating]] = 87%), "Equal to AVG",
"Less Than AVG"))</f>
        <v>Less Than AVG</v>
      </c>
      <c r="G8" s="24">
        <v>40360</v>
      </c>
      <c r="H8" s="10">
        <v>69000000</v>
      </c>
      <c r="I8" s="10">
        <v>544707293</v>
      </c>
      <c r="J8" s="7">
        <f t="shared" si="0"/>
        <v>475707293</v>
      </c>
      <c r="K8" s="8">
        <f t="shared" si="1"/>
        <v>0.87332646196091968</v>
      </c>
    </row>
    <row r="9" spans="1:12" s="1" customFormat="1" ht="17.25" thickTop="1" thickBot="1">
      <c r="A9" s="12" t="s">
        <v>23</v>
      </c>
      <c r="B9" s="13" t="s">
        <v>22</v>
      </c>
      <c r="C9" s="13" t="s">
        <v>22</v>
      </c>
      <c r="D9" s="21">
        <v>7.3</v>
      </c>
      <c r="E9" s="18">
        <v>0.7</v>
      </c>
      <c r="F9" s="18" t="str">
        <f>IF(AND(Table3[[#This Row],[IMDB Rating]] &gt; 8.1, Table3[[#This Row],[Rotten_Tomatoes % / Rating]] &gt; 87%), "More Than AVG",
IF(AND(Table3[[#This Row],[IMDB Rating]] = 8.1, Table3[[#This Row],[Rotten_Tomatoes % / Rating]] = 87%), "Equal to AVG",
"Less Than AVG"))</f>
        <v>Less Than AVG</v>
      </c>
      <c r="G9" s="24">
        <v>40603</v>
      </c>
      <c r="H9" s="10">
        <v>135000000</v>
      </c>
      <c r="I9" s="9">
        <v>245724600</v>
      </c>
      <c r="J9" s="7">
        <f t="shared" si="0"/>
        <v>110724600</v>
      </c>
      <c r="K9" s="8">
        <f t="shared" si="1"/>
        <v>0.45060445718499492</v>
      </c>
    </row>
    <row r="10" spans="1:12" ht="15" thickTop="1">
      <c r="D10"/>
      <c r="E10"/>
      <c r="F10"/>
      <c r="G10"/>
    </row>
    <row r="11" spans="1:12" s="1" customFormat="1" ht="15">
      <c r="A11"/>
      <c r="B11"/>
      <c r="C11"/>
      <c r="D11"/>
      <c r="E11"/>
      <c r="F11"/>
      <c r="G11"/>
      <c r="H11" s="25"/>
      <c r="I11"/>
      <c r="J11"/>
      <c r="K11"/>
      <c r="L11"/>
    </row>
  </sheetData>
  <sheetProtection password="FB5C" sheet="1" objects="1" scenarios="1"/>
  <conditionalFormatting sqref="E2:F9">
    <cfRule type="colorScale" priority="3">
      <colorScale>
        <cfvo type="min"/>
        <cfvo type="percentile" val="50"/>
        <cfvo type="max"/>
        <color rgb="FFF8696B"/>
        <color rgb="FFFCFCFF"/>
        <color rgb="FF63BE7B"/>
      </colorScale>
    </cfRule>
  </conditionalFormatting>
  <conditionalFormatting sqref="D2:D9">
    <cfRule type="colorScale" priority="2">
      <colorScale>
        <cfvo type="min"/>
        <cfvo type="percentile" val="50"/>
        <cfvo type="max"/>
        <color rgb="FFF8696B"/>
        <color rgb="FFFCFCFF"/>
        <color rgb="FF63BE7B"/>
      </colorScale>
    </cfRule>
  </conditionalFormatting>
  <conditionalFormatting sqref="K2:K9">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8EAB4-30C8-4B0A-B8C8-F08BDCBF5016}">
  <dimension ref="H4:I7"/>
  <sheetViews>
    <sheetView showGridLines="0" workbookViewId="0">
      <selection activeCell="E8" sqref="E8"/>
    </sheetView>
  </sheetViews>
  <sheetFormatPr defaultRowHeight="14.25"/>
  <cols>
    <col min="1" max="1" width="10.25" bestFit="1" customWidth="1"/>
    <col min="2" max="2" width="9.125" bestFit="1" customWidth="1"/>
    <col min="7" max="7" width="0.125" customWidth="1"/>
    <col min="8" max="8" width="14.875" customWidth="1"/>
    <col min="9" max="9" width="18.375" customWidth="1"/>
  </cols>
  <sheetData>
    <row r="4" spans="8:9" ht="15">
      <c r="H4" s="27" t="s">
        <v>34</v>
      </c>
      <c r="I4" s="28" t="s">
        <v>35</v>
      </c>
    </row>
    <row r="5" spans="8:9" ht="25.5">
      <c r="H5" s="29" t="s">
        <v>32</v>
      </c>
      <c r="I5" s="30">
        <f>AVERAGE(Table3[IMDB Rating])</f>
        <v>8.1250000000000018</v>
      </c>
    </row>
    <row r="6" spans="8:9" ht="51">
      <c r="H6" s="29" t="s">
        <v>33</v>
      </c>
      <c r="I6" s="31">
        <f>AVERAGE(Table3[Rotten_Tomatoes % / Rating])</f>
        <v>0.87250000000000005</v>
      </c>
    </row>
    <row r="7" spans="8:9" ht="38.25">
      <c r="H7" s="32" t="s">
        <v>36</v>
      </c>
      <c r="I7" s="33">
        <f>AVERAGE(Table3[Profit Margin %])</f>
        <v>0.70717750650646027</v>
      </c>
    </row>
  </sheetData>
  <sheetProtection password="FB5C"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8384F-F778-4756-B3B8-0959344F6F30}">
  <dimension ref="A5:U34"/>
  <sheetViews>
    <sheetView tabSelected="1" topLeftCell="E17" zoomScale="80" zoomScaleNormal="80" workbookViewId="0">
      <selection activeCell="K27" sqref="K27"/>
    </sheetView>
  </sheetViews>
  <sheetFormatPr defaultRowHeight="14.25"/>
  <cols>
    <col min="1" max="1" width="36.5" bestFit="1" customWidth="1"/>
    <col min="2" max="2" width="13.125" bestFit="1" customWidth="1"/>
    <col min="3" max="3" width="28" bestFit="1" customWidth="1"/>
    <col min="4" max="4" width="24" bestFit="1" customWidth="1"/>
    <col min="5" max="5" width="37.625" bestFit="1" customWidth="1"/>
    <col min="6" max="6" width="7.625" bestFit="1" customWidth="1"/>
    <col min="7" max="7" width="8.875" style="45" bestFit="1" customWidth="1"/>
    <col min="8" max="8" width="14.125" bestFit="1" customWidth="1"/>
    <col min="9" max="9" width="7.625" bestFit="1" customWidth="1"/>
    <col min="10" max="10" width="28.625" bestFit="1" customWidth="1"/>
    <col min="11" max="11" width="34.875" bestFit="1" customWidth="1"/>
    <col min="12" max="12" width="13.5" bestFit="1" customWidth="1"/>
    <col min="13" max="13" width="29.25" bestFit="1" customWidth="1"/>
    <col min="14" max="14" width="20" bestFit="1" customWidth="1"/>
    <col min="15" max="15" width="29.25" bestFit="1" customWidth="1"/>
    <col min="16" max="16" width="20" bestFit="1" customWidth="1"/>
    <col min="17" max="17" width="29.25" bestFit="1" customWidth="1"/>
    <col min="18" max="18" width="20" bestFit="1" customWidth="1"/>
    <col min="19" max="19" width="29.25" bestFit="1" customWidth="1"/>
    <col min="20" max="20" width="20" bestFit="1" customWidth="1"/>
    <col min="21" max="21" width="29.25" bestFit="1" customWidth="1"/>
    <col min="22" max="22" width="24.625" bestFit="1" customWidth="1"/>
    <col min="23" max="23" width="33.625" bestFit="1" customWidth="1"/>
    <col min="24" max="24" width="20" bestFit="1" customWidth="1"/>
    <col min="25" max="25" width="28.875" bestFit="1" customWidth="1"/>
    <col min="26" max="26" width="24.625" bestFit="1" customWidth="1"/>
    <col min="27" max="27" width="33.625" bestFit="1" customWidth="1"/>
    <col min="28" max="28" width="20" bestFit="1" customWidth="1"/>
    <col min="29" max="29" width="28.875" bestFit="1" customWidth="1"/>
    <col min="30" max="30" width="24.625" bestFit="1" customWidth="1"/>
    <col min="31" max="31" width="33.625" bestFit="1" customWidth="1"/>
    <col min="32" max="32" width="20" bestFit="1" customWidth="1"/>
    <col min="33" max="33" width="28.875" bestFit="1" customWidth="1"/>
    <col min="34" max="34" width="24.625" bestFit="1" customWidth="1"/>
    <col min="35" max="35" width="33.625" bestFit="1" customWidth="1"/>
    <col min="36" max="36" width="24.5" bestFit="1" customWidth="1"/>
    <col min="37" max="37" width="33.375" bestFit="1" customWidth="1"/>
    <col min="38" max="38" width="24.625" bestFit="1" customWidth="1"/>
    <col min="39" max="39" width="33.625" bestFit="1" customWidth="1"/>
    <col min="40" max="40" width="20" bestFit="1" customWidth="1"/>
    <col min="41" max="41" width="28.875" bestFit="1" customWidth="1"/>
    <col min="42" max="42" width="24.5" bestFit="1" customWidth="1"/>
    <col min="43" max="43" width="33.375" bestFit="1" customWidth="1"/>
    <col min="44" max="44" width="24.625" bestFit="1" customWidth="1"/>
    <col min="45" max="45" width="33.625" bestFit="1" customWidth="1"/>
    <col min="46" max="46" width="20" bestFit="1" customWidth="1"/>
    <col min="47" max="47" width="28.875" bestFit="1" customWidth="1"/>
    <col min="48" max="48" width="24.5" bestFit="1" customWidth="1"/>
    <col min="49" max="49" width="33.375" bestFit="1" customWidth="1"/>
    <col min="50" max="50" width="24.625" bestFit="1" customWidth="1"/>
    <col min="51" max="51" width="33.625" bestFit="1" customWidth="1"/>
  </cols>
  <sheetData>
    <row r="5" spans="1:21" ht="18.75">
      <c r="E5" s="52" t="s">
        <v>63</v>
      </c>
      <c r="F5" s="52"/>
      <c r="G5" s="52"/>
    </row>
    <row r="6" spans="1:21" ht="18.75">
      <c r="A6" s="44" t="s">
        <v>39</v>
      </c>
      <c r="B6" s="44"/>
      <c r="C6" s="44"/>
      <c r="E6" s="47"/>
      <c r="F6" s="46" t="s">
        <v>4</v>
      </c>
      <c r="G6" s="47"/>
      <c r="H6" s="47"/>
      <c r="I6" s="47"/>
      <c r="J6" s="47"/>
      <c r="K6" s="47"/>
      <c r="L6" s="47"/>
      <c r="M6" s="47"/>
      <c r="N6" s="47"/>
      <c r="O6" s="47"/>
      <c r="P6" s="47"/>
      <c r="Q6" s="47"/>
      <c r="R6" s="47"/>
      <c r="S6" s="47"/>
      <c r="T6" s="47"/>
      <c r="U6" s="47"/>
    </row>
    <row r="7" spans="1:21" ht="15">
      <c r="A7" s="40" t="s">
        <v>57</v>
      </c>
      <c r="B7" s="41" t="s">
        <v>55</v>
      </c>
      <c r="C7" s="42" t="s">
        <v>56</v>
      </c>
      <c r="E7" s="47"/>
      <c r="F7" s="47" t="s">
        <v>44</v>
      </c>
      <c r="G7" s="47"/>
      <c r="H7" s="47" t="s">
        <v>45</v>
      </c>
      <c r="I7" s="47"/>
      <c r="J7" s="47" t="s">
        <v>46</v>
      </c>
      <c r="K7" s="47"/>
      <c r="L7" s="47" t="s">
        <v>47</v>
      </c>
      <c r="M7" s="47"/>
      <c r="N7" s="47" t="s">
        <v>48</v>
      </c>
      <c r="O7" s="47"/>
      <c r="P7" s="47" t="s">
        <v>49</v>
      </c>
      <c r="Q7" s="47"/>
      <c r="R7" s="47" t="s">
        <v>50</v>
      </c>
      <c r="S7" s="47"/>
      <c r="T7" s="47" t="s">
        <v>51</v>
      </c>
      <c r="U7" s="47"/>
    </row>
    <row r="8" spans="1:21" ht="15">
      <c r="A8" s="41" t="s">
        <v>16</v>
      </c>
      <c r="B8" s="43">
        <v>8.3000000000000007</v>
      </c>
      <c r="C8" s="42">
        <v>0.94</v>
      </c>
      <c r="E8" s="46" t="s">
        <v>54</v>
      </c>
      <c r="F8" s="50" t="s">
        <v>52</v>
      </c>
      <c r="G8" s="50" t="s">
        <v>53</v>
      </c>
      <c r="H8" s="50" t="s">
        <v>52</v>
      </c>
      <c r="I8" s="50" t="s">
        <v>53</v>
      </c>
      <c r="J8" s="50" t="s">
        <v>52</v>
      </c>
      <c r="K8" s="50" t="s">
        <v>53</v>
      </c>
      <c r="L8" s="50" t="s">
        <v>52</v>
      </c>
      <c r="M8" s="50" t="s">
        <v>53</v>
      </c>
      <c r="N8" s="50" t="s">
        <v>52</v>
      </c>
      <c r="O8" s="50" t="s">
        <v>53</v>
      </c>
      <c r="P8" s="50" t="s">
        <v>52</v>
      </c>
      <c r="Q8" s="50" t="s">
        <v>53</v>
      </c>
      <c r="R8" s="50" t="s">
        <v>52</v>
      </c>
      <c r="S8" s="50" t="s">
        <v>53</v>
      </c>
      <c r="T8" s="50" t="s">
        <v>52</v>
      </c>
      <c r="U8" s="50" t="s">
        <v>53</v>
      </c>
    </row>
    <row r="9" spans="1:21" ht="15">
      <c r="A9" s="41" t="s">
        <v>14</v>
      </c>
      <c r="B9" s="43">
        <v>8.4</v>
      </c>
      <c r="C9" s="42">
        <v>0.94</v>
      </c>
      <c r="E9" s="47" t="s">
        <v>18</v>
      </c>
      <c r="F9" s="51"/>
      <c r="G9" s="49"/>
      <c r="H9" s="51"/>
      <c r="I9" s="49"/>
      <c r="J9" s="51"/>
      <c r="K9" s="49"/>
      <c r="L9" s="51"/>
      <c r="M9" s="49"/>
      <c r="N9" s="51"/>
      <c r="O9" s="49"/>
      <c r="P9" s="51">
        <v>3500000</v>
      </c>
      <c r="Q9" s="49">
        <v>4318914</v>
      </c>
      <c r="R9" s="51"/>
      <c r="S9" s="49"/>
      <c r="T9" s="51"/>
      <c r="U9" s="49"/>
    </row>
    <row r="10" spans="1:21" ht="15">
      <c r="A10" s="41" t="s">
        <v>30</v>
      </c>
      <c r="B10" s="43">
        <v>7.7</v>
      </c>
      <c r="C10" s="42">
        <v>0.74</v>
      </c>
      <c r="E10" s="47" t="s">
        <v>12</v>
      </c>
      <c r="F10" s="51"/>
      <c r="G10" s="49"/>
      <c r="H10" s="51">
        <v>19000000</v>
      </c>
      <c r="I10" s="49">
        <v>383971310</v>
      </c>
      <c r="J10" s="51"/>
      <c r="K10" s="49"/>
      <c r="L10" s="51"/>
      <c r="M10" s="49"/>
      <c r="N10" s="51"/>
      <c r="O10" s="49"/>
      <c r="P10" s="51"/>
      <c r="Q10" s="49"/>
      <c r="R10" s="51"/>
      <c r="S10" s="49"/>
      <c r="T10" s="51"/>
      <c r="U10" s="49"/>
    </row>
    <row r="11" spans="1:21" ht="15">
      <c r="A11" s="41" t="s">
        <v>24</v>
      </c>
      <c r="B11" s="43">
        <v>7.6</v>
      </c>
      <c r="C11" s="42">
        <v>0.83</v>
      </c>
      <c r="E11" s="47" t="s">
        <v>31</v>
      </c>
      <c r="F11" s="51"/>
      <c r="G11" s="49"/>
      <c r="H11" s="51"/>
      <c r="I11" s="49"/>
      <c r="J11" s="51">
        <v>60000000</v>
      </c>
      <c r="K11" s="49">
        <v>166724879</v>
      </c>
      <c r="L11" s="51"/>
      <c r="M11" s="49"/>
      <c r="N11" s="51"/>
      <c r="O11" s="49"/>
      <c r="P11" s="51"/>
      <c r="Q11" s="49"/>
      <c r="R11" s="51"/>
      <c r="S11" s="49"/>
      <c r="T11" s="51"/>
      <c r="U11" s="49"/>
    </row>
    <row r="12" spans="1:21" ht="15">
      <c r="A12" s="41" t="s">
        <v>22</v>
      </c>
      <c r="B12" s="43">
        <v>7.3</v>
      </c>
      <c r="C12" s="42">
        <v>0.7</v>
      </c>
      <c r="E12" s="47" t="s">
        <v>25</v>
      </c>
      <c r="F12" s="51"/>
      <c r="G12" s="49"/>
      <c r="H12" s="51"/>
      <c r="I12" s="49"/>
      <c r="J12" s="51"/>
      <c r="K12" s="49"/>
      <c r="L12" s="51">
        <v>69000000</v>
      </c>
      <c r="M12" s="49">
        <v>544707293</v>
      </c>
      <c r="N12" s="51"/>
      <c r="O12" s="49"/>
      <c r="P12" s="51"/>
      <c r="Q12" s="49"/>
      <c r="R12" s="51"/>
      <c r="S12" s="49"/>
      <c r="T12" s="51"/>
      <c r="U12" s="49"/>
    </row>
    <row r="13" spans="1:21" ht="15">
      <c r="A13" s="41" t="s">
        <v>13</v>
      </c>
      <c r="B13" s="43">
        <v>8.6</v>
      </c>
      <c r="C13" s="42">
        <v>0.96</v>
      </c>
      <c r="E13" s="47" t="s">
        <v>15</v>
      </c>
      <c r="F13" s="51"/>
      <c r="G13" s="49"/>
      <c r="H13" s="51"/>
      <c r="I13" s="49"/>
      <c r="J13" s="51"/>
      <c r="K13" s="49"/>
      <c r="L13" s="51"/>
      <c r="M13" s="49"/>
      <c r="N13" s="51"/>
      <c r="O13" s="49"/>
      <c r="P13" s="51"/>
      <c r="Q13" s="49"/>
      <c r="R13" s="51">
        <v>175000000</v>
      </c>
      <c r="S13" s="49">
        <v>796401721</v>
      </c>
      <c r="T13" s="51"/>
      <c r="U13" s="49"/>
    </row>
    <row r="14" spans="1:21" ht="15">
      <c r="A14" s="41" t="s">
        <v>9</v>
      </c>
      <c r="B14" s="43">
        <v>8.6</v>
      </c>
      <c r="C14" s="42">
        <v>0.94</v>
      </c>
      <c r="E14" s="47" t="s">
        <v>22</v>
      </c>
      <c r="F14" s="51"/>
      <c r="G14" s="49"/>
      <c r="H14" s="51"/>
      <c r="I14" s="49"/>
      <c r="J14" s="51"/>
      <c r="K14" s="49"/>
      <c r="L14" s="51"/>
      <c r="M14" s="49"/>
      <c r="N14" s="51">
        <v>135000000</v>
      </c>
      <c r="O14" s="49">
        <v>245724600</v>
      </c>
      <c r="P14" s="51"/>
      <c r="Q14" s="49"/>
      <c r="R14" s="51"/>
      <c r="S14" s="49"/>
      <c r="T14" s="51"/>
      <c r="U14" s="49"/>
    </row>
    <row r="15" spans="1:21" ht="15">
      <c r="A15" s="41" t="s">
        <v>20</v>
      </c>
      <c r="B15" s="43">
        <v>8.5</v>
      </c>
      <c r="C15" s="42">
        <v>0.93</v>
      </c>
      <c r="E15" s="47" t="s">
        <v>21</v>
      </c>
      <c r="F15" s="51">
        <v>79300000</v>
      </c>
      <c r="G15" s="49">
        <v>988389726</v>
      </c>
      <c r="H15" s="51"/>
      <c r="I15" s="49"/>
      <c r="J15" s="51"/>
      <c r="K15" s="49"/>
      <c r="L15" s="51"/>
      <c r="M15" s="49"/>
      <c r="N15" s="51"/>
      <c r="O15" s="49"/>
      <c r="P15" s="51"/>
      <c r="Q15" s="49"/>
      <c r="R15" s="51"/>
      <c r="S15" s="49"/>
      <c r="T15" s="51"/>
      <c r="U15" s="49"/>
    </row>
    <row r="16" spans="1:21" ht="15">
      <c r="E16" s="47" t="s">
        <v>10</v>
      </c>
      <c r="F16" s="51"/>
      <c r="G16" s="49"/>
      <c r="H16" s="51"/>
      <c r="I16" s="49"/>
      <c r="J16" s="51"/>
      <c r="K16" s="49"/>
      <c r="L16" s="51"/>
      <c r="M16" s="49"/>
      <c r="N16" s="51"/>
      <c r="O16" s="49"/>
      <c r="P16" s="51"/>
      <c r="Q16" s="49"/>
      <c r="R16" s="51"/>
      <c r="S16" s="49"/>
      <c r="T16" s="51">
        <v>100000000</v>
      </c>
      <c r="U16" s="49">
        <v>681222435</v>
      </c>
    </row>
    <row r="18" spans="1:12" ht="18.75">
      <c r="A18" s="52" t="s">
        <v>58</v>
      </c>
      <c r="B18" s="52"/>
    </row>
    <row r="19" spans="1:12" ht="15">
      <c r="A19" s="46" t="s">
        <v>58</v>
      </c>
      <c r="B19" s="48" t="s">
        <v>59</v>
      </c>
    </row>
    <row r="20" spans="1:12" ht="15">
      <c r="A20" s="47" t="s">
        <v>41</v>
      </c>
      <c r="B20" s="48">
        <v>5</v>
      </c>
    </row>
    <row r="21" spans="1:12" ht="15">
      <c r="A21" s="47" t="s">
        <v>42</v>
      </c>
      <c r="B21" s="48">
        <v>3</v>
      </c>
    </row>
    <row r="23" spans="1:12" ht="18.75">
      <c r="D23" s="52" t="s">
        <v>62</v>
      </c>
      <c r="E23" s="52"/>
    </row>
    <row r="24" spans="1:12">
      <c r="D24" s="37" t="s">
        <v>60</v>
      </c>
      <c r="E24" s="37" t="s">
        <v>38</v>
      </c>
      <c r="G24"/>
    </row>
    <row r="25" spans="1:12">
      <c r="D25" s="37" t="s">
        <v>61</v>
      </c>
      <c r="E25" t="s">
        <v>16</v>
      </c>
      <c r="F25" t="s">
        <v>14</v>
      </c>
      <c r="G25" t="s">
        <v>30</v>
      </c>
      <c r="H25" t="s">
        <v>24</v>
      </c>
      <c r="I25" t="s">
        <v>22</v>
      </c>
      <c r="J25" t="s">
        <v>13</v>
      </c>
      <c r="K25" t="s">
        <v>9</v>
      </c>
      <c r="L25" t="s">
        <v>20</v>
      </c>
    </row>
    <row r="26" spans="1:12">
      <c r="D26" s="38" t="s">
        <v>27</v>
      </c>
      <c r="E26" s="39"/>
      <c r="F26" s="39">
        <v>0.78026165013774496</v>
      </c>
      <c r="G26" s="39"/>
      <c r="H26" s="39"/>
      <c r="I26" s="39"/>
      <c r="J26" s="39"/>
      <c r="K26" s="39"/>
      <c r="L26" s="39"/>
    </row>
    <row r="27" spans="1:12">
      <c r="D27" s="38" t="s">
        <v>11</v>
      </c>
      <c r="E27" s="39"/>
      <c r="F27" s="39"/>
      <c r="G27" s="39"/>
      <c r="H27" s="39"/>
      <c r="I27" s="39"/>
      <c r="J27" s="39">
        <v>0.95051713629333401</v>
      </c>
      <c r="K27" s="39"/>
      <c r="L27" s="39"/>
    </row>
    <row r="28" spans="1:12">
      <c r="D28" s="38" t="s">
        <v>26</v>
      </c>
      <c r="E28" s="39"/>
      <c r="F28" s="39"/>
      <c r="G28" s="39"/>
      <c r="H28" s="39">
        <v>0.87332646196091968</v>
      </c>
      <c r="I28" s="39"/>
      <c r="J28" s="39"/>
      <c r="K28" s="39"/>
      <c r="L28" s="39"/>
    </row>
    <row r="29" spans="1:12">
      <c r="D29" s="38" t="s">
        <v>29</v>
      </c>
      <c r="E29" s="39"/>
      <c r="F29" s="39"/>
      <c r="G29" s="39">
        <v>0.640125694738096</v>
      </c>
      <c r="H29" s="39"/>
      <c r="I29" s="39"/>
      <c r="J29" s="39"/>
      <c r="K29" s="39"/>
      <c r="L29" s="39"/>
    </row>
    <row r="30" spans="1:12" ht="15">
      <c r="D30" s="38" t="s">
        <v>23</v>
      </c>
      <c r="E30" s="39"/>
      <c r="F30" s="39"/>
      <c r="G30" s="39"/>
      <c r="H30" s="39"/>
      <c r="I30" s="39">
        <v>0.45060445718499492</v>
      </c>
      <c r="J30" s="39"/>
      <c r="K30" s="39"/>
      <c r="L30" s="39"/>
    </row>
    <row r="31" spans="1:12" ht="15">
      <c r="D31" s="38" t="s">
        <v>28</v>
      </c>
      <c r="E31" s="39"/>
      <c r="F31" s="39"/>
      <c r="G31" s="39"/>
      <c r="H31" s="39"/>
      <c r="I31" s="39"/>
      <c r="J31" s="39"/>
      <c r="K31" s="39">
        <v>0.85320506950127095</v>
      </c>
      <c r="L31" s="39"/>
    </row>
    <row r="32" spans="1:12">
      <c r="D32" s="38" t="s">
        <v>19</v>
      </c>
      <c r="E32" s="39"/>
      <c r="F32" s="39"/>
      <c r="G32" s="39"/>
      <c r="H32" s="39"/>
      <c r="I32" s="39"/>
      <c r="J32" s="39"/>
      <c r="K32" s="39"/>
      <c r="L32" s="39">
        <v>0.91976849018764484</v>
      </c>
    </row>
    <row r="33" spans="4:12">
      <c r="D33" s="38" t="s">
        <v>17</v>
      </c>
      <c r="E33" s="39">
        <v>0.18961109204767679</v>
      </c>
      <c r="F33" s="39"/>
      <c r="G33" s="39"/>
      <c r="H33" s="39"/>
      <c r="I33" s="39"/>
      <c r="J33" s="39"/>
      <c r="K33" s="39"/>
      <c r="L33" s="39"/>
    </row>
    <row r="34" spans="4:12">
      <c r="G34"/>
    </row>
  </sheetData>
  <sheetProtection password="FB5C" sheet="1" objects="1" scenarios="1"/>
  <mergeCells count="4">
    <mergeCell ref="A6:C6"/>
    <mergeCell ref="D23:E23"/>
    <mergeCell ref="E5:G5"/>
    <mergeCell ref="A18:B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B9C7E-81D0-4C65-A72D-DB810832674D}">
  <dimension ref="A1:O9"/>
  <sheetViews>
    <sheetView showGridLines="0" zoomScale="70" zoomScaleNormal="70" workbookViewId="0">
      <selection activeCell="B29" sqref="B29"/>
    </sheetView>
  </sheetViews>
  <sheetFormatPr defaultRowHeight="14.25"/>
  <sheetData>
    <row r="1" spans="1:15">
      <c r="A1" s="34"/>
      <c r="B1" s="34"/>
      <c r="C1" s="34"/>
      <c r="D1" s="34"/>
      <c r="E1" s="34"/>
      <c r="F1" s="34"/>
      <c r="G1" s="34"/>
      <c r="H1" s="34"/>
      <c r="I1" s="34"/>
      <c r="J1" s="34"/>
      <c r="K1" s="34"/>
      <c r="L1" s="34"/>
      <c r="M1" s="53"/>
      <c r="N1" s="53"/>
      <c r="O1" s="53"/>
    </row>
    <row r="2" spans="1:15">
      <c r="A2" s="34"/>
      <c r="B2" s="34"/>
      <c r="C2" s="34"/>
      <c r="D2" s="34"/>
      <c r="E2" s="34"/>
      <c r="F2" s="34"/>
      <c r="G2" s="34"/>
      <c r="H2" s="34"/>
      <c r="I2" s="34"/>
      <c r="J2" s="34"/>
      <c r="K2" s="34"/>
      <c r="L2" s="34"/>
      <c r="M2" s="53"/>
      <c r="N2" s="53"/>
      <c r="O2" s="53"/>
    </row>
    <row r="3" spans="1:15">
      <c r="A3" s="34"/>
      <c r="B3" s="34"/>
      <c r="C3" s="34"/>
      <c r="D3" s="34"/>
      <c r="E3" s="34"/>
      <c r="F3" s="34"/>
      <c r="G3" s="34"/>
      <c r="H3" s="34"/>
      <c r="I3" s="34"/>
      <c r="J3" s="34"/>
      <c r="K3" s="34"/>
      <c r="L3" s="34"/>
      <c r="M3" s="53"/>
      <c r="N3" s="53"/>
      <c r="O3" s="53"/>
    </row>
    <row r="4" spans="1:15">
      <c r="A4" s="34"/>
      <c r="B4" s="34"/>
      <c r="C4" s="34"/>
      <c r="D4" s="34"/>
      <c r="E4" s="34"/>
      <c r="F4" s="34"/>
      <c r="G4" s="34"/>
      <c r="H4" s="34"/>
      <c r="I4" s="34"/>
      <c r="J4" s="34"/>
      <c r="K4" s="34"/>
      <c r="L4" s="34"/>
      <c r="M4" s="53"/>
      <c r="N4" s="53"/>
      <c r="O4" s="53"/>
    </row>
    <row r="5" spans="1:15">
      <c r="A5" s="34"/>
      <c r="B5" s="34"/>
      <c r="C5" s="34"/>
      <c r="D5" s="34"/>
      <c r="E5" s="34"/>
      <c r="F5" s="34"/>
      <c r="G5" s="34"/>
      <c r="H5" s="34"/>
      <c r="I5" s="34"/>
      <c r="J5" s="34"/>
      <c r="K5" s="34"/>
      <c r="L5" s="34"/>
      <c r="M5" s="53"/>
      <c r="N5" s="53"/>
      <c r="O5" s="53"/>
    </row>
    <row r="6" spans="1:15" ht="33.75">
      <c r="A6" s="34"/>
      <c r="B6" s="35" t="s">
        <v>37</v>
      </c>
      <c r="C6" s="35"/>
      <c r="D6" s="35"/>
      <c r="E6" s="35"/>
      <c r="F6" s="36"/>
      <c r="G6" s="36"/>
      <c r="H6" s="36"/>
      <c r="I6" s="36"/>
      <c r="J6" s="34"/>
      <c r="K6" s="34"/>
      <c r="L6" s="34"/>
      <c r="M6" s="53"/>
      <c r="N6" s="53"/>
      <c r="O6" s="53"/>
    </row>
    <row r="7" spans="1:15">
      <c r="A7" s="34"/>
      <c r="B7" s="34"/>
      <c r="C7" s="34"/>
      <c r="D7" s="34"/>
      <c r="E7" s="34"/>
      <c r="F7" s="34"/>
      <c r="G7" s="34"/>
      <c r="H7" s="34"/>
      <c r="I7" s="34"/>
      <c r="J7" s="34"/>
      <c r="K7" s="34"/>
      <c r="L7" s="34"/>
      <c r="M7" s="53"/>
      <c r="N7" s="53"/>
      <c r="O7" s="53"/>
    </row>
    <row r="8" spans="1:15">
      <c r="A8" s="34"/>
      <c r="B8" s="34"/>
      <c r="C8" s="34"/>
      <c r="D8" s="34"/>
      <c r="E8" s="34"/>
      <c r="F8" s="34"/>
      <c r="G8" s="34"/>
      <c r="H8" s="34"/>
      <c r="I8" s="34"/>
      <c r="J8" s="34"/>
      <c r="K8" s="34"/>
      <c r="L8" s="34"/>
      <c r="M8" s="53"/>
      <c r="N8" s="53"/>
      <c r="O8" s="53"/>
    </row>
    <row r="9" spans="1:15">
      <c r="A9" s="34"/>
      <c r="B9" s="34"/>
      <c r="C9" s="34"/>
      <c r="D9" s="34"/>
      <c r="E9" s="34"/>
      <c r="F9" s="34"/>
      <c r="G9" s="34"/>
      <c r="H9" s="34"/>
      <c r="I9" s="34"/>
      <c r="J9" s="34"/>
      <c r="K9" s="34"/>
      <c r="L9" s="34"/>
      <c r="M9" s="53"/>
      <c r="N9" s="53"/>
      <c r="O9" s="5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Movies OverView</vt:lpstr>
      <vt:lpstr>AVG</vt:lpstr>
      <vt:lpstr>Pivot</vt:lpstr>
      <vt:lpstr>Dashboard</vt:lpstr>
      <vt:lpstr>Moive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9201709925 - Khaled Ramadi Hadi Hasan</cp:lastModifiedBy>
  <dcterms:created xsi:type="dcterms:W3CDTF">2024-09-14T14:36:05Z</dcterms:created>
  <dcterms:modified xsi:type="dcterms:W3CDTF">2024-09-21T11:45:01Z</dcterms:modified>
</cp:coreProperties>
</file>