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LID\OneDrive\Desktop\Edge\"/>
    </mc:Choice>
  </mc:AlternateContent>
  <xr:revisionPtr revIDLastSave="9" documentId="13_ncr:1_{955C8542-12A5-4EC2-8F88-A54740D9A858}" xr6:coauthVersionLast="36" xr6:coauthVersionMax="47" xr10:uidLastSave="{3C1CBBE8-8156-43D4-B831-09EF1D88C68C}"/>
  <bookViews>
    <workbookView xWindow="0" yWindow="0" windowWidth="14380" windowHeight="4070" activeTab="5" xr2:uid="{2AEF46C9-B234-4134-BF6B-24C035D30AFA}"/>
  </bookViews>
  <sheets>
    <sheet name=" 1(c)" sheetId="6" r:id="rId1"/>
    <sheet name=" 1(b)" sheetId="7" r:id="rId2"/>
    <sheet name=" 1(d)" sheetId="10" r:id="rId3"/>
    <sheet name=" 2(b)" sheetId="17" r:id="rId4"/>
    <sheet name=" 2(c)" sheetId="20" r:id="rId5"/>
    <sheet name=" 2(d)" sheetId="22" r:id="rId6"/>
    <sheet name=" 2(a)" sheetId="16" r:id="rId7"/>
    <sheet name=" 3(a)" sheetId="19" r:id="rId8"/>
    <sheet name=" 4" sheetId="23" r:id="rId9"/>
    <sheet name=" 3(b)" sheetId="21" r:id="rId10"/>
    <sheet name=" 1(e)" sheetId="24" r:id="rId11"/>
    <sheet name=" 1(a)" sheetId="1" r:id="rId12"/>
  </sheets>
  <calcPr calcId="191029"/>
  <pivotCaches>
    <pivotCache cacheId="3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21" l="1"/>
  <c r="E50" i="21"/>
  <c r="E29" i="21"/>
  <c r="G9" i="19"/>
  <c r="G10" i="19"/>
  <c r="G8" i="19"/>
  <c r="F10" i="19"/>
  <c r="F9" i="19"/>
  <c r="F8" i="19"/>
  <c r="E7" i="20" l="1"/>
  <c r="E8" i="20"/>
  <c r="E9" i="20"/>
  <c r="E10" i="20"/>
  <c r="E11" i="20"/>
  <c r="G6" i="20"/>
  <c r="G7" i="17"/>
  <c r="G8" i="17"/>
  <c r="G9" i="17"/>
  <c r="G10" i="17"/>
  <c r="G11" i="17"/>
  <c r="G6" i="17"/>
  <c r="F9" i="20" l="1"/>
  <c r="G9" i="20" s="1"/>
  <c r="E6" i="20"/>
  <c r="E6" i="17"/>
  <c r="F6" i="17" s="1"/>
  <c r="E7" i="17"/>
  <c r="F7" i="17" s="1"/>
  <c r="E8" i="17"/>
  <c r="E9" i="17"/>
  <c r="F9" i="17" s="1"/>
  <c r="E10" i="17"/>
  <c r="F10" i="17" s="1"/>
  <c r="E11" i="17"/>
  <c r="F11" i="17" s="1"/>
  <c r="F8" i="20" l="1"/>
  <c r="G8" i="20" s="1"/>
  <c r="F6" i="20"/>
  <c r="F7" i="20"/>
  <c r="G7" i="20" s="1"/>
  <c r="H6" i="20" s="1"/>
  <c r="F10" i="20"/>
  <c r="G10" i="20" s="1"/>
  <c r="F11" i="20"/>
  <c r="G11" i="20" s="1"/>
  <c r="F8" i="17"/>
  <c r="H83" i="7" l="1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<sst xmlns="http://schemas.openxmlformats.org/spreadsheetml/2006/main" count="823" uniqueCount="102">
  <si>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</si>
  <si>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</si>
  <si>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</si>
  <si>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</si>
  <si>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</si>
  <si>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</si>
  <si>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</si>
  <si>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</si>
  <si>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</si>
  <si>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</si>
  <si>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</si>
  <si>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</si>
  <si>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</si>
  <si>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</si>
  <si>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</si>
  <si>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</si>
  <si>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</si>
  <si>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</si>
  <si>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</si>
  <si>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</si>
  <si>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</si>
  <si>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</si>
  <si>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</si>
  <si>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</si>
  <si>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Part 2: Microsoft Excel Spreadsheets</t>
  </si>
  <si>
    <t>Answer to the dquestion no. 1 (a)</t>
  </si>
  <si>
    <t>Answer to the dquestion no. 1 (b)</t>
  </si>
  <si>
    <t>Total Sales of 3 month</t>
  </si>
  <si>
    <t>Row Labels</t>
  </si>
  <si>
    <t>Grand Total</t>
  </si>
  <si>
    <t>Sum of Total Sales (BDT)</t>
  </si>
  <si>
    <t>Answer to the dquestion no. 1 (c)</t>
  </si>
  <si>
    <t>Answer to the dquestion no. 1 (d)</t>
  </si>
  <si>
    <t xml:space="preserve"> </t>
  </si>
  <si>
    <t>Statistics of sales represantative</t>
  </si>
  <si>
    <t>January</t>
  </si>
  <si>
    <t>Id</t>
  </si>
  <si>
    <t>Name</t>
  </si>
  <si>
    <t>Salary</t>
  </si>
  <si>
    <t>Sales</t>
  </si>
  <si>
    <t>Bonus</t>
  </si>
  <si>
    <t>Total</t>
  </si>
  <si>
    <t>Oishi das</t>
  </si>
  <si>
    <t>Parvez hasan</t>
  </si>
  <si>
    <t>Answer to the dquestion no. 2 (a)</t>
  </si>
  <si>
    <t>Answer to the dquestion no. 2 (b)</t>
  </si>
  <si>
    <t>Heighest Earner</t>
  </si>
  <si>
    <t>Answer to the dquestion no. 2 (c)</t>
  </si>
  <si>
    <t>Items</t>
  </si>
  <si>
    <t>Category</t>
  </si>
  <si>
    <t>Unit price</t>
  </si>
  <si>
    <t>product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</si>
  <si>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</si>
  <si>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</si>
  <si>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</si>
  <si>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</si>
  <si>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</si>
  <si>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</si>
  <si>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</si>
  <si>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</si>
  <si>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</si>
  <si>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</si>
  <si>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</si>
  <si>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 xml:space="preserve">Voucher </t>
  </si>
  <si>
    <t>Printing materials</t>
  </si>
  <si>
    <t>Additional Cost</t>
  </si>
  <si>
    <t>Total Expenses of January</t>
  </si>
  <si>
    <t>Total Products of January</t>
  </si>
  <si>
    <t>February</t>
  </si>
  <si>
    <t>Total Expenses of February</t>
  </si>
  <si>
    <t>Total Products of February</t>
  </si>
  <si>
    <t>March</t>
  </si>
  <si>
    <t>Total Expenses of March</t>
  </si>
  <si>
    <t>Total Products of March</t>
  </si>
  <si>
    <t xml:space="preserve">Month </t>
  </si>
  <si>
    <t>Expense</t>
  </si>
  <si>
    <t>Retail Profit</t>
  </si>
  <si>
    <t>Profit/Loss</t>
  </si>
  <si>
    <t>Profit</t>
  </si>
  <si>
    <t>Month</t>
  </si>
  <si>
    <t>Total Number of Products</t>
  </si>
  <si>
    <t>ID</t>
  </si>
  <si>
    <t>Average</t>
  </si>
  <si>
    <t xml:space="preserve">Expense report of XYZ company </t>
  </si>
  <si>
    <t>Answer to the Question no. :1 (b)</t>
  </si>
  <si>
    <t>Answer to the Question no. : 1 (E)</t>
  </si>
  <si>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</si>
  <si>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</si>
  <si>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</si>
  <si>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</si>
  <si>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</si>
  <si>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</si>
  <si>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</si>
  <si>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</si>
  <si>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</si>
  <si>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</si>
  <si>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 report</t>
  </si>
  <si>
    <t>Answer to the question no. : 4</t>
  </si>
  <si>
    <t>Answer to the question no. : 3(a)</t>
  </si>
  <si>
    <t>Answer to the Question no. 3 (b)</t>
  </si>
  <si>
    <t>Sum of Quantity</t>
  </si>
  <si>
    <t>Answer to the question no. 2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</si>
</sst>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2" fillId="8" borderId="0" xfId="0" applyFont="1" applyFill="1" applyAlignment="1"/>
    <xf numFmtId="0" fontId="1" fillId="0" borderId="0" xfId="0" applyFont="1" applyAlignment="1">
      <alignment horizontal="center"/>
    </xf>
    <xf numFmtId="0" fontId="6" fillId="0" borderId="0" xfId="0" applyFont="1"/>
    <xf numFmtId="0" fontId="1" fillId="9" borderId="0" xfId="0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3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8" fillId="13" borderId="3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CE53B"/>
      <color rgb="FF68B8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[Edge_final_project2.xlsx] 1(c)!PivotTable5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1(c)'!$B$4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16-4EA8-9DB0-74A1ABD5F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16-4EA8-9DB0-74A1ABD5FF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16-4EA8-9DB0-74A1ABD5FF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16-4EA8-9DB0-74A1ABD5FF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16-4EA8-9DB0-74A1ABD5FF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16-4EA8-9DB0-74A1ABD5FF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1(c)'!$A$5:$A$11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 1(c)'!$B$5:$B$11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0-4E5F-82BF-293F75C9A3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[Edge_final_project2.xlsx] 1(d)!PivotTable9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1(d)'!$C$3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1(d)'!$B$4:$B$8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 1(d)'!$C$4:$C$8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4-42CC-AD9D-439F6DA104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6830783"/>
        <c:axId val="1574348767"/>
      </c:barChart>
      <c:catAx>
        <c:axId val="148683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348767"/>
        <c:crosses val="autoZero"/>
        <c:auto val="1"/>
        <c:lblAlgn val="ctr"/>
        <c:lblOffset val="100"/>
        <c:noMultiLvlLbl val="0"/>
      </c:catAx>
      <c:valAx>
        <c:axId val="15743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 Sales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2(c)'!$C$6:$C$11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 2(c)'!$G$6:$G$11</c:f>
              <c:numCache>
                <c:formatCode>General</c:formatCode>
                <c:ptCount val="6"/>
                <c:pt idx="0">
                  <c:v>122000</c:v>
                </c:pt>
                <c:pt idx="1">
                  <c:v>142800</c:v>
                </c:pt>
                <c:pt idx="2">
                  <c:v>364000</c:v>
                </c:pt>
                <c:pt idx="3">
                  <c:v>87600</c:v>
                </c:pt>
                <c:pt idx="4">
                  <c:v>50400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2-44DB-B4F2-6169D7D5BA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6746911"/>
        <c:axId val="119033567"/>
      </c:barChart>
      <c:catAx>
        <c:axId val="1167469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3567"/>
        <c:crosses val="autoZero"/>
        <c:auto val="1"/>
        <c:lblAlgn val="ctr"/>
        <c:lblOffset val="100"/>
        <c:noMultiLvlLbl val="0"/>
      </c:catAx>
      <c:valAx>
        <c:axId val="11903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2078703703703704"/>
          <c:w val="0.82686351706036743"/>
          <c:h val="0.63757217847769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4'!$C$5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4'!$C$6:$C$17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2-492D-BC93-055F1BE181D9}"/>
            </c:ext>
          </c:extLst>
        </c:ser>
        <c:ser>
          <c:idx val="1"/>
          <c:order val="1"/>
          <c:tx>
            <c:strRef>
              <c:f>' 4'!$D$5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4'!$D$6:$D$17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2-492D-BC93-055F1BE181D9}"/>
            </c:ext>
          </c:extLst>
        </c:ser>
        <c:ser>
          <c:idx val="2"/>
          <c:order val="2"/>
          <c:tx>
            <c:strRef>
              <c:f>' 4'!$E$5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4'!$E$6:$E$17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2-492D-BC93-055F1BE1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0009536"/>
        <c:axId val="762320480"/>
      </c:barChart>
      <c:catAx>
        <c:axId val="9800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20480"/>
        <c:crosses val="autoZero"/>
        <c:auto val="1"/>
        <c:lblAlgn val="ctr"/>
        <c:lblOffset val="100"/>
        <c:noMultiLvlLbl val="0"/>
      </c:catAx>
      <c:valAx>
        <c:axId val="76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Yearly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2745370370370374"/>
          <c:w val="0.82686351706036743"/>
          <c:h val="0.6246620734908136"/>
        </c:manualLayout>
      </c:layout>
      <c:lineChart>
        <c:grouping val="standard"/>
        <c:varyColors val="0"/>
        <c:ser>
          <c:idx val="0"/>
          <c:order val="0"/>
          <c:tx>
            <c:strRef>
              <c:f>' 4'!$C$5</c:f>
              <c:strCache>
                <c:ptCount val="1"/>
                <c:pt idx="0">
                  <c:v>Expenses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4'!$C$6:$C$17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42B8-89E1-CC8023061222}"/>
            </c:ext>
          </c:extLst>
        </c:ser>
        <c:ser>
          <c:idx val="1"/>
          <c:order val="1"/>
          <c:tx>
            <c:strRef>
              <c:f>' 4'!$D$5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4'!$D$6:$D$17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42B8-89E1-CC8023061222}"/>
            </c:ext>
          </c:extLst>
        </c:ser>
        <c:ser>
          <c:idx val="2"/>
          <c:order val="2"/>
          <c:tx>
            <c:strRef>
              <c:f>' 4'!$E$5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 4'!$B$6:$B$17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4'!$E$6:$E$17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6-42B8-89E1-CC802306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254784"/>
        <c:axId val="921377440"/>
      </c:lineChart>
      <c:catAx>
        <c:axId val="11072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77440"/>
        <c:crosses val="autoZero"/>
        <c:auto val="1"/>
        <c:lblAlgn val="ctr"/>
        <c:lblOffset val="100"/>
        <c:noMultiLvlLbl val="0"/>
      </c:catAx>
      <c:valAx>
        <c:axId val="9213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54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4762</xdr:rowOff>
    </xdr:from>
    <xdr:to>
      <xdr:col>8</xdr:col>
      <xdr:colOff>600075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9F2A9-59E4-4402-B58E-8AF40A250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11</xdr:col>
      <xdr:colOff>250825</xdr:colOff>
      <xdr:row>16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5E126C-2B6A-484A-83C6-864CE0260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0</xdr:rowOff>
    </xdr:from>
    <xdr:to>
      <xdr:col>7</xdr:col>
      <xdr:colOff>1054100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0ED3D-273B-40EC-9709-66B8171AB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2</xdr:row>
      <xdr:rowOff>165100</xdr:rowOff>
    </xdr:from>
    <xdr:to>
      <xdr:col>13</xdr:col>
      <xdr:colOff>307975</xdr:colOff>
      <xdr:row>17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6E94EE-6050-4671-B297-50C3D5BC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22225</xdr:colOff>
      <xdr:row>2</xdr:row>
      <xdr:rowOff>171450</xdr:rowOff>
    </xdr:from>
    <xdr:to>
      <xdr:col>21</xdr:col>
      <xdr:colOff>327025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6811D-8F38-4942-ACD4-12DE11005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3.871544675923" createdVersion="7" refreshedVersion="7" minRefreshableVersion="3" recordCount="76" xr:uid="{48E7D866-2089-4C9A-B451-12FED087409B}">
  <cacheSource type="worksheet">
    <worksheetSource ref="C8:I84" sheet=" 1(a)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x v="0"/>
    <x v="0"/>
    <x v="0"/>
    <n v="70000"/>
    <x v="0"/>
  </r>
  <r>
    <d v="2024-01-06T00:00:00"/>
    <x v="1"/>
    <x v="1"/>
    <x v="1"/>
    <x v="1"/>
    <n v="50000"/>
    <x v="1"/>
  </r>
  <r>
    <d v="2024-01-07T00:00:00"/>
    <x v="2"/>
    <x v="2"/>
    <x v="2"/>
    <x v="2"/>
    <n v="20000"/>
    <x v="2"/>
  </r>
  <r>
    <d v="2024-01-08T00:00:00"/>
    <x v="3"/>
    <x v="3"/>
    <x v="3"/>
    <x v="3"/>
    <n v="30000"/>
    <x v="3"/>
  </r>
  <r>
    <d v="2024-01-09T00:00:00"/>
    <x v="4"/>
    <x v="4"/>
    <x v="0"/>
    <x v="4"/>
    <n v="70000"/>
    <x v="4"/>
  </r>
  <r>
    <d v="2024-01-10T00:00:00"/>
    <x v="5"/>
    <x v="5"/>
    <x v="1"/>
    <x v="5"/>
    <n v="50000"/>
    <x v="5"/>
  </r>
  <r>
    <d v="2024-01-11T00:00:00"/>
    <x v="1"/>
    <x v="2"/>
    <x v="2"/>
    <x v="6"/>
    <n v="20000"/>
    <x v="6"/>
  </r>
  <r>
    <d v="2024-01-12T00:00:00"/>
    <x v="2"/>
    <x v="3"/>
    <x v="3"/>
    <x v="1"/>
    <n v="30000"/>
    <x v="5"/>
  </r>
  <r>
    <d v="2024-01-13T00:00:00"/>
    <x v="0"/>
    <x v="0"/>
    <x v="0"/>
    <x v="7"/>
    <n v="70000"/>
    <x v="7"/>
  </r>
  <r>
    <d v="2024-01-14T00:00:00"/>
    <x v="4"/>
    <x v="0"/>
    <x v="1"/>
    <x v="8"/>
    <n v="50000"/>
    <x v="8"/>
  </r>
  <r>
    <d v="2024-01-15T00:00:00"/>
    <x v="5"/>
    <x v="1"/>
    <x v="2"/>
    <x v="9"/>
    <n v="20000"/>
    <x v="9"/>
  </r>
  <r>
    <d v="2024-01-16T00:00:00"/>
    <x v="1"/>
    <x v="2"/>
    <x v="3"/>
    <x v="0"/>
    <n v="30000"/>
    <x v="10"/>
  </r>
  <r>
    <d v="2024-01-17T00:00:00"/>
    <x v="2"/>
    <x v="3"/>
    <x v="0"/>
    <x v="10"/>
    <n v="70000"/>
    <x v="11"/>
  </r>
  <r>
    <d v="2024-01-18T00:00:00"/>
    <x v="3"/>
    <x v="4"/>
    <x v="1"/>
    <x v="2"/>
    <n v="50000"/>
    <x v="0"/>
  </r>
  <r>
    <d v="2024-01-19T00:00:00"/>
    <x v="4"/>
    <x v="5"/>
    <x v="2"/>
    <x v="5"/>
    <n v="20000"/>
    <x v="12"/>
  </r>
  <r>
    <d v="2024-01-20T00:00:00"/>
    <x v="5"/>
    <x v="2"/>
    <x v="3"/>
    <x v="11"/>
    <n v="30000"/>
    <x v="13"/>
  </r>
  <r>
    <d v="2024-01-21T00:00:00"/>
    <x v="0"/>
    <x v="3"/>
    <x v="0"/>
    <x v="9"/>
    <n v="70000"/>
    <x v="14"/>
  </r>
  <r>
    <d v="2024-01-22T00:00:00"/>
    <x v="2"/>
    <x v="4"/>
    <x v="1"/>
    <x v="7"/>
    <n v="50000"/>
    <x v="15"/>
  </r>
  <r>
    <d v="2024-01-23T00:00:00"/>
    <x v="3"/>
    <x v="5"/>
    <x v="2"/>
    <x v="12"/>
    <n v="20000"/>
    <x v="16"/>
  </r>
  <r>
    <d v="2024-01-24T00:00:00"/>
    <x v="4"/>
    <x v="2"/>
    <x v="3"/>
    <x v="2"/>
    <n v="30000"/>
    <x v="4"/>
  </r>
  <r>
    <d v="2024-01-25T00:00:00"/>
    <x v="5"/>
    <x v="3"/>
    <x v="0"/>
    <x v="1"/>
    <n v="70000"/>
    <x v="17"/>
  </r>
  <r>
    <d v="2024-01-26T00:00:00"/>
    <x v="1"/>
    <x v="0"/>
    <x v="1"/>
    <x v="0"/>
    <n v="50000"/>
    <x v="18"/>
  </r>
  <r>
    <d v="2024-01-27T00:00:00"/>
    <x v="0"/>
    <x v="1"/>
    <x v="2"/>
    <x v="7"/>
    <n v="20000"/>
    <x v="19"/>
  </r>
  <r>
    <d v="2024-01-28T00:00:00"/>
    <x v="3"/>
    <x v="2"/>
    <x v="3"/>
    <x v="5"/>
    <n v="30000"/>
    <x v="9"/>
  </r>
  <r>
    <d v="2024-01-29T00:00:00"/>
    <x v="4"/>
    <x v="3"/>
    <x v="0"/>
    <x v="2"/>
    <n v="70000"/>
    <x v="20"/>
  </r>
  <r>
    <d v="2024-02-01T00:00:00"/>
    <x v="5"/>
    <x v="4"/>
    <x v="0"/>
    <x v="7"/>
    <n v="70000"/>
    <x v="7"/>
  </r>
  <r>
    <d v="2024-02-02T00:00:00"/>
    <x v="1"/>
    <x v="5"/>
    <x v="1"/>
    <x v="5"/>
    <n v="50000"/>
    <x v="5"/>
  </r>
  <r>
    <d v="2024-02-03T00:00:00"/>
    <x v="2"/>
    <x v="2"/>
    <x v="2"/>
    <x v="1"/>
    <n v="20000"/>
    <x v="21"/>
  </r>
  <r>
    <d v="2024-02-04T00:00:00"/>
    <x v="3"/>
    <x v="0"/>
    <x v="3"/>
    <x v="13"/>
    <n v="30000"/>
    <x v="8"/>
  </r>
  <r>
    <d v="2024-02-05T00:00:00"/>
    <x v="0"/>
    <x v="4"/>
    <x v="0"/>
    <x v="6"/>
    <n v="70000"/>
    <x v="16"/>
  </r>
  <r>
    <d v="2024-02-06T00:00:00"/>
    <x v="5"/>
    <x v="5"/>
    <x v="1"/>
    <x v="9"/>
    <n v="50000"/>
    <x v="3"/>
  </r>
  <r>
    <d v="2024-02-07T00:00:00"/>
    <x v="1"/>
    <x v="4"/>
    <x v="2"/>
    <x v="0"/>
    <n v="20000"/>
    <x v="22"/>
  </r>
  <r>
    <d v="2024-02-08T00:00:00"/>
    <x v="0"/>
    <x v="5"/>
    <x v="3"/>
    <x v="3"/>
    <n v="30000"/>
    <x v="3"/>
  </r>
  <r>
    <d v="2024-02-09T00:00:00"/>
    <x v="3"/>
    <x v="2"/>
    <x v="0"/>
    <x v="2"/>
    <n v="70000"/>
    <x v="20"/>
  </r>
  <r>
    <d v="2024-02-10T00:00:00"/>
    <x v="4"/>
    <x v="3"/>
    <x v="1"/>
    <x v="10"/>
    <n v="50000"/>
    <x v="23"/>
  </r>
  <r>
    <d v="2024-02-11T00:00:00"/>
    <x v="5"/>
    <x v="0"/>
    <x v="2"/>
    <x v="8"/>
    <n v="20000"/>
    <x v="24"/>
  </r>
  <r>
    <d v="2024-02-12T00:00:00"/>
    <x v="1"/>
    <x v="0"/>
    <x v="3"/>
    <x v="1"/>
    <n v="30000"/>
    <x v="5"/>
  </r>
  <r>
    <d v="2024-02-13T00:00:00"/>
    <x v="2"/>
    <x v="1"/>
    <x v="0"/>
    <x v="9"/>
    <n v="70000"/>
    <x v="14"/>
  </r>
  <r>
    <d v="2024-02-14T00:00:00"/>
    <x v="3"/>
    <x v="2"/>
    <x v="1"/>
    <x v="7"/>
    <n v="50000"/>
    <x v="15"/>
  </r>
  <r>
    <d v="2024-02-15T00:00:00"/>
    <x v="4"/>
    <x v="3"/>
    <x v="2"/>
    <x v="10"/>
    <n v="20000"/>
    <x v="25"/>
  </r>
  <r>
    <d v="2024-02-16T00:00:00"/>
    <x v="0"/>
    <x v="4"/>
    <x v="3"/>
    <x v="12"/>
    <n v="30000"/>
    <x v="26"/>
  </r>
  <r>
    <d v="2024-02-17T00:00:00"/>
    <x v="1"/>
    <x v="5"/>
    <x v="0"/>
    <x v="1"/>
    <n v="70000"/>
    <x v="17"/>
  </r>
  <r>
    <d v="2024-02-18T00:00:00"/>
    <x v="2"/>
    <x v="2"/>
    <x v="1"/>
    <x v="9"/>
    <n v="50000"/>
    <x v="3"/>
  </r>
  <r>
    <d v="2024-02-19T00:00:00"/>
    <x v="3"/>
    <x v="3"/>
    <x v="2"/>
    <x v="11"/>
    <n v="20000"/>
    <x v="27"/>
  </r>
  <r>
    <d v="2024-02-20T00:00:00"/>
    <x v="4"/>
    <x v="4"/>
    <x v="3"/>
    <x v="7"/>
    <n v="30000"/>
    <x v="24"/>
  </r>
  <r>
    <d v="2024-02-21T00:00:00"/>
    <x v="5"/>
    <x v="5"/>
    <x v="0"/>
    <x v="8"/>
    <n v="70000"/>
    <x v="28"/>
  </r>
  <r>
    <d v="2024-02-22T00:00:00"/>
    <x v="1"/>
    <x v="2"/>
    <x v="1"/>
    <x v="2"/>
    <n v="50000"/>
    <x v="0"/>
  </r>
  <r>
    <d v="2024-02-23T00:00:00"/>
    <x v="2"/>
    <x v="3"/>
    <x v="2"/>
    <x v="9"/>
    <n v="20000"/>
    <x v="9"/>
  </r>
  <r>
    <d v="2024-02-24T00:00:00"/>
    <x v="0"/>
    <x v="0"/>
    <x v="3"/>
    <x v="8"/>
    <n v="30000"/>
    <x v="29"/>
  </r>
  <r>
    <d v="2024-02-25T00:00:00"/>
    <x v="4"/>
    <x v="1"/>
    <x v="0"/>
    <x v="0"/>
    <n v="70000"/>
    <x v="0"/>
  </r>
  <r>
    <d v="2024-03-01T00:00:00"/>
    <x v="5"/>
    <x v="0"/>
    <x v="0"/>
    <x v="8"/>
    <n v="70000"/>
    <x v="28"/>
  </r>
  <r>
    <d v="2024-03-02T00:00:00"/>
    <x v="1"/>
    <x v="0"/>
    <x v="1"/>
    <x v="7"/>
    <n v="50000"/>
    <x v="15"/>
  </r>
  <r>
    <d v="2024-03-03T00:00:00"/>
    <x v="2"/>
    <x v="4"/>
    <x v="2"/>
    <x v="2"/>
    <n v="20000"/>
    <x v="2"/>
  </r>
  <r>
    <d v="2024-03-04T00:00:00"/>
    <x v="3"/>
    <x v="5"/>
    <x v="3"/>
    <x v="9"/>
    <n v="30000"/>
    <x v="30"/>
  </r>
  <r>
    <d v="2024-03-05T00:00:00"/>
    <x v="4"/>
    <x v="4"/>
    <x v="0"/>
    <x v="5"/>
    <n v="70000"/>
    <x v="26"/>
  </r>
  <r>
    <d v="2024-03-06T00:00:00"/>
    <x v="0"/>
    <x v="5"/>
    <x v="1"/>
    <x v="1"/>
    <n v="50000"/>
    <x v="1"/>
  </r>
  <r>
    <d v="2024-03-07T00:00:00"/>
    <x v="1"/>
    <x v="2"/>
    <x v="2"/>
    <x v="7"/>
    <n v="20000"/>
    <x v="19"/>
  </r>
  <r>
    <d v="2024-03-08T00:00:00"/>
    <x v="0"/>
    <x v="3"/>
    <x v="3"/>
    <x v="11"/>
    <n v="30000"/>
    <x v="13"/>
  </r>
  <r>
    <d v="2024-03-09T00:00:00"/>
    <x v="3"/>
    <x v="0"/>
    <x v="0"/>
    <x v="9"/>
    <n v="70000"/>
    <x v="14"/>
  </r>
  <r>
    <d v="2024-03-10T00:00:00"/>
    <x v="4"/>
    <x v="2"/>
    <x v="1"/>
    <x v="0"/>
    <n v="50000"/>
    <x v="18"/>
  </r>
  <r>
    <d v="2024-03-11T00:00:00"/>
    <x v="5"/>
    <x v="1"/>
    <x v="2"/>
    <x v="10"/>
    <n v="20000"/>
    <x v="25"/>
  </r>
  <r>
    <d v="2024-03-12T00:00:00"/>
    <x v="1"/>
    <x v="2"/>
    <x v="3"/>
    <x v="12"/>
    <n v="30000"/>
    <x v="26"/>
  </r>
  <r>
    <d v="2024-03-13T00:00:00"/>
    <x v="2"/>
    <x v="3"/>
    <x v="0"/>
    <x v="1"/>
    <n v="70000"/>
    <x v="17"/>
  </r>
  <r>
    <d v="2024-03-14T00:00:00"/>
    <x v="3"/>
    <x v="4"/>
    <x v="1"/>
    <x v="5"/>
    <n v="50000"/>
    <x v="5"/>
  </r>
  <r>
    <d v="2024-03-15T00:00:00"/>
    <x v="0"/>
    <x v="5"/>
    <x v="2"/>
    <x v="7"/>
    <n v="20000"/>
    <x v="19"/>
  </r>
  <r>
    <d v="2024-03-16T00:00:00"/>
    <x v="5"/>
    <x v="2"/>
    <x v="3"/>
    <x v="8"/>
    <n v="30000"/>
    <x v="29"/>
  </r>
  <r>
    <d v="2024-03-17T00:00:00"/>
    <x v="1"/>
    <x v="3"/>
    <x v="0"/>
    <x v="9"/>
    <n v="70000"/>
    <x v="14"/>
  </r>
  <r>
    <d v="2024-03-18T00:00:00"/>
    <x v="0"/>
    <x v="1"/>
    <x v="1"/>
    <x v="2"/>
    <n v="50000"/>
    <x v="0"/>
  </r>
  <r>
    <d v="2024-03-19T00:00:00"/>
    <x v="3"/>
    <x v="2"/>
    <x v="2"/>
    <x v="12"/>
    <n v="20000"/>
    <x v="16"/>
  </r>
  <r>
    <d v="2024-03-20T00:00:00"/>
    <x v="4"/>
    <x v="3"/>
    <x v="3"/>
    <x v="7"/>
    <n v="30000"/>
    <x v="24"/>
  </r>
  <r>
    <d v="2024-03-21T00:00:00"/>
    <x v="5"/>
    <x v="4"/>
    <x v="0"/>
    <x v="10"/>
    <n v="70000"/>
    <x v="11"/>
  </r>
  <r>
    <d v="2024-03-22T00:00:00"/>
    <x v="0"/>
    <x v="5"/>
    <x v="1"/>
    <x v="0"/>
    <n v="50000"/>
    <x v="18"/>
  </r>
  <r>
    <d v="2024-03-23T00:00:00"/>
    <x v="2"/>
    <x v="2"/>
    <x v="2"/>
    <x v="1"/>
    <n v="20000"/>
    <x v="21"/>
  </r>
  <r>
    <d v="2024-03-24T00:00:00"/>
    <x v="3"/>
    <x v="3"/>
    <x v="3"/>
    <x v="9"/>
    <n v="30000"/>
    <x v="30"/>
  </r>
  <r>
    <d v="2024-03-25T00:00:00"/>
    <x v="4"/>
    <x v="5"/>
    <x v="0"/>
    <x v="1"/>
    <n v="70000"/>
    <x v="17"/>
  </r>
  <r>
    <d v="2024-03-30T00:00:00"/>
    <x v="0"/>
    <x v="3"/>
    <x v="3"/>
    <x v="0"/>
    <n v="3000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8B58-BA77-41F6-BF5D-509C3F62AABB}" name="PivotTable5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11" firstHeaderRow="1" firstDataRow="1" firstDataCol="1"/>
  <pivotFields count="7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85D22-9FEA-4775-996C-6CB413F65EF9}" name="PivotTable9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70C2A-8E21-49BE-9DC5-93ADF4E56817}" name="PivotTable1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7">
    <pivotField numFmtId="14" showAll="0"/>
    <pivotField showAll="0"/>
    <pivotField axis="axisRow" showAll="0">
      <items count="7">
        <item x="0"/>
        <item h="1" x="4"/>
        <item h="1" x="5"/>
        <item h="1" x="3"/>
        <item h="1" x="1"/>
        <item h="1" x="2"/>
        <item t="default"/>
      </items>
    </pivotField>
    <pivotField axis="axisRow" showAll="0">
      <items count="5">
        <item h="1" x="1"/>
        <item h="1" x="0"/>
        <item x="3"/>
        <item h="1" x="2"/>
        <item t="default"/>
      </items>
    </pivotField>
    <pivotField dataField="1" showAll="0" includeNewItemsInFilter="1" productSubtotal="1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product"/>
      </items>
    </pivotField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8442-F612-48CA-8EBA-D1E98E2AC0F2}">
  <dimension ref="A2:F11"/>
  <sheetViews>
    <sheetView workbookViewId="0">
      <selection activeCell="L6" sqref="L6"/>
    </sheetView>
  </sheetViews>
  <sheetFormatPr defaultRowHeight="14.5" x14ac:dyDescent="0.35"/>
  <cols>
    <col min="1" max="1" width="13.1796875" bestFit="1" customWidth="1"/>
    <col min="2" max="2" width="22.7265625" bestFit="1" customWidth="1"/>
  </cols>
  <sheetData>
    <row r="2" spans="1:6" ht="21" x14ac:dyDescent="0.5">
      <c r="B2" s="48" t="s">
        <v>31</v>
      </c>
      <c r="C2" s="49"/>
      <c r="D2" s="49"/>
      <c r="E2" s="49"/>
      <c r="F2" s="49"/>
    </row>
    <row r="4" spans="1:6" x14ac:dyDescent="0.35">
      <c r="A4" s="4" t="s">
        <v>28</v>
      </c>
      <c r="B4" t="s">
        <v>30</v>
      </c>
    </row>
    <row r="5" spans="1:6" x14ac:dyDescent="0.35">
      <c r="A5" s="5" t="s">
        <v>8</v>
      </c>
      <c r="B5" s="6">
        <v>5010000</v>
      </c>
    </row>
    <row r="6" spans="1:6" x14ac:dyDescent="0.35">
      <c r="A6" s="5" t="s">
        <v>11</v>
      </c>
      <c r="B6" s="6">
        <v>4340000</v>
      </c>
    </row>
    <row r="7" spans="1:6" x14ac:dyDescent="0.35">
      <c r="A7" s="5" t="s">
        <v>22</v>
      </c>
      <c r="B7" s="6">
        <v>5850000</v>
      </c>
    </row>
    <row r="8" spans="1:6" x14ac:dyDescent="0.35">
      <c r="A8" s="5" t="s">
        <v>14</v>
      </c>
      <c r="B8" s="6">
        <v>4110000</v>
      </c>
    </row>
    <row r="9" spans="1:6" x14ac:dyDescent="0.35">
      <c r="A9" s="5" t="s">
        <v>17</v>
      </c>
      <c r="B9" s="6">
        <v>4760000</v>
      </c>
    </row>
    <row r="10" spans="1:6" x14ac:dyDescent="0.35">
      <c r="A10" s="5" t="s">
        <v>20</v>
      </c>
      <c r="B10" s="6">
        <v>4600000</v>
      </c>
    </row>
    <row r="11" spans="1:6" x14ac:dyDescent="0.35">
      <c r="A11" s="5" t="s">
        <v>29</v>
      </c>
      <c r="B11" s="6">
        <v>28670000</v>
      </c>
    </row>
  </sheetData>
  <mergeCells count="1">
    <mergeCell ref="B2:F2"/>
  </mergeCell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ACC7-8625-4BAC-8DB6-41BEFC98F902}">
  <dimension ref="C1:G70"/>
  <sheetViews>
    <sheetView workbookViewId="0">
      <selection activeCell="G76" sqref="G76"/>
    </sheetView>
  </sheetViews>
  <sheetFormatPr defaultRowHeight="14.5" x14ac:dyDescent="0.35"/>
  <cols>
    <col min="2" max="2" width="9" customWidth="1"/>
    <col min="3" max="3" width="20.1796875" customWidth="1"/>
    <col min="4" max="4" width="19.36328125" customWidth="1"/>
  </cols>
  <sheetData>
    <row r="1" spans="3:7" s="30" customFormat="1" x14ac:dyDescent="0.35"/>
    <row r="2" spans="3:7" x14ac:dyDescent="0.35">
      <c r="C2" s="58" t="s">
        <v>99</v>
      </c>
      <c r="D2" s="58"/>
      <c r="E2" s="58"/>
    </row>
    <row r="4" spans="3:7" x14ac:dyDescent="0.35">
      <c r="C4" s="41" t="s">
        <v>79</v>
      </c>
      <c r="D4" s="41" t="s">
        <v>49</v>
      </c>
      <c r="E4" s="41" t="s">
        <v>5</v>
      </c>
    </row>
    <row r="5" spans="3:7" x14ac:dyDescent="0.35">
      <c r="C5" s="40" t="s">
        <v>35</v>
      </c>
      <c r="D5" s="40" t="s">
        <v>4</v>
      </c>
      <c r="E5" s="40">
        <v>205</v>
      </c>
    </row>
    <row r="6" spans="3:7" x14ac:dyDescent="0.35">
      <c r="C6" s="40" t="s">
        <v>68</v>
      </c>
      <c r="D6" s="40" t="s">
        <v>4</v>
      </c>
      <c r="E6" s="40">
        <v>244</v>
      </c>
    </row>
    <row r="7" spans="3:7" x14ac:dyDescent="0.35">
      <c r="C7" s="40" t="s">
        <v>71</v>
      </c>
      <c r="D7" s="40" t="s">
        <v>4</v>
      </c>
      <c r="E7" s="40">
        <v>244</v>
      </c>
    </row>
    <row r="8" spans="3:7" x14ac:dyDescent="0.35">
      <c r="C8" s="66" t="s">
        <v>80</v>
      </c>
      <c r="D8" s="66"/>
      <c r="E8" s="41">
        <v>693</v>
      </c>
    </row>
    <row r="12" spans="3:7" x14ac:dyDescent="0.35">
      <c r="C12" s="59" t="s">
        <v>35</v>
      </c>
      <c r="D12" s="59"/>
      <c r="E12" s="59"/>
      <c r="F12" s="59"/>
      <c r="G12" s="59"/>
    </row>
    <row r="13" spans="3:7" x14ac:dyDescent="0.35">
      <c r="C13" s="15" t="s">
        <v>48</v>
      </c>
      <c r="D13" s="15" t="s">
        <v>49</v>
      </c>
      <c r="E13" s="15" t="s">
        <v>5</v>
      </c>
      <c r="F13" s="15" t="s">
        <v>50</v>
      </c>
      <c r="G13" s="15" t="s">
        <v>41</v>
      </c>
    </row>
    <row r="14" spans="3:7" x14ac:dyDescent="0.35">
      <c r="C14" s="14" t="s">
        <v>10</v>
      </c>
      <c r="D14" s="14" t="s">
        <v>4</v>
      </c>
      <c r="E14" s="14">
        <v>53</v>
      </c>
      <c r="F14" s="14">
        <v>60000</v>
      </c>
      <c r="G14" s="14">
        <v>3180000</v>
      </c>
    </row>
    <row r="15" spans="3:7" x14ac:dyDescent="0.35">
      <c r="C15" s="14" t="s">
        <v>13</v>
      </c>
      <c r="D15" s="14" t="s">
        <v>4</v>
      </c>
      <c r="E15" s="14">
        <v>48</v>
      </c>
      <c r="F15" s="14">
        <v>45000</v>
      </c>
      <c r="G15" s="14">
        <v>2160000</v>
      </c>
    </row>
    <row r="16" spans="3:7" x14ac:dyDescent="0.35">
      <c r="C16" s="14" t="s">
        <v>19</v>
      </c>
      <c r="D16" s="14" t="s">
        <v>51</v>
      </c>
      <c r="E16" s="14">
        <v>56</v>
      </c>
      <c r="F16" s="14">
        <v>26000</v>
      </c>
      <c r="G16" s="14">
        <v>1456000</v>
      </c>
    </row>
    <row r="17" spans="3:7" x14ac:dyDescent="0.35">
      <c r="C17" s="14" t="s">
        <v>16</v>
      </c>
      <c r="D17" s="14" t="s">
        <v>4</v>
      </c>
      <c r="E17" s="14">
        <v>48</v>
      </c>
      <c r="F17" s="14">
        <v>17000</v>
      </c>
      <c r="G17" s="14">
        <v>816000</v>
      </c>
    </row>
    <row r="18" spans="3:7" x14ac:dyDescent="0.35">
      <c r="C18" s="14" t="s">
        <v>52</v>
      </c>
      <c r="D18" s="14" t="s">
        <v>53</v>
      </c>
      <c r="E18" s="14"/>
      <c r="F18" s="14"/>
      <c r="G18" s="14">
        <v>12000</v>
      </c>
    </row>
    <row r="19" spans="3:7" x14ac:dyDescent="0.35">
      <c r="C19" s="14" t="s">
        <v>54</v>
      </c>
      <c r="D19" s="14" t="s">
        <v>55</v>
      </c>
      <c r="E19" s="14"/>
      <c r="F19" s="14"/>
      <c r="G19" s="14">
        <v>5000</v>
      </c>
    </row>
    <row r="20" spans="3:7" x14ac:dyDescent="0.35">
      <c r="C20" s="14" t="s">
        <v>56</v>
      </c>
      <c r="D20" s="14" t="s">
        <v>53</v>
      </c>
      <c r="E20" s="14"/>
      <c r="F20" s="14"/>
      <c r="G20" s="14">
        <v>8000</v>
      </c>
    </row>
    <row r="21" spans="3:7" x14ac:dyDescent="0.35">
      <c r="C21" s="14" t="s">
        <v>57</v>
      </c>
      <c r="D21" s="14" t="s">
        <v>58</v>
      </c>
      <c r="E21" s="14"/>
      <c r="F21" s="14"/>
      <c r="G21" s="14">
        <v>1500</v>
      </c>
    </row>
    <row r="22" spans="3:7" x14ac:dyDescent="0.35">
      <c r="C22" s="14" t="s">
        <v>59</v>
      </c>
      <c r="D22" s="14" t="s">
        <v>60</v>
      </c>
      <c r="E22" s="14">
        <v>5</v>
      </c>
      <c r="F22" s="14">
        <v>30000</v>
      </c>
      <c r="G22" s="14">
        <v>150000</v>
      </c>
    </row>
    <row r="23" spans="3:7" x14ac:dyDescent="0.35">
      <c r="C23" s="14" t="s">
        <v>61</v>
      </c>
      <c r="D23" s="14" t="s">
        <v>60</v>
      </c>
      <c r="E23" s="14"/>
      <c r="F23" s="14"/>
      <c r="G23" s="14">
        <v>20000</v>
      </c>
    </row>
    <row r="24" spans="3:7" x14ac:dyDescent="0.35">
      <c r="C24" s="14" t="s">
        <v>62</v>
      </c>
      <c r="D24" s="14" t="s">
        <v>58</v>
      </c>
      <c r="E24" s="14"/>
      <c r="F24" s="14"/>
      <c r="G24" s="14">
        <v>2000</v>
      </c>
    </row>
    <row r="25" spans="3:7" x14ac:dyDescent="0.35">
      <c r="C25" s="14" t="s">
        <v>63</v>
      </c>
      <c r="D25" s="14" t="s">
        <v>55</v>
      </c>
      <c r="E25" s="14"/>
      <c r="F25" s="14"/>
      <c r="G25" s="14">
        <v>3000</v>
      </c>
    </row>
    <row r="26" spans="3:7" x14ac:dyDescent="0.35">
      <c r="C26" s="14" t="s">
        <v>64</v>
      </c>
      <c r="D26" s="14" t="s">
        <v>58</v>
      </c>
      <c r="E26" s="14"/>
      <c r="F26" s="14"/>
      <c r="G26" s="14">
        <v>1000</v>
      </c>
    </row>
    <row r="27" spans="3:7" x14ac:dyDescent="0.35">
      <c r="C27" s="14" t="s">
        <v>65</v>
      </c>
      <c r="D27" s="13"/>
      <c r="E27" s="14"/>
      <c r="F27" s="14"/>
      <c r="G27" s="14">
        <v>40000</v>
      </c>
    </row>
    <row r="28" spans="3:7" x14ac:dyDescent="0.35">
      <c r="C28" s="61" t="s">
        <v>66</v>
      </c>
      <c r="D28" s="62"/>
      <c r="E28" s="62"/>
      <c r="F28" s="62"/>
      <c r="G28" s="16">
        <v>7854500</v>
      </c>
    </row>
    <row r="29" spans="3:7" x14ac:dyDescent="0.35">
      <c r="C29" s="66" t="s">
        <v>67</v>
      </c>
      <c r="D29" s="66"/>
      <c r="E29" s="17">
        <f>SUM(E14:E17)</f>
        <v>205</v>
      </c>
      <c r="F29" s="18"/>
      <c r="G29" s="12"/>
    </row>
    <row r="33" spans="3:7" x14ac:dyDescent="0.35">
      <c r="C33" s="59" t="s">
        <v>68</v>
      </c>
      <c r="D33" s="59"/>
      <c r="E33" s="59"/>
      <c r="F33" s="59"/>
      <c r="G33" s="59"/>
    </row>
    <row r="34" spans="3:7" x14ac:dyDescent="0.35">
      <c r="C34" s="21" t="s">
        <v>48</v>
      </c>
      <c r="D34" s="21" t="s">
        <v>49</v>
      </c>
      <c r="E34" s="21" t="s">
        <v>5</v>
      </c>
      <c r="F34" s="21" t="s">
        <v>50</v>
      </c>
      <c r="G34" s="21" t="s">
        <v>41</v>
      </c>
    </row>
    <row r="35" spans="3:7" x14ac:dyDescent="0.35">
      <c r="C35" s="20" t="s">
        <v>10</v>
      </c>
      <c r="D35" s="20" t="s">
        <v>4</v>
      </c>
      <c r="E35" s="20">
        <v>55</v>
      </c>
      <c r="F35" s="20">
        <v>60000</v>
      </c>
      <c r="G35" s="20">
        <v>3300000</v>
      </c>
    </row>
    <row r="36" spans="3:7" x14ac:dyDescent="0.35">
      <c r="C36" s="20" t="s">
        <v>13</v>
      </c>
      <c r="D36" s="20" t="s">
        <v>4</v>
      </c>
      <c r="E36" s="20">
        <v>50</v>
      </c>
      <c r="F36" s="20">
        <v>45000</v>
      </c>
      <c r="G36" s="20">
        <v>2250000</v>
      </c>
    </row>
    <row r="37" spans="3:7" x14ac:dyDescent="0.35">
      <c r="C37" s="20" t="s">
        <v>19</v>
      </c>
      <c r="D37" s="20" t="s">
        <v>51</v>
      </c>
      <c r="E37" s="20">
        <v>79</v>
      </c>
      <c r="F37" s="20">
        <v>26000</v>
      </c>
      <c r="G37" s="20">
        <v>2054000</v>
      </c>
    </row>
    <row r="38" spans="3:7" x14ac:dyDescent="0.35">
      <c r="C38" s="20" t="s">
        <v>16</v>
      </c>
      <c r="D38" s="20" t="s">
        <v>4</v>
      </c>
      <c r="E38" s="20">
        <v>60</v>
      </c>
      <c r="F38" s="20">
        <v>17000</v>
      </c>
      <c r="G38" s="20">
        <v>1020000</v>
      </c>
    </row>
    <row r="39" spans="3:7" x14ac:dyDescent="0.35">
      <c r="C39" s="20" t="s">
        <v>52</v>
      </c>
      <c r="D39" s="20" t="s">
        <v>53</v>
      </c>
      <c r="E39" s="20"/>
      <c r="F39" s="20"/>
      <c r="G39" s="20">
        <v>12000</v>
      </c>
    </row>
    <row r="40" spans="3:7" x14ac:dyDescent="0.35">
      <c r="C40" s="20" t="s">
        <v>54</v>
      </c>
      <c r="D40" s="20" t="s">
        <v>55</v>
      </c>
      <c r="E40" s="20"/>
      <c r="F40" s="20"/>
      <c r="G40" s="20">
        <v>8000</v>
      </c>
    </row>
    <row r="41" spans="3:7" x14ac:dyDescent="0.35">
      <c r="C41" s="20" t="s">
        <v>56</v>
      </c>
      <c r="D41" s="20" t="s">
        <v>53</v>
      </c>
      <c r="E41" s="20"/>
      <c r="F41" s="20"/>
      <c r="G41" s="20">
        <v>8000</v>
      </c>
    </row>
    <row r="42" spans="3:7" x14ac:dyDescent="0.35">
      <c r="C42" s="20" t="s">
        <v>57</v>
      </c>
      <c r="D42" s="20" t="s">
        <v>58</v>
      </c>
      <c r="E42" s="20"/>
      <c r="F42" s="20"/>
      <c r="G42" s="20">
        <v>1500</v>
      </c>
    </row>
    <row r="43" spans="3:7" x14ac:dyDescent="0.35">
      <c r="C43" s="20" t="s">
        <v>59</v>
      </c>
      <c r="D43" s="20" t="s">
        <v>60</v>
      </c>
      <c r="E43" s="20">
        <v>5</v>
      </c>
      <c r="F43" s="20">
        <v>30000</v>
      </c>
      <c r="G43" s="20">
        <v>150000</v>
      </c>
    </row>
    <row r="44" spans="3:7" x14ac:dyDescent="0.35">
      <c r="C44" s="20" t="s">
        <v>61</v>
      </c>
      <c r="D44" s="20" t="s">
        <v>60</v>
      </c>
      <c r="E44" s="20"/>
      <c r="F44" s="20"/>
      <c r="G44" s="20">
        <v>20000</v>
      </c>
    </row>
    <row r="45" spans="3:7" x14ac:dyDescent="0.35">
      <c r="C45" s="20" t="s">
        <v>62</v>
      </c>
      <c r="D45" s="20" t="s">
        <v>58</v>
      </c>
      <c r="E45" s="20"/>
      <c r="F45" s="20"/>
      <c r="G45" s="20">
        <v>3000</v>
      </c>
    </row>
    <row r="46" spans="3:7" x14ac:dyDescent="0.35">
      <c r="C46" s="20" t="s">
        <v>63</v>
      </c>
      <c r="D46" s="20" t="s">
        <v>55</v>
      </c>
      <c r="E46" s="20"/>
      <c r="F46" s="20"/>
      <c r="G46" s="20">
        <v>1000</v>
      </c>
    </row>
    <row r="47" spans="3:7" x14ac:dyDescent="0.35">
      <c r="C47" s="20" t="s">
        <v>64</v>
      </c>
      <c r="D47" s="20" t="s">
        <v>58</v>
      </c>
      <c r="E47" s="20"/>
      <c r="F47" s="20"/>
      <c r="G47" s="20">
        <v>800</v>
      </c>
    </row>
    <row r="48" spans="3:7" x14ac:dyDescent="0.35">
      <c r="C48" s="20" t="s">
        <v>65</v>
      </c>
      <c r="D48" s="20"/>
      <c r="E48" s="20"/>
      <c r="F48" s="20"/>
      <c r="G48" s="20">
        <v>1170000</v>
      </c>
    </row>
    <row r="49" spans="3:7" x14ac:dyDescent="0.35">
      <c r="C49" s="63" t="s">
        <v>69</v>
      </c>
      <c r="D49" s="64"/>
      <c r="E49" s="64"/>
      <c r="F49" s="64"/>
      <c r="G49" s="22">
        <v>9998300</v>
      </c>
    </row>
    <row r="50" spans="3:7" x14ac:dyDescent="0.35">
      <c r="C50" s="66" t="s">
        <v>70</v>
      </c>
      <c r="D50" s="66"/>
      <c r="E50" s="23">
        <f>SUM(E35:E38)</f>
        <v>244</v>
      </c>
      <c r="F50" s="24"/>
      <c r="G50" s="19"/>
    </row>
    <row r="53" spans="3:7" x14ac:dyDescent="0.35">
      <c r="C53" s="59" t="s">
        <v>71</v>
      </c>
      <c r="D53" s="59"/>
      <c r="E53" s="59"/>
      <c r="F53" s="59"/>
      <c r="G53" s="59"/>
    </row>
    <row r="54" spans="3:7" x14ac:dyDescent="0.35">
      <c r="C54" s="26" t="s">
        <v>48</v>
      </c>
      <c r="D54" s="26" t="s">
        <v>49</v>
      </c>
      <c r="E54" s="26" t="s">
        <v>5</v>
      </c>
      <c r="F54" s="26" t="s">
        <v>50</v>
      </c>
      <c r="G54" s="26" t="s">
        <v>41</v>
      </c>
    </row>
    <row r="55" spans="3:7" x14ac:dyDescent="0.35">
      <c r="C55" s="25" t="s">
        <v>10</v>
      </c>
      <c r="D55" s="25" t="s">
        <v>4</v>
      </c>
      <c r="E55" s="25">
        <v>67</v>
      </c>
      <c r="F55" s="25">
        <v>60000</v>
      </c>
      <c r="G55" s="25">
        <v>4020000</v>
      </c>
    </row>
    <row r="56" spans="3:7" x14ac:dyDescent="0.35">
      <c r="C56" s="25" t="s">
        <v>13</v>
      </c>
      <c r="D56" s="25" t="s">
        <v>4</v>
      </c>
      <c r="E56" s="25">
        <v>41</v>
      </c>
      <c r="F56" s="25">
        <v>45000</v>
      </c>
      <c r="G56" s="25">
        <v>1845000</v>
      </c>
    </row>
    <row r="57" spans="3:7" x14ac:dyDescent="0.35">
      <c r="C57" s="25" t="s">
        <v>19</v>
      </c>
      <c r="D57" s="25" t="s">
        <v>51</v>
      </c>
      <c r="E57" s="25">
        <v>70</v>
      </c>
      <c r="F57" s="25">
        <v>26000</v>
      </c>
      <c r="G57" s="25">
        <v>1820000</v>
      </c>
    </row>
    <row r="58" spans="3:7" x14ac:dyDescent="0.35">
      <c r="C58" s="25" t="s">
        <v>16</v>
      </c>
      <c r="D58" s="25" t="s">
        <v>4</v>
      </c>
      <c r="E58" s="25">
        <v>58</v>
      </c>
      <c r="F58" s="25">
        <v>17000</v>
      </c>
      <c r="G58" s="25">
        <v>986000</v>
      </c>
    </row>
    <row r="59" spans="3:7" x14ac:dyDescent="0.35">
      <c r="C59" s="25" t="s">
        <v>52</v>
      </c>
      <c r="D59" s="25" t="s">
        <v>53</v>
      </c>
      <c r="E59" s="25"/>
      <c r="F59" s="25"/>
      <c r="G59" s="25">
        <v>13000</v>
      </c>
    </row>
    <row r="60" spans="3:7" x14ac:dyDescent="0.35">
      <c r="C60" s="25" t="s">
        <v>54</v>
      </c>
      <c r="D60" s="25" t="s">
        <v>55</v>
      </c>
      <c r="E60" s="25"/>
      <c r="F60" s="25"/>
      <c r="G60" s="25">
        <v>2000</v>
      </c>
    </row>
    <row r="61" spans="3:7" x14ac:dyDescent="0.35">
      <c r="C61" s="25" t="s">
        <v>56</v>
      </c>
      <c r="D61" s="25" t="s">
        <v>53</v>
      </c>
      <c r="E61" s="25"/>
      <c r="F61" s="25"/>
      <c r="G61" s="25">
        <v>8000</v>
      </c>
    </row>
    <row r="62" spans="3:7" x14ac:dyDescent="0.35">
      <c r="C62" s="25" t="s">
        <v>57</v>
      </c>
      <c r="D62" s="25" t="s">
        <v>58</v>
      </c>
      <c r="E62" s="25"/>
      <c r="F62" s="25"/>
      <c r="G62" s="25">
        <v>1500</v>
      </c>
    </row>
    <row r="63" spans="3:7" x14ac:dyDescent="0.35">
      <c r="C63" s="25" t="s">
        <v>59</v>
      </c>
      <c r="D63" s="25" t="s">
        <v>60</v>
      </c>
      <c r="E63" s="25">
        <v>5</v>
      </c>
      <c r="F63" s="25">
        <v>30000</v>
      </c>
      <c r="G63" s="25">
        <v>150000</v>
      </c>
    </row>
    <row r="64" spans="3:7" x14ac:dyDescent="0.35">
      <c r="C64" s="25" t="s">
        <v>61</v>
      </c>
      <c r="D64" s="25" t="s">
        <v>60</v>
      </c>
      <c r="E64" s="25"/>
      <c r="F64" s="25"/>
      <c r="G64" s="25">
        <v>20000</v>
      </c>
    </row>
    <row r="65" spans="3:7" x14ac:dyDescent="0.35">
      <c r="C65" s="25" t="s">
        <v>62</v>
      </c>
      <c r="D65" s="25" t="s">
        <v>58</v>
      </c>
      <c r="E65" s="25"/>
      <c r="F65" s="25"/>
      <c r="G65" s="25">
        <v>2000</v>
      </c>
    </row>
    <row r="66" spans="3:7" x14ac:dyDescent="0.35">
      <c r="C66" s="25" t="s">
        <v>63</v>
      </c>
      <c r="D66" s="25" t="s">
        <v>55</v>
      </c>
      <c r="E66" s="25"/>
      <c r="F66" s="25"/>
      <c r="G66" s="25">
        <v>7000</v>
      </c>
    </row>
    <row r="67" spans="3:7" x14ac:dyDescent="0.35">
      <c r="C67" s="25" t="s">
        <v>64</v>
      </c>
      <c r="D67" s="25" t="s">
        <v>58</v>
      </c>
      <c r="E67" s="25"/>
      <c r="F67" s="25"/>
      <c r="G67" s="25">
        <v>1200</v>
      </c>
    </row>
    <row r="68" spans="3:7" x14ac:dyDescent="0.35">
      <c r="C68" s="25" t="s">
        <v>65</v>
      </c>
      <c r="D68" s="25"/>
      <c r="E68" s="25"/>
      <c r="F68" s="25"/>
      <c r="G68" s="25">
        <v>110000</v>
      </c>
    </row>
    <row r="69" spans="3:7" x14ac:dyDescent="0.35">
      <c r="C69" s="63" t="s">
        <v>72</v>
      </c>
      <c r="D69" s="64"/>
      <c r="E69" s="64"/>
      <c r="F69" s="64"/>
      <c r="G69" s="27">
        <v>8985700</v>
      </c>
    </row>
    <row r="70" spans="3:7" x14ac:dyDescent="0.35">
      <c r="C70" s="66" t="s">
        <v>73</v>
      </c>
      <c r="D70" s="66"/>
      <c r="E70" s="28">
        <f>SUM(E55:E58)</f>
        <v>236</v>
      </c>
      <c r="F70" s="29"/>
      <c r="G70" s="19"/>
    </row>
  </sheetData>
  <mergeCells count="11">
    <mergeCell ref="C2:E2"/>
    <mergeCell ref="C70:D70"/>
    <mergeCell ref="C53:G53"/>
    <mergeCell ref="C69:F69"/>
    <mergeCell ref="C8:D8"/>
    <mergeCell ref="C29:D29"/>
    <mergeCell ref="C12:G12"/>
    <mergeCell ref="C28:F28"/>
    <mergeCell ref="C50:D50"/>
    <mergeCell ref="C33:G33"/>
    <mergeCell ref="C49:F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17D0-86EF-4AE6-812D-1A4DF94F1322}">
  <dimension ref="A1:H6"/>
  <sheetViews>
    <sheetView workbookViewId="0">
      <selection activeCell="E5" sqref="E5:E6"/>
    </sheetView>
  </sheetViews>
  <sheetFormatPr defaultRowHeight="14.5" x14ac:dyDescent="0.35"/>
  <cols>
    <col min="1" max="1" width="14.90625" bestFit="1" customWidth="1"/>
    <col min="2" max="2" width="14.54296875" bestFit="1" customWidth="1"/>
    <col min="3" max="3" width="9.26953125" customWidth="1"/>
    <col min="4" max="4" width="7.1796875" customWidth="1"/>
    <col min="5" max="5" width="9.1796875" customWidth="1"/>
    <col min="6" max="6" width="9.26953125" customWidth="1"/>
    <col min="7" max="7" width="10" customWidth="1"/>
    <col min="8" max="8" width="10.7265625" bestFit="1" customWidth="1"/>
  </cols>
  <sheetData>
    <row r="1" spans="1:8" ht="18.5" x14ac:dyDescent="0.45">
      <c r="B1" s="48" t="s">
        <v>85</v>
      </c>
      <c r="C1" s="48"/>
      <c r="D1" s="48"/>
      <c r="E1" s="48"/>
      <c r="F1" s="70"/>
      <c r="G1" s="70"/>
      <c r="H1" s="70"/>
    </row>
    <row r="3" spans="1:8" x14ac:dyDescent="0.35">
      <c r="A3" s="4" t="s">
        <v>28</v>
      </c>
      <c r="B3" t="s">
        <v>100</v>
      </c>
    </row>
    <row r="4" spans="1:8" x14ac:dyDescent="0.35">
      <c r="A4" s="5" t="s">
        <v>9</v>
      </c>
      <c r="B4" s="6">
        <v>42</v>
      </c>
    </row>
    <row r="5" spans="1:8" x14ac:dyDescent="0.35">
      <c r="A5" s="69" t="s">
        <v>19</v>
      </c>
      <c r="B5" s="6">
        <v>42</v>
      </c>
    </row>
    <row r="6" spans="1:8" x14ac:dyDescent="0.35">
      <c r="A6" s="5" t="s">
        <v>29</v>
      </c>
      <c r="B6" s="6">
        <v>42</v>
      </c>
    </row>
  </sheetData>
  <mergeCells count="1"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C2:I169"/>
  <sheetViews>
    <sheetView topLeftCell="A8" zoomScale="72" zoomScaleNormal="72" workbookViewId="0">
      <selection activeCell="C8" sqref="C8:I84"/>
    </sheetView>
  </sheetViews>
  <sheetFormatPr defaultRowHeight="14.5" x14ac:dyDescent="0.35"/>
  <cols>
    <col min="1" max="1" width="12.26953125" customWidth="1"/>
    <col min="2" max="2" width="10.26953125" customWidth="1"/>
    <col min="3" max="3" width="14.54296875" customWidth="1"/>
    <col min="4" max="4" width="14.1796875" customWidth="1"/>
    <col min="5" max="5" width="18.54296875" customWidth="1"/>
    <col min="6" max="6" width="18.26953125" customWidth="1"/>
    <col min="7" max="7" width="14.7265625" customWidth="1"/>
    <col min="8" max="8" width="13.1796875" customWidth="1"/>
    <col min="9" max="9" width="19.54296875" customWidth="1"/>
  </cols>
  <sheetData>
    <row r="2" spans="3:9" ht="21" x14ac:dyDescent="0.5">
      <c r="D2" s="67" t="s">
        <v>24</v>
      </c>
      <c r="E2" s="68"/>
      <c r="F2" s="68"/>
      <c r="G2" s="68"/>
      <c r="H2" s="68"/>
    </row>
    <row r="4" spans="3:9" ht="21" customHeight="1" x14ac:dyDescent="0.45">
      <c r="C4" s="48" t="s">
        <v>25</v>
      </c>
      <c r="D4" s="48"/>
      <c r="E4" s="48"/>
      <c r="F4" s="48"/>
      <c r="G4" s="48"/>
      <c r="H4" s="48"/>
      <c r="I4" s="48"/>
    </row>
    <row r="6" spans="3:9" x14ac:dyDescent="0.35">
      <c r="C6" s="52" t="s">
        <v>0</v>
      </c>
      <c r="D6" s="52"/>
      <c r="E6" s="52"/>
      <c r="F6" s="52"/>
      <c r="G6" s="52"/>
      <c r="H6" s="52"/>
      <c r="I6" s="52"/>
    </row>
    <row r="7" spans="3:9" x14ac:dyDescent="0.35">
      <c r="C7" s="52"/>
      <c r="D7" s="52"/>
      <c r="E7" s="52"/>
      <c r="F7" s="52"/>
      <c r="G7" s="52"/>
      <c r="H7" s="52"/>
      <c r="I7" s="52"/>
    </row>
    <row r="8" spans="3:9" ht="29" x14ac:dyDescent="0.35"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</row>
    <row r="9" spans="3:9" x14ac:dyDescent="0.35">
      <c r="C9" s="2">
        <v>45296</v>
      </c>
      <c r="D9" s="3" t="s">
        <v>8</v>
      </c>
      <c r="E9" s="3" t="s">
        <v>9</v>
      </c>
      <c r="F9" s="3" t="s">
        <v>10</v>
      </c>
      <c r="G9" s="3">
        <v>5</v>
      </c>
      <c r="H9" s="3">
        <v>70000</v>
      </c>
      <c r="I9" s="3">
        <f t="shared" ref="I9:I40" si="0">G9*H9</f>
        <v>350000</v>
      </c>
    </row>
    <row r="10" spans="3:9" x14ac:dyDescent="0.35">
      <c r="C10" s="2">
        <v>45297</v>
      </c>
      <c r="D10" s="3" t="s">
        <v>11</v>
      </c>
      <c r="E10" s="3" t="s">
        <v>12</v>
      </c>
      <c r="F10" s="3" t="s">
        <v>13</v>
      </c>
      <c r="G10" s="3">
        <v>10</v>
      </c>
      <c r="H10" s="3">
        <v>50000</v>
      </c>
      <c r="I10" s="3">
        <f t="shared" si="0"/>
        <v>500000</v>
      </c>
    </row>
    <row r="11" spans="3:9" x14ac:dyDescent="0.35">
      <c r="C11" s="2">
        <v>45298</v>
      </c>
      <c r="D11" s="3" t="s">
        <v>14</v>
      </c>
      <c r="E11" s="3" t="s">
        <v>15</v>
      </c>
      <c r="F11" s="3" t="s">
        <v>16</v>
      </c>
      <c r="G11" s="3">
        <v>7</v>
      </c>
      <c r="H11" s="3">
        <v>20000</v>
      </c>
      <c r="I11" s="3">
        <f t="shared" si="0"/>
        <v>140000</v>
      </c>
    </row>
    <row r="12" spans="3:9" x14ac:dyDescent="0.35">
      <c r="C12" s="2">
        <v>45299</v>
      </c>
      <c r="D12" s="3" t="s">
        <v>17</v>
      </c>
      <c r="E12" s="3" t="s">
        <v>18</v>
      </c>
      <c r="F12" s="3" t="s">
        <v>19</v>
      </c>
      <c r="G12" s="3">
        <v>15</v>
      </c>
      <c r="H12" s="3">
        <v>30000</v>
      </c>
      <c r="I12" s="3">
        <f t="shared" si="0"/>
        <v>450000</v>
      </c>
    </row>
    <row r="13" spans="3:9" x14ac:dyDescent="0.35">
      <c r="C13" s="2">
        <v>45300</v>
      </c>
      <c r="D13" s="3" t="s">
        <v>20</v>
      </c>
      <c r="E13" s="3" t="s">
        <v>21</v>
      </c>
      <c r="F13" s="3" t="s">
        <v>10</v>
      </c>
      <c r="G13" s="3">
        <v>3</v>
      </c>
      <c r="H13" s="3">
        <v>70000</v>
      </c>
      <c r="I13" s="3">
        <f t="shared" si="0"/>
        <v>210000</v>
      </c>
    </row>
    <row r="14" spans="3:9" x14ac:dyDescent="0.35">
      <c r="C14" s="2">
        <v>45301</v>
      </c>
      <c r="D14" s="3" t="s">
        <v>22</v>
      </c>
      <c r="E14" s="3" t="s">
        <v>23</v>
      </c>
      <c r="F14" s="3" t="s">
        <v>13</v>
      </c>
      <c r="G14" s="3">
        <v>6</v>
      </c>
      <c r="H14" s="3">
        <v>50000</v>
      </c>
      <c r="I14" s="3">
        <f t="shared" si="0"/>
        <v>300000</v>
      </c>
    </row>
    <row r="15" spans="3:9" x14ac:dyDescent="0.35">
      <c r="C15" s="2">
        <v>45302</v>
      </c>
      <c r="D15" s="3" t="s">
        <v>11</v>
      </c>
      <c r="E15" s="3" t="s">
        <v>15</v>
      </c>
      <c r="F15" s="3" t="s">
        <v>16</v>
      </c>
      <c r="G15" s="3">
        <v>4</v>
      </c>
      <c r="H15" s="3">
        <v>20000</v>
      </c>
      <c r="I15" s="3">
        <f t="shared" si="0"/>
        <v>80000</v>
      </c>
    </row>
    <row r="16" spans="3:9" x14ac:dyDescent="0.35">
      <c r="C16" s="2">
        <v>45303</v>
      </c>
      <c r="D16" s="3" t="s">
        <v>14</v>
      </c>
      <c r="E16" s="3" t="s">
        <v>18</v>
      </c>
      <c r="F16" s="3" t="s">
        <v>19</v>
      </c>
      <c r="G16" s="3">
        <v>10</v>
      </c>
      <c r="H16" s="3">
        <v>30000</v>
      </c>
      <c r="I16" s="3">
        <f t="shared" si="0"/>
        <v>300000</v>
      </c>
    </row>
    <row r="17" spans="3:9" x14ac:dyDescent="0.35">
      <c r="C17" s="2">
        <v>45304</v>
      </c>
      <c r="D17" s="3" t="s">
        <v>8</v>
      </c>
      <c r="E17" s="3" t="s">
        <v>9</v>
      </c>
      <c r="F17" s="3" t="s">
        <v>10</v>
      </c>
      <c r="G17" s="3">
        <v>8</v>
      </c>
      <c r="H17" s="3">
        <v>70000</v>
      </c>
      <c r="I17" s="3">
        <f t="shared" si="0"/>
        <v>560000</v>
      </c>
    </row>
    <row r="18" spans="3:9" x14ac:dyDescent="0.35">
      <c r="C18" s="2">
        <v>45305</v>
      </c>
      <c r="D18" s="3" t="s">
        <v>20</v>
      </c>
      <c r="E18" s="3" t="s">
        <v>9</v>
      </c>
      <c r="F18" s="3" t="s">
        <v>13</v>
      </c>
      <c r="G18" s="3">
        <v>12</v>
      </c>
      <c r="H18" s="3">
        <v>50000</v>
      </c>
      <c r="I18" s="3">
        <f t="shared" si="0"/>
        <v>600000</v>
      </c>
    </row>
    <row r="19" spans="3:9" x14ac:dyDescent="0.35">
      <c r="C19" s="2">
        <v>45306</v>
      </c>
      <c r="D19" s="3" t="s">
        <v>22</v>
      </c>
      <c r="E19" s="3" t="s">
        <v>12</v>
      </c>
      <c r="F19" s="3" t="s">
        <v>16</v>
      </c>
      <c r="G19" s="3">
        <v>9</v>
      </c>
      <c r="H19" s="3">
        <v>20000</v>
      </c>
      <c r="I19" s="3">
        <f t="shared" si="0"/>
        <v>180000</v>
      </c>
    </row>
    <row r="20" spans="3:9" x14ac:dyDescent="0.35">
      <c r="C20" s="2">
        <v>45307</v>
      </c>
      <c r="D20" s="3" t="s">
        <v>11</v>
      </c>
      <c r="E20" s="3" t="s">
        <v>15</v>
      </c>
      <c r="F20" s="3" t="s">
        <v>19</v>
      </c>
      <c r="G20" s="3">
        <v>5</v>
      </c>
      <c r="H20" s="3">
        <v>30000</v>
      </c>
      <c r="I20" s="3">
        <f t="shared" si="0"/>
        <v>150000</v>
      </c>
    </row>
    <row r="21" spans="3:9" x14ac:dyDescent="0.35">
      <c r="C21" s="2">
        <v>45308</v>
      </c>
      <c r="D21" s="3" t="s">
        <v>14</v>
      </c>
      <c r="E21" s="3" t="s">
        <v>18</v>
      </c>
      <c r="F21" s="3" t="s">
        <v>10</v>
      </c>
      <c r="G21" s="3">
        <v>11</v>
      </c>
      <c r="H21" s="3">
        <v>70000</v>
      </c>
      <c r="I21" s="3">
        <f t="shared" si="0"/>
        <v>770000</v>
      </c>
    </row>
    <row r="22" spans="3:9" x14ac:dyDescent="0.35">
      <c r="C22" s="2">
        <v>45309</v>
      </c>
      <c r="D22" s="3" t="s">
        <v>17</v>
      </c>
      <c r="E22" s="3" t="s">
        <v>21</v>
      </c>
      <c r="F22" s="3" t="s">
        <v>13</v>
      </c>
      <c r="G22" s="3">
        <v>7</v>
      </c>
      <c r="H22" s="3">
        <v>50000</v>
      </c>
      <c r="I22" s="3">
        <f t="shared" si="0"/>
        <v>350000</v>
      </c>
    </row>
    <row r="23" spans="3:9" x14ac:dyDescent="0.35">
      <c r="C23" s="2">
        <v>45310</v>
      </c>
      <c r="D23" s="3" t="s">
        <v>20</v>
      </c>
      <c r="E23" s="3" t="s">
        <v>23</v>
      </c>
      <c r="F23" s="3" t="s">
        <v>16</v>
      </c>
      <c r="G23" s="3">
        <v>6</v>
      </c>
      <c r="H23" s="3">
        <v>20000</v>
      </c>
      <c r="I23" s="3">
        <f t="shared" si="0"/>
        <v>120000</v>
      </c>
    </row>
    <row r="24" spans="3:9" x14ac:dyDescent="0.35">
      <c r="C24" s="2">
        <v>45311</v>
      </c>
      <c r="D24" s="3" t="s">
        <v>22</v>
      </c>
      <c r="E24" s="3" t="s">
        <v>15</v>
      </c>
      <c r="F24" s="3" t="s">
        <v>19</v>
      </c>
      <c r="G24" s="3">
        <v>13</v>
      </c>
      <c r="H24" s="3">
        <v>30000</v>
      </c>
      <c r="I24" s="3">
        <f t="shared" si="0"/>
        <v>390000</v>
      </c>
    </row>
    <row r="25" spans="3:9" x14ac:dyDescent="0.35">
      <c r="C25" s="2">
        <v>45312</v>
      </c>
      <c r="D25" s="3" t="s">
        <v>8</v>
      </c>
      <c r="E25" s="3" t="s">
        <v>18</v>
      </c>
      <c r="F25" s="3" t="s">
        <v>10</v>
      </c>
      <c r="G25" s="3">
        <v>9</v>
      </c>
      <c r="H25" s="3">
        <v>70000</v>
      </c>
      <c r="I25" s="3">
        <f t="shared" si="0"/>
        <v>630000</v>
      </c>
    </row>
    <row r="26" spans="3:9" x14ac:dyDescent="0.35">
      <c r="C26" s="2">
        <v>45313</v>
      </c>
      <c r="D26" s="3" t="s">
        <v>14</v>
      </c>
      <c r="E26" s="3" t="s">
        <v>21</v>
      </c>
      <c r="F26" s="3" t="s">
        <v>13</v>
      </c>
      <c r="G26" s="3">
        <v>8</v>
      </c>
      <c r="H26" s="3">
        <v>50000</v>
      </c>
      <c r="I26" s="3">
        <f t="shared" si="0"/>
        <v>400000</v>
      </c>
    </row>
    <row r="27" spans="3:9" x14ac:dyDescent="0.35">
      <c r="C27" s="2">
        <v>45314</v>
      </c>
      <c r="D27" s="3" t="s">
        <v>17</v>
      </c>
      <c r="E27" s="3" t="s">
        <v>23</v>
      </c>
      <c r="F27" s="3" t="s">
        <v>16</v>
      </c>
      <c r="G27" s="3">
        <v>14</v>
      </c>
      <c r="H27" s="3">
        <v>20000</v>
      </c>
      <c r="I27" s="3">
        <f t="shared" si="0"/>
        <v>280000</v>
      </c>
    </row>
    <row r="28" spans="3:9" x14ac:dyDescent="0.35">
      <c r="C28" s="2">
        <v>45315</v>
      </c>
      <c r="D28" s="3" t="s">
        <v>20</v>
      </c>
      <c r="E28" s="3" t="s">
        <v>15</v>
      </c>
      <c r="F28" s="3" t="s">
        <v>19</v>
      </c>
      <c r="G28" s="3">
        <v>7</v>
      </c>
      <c r="H28" s="3">
        <v>30000</v>
      </c>
      <c r="I28" s="3">
        <f t="shared" si="0"/>
        <v>210000</v>
      </c>
    </row>
    <row r="29" spans="3:9" x14ac:dyDescent="0.35">
      <c r="C29" s="2">
        <v>45316</v>
      </c>
      <c r="D29" s="3" t="s">
        <v>22</v>
      </c>
      <c r="E29" s="3" t="s">
        <v>18</v>
      </c>
      <c r="F29" s="3" t="s">
        <v>10</v>
      </c>
      <c r="G29" s="3">
        <v>10</v>
      </c>
      <c r="H29" s="3">
        <v>70000</v>
      </c>
      <c r="I29" s="3">
        <f t="shared" si="0"/>
        <v>700000</v>
      </c>
    </row>
    <row r="30" spans="3:9" x14ac:dyDescent="0.35">
      <c r="C30" s="2">
        <v>45317</v>
      </c>
      <c r="D30" s="3" t="s">
        <v>11</v>
      </c>
      <c r="E30" s="3" t="s">
        <v>9</v>
      </c>
      <c r="F30" s="3" t="s">
        <v>13</v>
      </c>
      <c r="G30" s="3">
        <v>5</v>
      </c>
      <c r="H30" s="3">
        <v>50000</v>
      </c>
      <c r="I30" s="3">
        <f t="shared" si="0"/>
        <v>250000</v>
      </c>
    </row>
    <row r="31" spans="3:9" x14ac:dyDescent="0.35">
      <c r="C31" s="2">
        <v>45318</v>
      </c>
      <c r="D31" s="3" t="s">
        <v>8</v>
      </c>
      <c r="E31" s="3" t="s">
        <v>12</v>
      </c>
      <c r="F31" s="3" t="s">
        <v>16</v>
      </c>
      <c r="G31" s="3">
        <v>8</v>
      </c>
      <c r="H31" s="3">
        <v>20000</v>
      </c>
      <c r="I31" s="3">
        <f t="shared" si="0"/>
        <v>160000</v>
      </c>
    </row>
    <row r="32" spans="3:9" x14ac:dyDescent="0.35">
      <c r="C32" s="2">
        <v>45319</v>
      </c>
      <c r="D32" s="3" t="s">
        <v>17</v>
      </c>
      <c r="E32" s="3" t="s">
        <v>15</v>
      </c>
      <c r="F32" s="3" t="s">
        <v>19</v>
      </c>
      <c r="G32" s="3">
        <v>6</v>
      </c>
      <c r="H32" s="3">
        <v>30000</v>
      </c>
      <c r="I32" s="3">
        <f t="shared" si="0"/>
        <v>180000</v>
      </c>
    </row>
    <row r="33" spans="3:9" x14ac:dyDescent="0.35">
      <c r="C33" s="2">
        <v>45320</v>
      </c>
      <c r="D33" s="3" t="s">
        <v>20</v>
      </c>
      <c r="E33" s="3" t="s">
        <v>18</v>
      </c>
      <c r="F33" s="3" t="s">
        <v>10</v>
      </c>
      <c r="G33" s="3">
        <v>7</v>
      </c>
      <c r="H33" s="3">
        <v>70000</v>
      </c>
      <c r="I33" s="3">
        <f t="shared" si="0"/>
        <v>490000</v>
      </c>
    </row>
    <row r="34" spans="3:9" x14ac:dyDescent="0.35">
      <c r="C34" s="2">
        <v>45323</v>
      </c>
      <c r="D34" s="3" t="s">
        <v>22</v>
      </c>
      <c r="E34" s="3" t="s">
        <v>21</v>
      </c>
      <c r="F34" s="3" t="s">
        <v>10</v>
      </c>
      <c r="G34" s="3">
        <v>8</v>
      </c>
      <c r="H34" s="3">
        <v>70000</v>
      </c>
      <c r="I34" s="3">
        <f t="shared" si="0"/>
        <v>560000</v>
      </c>
    </row>
    <row r="35" spans="3:9" x14ac:dyDescent="0.35">
      <c r="C35" s="2">
        <v>45324</v>
      </c>
      <c r="D35" s="3" t="s">
        <v>11</v>
      </c>
      <c r="E35" s="3" t="s">
        <v>23</v>
      </c>
      <c r="F35" s="3" t="s">
        <v>13</v>
      </c>
      <c r="G35" s="3">
        <v>6</v>
      </c>
      <c r="H35" s="3">
        <v>50000</v>
      </c>
      <c r="I35" s="3">
        <f t="shared" si="0"/>
        <v>300000</v>
      </c>
    </row>
    <row r="36" spans="3:9" x14ac:dyDescent="0.35">
      <c r="C36" s="2">
        <v>45325</v>
      </c>
      <c r="D36" s="3" t="s">
        <v>14</v>
      </c>
      <c r="E36" s="3" t="s">
        <v>15</v>
      </c>
      <c r="F36" s="3" t="s">
        <v>16</v>
      </c>
      <c r="G36" s="3">
        <v>10</v>
      </c>
      <c r="H36" s="3">
        <v>20000</v>
      </c>
      <c r="I36" s="3">
        <f t="shared" si="0"/>
        <v>200000</v>
      </c>
    </row>
    <row r="37" spans="3:9" x14ac:dyDescent="0.35">
      <c r="C37" s="2">
        <v>45326</v>
      </c>
      <c r="D37" s="3" t="s">
        <v>17</v>
      </c>
      <c r="E37" s="3" t="s">
        <v>9</v>
      </c>
      <c r="F37" s="3" t="s">
        <v>19</v>
      </c>
      <c r="G37" s="3">
        <v>20</v>
      </c>
      <c r="H37" s="3">
        <v>30000</v>
      </c>
      <c r="I37" s="3">
        <f t="shared" si="0"/>
        <v>600000</v>
      </c>
    </row>
    <row r="38" spans="3:9" x14ac:dyDescent="0.35">
      <c r="C38" s="2">
        <v>45327</v>
      </c>
      <c r="D38" s="3" t="s">
        <v>8</v>
      </c>
      <c r="E38" s="3" t="s">
        <v>21</v>
      </c>
      <c r="F38" s="3" t="s">
        <v>10</v>
      </c>
      <c r="G38" s="3">
        <v>4</v>
      </c>
      <c r="H38" s="3">
        <v>70000</v>
      </c>
      <c r="I38" s="3">
        <f t="shared" si="0"/>
        <v>280000</v>
      </c>
    </row>
    <row r="39" spans="3:9" x14ac:dyDescent="0.35">
      <c r="C39" s="2">
        <v>45328</v>
      </c>
      <c r="D39" s="3" t="s">
        <v>22</v>
      </c>
      <c r="E39" s="3" t="s">
        <v>23</v>
      </c>
      <c r="F39" s="3" t="s">
        <v>13</v>
      </c>
      <c r="G39" s="3">
        <v>9</v>
      </c>
      <c r="H39" s="3">
        <v>50000</v>
      </c>
      <c r="I39" s="3">
        <f t="shared" si="0"/>
        <v>450000</v>
      </c>
    </row>
    <row r="40" spans="3:9" x14ac:dyDescent="0.35">
      <c r="C40" s="2">
        <v>45329</v>
      </c>
      <c r="D40" s="3" t="s">
        <v>11</v>
      </c>
      <c r="E40" s="3" t="s">
        <v>21</v>
      </c>
      <c r="F40" s="3" t="s">
        <v>16</v>
      </c>
      <c r="G40" s="3">
        <v>5</v>
      </c>
      <c r="H40" s="3">
        <v>20000</v>
      </c>
      <c r="I40" s="3">
        <f t="shared" si="0"/>
        <v>100000</v>
      </c>
    </row>
    <row r="41" spans="3:9" x14ac:dyDescent="0.35">
      <c r="C41" s="2">
        <v>45330</v>
      </c>
      <c r="D41" s="3" t="s">
        <v>8</v>
      </c>
      <c r="E41" s="3" t="s">
        <v>23</v>
      </c>
      <c r="F41" s="3" t="s">
        <v>19</v>
      </c>
      <c r="G41" s="3">
        <v>15</v>
      </c>
      <c r="H41" s="3">
        <v>30000</v>
      </c>
      <c r="I41" s="3">
        <f t="shared" ref="I41:I72" si="1">G41*H41</f>
        <v>450000</v>
      </c>
    </row>
    <row r="42" spans="3:9" x14ac:dyDescent="0.35">
      <c r="C42" s="2">
        <v>45331</v>
      </c>
      <c r="D42" s="3" t="s">
        <v>17</v>
      </c>
      <c r="E42" s="3" t="s">
        <v>15</v>
      </c>
      <c r="F42" s="3" t="s">
        <v>10</v>
      </c>
      <c r="G42" s="3">
        <v>7</v>
      </c>
      <c r="H42" s="3">
        <v>70000</v>
      </c>
      <c r="I42" s="3">
        <f t="shared" si="1"/>
        <v>490000</v>
      </c>
    </row>
    <row r="43" spans="3:9" x14ac:dyDescent="0.35">
      <c r="C43" s="2">
        <v>45332</v>
      </c>
      <c r="D43" s="3" t="s">
        <v>20</v>
      </c>
      <c r="E43" s="3" t="s">
        <v>18</v>
      </c>
      <c r="F43" s="3" t="s">
        <v>13</v>
      </c>
      <c r="G43" s="3">
        <v>11</v>
      </c>
      <c r="H43" s="3">
        <v>50000</v>
      </c>
      <c r="I43" s="3">
        <f t="shared" si="1"/>
        <v>550000</v>
      </c>
    </row>
    <row r="44" spans="3:9" x14ac:dyDescent="0.35">
      <c r="C44" s="2">
        <v>45333</v>
      </c>
      <c r="D44" s="3" t="s">
        <v>22</v>
      </c>
      <c r="E44" s="3" t="s">
        <v>9</v>
      </c>
      <c r="F44" s="3" t="s">
        <v>16</v>
      </c>
      <c r="G44" s="3">
        <v>12</v>
      </c>
      <c r="H44" s="3">
        <v>20000</v>
      </c>
      <c r="I44" s="3">
        <f t="shared" si="1"/>
        <v>240000</v>
      </c>
    </row>
    <row r="45" spans="3:9" x14ac:dyDescent="0.35">
      <c r="C45" s="2">
        <v>45334</v>
      </c>
      <c r="D45" s="3" t="s">
        <v>11</v>
      </c>
      <c r="E45" s="3" t="s">
        <v>9</v>
      </c>
      <c r="F45" s="3" t="s">
        <v>19</v>
      </c>
      <c r="G45" s="3">
        <v>10</v>
      </c>
      <c r="H45" s="3">
        <v>30000</v>
      </c>
      <c r="I45" s="3">
        <f t="shared" si="1"/>
        <v>300000</v>
      </c>
    </row>
    <row r="46" spans="3:9" x14ac:dyDescent="0.35">
      <c r="C46" s="2">
        <v>45335</v>
      </c>
      <c r="D46" s="3" t="s">
        <v>14</v>
      </c>
      <c r="E46" s="3" t="s">
        <v>12</v>
      </c>
      <c r="F46" s="3" t="s">
        <v>10</v>
      </c>
      <c r="G46" s="3">
        <v>9</v>
      </c>
      <c r="H46" s="3">
        <v>70000</v>
      </c>
      <c r="I46" s="3">
        <f t="shared" si="1"/>
        <v>630000</v>
      </c>
    </row>
    <row r="47" spans="3:9" x14ac:dyDescent="0.35">
      <c r="C47" s="2">
        <v>45336</v>
      </c>
      <c r="D47" s="3" t="s">
        <v>17</v>
      </c>
      <c r="E47" s="3" t="s">
        <v>15</v>
      </c>
      <c r="F47" s="3" t="s">
        <v>13</v>
      </c>
      <c r="G47" s="3">
        <v>8</v>
      </c>
      <c r="H47" s="3">
        <v>50000</v>
      </c>
      <c r="I47" s="3">
        <f t="shared" si="1"/>
        <v>400000</v>
      </c>
    </row>
    <row r="48" spans="3:9" x14ac:dyDescent="0.35">
      <c r="C48" s="2">
        <v>45337</v>
      </c>
      <c r="D48" s="3" t="s">
        <v>20</v>
      </c>
      <c r="E48" s="3" t="s">
        <v>18</v>
      </c>
      <c r="F48" s="3" t="s">
        <v>16</v>
      </c>
      <c r="G48" s="3">
        <v>11</v>
      </c>
      <c r="H48" s="3">
        <v>20000</v>
      </c>
      <c r="I48" s="3">
        <f t="shared" si="1"/>
        <v>220000</v>
      </c>
    </row>
    <row r="49" spans="3:9" x14ac:dyDescent="0.35">
      <c r="C49" s="2">
        <v>45338</v>
      </c>
      <c r="D49" s="3" t="s">
        <v>8</v>
      </c>
      <c r="E49" s="3" t="s">
        <v>21</v>
      </c>
      <c r="F49" s="3" t="s">
        <v>19</v>
      </c>
      <c r="G49" s="3">
        <v>14</v>
      </c>
      <c r="H49" s="3">
        <v>30000</v>
      </c>
      <c r="I49" s="3">
        <f t="shared" si="1"/>
        <v>420000</v>
      </c>
    </row>
    <row r="50" spans="3:9" x14ac:dyDescent="0.35">
      <c r="C50" s="2">
        <v>45339</v>
      </c>
      <c r="D50" s="3" t="s">
        <v>11</v>
      </c>
      <c r="E50" s="3" t="s">
        <v>23</v>
      </c>
      <c r="F50" s="3" t="s">
        <v>10</v>
      </c>
      <c r="G50" s="3">
        <v>10</v>
      </c>
      <c r="H50" s="3">
        <v>70000</v>
      </c>
      <c r="I50" s="3">
        <f t="shared" si="1"/>
        <v>700000</v>
      </c>
    </row>
    <row r="51" spans="3:9" x14ac:dyDescent="0.35">
      <c r="C51" s="2">
        <v>45340</v>
      </c>
      <c r="D51" s="3" t="s">
        <v>14</v>
      </c>
      <c r="E51" s="3" t="s">
        <v>15</v>
      </c>
      <c r="F51" s="3" t="s">
        <v>13</v>
      </c>
      <c r="G51" s="3">
        <v>9</v>
      </c>
      <c r="H51" s="3">
        <v>50000</v>
      </c>
      <c r="I51" s="3">
        <f t="shared" si="1"/>
        <v>450000</v>
      </c>
    </row>
    <row r="52" spans="3:9" x14ac:dyDescent="0.35">
      <c r="C52" s="2">
        <v>45341</v>
      </c>
      <c r="D52" s="3" t="s">
        <v>17</v>
      </c>
      <c r="E52" s="3" t="s">
        <v>18</v>
      </c>
      <c r="F52" s="3" t="s">
        <v>16</v>
      </c>
      <c r="G52" s="3">
        <v>13</v>
      </c>
      <c r="H52" s="3">
        <v>20000</v>
      </c>
      <c r="I52" s="3">
        <f t="shared" si="1"/>
        <v>260000</v>
      </c>
    </row>
    <row r="53" spans="3:9" x14ac:dyDescent="0.35">
      <c r="C53" s="2">
        <v>45342</v>
      </c>
      <c r="D53" s="3" t="s">
        <v>20</v>
      </c>
      <c r="E53" s="3" t="s">
        <v>21</v>
      </c>
      <c r="F53" s="3" t="s">
        <v>19</v>
      </c>
      <c r="G53" s="3">
        <v>8</v>
      </c>
      <c r="H53" s="3">
        <v>30000</v>
      </c>
      <c r="I53" s="3">
        <f t="shared" si="1"/>
        <v>240000</v>
      </c>
    </row>
    <row r="54" spans="3:9" x14ac:dyDescent="0.35">
      <c r="C54" s="2">
        <v>45343</v>
      </c>
      <c r="D54" s="3" t="s">
        <v>22</v>
      </c>
      <c r="E54" s="3" t="s">
        <v>23</v>
      </c>
      <c r="F54" s="3" t="s">
        <v>10</v>
      </c>
      <c r="G54" s="3">
        <v>12</v>
      </c>
      <c r="H54" s="3">
        <v>70000</v>
      </c>
      <c r="I54" s="3">
        <f t="shared" si="1"/>
        <v>840000</v>
      </c>
    </row>
    <row r="55" spans="3:9" x14ac:dyDescent="0.35">
      <c r="C55" s="2">
        <v>45344</v>
      </c>
      <c r="D55" s="3" t="s">
        <v>11</v>
      </c>
      <c r="E55" s="3" t="s">
        <v>15</v>
      </c>
      <c r="F55" s="3" t="s">
        <v>13</v>
      </c>
      <c r="G55" s="3">
        <v>7</v>
      </c>
      <c r="H55" s="3">
        <v>50000</v>
      </c>
      <c r="I55" s="3">
        <f t="shared" si="1"/>
        <v>350000</v>
      </c>
    </row>
    <row r="56" spans="3:9" x14ac:dyDescent="0.35">
      <c r="C56" s="2">
        <v>45345</v>
      </c>
      <c r="D56" s="3" t="s">
        <v>14</v>
      </c>
      <c r="E56" s="3" t="s">
        <v>18</v>
      </c>
      <c r="F56" s="3" t="s">
        <v>16</v>
      </c>
      <c r="G56" s="3">
        <v>9</v>
      </c>
      <c r="H56" s="3">
        <v>20000</v>
      </c>
      <c r="I56" s="3">
        <f t="shared" si="1"/>
        <v>180000</v>
      </c>
    </row>
    <row r="57" spans="3:9" x14ac:dyDescent="0.35">
      <c r="C57" s="2">
        <v>45346</v>
      </c>
      <c r="D57" s="3" t="s">
        <v>8</v>
      </c>
      <c r="E57" s="3" t="s">
        <v>9</v>
      </c>
      <c r="F57" s="3" t="s">
        <v>19</v>
      </c>
      <c r="G57" s="3">
        <v>12</v>
      </c>
      <c r="H57" s="3">
        <v>30000</v>
      </c>
      <c r="I57" s="3">
        <f t="shared" si="1"/>
        <v>360000</v>
      </c>
    </row>
    <row r="58" spans="3:9" x14ac:dyDescent="0.35">
      <c r="C58" s="2">
        <v>45347</v>
      </c>
      <c r="D58" s="3" t="s">
        <v>20</v>
      </c>
      <c r="E58" s="3" t="s">
        <v>12</v>
      </c>
      <c r="F58" s="3" t="s">
        <v>10</v>
      </c>
      <c r="G58" s="3">
        <v>5</v>
      </c>
      <c r="H58" s="3">
        <v>70000</v>
      </c>
      <c r="I58" s="3">
        <f t="shared" si="1"/>
        <v>350000</v>
      </c>
    </row>
    <row r="59" spans="3:9" x14ac:dyDescent="0.35">
      <c r="C59" s="2">
        <v>45352</v>
      </c>
      <c r="D59" s="3" t="s">
        <v>22</v>
      </c>
      <c r="E59" s="3" t="s">
        <v>9</v>
      </c>
      <c r="F59" s="3" t="s">
        <v>10</v>
      </c>
      <c r="G59" s="3">
        <v>12</v>
      </c>
      <c r="H59" s="3">
        <v>70000</v>
      </c>
      <c r="I59" s="3">
        <f t="shared" si="1"/>
        <v>840000</v>
      </c>
    </row>
    <row r="60" spans="3:9" x14ac:dyDescent="0.35">
      <c r="C60" s="2">
        <v>45353</v>
      </c>
      <c r="D60" s="3" t="s">
        <v>11</v>
      </c>
      <c r="E60" s="3" t="s">
        <v>9</v>
      </c>
      <c r="F60" s="3" t="s">
        <v>13</v>
      </c>
      <c r="G60" s="3">
        <v>8</v>
      </c>
      <c r="H60" s="3">
        <v>50000</v>
      </c>
      <c r="I60" s="3">
        <f t="shared" si="1"/>
        <v>400000</v>
      </c>
    </row>
    <row r="61" spans="3:9" x14ac:dyDescent="0.35">
      <c r="C61" s="2">
        <v>45354</v>
      </c>
      <c r="D61" s="3" t="s">
        <v>14</v>
      </c>
      <c r="E61" s="3" t="s">
        <v>21</v>
      </c>
      <c r="F61" s="3" t="s">
        <v>16</v>
      </c>
      <c r="G61" s="3">
        <v>7</v>
      </c>
      <c r="H61" s="3">
        <v>20000</v>
      </c>
      <c r="I61" s="3">
        <f t="shared" si="1"/>
        <v>140000</v>
      </c>
    </row>
    <row r="62" spans="3:9" x14ac:dyDescent="0.35">
      <c r="C62" s="2">
        <v>45355</v>
      </c>
      <c r="D62" s="3" t="s">
        <v>17</v>
      </c>
      <c r="E62" s="3" t="s">
        <v>23</v>
      </c>
      <c r="F62" s="3" t="s">
        <v>19</v>
      </c>
      <c r="G62" s="3">
        <v>9</v>
      </c>
      <c r="H62" s="3">
        <v>30000</v>
      </c>
      <c r="I62" s="3">
        <f t="shared" si="1"/>
        <v>270000</v>
      </c>
    </row>
    <row r="63" spans="3:9" x14ac:dyDescent="0.35">
      <c r="C63" s="2">
        <v>45356</v>
      </c>
      <c r="D63" s="3" t="s">
        <v>20</v>
      </c>
      <c r="E63" s="3" t="s">
        <v>21</v>
      </c>
      <c r="F63" s="3" t="s">
        <v>10</v>
      </c>
      <c r="G63" s="3">
        <v>6</v>
      </c>
      <c r="H63" s="3">
        <v>70000</v>
      </c>
      <c r="I63" s="3">
        <f t="shared" si="1"/>
        <v>420000</v>
      </c>
    </row>
    <row r="64" spans="3:9" x14ac:dyDescent="0.35">
      <c r="C64" s="2">
        <v>45357</v>
      </c>
      <c r="D64" s="3" t="s">
        <v>8</v>
      </c>
      <c r="E64" s="3" t="s">
        <v>23</v>
      </c>
      <c r="F64" s="3" t="s">
        <v>13</v>
      </c>
      <c r="G64" s="3">
        <v>10</v>
      </c>
      <c r="H64" s="3">
        <v>50000</v>
      </c>
      <c r="I64" s="3">
        <f t="shared" si="1"/>
        <v>500000</v>
      </c>
    </row>
    <row r="65" spans="3:9" x14ac:dyDescent="0.35">
      <c r="C65" s="2">
        <v>45358</v>
      </c>
      <c r="D65" s="3" t="s">
        <v>11</v>
      </c>
      <c r="E65" s="3" t="s">
        <v>15</v>
      </c>
      <c r="F65" s="3" t="s">
        <v>16</v>
      </c>
      <c r="G65" s="3">
        <v>8</v>
      </c>
      <c r="H65" s="3">
        <v>20000</v>
      </c>
      <c r="I65" s="3">
        <f t="shared" si="1"/>
        <v>160000</v>
      </c>
    </row>
    <row r="66" spans="3:9" x14ac:dyDescent="0.35">
      <c r="C66" s="2">
        <v>45359</v>
      </c>
      <c r="D66" s="3" t="s">
        <v>8</v>
      </c>
      <c r="E66" s="3" t="s">
        <v>18</v>
      </c>
      <c r="F66" s="3" t="s">
        <v>19</v>
      </c>
      <c r="G66" s="3">
        <v>13</v>
      </c>
      <c r="H66" s="3">
        <v>30000</v>
      </c>
      <c r="I66" s="3">
        <f t="shared" si="1"/>
        <v>390000</v>
      </c>
    </row>
    <row r="67" spans="3:9" x14ac:dyDescent="0.35">
      <c r="C67" s="2">
        <v>45360</v>
      </c>
      <c r="D67" s="3" t="s">
        <v>17</v>
      </c>
      <c r="E67" s="3" t="s">
        <v>9</v>
      </c>
      <c r="F67" s="3" t="s">
        <v>10</v>
      </c>
      <c r="G67" s="3">
        <v>9</v>
      </c>
      <c r="H67" s="3">
        <v>70000</v>
      </c>
      <c r="I67" s="3">
        <f t="shared" si="1"/>
        <v>630000</v>
      </c>
    </row>
    <row r="68" spans="3:9" x14ac:dyDescent="0.35">
      <c r="C68" s="2">
        <v>45361</v>
      </c>
      <c r="D68" s="3" t="s">
        <v>20</v>
      </c>
      <c r="E68" s="3" t="s">
        <v>15</v>
      </c>
      <c r="F68" s="3" t="s">
        <v>13</v>
      </c>
      <c r="G68" s="3">
        <v>5</v>
      </c>
      <c r="H68" s="3">
        <v>50000</v>
      </c>
      <c r="I68" s="3">
        <f t="shared" si="1"/>
        <v>250000</v>
      </c>
    </row>
    <row r="69" spans="3:9" x14ac:dyDescent="0.35">
      <c r="C69" s="2">
        <v>45362</v>
      </c>
      <c r="D69" s="3" t="s">
        <v>22</v>
      </c>
      <c r="E69" s="3" t="s">
        <v>12</v>
      </c>
      <c r="F69" s="3" t="s">
        <v>16</v>
      </c>
      <c r="G69" s="3">
        <v>11</v>
      </c>
      <c r="H69" s="3">
        <v>20000</v>
      </c>
      <c r="I69" s="3">
        <f t="shared" si="1"/>
        <v>220000</v>
      </c>
    </row>
    <row r="70" spans="3:9" x14ac:dyDescent="0.35">
      <c r="C70" s="2">
        <v>45363</v>
      </c>
      <c r="D70" s="3" t="s">
        <v>11</v>
      </c>
      <c r="E70" s="3" t="s">
        <v>15</v>
      </c>
      <c r="F70" s="3" t="s">
        <v>19</v>
      </c>
      <c r="G70" s="3">
        <v>14</v>
      </c>
      <c r="H70" s="3">
        <v>30000</v>
      </c>
      <c r="I70" s="3">
        <f t="shared" si="1"/>
        <v>420000</v>
      </c>
    </row>
    <row r="71" spans="3:9" x14ac:dyDescent="0.35">
      <c r="C71" s="2">
        <v>45364</v>
      </c>
      <c r="D71" s="3" t="s">
        <v>14</v>
      </c>
      <c r="E71" s="3" t="s">
        <v>18</v>
      </c>
      <c r="F71" s="3" t="s">
        <v>10</v>
      </c>
      <c r="G71" s="3">
        <v>10</v>
      </c>
      <c r="H71" s="3">
        <v>70000</v>
      </c>
      <c r="I71" s="3">
        <f t="shared" si="1"/>
        <v>700000</v>
      </c>
    </row>
    <row r="72" spans="3:9" x14ac:dyDescent="0.35">
      <c r="C72" s="2">
        <v>45365</v>
      </c>
      <c r="D72" s="3" t="s">
        <v>17</v>
      </c>
      <c r="E72" s="3" t="s">
        <v>21</v>
      </c>
      <c r="F72" s="3" t="s">
        <v>13</v>
      </c>
      <c r="G72" s="3">
        <v>6</v>
      </c>
      <c r="H72" s="3">
        <v>50000</v>
      </c>
      <c r="I72" s="3">
        <f t="shared" si="1"/>
        <v>300000</v>
      </c>
    </row>
    <row r="73" spans="3:9" x14ac:dyDescent="0.35">
      <c r="C73" s="2">
        <v>45366</v>
      </c>
      <c r="D73" s="3" t="s">
        <v>8</v>
      </c>
      <c r="E73" s="3" t="s">
        <v>23</v>
      </c>
      <c r="F73" s="3" t="s">
        <v>16</v>
      </c>
      <c r="G73" s="3">
        <v>8</v>
      </c>
      <c r="H73" s="3">
        <v>20000</v>
      </c>
      <c r="I73" s="3">
        <f t="shared" ref="I73:I84" si="2">G73*H73</f>
        <v>160000</v>
      </c>
    </row>
    <row r="74" spans="3:9" x14ac:dyDescent="0.35">
      <c r="C74" s="2">
        <v>45367</v>
      </c>
      <c r="D74" s="3" t="s">
        <v>22</v>
      </c>
      <c r="E74" s="3" t="s">
        <v>15</v>
      </c>
      <c r="F74" s="3" t="s">
        <v>19</v>
      </c>
      <c r="G74" s="3">
        <v>12</v>
      </c>
      <c r="H74" s="3">
        <v>30000</v>
      </c>
      <c r="I74" s="3">
        <f t="shared" si="2"/>
        <v>360000</v>
      </c>
    </row>
    <row r="75" spans="3:9" x14ac:dyDescent="0.35">
      <c r="C75" s="2">
        <v>45368</v>
      </c>
      <c r="D75" s="3" t="s">
        <v>11</v>
      </c>
      <c r="E75" s="3" t="s">
        <v>18</v>
      </c>
      <c r="F75" s="3" t="s">
        <v>10</v>
      </c>
      <c r="G75" s="3">
        <v>9</v>
      </c>
      <c r="H75" s="3">
        <v>70000</v>
      </c>
      <c r="I75" s="3">
        <f t="shared" si="2"/>
        <v>630000</v>
      </c>
    </row>
    <row r="76" spans="3:9" x14ac:dyDescent="0.35">
      <c r="C76" s="2">
        <v>45369</v>
      </c>
      <c r="D76" s="3" t="s">
        <v>8</v>
      </c>
      <c r="E76" s="3" t="s">
        <v>12</v>
      </c>
      <c r="F76" s="3" t="s">
        <v>13</v>
      </c>
      <c r="G76" s="3">
        <v>7</v>
      </c>
      <c r="H76" s="3">
        <v>50000</v>
      </c>
      <c r="I76" s="3">
        <f t="shared" si="2"/>
        <v>350000</v>
      </c>
    </row>
    <row r="77" spans="3:9" x14ac:dyDescent="0.35">
      <c r="C77" s="2">
        <v>45370</v>
      </c>
      <c r="D77" s="3" t="s">
        <v>17</v>
      </c>
      <c r="E77" s="3" t="s">
        <v>15</v>
      </c>
      <c r="F77" s="3" t="s">
        <v>16</v>
      </c>
      <c r="G77" s="3">
        <v>14</v>
      </c>
      <c r="H77" s="3">
        <v>20000</v>
      </c>
      <c r="I77" s="3">
        <f t="shared" si="2"/>
        <v>280000</v>
      </c>
    </row>
    <row r="78" spans="3:9" x14ac:dyDescent="0.35">
      <c r="C78" s="2">
        <v>45371</v>
      </c>
      <c r="D78" s="3" t="s">
        <v>20</v>
      </c>
      <c r="E78" s="3" t="s">
        <v>18</v>
      </c>
      <c r="F78" s="3" t="s">
        <v>19</v>
      </c>
      <c r="G78" s="3">
        <v>8</v>
      </c>
      <c r="H78" s="3">
        <v>30000</v>
      </c>
      <c r="I78" s="3">
        <f t="shared" si="2"/>
        <v>240000</v>
      </c>
    </row>
    <row r="79" spans="3:9" x14ac:dyDescent="0.35">
      <c r="C79" s="2">
        <v>45372</v>
      </c>
      <c r="D79" s="3" t="s">
        <v>22</v>
      </c>
      <c r="E79" s="3" t="s">
        <v>21</v>
      </c>
      <c r="F79" s="3" t="s">
        <v>10</v>
      </c>
      <c r="G79" s="3">
        <v>11</v>
      </c>
      <c r="H79" s="3">
        <v>70000</v>
      </c>
      <c r="I79" s="3">
        <f t="shared" si="2"/>
        <v>770000</v>
      </c>
    </row>
    <row r="80" spans="3:9" x14ac:dyDescent="0.35">
      <c r="C80" s="2">
        <v>45373</v>
      </c>
      <c r="D80" s="3" t="s">
        <v>8</v>
      </c>
      <c r="E80" s="3" t="s">
        <v>23</v>
      </c>
      <c r="F80" s="3" t="s">
        <v>13</v>
      </c>
      <c r="G80" s="3">
        <v>5</v>
      </c>
      <c r="H80" s="3">
        <v>50000</v>
      </c>
      <c r="I80" s="3">
        <f t="shared" si="2"/>
        <v>250000</v>
      </c>
    </row>
    <row r="81" spans="3:9" x14ac:dyDescent="0.35">
      <c r="C81" s="2">
        <v>45374</v>
      </c>
      <c r="D81" s="3" t="s">
        <v>14</v>
      </c>
      <c r="E81" s="3" t="s">
        <v>15</v>
      </c>
      <c r="F81" s="3" t="s">
        <v>16</v>
      </c>
      <c r="G81" s="3">
        <v>10</v>
      </c>
      <c r="H81" s="3">
        <v>20000</v>
      </c>
      <c r="I81" s="3">
        <f t="shared" si="2"/>
        <v>200000</v>
      </c>
    </row>
    <row r="82" spans="3:9" x14ac:dyDescent="0.35">
      <c r="C82" s="2">
        <v>45375</v>
      </c>
      <c r="D82" s="3" t="s">
        <v>17</v>
      </c>
      <c r="E82" s="3" t="s">
        <v>18</v>
      </c>
      <c r="F82" s="3" t="s">
        <v>19</v>
      </c>
      <c r="G82" s="3">
        <v>9</v>
      </c>
      <c r="H82" s="3">
        <v>30000</v>
      </c>
      <c r="I82" s="3">
        <f t="shared" si="2"/>
        <v>270000</v>
      </c>
    </row>
    <row r="83" spans="3:9" x14ac:dyDescent="0.35">
      <c r="C83" s="2">
        <v>45376</v>
      </c>
      <c r="D83" s="3" t="s">
        <v>20</v>
      </c>
      <c r="E83" s="3" t="s">
        <v>23</v>
      </c>
      <c r="F83" s="3" t="s">
        <v>10</v>
      </c>
      <c r="G83" s="3">
        <v>10</v>
      </c>
      <c r="H83" s="3">
        <v>70000</v>
      </c>
      <c r="I83" s="3">
        <f t="shared" si="2"/>
        <v>700000</v>
      </c>
    </row>
    <row r="84" spans="3:9" x14ac:dyDescent="0.35">
      <c r="C84" s="2">
        <v>45381</v>
      </c>
      <c r="D84" s="3" t="s">
        <v>8</v>
      </c>
      <c r="E84" s="3" t="s">
        <v>18</v>
      </c>
      <c r="F84" s="3" t="s">
        <v>19</v>
      </c>
      <c r="G84" s="3">
        <v>5</v>
      </c>
      <c r="H84" s="3">
        <v>30000</v>
      </c>
      <c r="I84" s="3">
        <f t="shared" si="2"/>
        <v>150000</v>
      </c>
    </row>
    <row r="169" spans="3:7" ht="21" x14ac:dyDescent="0.5">
      <c r="C169" s="48" t="s">
        <v>26</v>
      </c>
      <c r="D169" s="49"/>
      <c r="E169" s="49"/>
      <c r="F169" s="49"/>
      <c r="G169" s="49"/>
    </row>
  </sheetData>
  <mergeCells count="4">
    <mergeCell ref="C169:G169"/>
    <mergeCell ref="C6:I7"/>
    <mergeCell ref="D2:H2"/>
    <mergeCell ref="C4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F077-E7A0-46DF-9F67-7C5E0AEB586B}">
  <dimension ref="B2:H83"/>
  <sheetViews>
    <sheetView workbookViewId="0">
      <selection activeCell="J6" sqref="J6"/>
    </sheetView>
  </sheetViews>
  <sheetFormatPr defaultRowHeight="14.5" x14ac:dyDescent="0.35"/>
  <cols>
    <col min="1" max="1" width="4.26953125" customWidth="1"/>
    <col min="2" max="2" width="10.453125" bestFit="1" customWidth="1"/>
    <col min="4" max="4" width="17" customWidth="1"/>
    <col min="5" max="5" width="14" customWidth="1"/>
  </cols>
  <sheetData>
    <row r="2" spans="2:8" ht="19" customHeight="1" x14ac:dyDescent="0.45">
      <c r="B2" s="48" t="s">
        <v>84</v>
      </c>
      <c r="C2" s="53"/>
      <c r="D2" s="53"/>
      <c r="E2" s="53"/>
      <c r="F2" s="53"/>
      <c r="G2" s="53"/>
      <c r="H2" s="53"/>
    </row>
    <row r="4" spans="2:8" x14ac:dyDescent="0.35">
      <c r="B4" s="52" t="s">
        <v>0</v>
      </c>
      <c r="C4" s="52"/>
      <c r="D4" s="52"/>
      <c r="E4" s="52"/>
      <c r="F4" s="52"/>
      <c r="G4" s="52"/>
      <c r="H4" s="52"/>
    </row>
    <row r="5" spans="2:8" x14ac:dyDescent="0.35">
      <c r="B5" s="52"/>
      <c r="C5" s="52"/>
      <c r="D5" s="52"/>
      <c r="E5" s="52"/>
      <c r="F5" s="52"/>
      <c r="G5" s="52"/>
      <c r="H5" s="52"/>
    </row>
    <row r="6" spans="2:8" ht="43.5" x14ac:dyDescent="0.35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2:8" x14ac:dyDescent="0.35">
      <c r="B7" s="2">
        <v>45296</v>
      </c>
      <c r="C7" s="3" t="s">
        <v>8</v>
      </c>
      <c r="D7" s="3" t="s">
        <v>9</v>
      </c>
      <c r="E7" s="3" t="s">
        <v>10</v>
      </c>
      <c r="F7" s="3">
        <v>5</v>
      </c>
      <c r="G7" s="3">
        <v>70000</v>
      </c>
      <c r="H7" s="3">
        <f t="shared" ref="H7:H38" si="0">F7*G7</f>
        <v>350000</v>
      </c>
    </row>
    <row r="8" spans="2:8" ht="29" x14ac:dyDescent="0.35">
      <c r="B8" s="2">
        <v>45297</v>
      </c>
      <c r="C8" s="3" t="s">
        <v>11</v>
      </c>
      <c r="D8" s="3" t="s">
        <v>12</v>
      </c>
      <c r="E8" s="3" t="s">
        <v>13</v>
      </c>
      <c r="F8" s="3">
        <v>10</v>
      </c>
      <c r="G8" s="3">
        <v>50000</v>
      </c>
      <c r="H8" s="3">
        <f t="shared" si="0"/>
        <v>500000</v>
      </c>
    </row>
    <row r="9" spans="2:8" x14ac:dyDescent="0.35">
      <c r="B9" s="2">
        <v>45298</v>
      </c>
      <c r="C9" s="3" t="s">
        <v>14</v>
      </c>
      <c r="D9" s="3" t="s">
        <v>15</v>
      </c>
      <c r="E9" s="3" t="s">
        <v>16</v>
      </c>
      <c r="F9" s="3">
        <v>7</v>
      </c>
      <c r="G9" s="3">
        <v>20000</v>
      </c>
      <c r="H9" s="3">
        <f t="shared" si="0"/>
        <v>140000</v>
      </c>
    </row>
    <row r="10" spans="2:8" x14ac:dyDescent="0.35">
      <c r="B10" s="2">
        <v>45299</v>
      </c>
      <c r="C10" s="3" t="s">
        <v>17</v>
      </c>
      <c r="D10" s="3" t="s">
        <v>18</v>
      </c>
      <c r="E10" s="3" t="s">
        <v>19</v>
      </c>
      <c r="F10" s="3">
        <v>15</v>
      </c>
      <c r="G10" s="3">
        <v>30000</v>
      </c>
      <c r="H10" s="3">
        <f t="shared" si="0"/>
        <v>450000</v>
      </c>
    </row>
    <row r="11" spans="2:8" x14ac:dyDescent="0.35">
      <c r="B11" s="2">
        <v>45300</v>
      </c>
      <c r="C11" s="3" t="s">
        <v>20</v>
      </c>
      <c r="D11" s="3" t="s">
        <v>21</v>
      </c>
      <c r="E11" s="3" t="s">
        <v>10</v>
      </c>
      <c r="F11" s="3">
        <v>3</v>
      </c>
      <c r="G11" s="3">
        <v>70000</v>
      </c>
      <c r="H11" s="3">
        <f t="shared" si="0"/>
        <v>210000</v>
      </c>
    </row>
    <row r="12" spans="2:8" x14ac:dyDescent="0.35">
      <c r="B12" s="2">
        <v>45301</v>
      </c>
      <c r="C12" s="3" t="s">
        <v>22</v>
      </c>
      <c r="D12" s="3" t="s">
        <v>23</v>
      </c>
      <c r="E12" s="3" t="s">
        <v>13</v>
      </c>
      <c r="F12" s="3">
        <v>6</v>
      </c>
      <c r="G12" s="3">
        <v>50000</v>
      </c>
      <c r="H12" s="3">
        <f t="shared" si="0"/>
        <v>300000</v>
      </c>
    </row>
    <row r="13" spans="2:8" ht="29" x14ac:dyDescent="0.35">
      <c r="B13" s="2">
        <v>45302</v>
      </c>
      <c r="C13" s="3" t="s">
        <v>11</v>
      </c>
      <c r="D13" s="3" t="s">
        <v>15</v>
      </c>
      <c r="E13" s="3" t="s">
        <v>16</v>
      </c>
      <c r="F13" s="3">
        <v>4</v>
      </c>
      <c r="G13" s="3">
        <v>20000</v>
      </c>
      <c r="H13" s="3">
        <f t="shared" si="0"/>
        <v>80000</v>
      </c>
    </row>
    <row r="14" spans="2:8" x14ac:dyDescent="0.35">
      <c r="B14" s="2">
        <v>45303</v>
      </c>
      <c r="C14" s="3" t="s">
        <v>14</v>
      </c>
      <c r="D14" s="3" t="s">
        <v>18</v>
      </c>
      <c r="E14" s="3" t="s">
        <v>19</v>
      </c>
      <c r="F14" s="3">
        <v>10</v>
      </c>
      <c r="G14" s="3">
        <v>30000</v>
      </c>
      <c r="H14" s="3">
        <f t="shared" si="0"/>
        <v>300000</v>
      </c>
    </row>
    <row r="15" spans="2:8" x14ac:dyDescent="0.35">
      <c r="B15" s="2">
        <v>45304</v>
      </c>
      <c r="C15" s="3" t="s">
        <v>8</v>
      </c>
      <c r="D15" s="3" t="s">
        <v>9</v>
      </c>
      <c r="E15" s="3" t="s">
        <v>10</v>
      </c>
      <c r="F15" s="3">
        <v>8</v>
      </c>
      <c r="G15" s="3">
        <v>70000</v>
      </c>
      <c r="H15" s="3">
        <f t="shared" si="0"/>
        <v>560000</v>
      </c>
    </row>
    <row r="16" spans="2:8" x14ac:dyDescent="0.35">
      <c r="B16" s="2">
        <v>45305</v>
      </c>
      <c r="C16" s="3" t="s">
        <v>20</v>
      </c>
      <c r="D16" s="3" t="s">
        <v>9</v>
      </c>
      <c r="E16" s="3" t="s">
        <v>13</v>
      </c>
      <c r="F16" s="3">
        <v>12</v>
      </c>
      <c r="G16" s="3">
        <v>50000</v>
      </c>
      <c r="H16" s="3">
        <f t="shared" si="0"/>
        <v>600000</v>
      </c>
    </row>
    <row r="17" spans="2:8" x14ac:dyDescent="0.35">
      <c r="B17" s="2">
        <v>45306</v>
      </c>
      <c r="C17" s="3" t="s">
        <v>22</v>
      </c>
      <c r="D17" s="3" t="s">
        <v>12</v>
      </c>
      <c r="E17" s="3" t="s">
        <v>16</v>
      </c>
      <c r="F17" s="3">
        <v>9</v>
      </c>
      <c r="G17" s="3">
        <v>20000</v>
      </c>
      <c r="H17" s="3">
        <f t="shared" si="0"/>
        <v>180000</v>
      </c>
    </row>
    <row r="18" spans="2:8" ht="29" x14ac:dyDescent="0.35">
      <c r="B18" s="2">
        <v>45307</v>
      </c>
      <c r="C18" s="3" t="s">
        <v>11</v>
      </c>
      <c r="D18" s="3" t="s">
        <v>15</v>
      </c>
      <c r="E18" s="3" t="s">
        <v>19</v>
      </c>
      <c r="F18" s="3">
        <v>5</v>
      </c>
      <c r="G18" s="3">
        <v>30000</v>
      </c>
      <c r="H18" s="3">
        <f t="shared" si="0"/>
        <v>150000</v>
      </c>
    </row>
    <row r="19" spans="2:8" x14ac:dyDescent="0.35">
      <c r="B19" s="2">
        <v>45308</v>
      </c>
      <c r="C19" s="3" t="s">
        <v>14</v>
      </c>
      <c r="D19" s="3" t="s">
        <v>18</v>
      </c>
      <c r="E19" s="3" t="s">
        <v>10</v>
      </c>
      <c r="F19" s="3">
        <v>11</v>
      </c>
      <c r="G19" s="3">
        <v>70000</v>
      </c>
      <c r="H19" s="3">
        <f t="shared" si="0"/>
        <v>770000</v>
      </c>
    </row>
    <row r="20" spans="2:8" x14ac:dyDescent="0.35">
      <c r="B20" s="2">
        <v>45309</v>
      </c>
      <c r="C20" s="3" t="s">
        <v>17</v>
      </c>
      <c r="D20" s="3" t="s">
        <v>21</v>
      </c>
      <c r="E20" s="3" t="s">
        <v>13</v>
      </c>
      <c r="F20" s="3">
        <v>7</v>
      </c>
      <c r="G20" s="3">
        <v>50000</v>
      </c>
      <c r="H20" s="3">
        <f t="shared" si="0"/>
        <v>350000</v>
      </c>
    </row>
    <row r="21" spans="2:8" x14ac:dyDescent="0.35">
      <c r="B21" s="2">
        <v>45310</v>
      </c>
      <c r="C21" s="3" t="s">
        <v>20</v>
      </c>
      <c r="D21" s="3" t="s">
        <v>23</v>
      </c>
      <c r="E21" s="3" t="s">
        <v>16</v>
      </c>
      <c r="F21" s="3">
        <v>6</v>
      </c>
      <c r="G21" s="3">
        <v>20000</v>
      </c>
      <c r="H21" s="3">
        <f t="shared" si="0"/>
        <v>120000</v>
      </c>
    </row>
    <row r="22" spans="2:8" x14ac:dyDescent="0.35">
      <c r="B22" s="2">
        <v>45311</v>
      </c>
      <c r="C22" s="3" t="s">
        <v>22</v>
      </c>
      <c r="D22" s="3" t="s">
        <v>15</v>
      </c>
      <c r="E22" s="3" t="s">
        <v>19</v>
      </c>
      <c r="F22" s="3">
        <v>13</v>
      </c>
      <c r="G22" s="3">
        <v>30000</v>
      </c>
      <c r="H22" s="3">
        <f t="shared" si="0"/>
        <v>390000</v>
      </c>
    </row>
    <row r="23" spans="2:8" x14ac:dyDescent="0.35">
      <c r="B23" s="2">
        <v>45312</v>
      </c>
      <c r="C23" s="3" t="s">
        <v>8</v>
      </c>
      <c r="D23" s="3" t="s">
        <v>18</v>
      </c>
      <c r="E23" s="3" t="s">
        <v>10</v>
      </c>
      <c r="F23" s="3">
        <v>9</v>
      </c>
      <c r="G23" s="3">
        <v>70000</v>
      </c>
      <c r="H23" s="3">
        <f t="shared" si="0"/>
        <v>630000</v>
      </c>
    </row>
    <row r="24" spans="2:8" x14ac:dyDescent="0.35">
      <c r="B24" s="2">
        <v>45313</v>
      </c>
      <c r="C24" s="3" t="s">
        <v>14</v>
      </c>
      <c r="D24" s="3" t="s">
        <v>21</v>
      </c>
      <c r="E24" s="3" t="s">
        <v>13</v>
      </c>
      <c r="F24" s="3">
        <v>8</v>
      </c>
      <c r="G24" s="3">
        <v>50000</v>
      </c>
      <c r="H24" s="3">
        <f t="shared" si="0"/>
        <v>400000</v>
      </c>
    </row>
    <row r="25" spans="2:8" x14ac:dyDescent="0.35">
      <c r="B25" s="2">
        <v>45314</v>
      </c>
      <c r="C25" s="3" t="s">
        <v>17</v>
      </c>
      <c r="D25" s="3" t="s">
        <v>23</v>
      </c>
      <c r="E25" s="3" t="s">
        <v>16</v>
      </c>
      <c r="F25" s="3">
        <v>14</v>
      </c>
      <c r="G25" s="3">
        <v>20000</v>
      </c>
      <c r="H25" s="3">
        <f t="shared" si="0"/>
        <v>280000</v>
      </c>
    </row>
    <row r="26" spans="2:8" x14ac:dyDescent="0.35">
      <c r="B26" s="2">
        <v>45315</v>
      </c>
      <c r="C26" s="3" t="s">
        <v>20</v>
      </c>
      <c r="D26" s="3" t="s">
        <v>15</v>
      </c>
      <c r="E26" s="3" t="s">
        <v>19</v>
      </c>
      <c r="F26" s="3">
        <v>7</v>
      </c>
      <c r="G26" s="3">
        <v>30000</v>
      </c>
      <c r="H26" s="3">
        <f t="shared" si="0"/>
        <v>210000</v>
      </c>
    </row>
    <row r="27" spans="2:8" x14ac:dyDescent="0.35">
      <c r="B27" s="2">
        <v>45316</v>
      </c>
      <c r="C27" s="3" t="s">
        <v>22</v>
      </c>
      <c r="D27" s="3" t="s">
        <v>18</v>
      </c>
      <c r="E27" s="3" t="s">
        <v>10</v>
      </c>
      <c r="F27" s="3">
        <v>10</v>
      </c>
      <c r="G27" s="3">
        <v>70000</v>
      </c>
      <c r="H27" s="3">
        <f t="shared" si="0"/>
        <v>700000</v>
      </c>
    </row>
    <row r="28" spans="2:8" ht="29" x14ac:dyDescent="0.35">
      <c r="B28" s="2">
        <v>45317</v>
      </c>
      <c r="C28" s="3" t="s">
        <v>11</v>
      </c>
      <c r="D28" s="3" t="s">
        <v>9</v>
      </c>
      <c r="E28" s="3" t="s">
        <v>13</v>
      </c>
      <c r="F28" s="3">
        <v>5</v>
      </c>
      <c r="G28" s="3">
        <v>50000</v>
      </c>
      <c r="H28" s="3">
        <f t="shared" si="0"/>
        <v>250000</v>
      </c>
    </row>
    <row r="29" spans="2:8" x14ac:dyDescent="0.35">
      <c r="B29" s="2">
        <v>45318</v>
      </c>
      <c r="C29" s="3" t="s">
        <v>8</v>
      </c>
      <c r="D29" s="3" t="s">
        <v>12</v>
      </c>
      <c r="E29" s="3" t="s">
        <v>16</v>
      </c>
      <c r="F29" s="3">
        <v>8</v>
      </c>
      <c r="G29" s="3">
        <v>20000</v>
      </c>
      <c r="H29" s="3">
        <f t="shared" si="0"/>
        <v>160000</v>
      </c>
    </row>
    <row r="30" spans="2:8" x14ac:dyDescent="0.35">
      <c r="B30" s="2">
        <v>45319</v>
      </c>
      <c r="C30" s="3" t="s">
        <v>17</v>
      </c>
      <c r="D30" s="3" t="s">
        <v>15</v>
      </c>
      <c r="E30" s="3" t="s">
        <v>19</v>
      </c>
      <c r="F30" s="3">
        <v>6</v>
      </c>
      <c r="G30" s="3">
        <v>30000</v>
      </c>
      <c r="H30" s="3">
        <f t="shared" si="0"/>
        <v>180000</v>
      </c>
    </row>
    <row r="31" spans="2:8" x14ac:dyDescent="0.35">
      <c r="B31" s="2">
        <v>45320</v>
      </c>
      <c r="C31" s="3" t="s">
        <v>20</v>
      </c>
      <c r="D31" s="3" t="s">
        <v>18</v>
      </c>
      <c r="E31" s="3" t="s">
        <v>10</v>
      </c>
      <c r="F31" s="3">
        <v>7</v>
      </c>
      <c r="G31" s="3">
        <v>70000</v>
      </c>
      <c r="H31" s="3">
        <f t="shared" si="0"/>
        <v>490000</v>
      </c>
    </row>
    <row r="32" spans="2:8" x14ac:dyDescent="0.35">
      <c r="B32" s="2">
        <v>45323</v>
      </c>
      <c r="C32" s="3" t="s">
        <v>22</v>
      </c>
      <c r="D32" s="3" t="s">
        <v>21</v>
      </c>
      <c r="E32" s="3" t="s">
        <v>10</v>
      </c>
      <c r="F32" s="3">
        <v>8</v>
      </c>
      <c r="G32" s="3">
        <v>70000</v>
      </c>
      <c r="H32" s="3">
        <f t="shared" si="0"/>
        <v>560000</v>
      </c>
    </row>
    <row r="33" spans="2:8" ht="29" x14ac:dyDescent="0.35">
      <c r="B33" s="2">
        <v>45324</v>
      </c>
      <c r="C33" s="3" t="s">
        <v>11</v>
      </c>
      <c r="D33" s="3" t="s">
        <v>23</v>
      </c>
      <c r="E33" s="3" t="s">
        <v>13</v>
      </c>
      <c r="F33" s="3">
        <v>6</v>
      </c>
      <c r="G33" s="3">
        <v>50000</v>
      </c>
      <c r="H33" s="3">
        <f t="shared" si="0"/>
        <v>300000</v>
      </c>
    </row>
    <row r="34" spans="2:8" x14ac:dyDescent="0.35">
      <c r="B34" s="2">
        <v>45325</v>
      </c>
      <c r="C34" s="3" t="s">
        <v>14</v>
      </c>
      <c r="D34" s="3" t="s">
        <v>15</v>
      </c>
      <c r="E34" s="3" t="s">
        <v>16</v>
      </c>
      <c r="F34" s="3">
        <v>10</v>
      </c>
      <c r="G34" s="3">
        <v>20000</v>
      </c>
      <c r="H34" s="3">
        <f t="shared" si="0"/>
        <v>200000</v>
      </c>
    </row>
    <row r="35" spans="2:8" x14ac:dyDescent="0.35">
      <c r="B35" s="2">
        <v>45326</v>
      </c>
      <c r="C35" s="3" t="s">
        <v>17</v>
      </c>
      <c r="D35" s="3" t="s">
        <v>9</v>
      </c>
      <c r="E35" s="3" t="s">
        <v>19</v>
      </c>
      <c r="F35" s="3">
        <v>20</v>
      </c>
      <c r="G35" s="3">
        <v>30000</v>
      </c>
      <c r="H35" s="3">
        <f t="shared" si="0"/>
        <v>600000</v>
      </c>
    </row>
    <row r="36" spans="2:8" x14ac:dyDescent="0.35">
      <c r="B36" s="2">
        <v>45327</v>
      </c>
      <c r="C36" s="3" t="s">
        <v>8</v>
      </c>
      <c r="D36" s="3" t="s">
        <v>21</v>
      </c>
      <c r="E36" s="3" t="s">
        <v>10</v>
      </c>
      <c r="F36" s="3">
        <v>4</v>
      </c>
      <c r="G36" s="3">
        <v>70000</v>
      </c>
      <c r="H36" s="3">
        <f t="shared" si="0"/>
        <v>280000</v>
      </c>
    </row>
    <row r="37" spans="2:8" x14ac:dyDescent="0.35">
      <c r="B37" s="2">
        <v>45328</v>
      </c>
      <c r="C37" s="3" t="s">
        <v>22</v>
      </c>
      <c r="D37" s="3" t="s">
        <v>23</v>
      </c>
      <c r="E37" s="3" t="s">
        <v>13</v>
      </c>
      <c r="F37" s="3">
        <v>9</v>
      </c>
      <c r="G37" s="3">
        <v>50000</v>
      </c>
      <c r="H37" s="3">
        <f t="shared" si="0"/>
        <v>450000</v>
      </c>
    </row>
    <row r="38" spans="2:8" ht="29" x14ac:dyDescent="0.35">
      <c r="B38" s="2">
        <v>45329</v>
      </c>
      <c r="C38" s="3" t="s">
        <v>11</v>
      </c>
      <c r="D38" s="3" t="s">
        <v>21</v>
      </c>
      <c r="E38" s="3" t="s">
        <v>16</v>
      </c>
      <c r="F38" s="3">
        <v>5</v>
      </c>
      <c r="G38" s="3">
        <v>20000</v>
      </c>
      <c r="H38" s="3">
        <f t="shared" si="0"/>
        <v>100000</v>
      </c>
    </row>
    <row r="39" spans="2:8" x14ac:dyDescent="0.35">
      <c r="B39" s="2">
        <v>45330</v>
      </c>
      <c r="C39" s="3" t="s">
        <v>8</v>
      </c>
      <c r="D39" s="3" t="s">
        <v>23</v>
      </c>
      <c r="E39" s="3" t="s">
        <v>19</v>
      </c>
      <c r="F39" s="3">
        <v>15</v>
      </c>
      <c r="G39" s="3">
        <v>30000</v>
      </c>
      <c r="H39" s="3">
        <f t="shared" ref="H39:H70" si="1">F39*G39</f>
        <v>450000</v>
      </c>
    </row>
    <row r="40" spans="2:8" x14ac:dyDescent="0.35">
      <c r="B40" s="2">
        <v>45331</v>
      </c>
      <c r="C40" s="3" t="s">
        <v>17</v>
      </c>
      <c r="D40" s="3" t="s">
        <v>15</v>
      </c>
      <c r="E40" s="3" t="s">
        <v>10</v>
      </c>
      <c r="F40" s="3">
        <v>7</v>
      </c>
      <c r="G40" s="3">
        <v>70000</v>
      </c>
      <c r="H40" s="3">
        <f t="shared" si="1"/>
        <v>490000</v>
      </c>
    </row>
    <row r="41" spans="2:8" x14ac:dyDescent="0.35">
      <c r="B41" s="2">
        <v>45332</v>
      </c>
      <c r="C41" s="3" t="s">
        <v>20</v>
      </c>
      <c r="D41" s="3" t="s">
        <v>18</v>
      </c>
      <c r="E41" s="3" t="s">
        <v>13</v>
      </c>
      <c r="F41" s="3">
        <v>11</v>
      </c>
      <c r="G41" s="3">
        <v>50000</v>
      </c>
      <c r="H41" s="3">
        <f t="shared" si="1"/>
        <v>550000</v>
      </c>
    </row>
    <row r="42" spans="2:8" x14ac:dyDescent="0.35">
      <c r="B42" s="2">
        <v>45333</v>
      </c>
      <c r="C42" s="3" t="s">
        <v>22</v>
      </c>
      <c r="D42" s="3" t="s">
        <v>9</v>
      </c>
      <c r="E42" s="3" t="s">
        <v>16</v>
      </c>
      <c r="F42" s="3">
        <v>12</v>
      </c>
      <c r="G42" s="3">
        <v>20000</v>
      </c>
      <c r="H42" s="3">
        <f t="shared" si="1"/>
        <v>240000</v>
      </c>
    </row>
    <row r="43" spans="2:8" ht="29" x14ac:dyDescent="0.35">
      <c r="B43" s="2">
        <v>45334</v>
      </c>
      <c r="C43" s="3" t="s">
        <v>11</v>
      </c>
      <c r="D43" s="3" t="s">
        <v>9</v>
      </c>
      <c r="E43" s="3" t="s">
        <v>19</v>
      </c>
      <c r="F43" s="3">
        <v>10</v>
      </c>
      <c r="G43" s="3">
        <v>30000</v>
      </c>
      <c r="H43" s="3">
        <f t="shared" si="1"/>
        <v>300000</v>
      </c>
    </row>
    <row r="44" spans="2:8" x14ac:dyDescent="0.35">
      <c r="B44" s="2">
        <v>45335</v>
      </c>
      <c r="C44" s="3" t="s">
        <v>14</v>
      </c>
      <c r="D44" s="3" t="s">
        <v>12</v>
      </c>
      <c r="E44" s="3" t="s">
        <v>10</v>
      </c>
      <c r="F44" s="3">
        <v>9</v>
      </c>
      <c r="G44" s="3">
        <v>70000</v>
      </c>
      <c r="H44" s="3">
        <f t="shared" si="1"/>
        <v>630000</v>
      </c>
    </row>
    <row r="45" spans="2:8" x14ac:dyDescent="0.35">
      <c r="B45" s="2">
        <v>45336</v>
      </c>
      <c r="C45" s="3" t="s">
        <v>17</v>
      </c>
      <c r="D45" s="3" t="s">
        <v>15</v>
      </c>
      <c r="E45" s="3" t="s">
        <v>13</v>
      </c>
      <c r="F45" s="3">
        <v>8</v>
      </c>
      <c r="G45" s="3">
        <v>50000</v>
      </c>
      <c r="H45" s="3">
        <f t="shared" si="1"/>
        <v>400000</v>
      </c>
    </row>
    <row r="46" spans="2:8" x14ac:dyDescent="0.35">
      <c r="B46" s="2">
        <v>45337</v>
      </c>
      <c r="C46" s="3" t="s">
        <v>20</v>
      </c>
      <c r="D46" s="3" t="s">
        <v>18</v>
      </c>
      <c r="E46" s="3" t="s">
        <v>16</v>
      </c>
      <c r="F46" s="3">
        <v>11</v>
      </c>
      <c r="G46" s="3">
        <v>20000</v>
      </c>
      <c r="H46" s="3">
        <f t="shared" si="1"/>
        <v>220000</v>
      </c>
    </row>
    <row r="47" spans="2:8" x14ac:dyDescent="0.35">
      <c r="B47" s="2">
        <v>45338</v>
      </c>
      <c r="C47" s="3" t="s">
        <v>8</v>
      </c>
      <c r="D47" s="3" t="s">
        <v>21</v>
      </c>
      <c r="E47" s="3" t="s">
        <v>19</v>
      </c>
      <c r="F47" s="3">
        <v>14</v>
      </c>
      <c r="G47" s="3">
        <v>30000</v>
      </c>
      <c r="H47" s="3">
        <f t="shared" si="1"/>
        <v>420000</v>
      </c>
    </row>
    <row r="48" spans="2:8" ht="29" x14ac:dyDescent="0.35">
      <c r="B48" s="2">
        <v>45339</v>
      </c>
      <c r="C48" s="3" t="s">
        <v>11</v>
      </c>
      <c r="D48" s="3" t="s">
        <v>23</v>
      </c>
      <c r="E48" s="3" t="s">
        <v>10</v>
      </c>
      <c r="F48" s="3">
        <v>10</v>
      </c>
      <c r="G48" s="3">
        <v>70000</v>
      </c>
      <c r="H48" s="3">
        <f t="shared" si="1"/>
        <v>700000</v>
      </c>
    </row>
    <row r="49" spans="2:8" x14ac:dyDescent="0.35">
      <c r="B49" s="2">
        <v>45340</v>
      </c>
      <c r="C49" s="3" t="s">
        <v>14</v>
      </c>
      <c r="D49" s="3" t="s">
        <v>15</v>
      </c>
      <c r="E49" s="3" t="s">
        <v>13</v>
      </c>
      <c r="F49" s="3">
        <v>9</v>
      </c>
      <c r="G49" s="3">
        <v>50000</v>
      </c>
      <c r="H49" s="3">
        <f t="shared" si="1"/>
        <v>450000</v>
      </c>
    </row>
    <row r="50" spans="2:8" x14ac:dyDescent="0.35">
      <c r="B50" s="2">
        <v>45341</v>
      </c>
      <c r="C50" s="3" t="s">
        <v>17</v>
      </c>
      <c r="D50" s="3" t="s">
        <v>18</v>
      </c>
      <c r="E50" s="3" t="s">
        <v>16</v>
      </c>
      <c r="F50" s="3">
        <v>13</v>
      </c>
      <c r="G50" s="3">
        <v>20000</v>
      </c>
      <c r="H50" s="3">
        <f t="shared" si="1"/>
        <v>260000</v>
      </c>
    </row>
    <row r="51" spans="2:8" x14ac:dyDescent="0.35">
      <c r="B51" s="2">
        <v>45342</v>
      </c>
      <c r="C51" s="3" t="s">
        <v>20</v>
      </c>
      <c r="D51" s="3" t="s">
        <v>21</v>
      </c>
      <c r="E51" s="3" t="s">
        <v>19</v>
      </c>
      <c r="F51" s="3">
        <v>8</v>
      </c>
      <c r="G51" s="3">
        <v>30000</v>
      </c>
      <c r="H51" s="3">
        <f t="shared" si="1"/>
        <v>240000</v>
      </c>
    </row>
    <row r="52" spans="2:8" x14ac:dyDescent="0.35">
      <c r="B52" s="2">
        <v>45343</v>
      </c>
      <c r="C52" s="3" t="s">
        <v>22</v>
      </c>
      <c r="D52" s="3" t="s">
        <v>23</v>
      </c>
      <c r="E52" s="3" t="s">
        <v>10</v>
      </c>
      <c r="F52" s="3">
        <v>12</v>
      </c>
      <c r="G52" s="3">
        <v>70000</v>
      </c>
      <c r="H52" s="3">
        <f t="shared" si="1"/>
        <v>840000</v>
      </c>
    </row>
    <row r="53" spans="2:8" ht="29" x14ac:dyDescent="0.35">
      <c r="B53" s="2">
        <v>45344</v>
      </c>
      <c r="C53" s="3" t="s">
        <v>11</v>
      </c>
      <c r="D53" s="3" t="s">
        <v>15</v>
      </c>
      <c r="E53" s="3" t="s">
        <v>13</v>
      </c>
      <c r="F53" s="3">
        <v>7</v>
      </c>
      <c r="G53" s="3">
        <v>50000</v>
      </c>
      <c r="H53" s="3">
        <f t="shared" si="1"/>
        <v>350000</v>
      </c>
    </row>
    <row r="54" spans="2:8" x14ac:dyDescent="0.35">
      <c r="B54" s="2">
        <v>45345</v>
      </c>
      <c r="C54" s="3" t="s">
        <v>14</v>
      </c>
      <c r="D54" s="3" t="s">
        <v>18</v>
      </c>
      <c r="E54" s="3" t="s">
        <v>16</v>
      </c>
      <c r="F54" s="3">
        <v>9</v>
      </c>
      <c r="G54" s="3">
        <v>20000</v>
      </c>
      <c r="H54" s="3">
        <f t="shared" si="1"/>
        <v>180000</v>
      </c>
    </row>
    <row r="55" spans="2:8" x14ac:dyDescent="0.35">
      <c r="B55" s="2">
        <v>45346</v>
      </c>
      <c r="C55" s="3" t="s">
        <v>8</v>
      </c>
      <c r="D55" s="3" t="s">
        <v>9</v>
      </c>
      <c r="E55" s="3" t="s">
        <v>19</v>
      </c>
      <c r="F55" s="3">
        <v>12</v>
      </c>
      <c r="G55" s="3">
        <v>30000</v>
      </c>
      <c r="H55" s="3">
        <f t="shared" si="1"/>
        <v>360000</v>
      </c>
    </row>
    <row r="56" spans="2:8" x14ac:dyDescent="0.35">
      <c r="B56" s="2">
        <v>45347</v>
      </c>
      <c r="C56" s="3" t="s">
        <v>20</v>
      </c>
      <c r="D56" s="3" t="s">
        <v>12</v>
      </c>
      <c r="E56" s="3" t="s">
        <v>10</v>
      </c>
      <c r="F56" s="3">
        <v>5</v>
      </c>
      <c r="G56" s="3">
        <v>70000</v>
      </c>
      <c r="H56" s="3">
        <f t="shared" si="1"/>
        <v>350000</v>
      </c>
    </row>
    <row r="57" spans="2:8" x14ac:dyDescent="0.35">
      <c r="B57" s="2">
        <v>45352</v>
      </c>
      <c r="C57" s="3" t="s">
        <v>22</v>
      </c>
      <c r="D57" s="3" t="s">
        <v>9</v>
      </c>
      <c r="E57" s="3" t="s">
        <v>10</v>
      </c>
      <c r="F57" s="3">
        <v>12</v>
      </c>
      <c r="G57" s="3">
        <v>70000</v>
      </c>
      <c r="H57" s="3">
        <f t="shared" si="1"/>
        <v>840000</v>
      </c>
    </row>
    <row r="58" spans="2:8" ht="29" x14ac:dyDescent="0.35">
      <c r="B58" s="2">
        <v>45353</v>
      </c>
      <c r="C58" s="3" t="s">
        <v>11</v>
      </c>
      <c r="D58" s="3" t="s">
        <v>9</v>
      </c>
      <c r="E58" s="3" t="s">
        <v>13</v>
      </c>
      <c r="F58" s="3">
        <v>8</v>
      </c>
      <c r="G58" s="3">
        <v>50000</v>
      </c>
      <c r="H58" s="3">
        <f t="shared" si="1"/>
        <v>400000</v>
      </c>
    </row>
    <row r="59" spans="2:8" x14ac:dyDescent="0.35">
      <c r="B59" s="2">
        <v>45354</v>
      </c>
      <c r="C59" s="3" t="s">
        <v>14</v>
      </c>
      <c r="D59" s="3" t="s">
        <v>21</v>
      </c>
      <c r="E59" s="3" t="s">
        <v>16</v>
      </c>
      <c r="F59" s="3">
        <v>7</v>
      </c>
      <c r="G59" s="3">
        <v>20000</v>
      </c>
      <c r="H59" s="3">
        <f t="shared" si="1"/>
        <v>140000</v>
      </c>
    </row>
    <row r="60" spans="2:8" x14ac:dyDescent="0.35">
      <c r="B60" s="2">
        <v>45355</v>
      </c>
      <c r="C60" s="3" t="s">
        <v>17</v>
      </c>
      <c r="D60" s="3" t="s">
        <v>23</v>
      </c>
      <c r="E60" s="3" t="s">
        <v>19</v>
      </c>
      <c r="F60" s="3">
        <v>9</v>
      </c>
      <c r="G60" s="3">
        <v>30000</v>
      </c>
      <c r="H60" s="3">
        <f t="shared" si="1"/>
        <v>270000</v>
      </c>
    </row>
    <row r="61" spans="2:8" x14ac:dyDescent="0.35">
      <c r="B61" s="2">
        <v>45356</v>
      </c>
      <c r="C61" s="3" t="s">
        <v>20</v>
      </c>
      <c r="D61" s="3" t="s">
        <v>21</v>
      </c>
      <c r="E61" s="3" t="s">
        <v>10</v>
      </c>
      <c r="F61" s="3">
        <v>6</v>
      </c>
      <c r="G61" s="3">
        <v>70000</v>
      </c>
      <c r="H61" s="3">
        <f t="shared" si="1"/>
        <v>420000</v>
      </c>
    </row>
    <row r="62" spans="2:8" x14ac:dyDescent="0.35">
      <c r="B62" s="2">
        <v>45357</v>
      </c>
      <c r="C62" s="3" t="s">
        <v>8</v>
      </c>
      <c r="D62" s="3" t="s">
        <v>23</v>
      </c>
      <c r="E62" s="3" t="s">
        <v>13</v>
      </c>
      <c r="F62" s="3">
        <v>10</v>
      </c>
      <c r="G62" s="3">
        <v>50000</v>
      </c>
      <c r="H62" s="3">
        <f t="shared" si="1"/>
        <v>500000</v>
      </c>
    </row>
    <row r="63" spans="2:8" ht="29" x14ac:dyDescent="0.35">
      <c r="B63" s="2">
        <v>45358</v>
      </c>
      <c r="C63" s="3" t="s">
        <v>11</v>
      </c>
      <c r="D63" s="3" t="s">
        <v>15</v>
      </c>
      <c r="E63" s="3" t="s">
        <v>16</v>
      </c>
      <c r="F63" s="3">
        <v>8</v>
      </c>
      <c r="G63" s="3">
        <v>20000</v>
      </c>
      <c r="H63" s="3">
        <f t="shared" si="1"/>
        <v>160000</v>
      </c>
    </row>
    <row r="64" spans="2:8" x14ac:dyDescent="0.35">
      <c r="B64" s="2">
        <v>45359</v>
      </c>
      <c r="C64" s="3" t="s">
        <v>8</v>
      </c>
      <c r="D64" s="3" t="s">
        <v>18</v>
      </c>
      <c r="E64" s="3" t="s">
        <v>19</v>
      </c>
      <c r="F64" s="3">
        <v>13</v>
      </c>
      <c r="G64" s="3">
        <v>30000</v>
      </c>
      <c r="H64" s="3">
        <f t="shared" si="1"/>
        <v>390000</v>
      </c>
    </row>
    <row r="65" spans="2:8" x14ac:dyDescent="0.35">
      <c r="B65" s="2">
        <v>45360</v>
      </c>
      <c r="C65" s="3" t="s">
        <v>17</v>
      </c>
      <c r="D65" s="3" t="s">
        <v>9</v>
      </c>
      <c r="E65" s="3" t="s">
        <v>10</v>
      </c>
      <c r="F65" s="3">
        <v>9</v>
      </c>
      <c r="G65" s="3">
        <v>70000</v>
      </c>
      <c r="H65" s="3">
        <f t="shared" si="1"/>
        <v>630000</v>
      </c>
    </row>
    <row r="66" spans="2:8" x14ac:dyDescent="0.35">
      <c r="B66" s="2">
        <v>45361</v>
      </c>
      <c r="C66" s="3" t="s">
        <v>20</v>
      </c>
      <c r="D66" s="3" t="s">
        <v>15</v>
      </c>
      <c r="E66" s="3" t="s">
        <v>13</v>
      </c>
      <c r="F66" s="3">
        <v>5</v>
      </c>
      <c r="G66" s="3">
        <v>50000</v>
      </c>
      <c r="H66" s="3">
        <f t="shared" si="1"/>
        <v>250000</v>
      </c>
    </row>
    <row r="67" spans="2:8" x14ac:dyDescent="0.35">
      <c r="B67" s="2">
        <v>45362</v>
      </c>
      <c r="C67" s="3" t="s">
        <v>22</v>
      </c>
      <c r="D67" s="3" t="s">
        <v>12</v>
      </c>
      <c r="E67" s="3" t="s">
        <v>16</v>
      </c>
      <c r="F67" s="3">
        <v>11</v>
      </c>
      <c r="G67" s="3">
        <v>20000</v>
      </c>
      <c r="H67" s="3">
        <f t="shared" si="1"/>
        <v>220000</v>
      </c>
    </row>
    <row r="68" spans="2:8" ht="29" x14ac:dyDescent="0.35">
      <c r="B68" s="2">
        <v>45363</v>
      </c>
      <c r="C68" s="3" t="s">
        <v>11</v>
      </c>
      <c r="D68" s="3" t="s">
        <v>15</v>
      </c>
      <c r="E68" s="3" t="s">
        <v>19</v>
      </c>
      <c r="F68" s="3">
        <v>14</v>
      </c>
      <c r="G68" s="3">
        <v>30000</v>
      </c>
      <c r="H68" s="3">
        <f t="shared" si="1"/>
        <v>420000</v>
      </c>
    </row>
    <row r="69" spans="2:8" x14ac:dyDescent="0.35">
      <c r="B69" s="2">
        <v>45364</v>
      </c>
      <c r="C69" s="3" t="s">
        <v>14</v>
      </c>
      <c r="D69" s="3" t="s">
        <v>18</v>
      </c>
      <c r="E69" s="3" t="s">
        <v>10</v>
      </c>
      <c r="F69" s="3">
        <v>10</v>
      </c>
      <c r="G69" s="3">
        <v>70000</v>
      </c>
      <c r="H69" s="3">
        <f t="shared" si="1"/>
        <v>700000</v>
      </c>
    </row>
    <row r="70" spans="2:8" x14ac:dyDescent="0.35">
      <c r="B70" s="2">
        <v>45365</v>
      </c>
      <c r="C70" s="3" t="s">
        <v>17</v>
      </c>
      <c r="D70" s="3" t="s">
        <v>21</v>
      </c>
      <c r="E70" s="3" t="s">
        <v>13</v>
      </c>
      <c r="F70" s="3">
        <v>6</v>
      </c>
      <c r="G70" s="3">
        <v>50000</v>
      </c>
      <c r="H70" s="3">
        <f t="shared" si="1"/>
        <v>300000</v>
      </c>
    </row>
    <row r="71" spans="2:8" x14ac:dyDescent="0.35">
      <c r="B71" s="2">
        <v>45366</v>
      </c>
      <c r="C71" s="3" t="s">
        <v>8</v>
      </c>
      <c r="D71" s="3" t="s">
        <v>23</v>
      </c>
      <c r="E71" s="3" t="s">
        <v>16</v>
      </c>
      <c r="F71" s="3">
        <v>8</v>
      </c>
      <c r="G71" s="3">
        <v>20000</v>
      </c>
      <c r="H71" s="3">
        <f t="shared" ref="H71:H82" si="2">F71*G71</f>
        <v>160000</v>
      </c>
    </row>
    <row r="72" spans="2:8" x14ac:dyDescent="0.35">
      <c r="B72" s="2">
        <v>45367</v>
      </c>
      <c r="C72" s="3" t="s">
        <v>22</v>
      </c>
      <c r="D72" s="3" t="s">
        <v>15</v>
      </c>
      <c r="E72" s="3" t="s">
        <v>19</v>
      </c>
      <c r="F72" s="3">
        <v>12</v>
      </c>
      <c r="G72" s="3">
        <v>30000</v>
      </c>
      <c r="H72" s="3">
        <f t="shared" si="2"/>
        <v>360000</v>
      </c>
    </row>
    <row r="73" spans="2:8" ht="29" x14ac:dyDescent="0.35">
      <c r="B73" s="2">
        <v>45368</v>
      </c>
      <c r="C73" s="3" t="s">
        <v>11</v>
      </c>
      <c r="D73" s="3" t="s">
        <v>18</v>
      </c>
      <c r="E73" s="3" t="s">
        <v>10</v>
      </c>
      <c r="F73" s="3">
        <v>9</v>
      </c>
      <c r="G73" s="3">
        <v>70000</v>
      </c>
      <c r="H73" s="3">
        <f t="shared" si="2"/>
        <v>630000</v>
      </c>
    </row>
    <row r="74" spans="2:8" x14ac:dyDescent="0.35">
      <c r="B74" s="2">
        <v>45369</v>
      </c>
      <c r="C74" s="3" t="s">
        <v>8</v>
      </c>
      <c r="D74" s="3" t="s">
        <v>12</v>
      </c>
      <c r="E74" s="3" t="s">
        <v>13</v>
      </c>
      <c r="F74" s="3">
        <v>7</v>
      </c>
      <c r="G74" s="3">
        <v>50000</v>
      </c>
      <c r="H74" s="3">
        <f t="shared" si="2"/>
        <v>350000</v>
      </c>
    </row>
    <row r="75" spans="2:8" x14ac:dyDescent="0.35">
      <c r="B75" s="2">
        <v>45370</v>
      </c>
      <c r="C75" s="3" t="s">
        <v>17</v>
      </c>
      <c r="D75" s="3" t="s">
        <v>15</v>
      </c>
      <c r="E75" s="3" t="s">
        <v>16</v>
      </c>
      <c r="F75" s="3">
        <v>14</v>
      </c>
      <c r="G75" s="3">
        <v>20000</v>
      </c>
      <c r="H75" s="3">
        <f t="shared" si="2"/>
        <v>280000</v>
      </c>
    </row>
    <row r="76" spans="2:8" x14ac:dyDescent="0.35">
      <c r="B76" s="2">
        <v>45371</v>
      </c>
      <c r="C76" s="3" t="s">
        <v>20</v>
      </c>
      <c r="D76" s="3" t="s">
        <v>18</v>
      </c>
      <c r="E76" s="3" t="s">
        <v>19</v>
      </c>
      <c r="F76" s="3">
        <v>8</v>
      </c>
      <c r="G76" s="3">
        <v>30000</v>
      </c>
      <c r="H76" s="3">
        <f t="shared" si="2"/>
        <v>240000</v>
      </c>
    </row>
    <row r="77" spans="2:8" x14ac:dyDescent="0.35">
      <c r="B77" s="2">
        <v>45372</v>
      </c>
      <c r="C77" s="3" t="s">
        <v>22</v>
      </c>
      <c r="D77" s="3" t="s">
        <v>21</v>
      </c>
      <c r="E77" s="3" t="s">
        <v>10</v>
      </c>
      <c r="F77" s="3">
        <v>11</v>
      </c>
      <c r="G77" s="3">
        <v>70000</v>
      </c>
      <c r="H77" s="3">
        <f t="shared" si="2"/>
        <v>770000</v>
      </c>
    </row>
    <row r="78" spans="2:8" x14ac:dyDescent="0.35">
      <c r="B78" s="2">
        <v>45373</v>
      </c>
      <c r="C78" s="3" t="s">
        <v>8</v>
      </c>
      <c r="D78" s="3" t="s">
        <v>23</v>
      </c>
      <c r="E78" s="3" t="s">
        <v>13</v>
      </c>
      <c r="F78" s="3">
        <v>5</v>
      </c>
      <c r="G78" s="3">
        <v>50000</v>
      </c>
      <c r="H78" s="3">
        <f t="shared" si="2"/>
        <v>250000</v>
      </c>
    </row>
    <row r="79" spans="2:8" x14ac:dyDescent="0.35">
      <c r="B79" s="2">
        <v>45374</v>
      </c>
      <c r="C79" s="3" t="s">
        <v>14</v>
      </c>
      <c r="D79" s="3" t="s">
        <v>15</v>
      </c>
      <c r="E79" s="3" t="s">
        <v>16</v>
      </c>
      <c r="F79" s="3">
        <v>10</v>
      </c>
      <c r="G79" s="3">
        <v>20000</v>
      </c>
      <c r="H79" s="3">
        <f t="shared" si="2"/>
        <v>200000</v>
      </c>
    </row>
    <row r="80" spans="2:8" x14ac:dyDescent="0.35">
      <c r="B80" s="2">
        <v>45375</v>
      </c>
      <c r="C80" s="3" t="s">
        <v>17</v>
      </c>
      <c r="D80" s="3" t="s">
        <v>18</v>
      </c>
      <c r="E80" s="3" t="s">
        <v>19</v>
      </c>
      <c r="F80" s="3">
        <v>9</v>
      </c>
      <c r="G80" s="3">
        <v>30000</v>
      </c>
      <c r="H80" s="3">
        <f t="shared" si="2"/>
        <v>270000</v>
      </c>
    </row>
    <row r="81" spans="2:8" x14ac:dyDescent="0.35">
      <c r="B81" s="2">
        <v>45376</v>
      </c>
      <c r="C81" s="3" t="s">
        <v>20</v>
      </c>
      <c r="D81" s="3" t="s">
        <v>23</v>
      </c>
      <c r="E81" s="3" t="s">
        <v>10</v>
      </c>
      <c r="F81" s="3">
        <v>10</v>
      </c>
      <c r="G81" s="3">
        <v>70000</v>
      </c>
      <c r="H81" s="3">
        <f t="shared" si="2"/>
        <v>700000</v>
      </c>
    </row>
    <row r="82" spans="2:8" x14ac:dyDescent="0.35">
      <c r="B82" s="2">
        <v>45381</v>
      </c>
      <c r="C82" s="3" t="s">
        <v>8</v>
      </c>
      <c r="D82" s="3" t="s">
        <v>18</v>
      </c>
      <c r="E82" s="3" t="s">
        <v>19</v>
      </c>
      <c r="F82" s="3">
        <v>5</v>
      </c>
      <c r="G82" s="3">
        <v>30000</v>
      </c>
      <c r="H82" s="3">
        <f t="shared" si="2"/>
        <v>150000</v>
      </c>
    </row>
    <row r="83" spans="2:8" ht="15.5" x14ac:dyDescent="0.35">
      <c r="D83" s="50" t="s">
        <v>27</v>
      </c>
      <c r="E83" s="51"/>
      <c r="F83" s="51"/>
      <c r="G83" s="51"/>
      <c r="H83" s="3">
        <f>SUMIFS(H7:H82, B7:B82,"&gt;="&amp;EDATE(MAX(B7:B82),-3),B7:B82,"&lt;="&amp;MAX(B7:B82))</f>
        <v>28670000</v>
      </c>
    </row>
  </sheetData>
  <mergeCells count="3">
    <mergeCell ref="D83:G83"/>
    <mergeCell ref="B4:H5"/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9872-7C39-47DA-B340-A3AAE2FE1DA3}">
  <dimension ref="B2:F12"/>
  <sheetViews>
    <sheetView workbookViewId="0">
      <selection activeCell="M5" sqref="M5"/>
    </sheetView>
  </sheetViews>
  <sheetFormatPr defaultRowHeight="14.5" x14ac:dyDescent="0.35"/>
  <cols>
    <col min="1" max="1" width="12.36328125" bestFit="1" customWidth="1"/>
    <col min="2" max="2" width="21.36328125" bestFit="1" customWidth="1"/>
    <col min="6" max="6" width="12.36328125" bestFit="1" customWidth="1"/>
    <col min="7" max="7" width="21.36328125" bestFit="1" customWidth="1"/>
  </cols>
  <sheetData>
    <row r="2" spans="2:6" ht="21" x14ac:dyDescent="0.5">
      <c r="B2" s="48" t="s">
        <v>32</v>
      </c>
      <c r="C2" s="49"/>
      <c r="D2" s="49"/>
      <c r="E2" s="49"/>
      <c r="F2" s="49"/>
    </row>
    <row r="3" spans="2:6" x14ac:dyDescent="0.35">
      <c r="B3" s="4" t="s">
        <v>28</v>
      </c>
      <c r="C3" t="s">
        <v>30</v>
      </c>
    </row>
    <row r="4" spans="2:6" x14ac:dyDescent="0.35">
      <c r="B4" s="5" t="s">
        <v>13</v>
      </c>
      <c r="C4" s="6">
        <v>6950000</v>
      </c>
    </row>
    <row r="5" spans="2:6" x14ac:dyDescent="0.35">
      <c r="B5" s="5" t="s">
        <v>10</v>
      </c>
      <c r="C5" s="6">
        <v>12250000</v>
      </c>
    </row>
    <row r="6" spans="2:6" x14ac:dyDescent="0.35">
      <c r="B6" s="5" t="s">
        <v>19</v>
      </c>
      <c r="C6" s="6">
        <v>6150000</v>
      </c>
    </row>
    <row r="7" spans="2:6" x14ac:dyDescent="0.35">
      <c r="B7" s="5" t="s">
        <v>16</v>
      </c>
      <c r="C7" s="6">
        <v>3320000</v>
      </c>
    </row>
    <row r="8" spans="2:6" x14ac:dyDescent="0.35">
      <c r="B8" s="5" t="s">
        <v>29</v>
      </c>
      <c r="C8" s="6">
        <v>28670000</v>
      </c>
    </row>
    <row r="12" spans="2:6" x14ac:dyDescent="0.35">
      <c r="B12" t="s">
        <v>33</v>
      </c>
    </row>
  </sheetData>
  <mergeCells count="1">
    <mergeCell ref="B2:F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7403-C8C0-462C-A46B-AFE721412076}">
  <dimension ref="B2:G11"/>
  <sheetViews>
    <sheetView workbookViewId="0">
      <selection activeCell="G7" sqref="G7"/>
    </sheetView>
  </sheetViews>
  <sheetFormatPr defaultRowHeight="14.5" x14ac:dyDescent="0.35"/>
  <sheetData>
    <row r="2" spans="2:7" ht="18.5" x14ac:dyDescent="0.45">
      <c r="B2" s="48" t="s">
        <v>45</v>
      </c>
      <c r="C2" s="48"/>
      <c r="D2" s="48"/>
      <c r="E2" s="48"/>
      <c r="F2" s="48"/>
      <c r="G2" s="48"/>
    </row>
    <row r="3" spans="2:7" x14ac:dyDescent="0.35">
      <c r="B3" s="54" t="s">
        <v>34</v>
      </c>
      <c r="C3" s="54"/>
      <c r="D3" s="54"/>
      <c r="E3" s="54"/>
      <c r="F3" s="54"/>
      <c r="G3" s="54"/>
    </row>
    <row r="4" spans="2:7" x14ac:dyDescent="0.35">
      <c r="B4" s="55" t="s">
        <v>35</v>
      </c>
      <c r="C4" s="55"/>
      <c r="D4" s="55"/>
      <c r="E4" s="55"/>
      <c r="F4" s="55"/>
      <c r="G4" s="55"/>
    </row>
    <row r="5" spans="2:7" x14ac:dyDescent="0.35"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</row>
    <row r="6" spans="2:7" x14ac:dyDescent="0.35">
      <c r="B6">
        <v>1</v>
      </c>
      <c r="C6" t="s">
        <v>43</v>
      </c>
      <c r="D6">
        <v>30000</v>
      </c>
      <c r="E6">
        <f>SUMIFS(' 1(a)'!I9:I84,' 1(a)'!C9:C84,"&gt;=1/1/2024",' 1(a)'!C9:C84,"&lt;=1/31/2024",' 1(a)'!E9:E84,' 2(b)'!C6)</f>
        <v>1150000</v>
      </c>
      <c r="F6">
        <f t="shared" ref="F6:F11" si="0">IF(E6&gt;=2000000,E6*10%,IF(AND(E6&gt;=1000000,E6&lt;2000000),E6*8%,IF(E6&lt;1000000,E6*6%)))</f>
        <v>92000</v>
      </c>
      <c r="G6">
        <f>SUM(D6+F6)</f>
        <v>122000</v>
      </c>
    </row>
    <row r="7" spans="2:7" x14ac:dyDescent="0.35">
      <c r="B7">
        <v>2</v>
      </c>
      <c r="C7" t="s">
        <v>9</v>
      </c>
      <c r="D7">
        <v>30000</v>
      </c>
      <c r="E7">
        <f>SUMIFS(' 1(a)'!I10:I85,' 1(a)'!C10:C85,"&gt;=1/1/2024",' 1(a)'!C10:C85,"&lt;=1/31/2024",' 1(a)'!E10:E85,' 2(b)'!C7)</f>
        <v>1410000</v>
      </c>
      <c r="F7">
        <f t="shared" si="0"/>
        <v>112800</v>
      </c>
      <c r="G7">
        <f t="shared" ref="G7:G11" si="1">SUM(D7+F7)</f>
        <v>142800</v>
      </c>
    </row>
    <row r="8" spans="2:7" x14ac:dyDescent="0.35">
      <c r="B8">
        <v>3</v>
      </c>
      <c r="C8" t="s">
        <v>18</v>
      </c>
      <c r="D8">
        <v>30000</v>
      </c>
      <c r="E8">
        <f>SUMIFS(' 1(a)'!I11:I86,' 1(a)'!C11:C86,"&gt;=1/1/2024",' 1(a)'!C11:C86,"&lt;=1/31/2024",' 1(a)'!E11:E86,' 2(b)'!C8)</f>
        <v>3340000</v>
      </c>
      <c r="F8">
        <f t="shared" si="0"/>
        <v>334000</v>
      </c>
      <c r="G8">
        <f t="shared" si="1"/>
        <v>364000</v>
      </c>
    </row>
    <row r="9" spans="2:7" x14ac:dyDescent="0.35">
      <c r="B9">
        <v>4</v>
      </c>
      <c r="C9" t="s">
        <v>21</v>
      </c>
      <c r="D9">
        <v>30000</v>
      </c>
      <c r="E9">
        <f>SUMIFS(' 1(a)'!I12:I87,' 1(a)'!C12:C87,"&gt;=1/1/2024",' 1(a)'!C12:C87,"&lt;=1/31/2024",' 1(a)'!E12:E87,' 2(b)'!C9)</f>
        <v>960000</v>
      </c>
      <c r="F9">
        <f t="shared" si="0"/>
        <v>57600</v>
      </c>
      <c r="G9">
        <f t="shared" si="1"/>
        <v>87600</v>
      </c>
    </row>
    <row r="10" spans="2:7" x14ac:dyDescent="0.35">
      <c r="B10">
        <v>5</v>
      </c>
      <c r="C10" t="s">
        <v>42</v>
      </c>
      <c r="D10">
        <v>30000</v>
      </c>
      <c r="E10">
        <f>SUMIFS(' 1(a)'!I13:I88,' 1(a)'!C13:C88,"&gt;=1/1/2024",' 1(a)'!C13:C88,"&lt;=1/31/2024",' 1(a)'!E13:E88,' 2(b)'!C10)</f>
        <v>340000</v>
      </c>
      <c r="F10">
        <f t="shared" si="0"/>
        <v>20400</v>
      </c>
      <c r="G10">
        <f t="shared" si="1"/>
        <v>50400</v>
      </c>
    </row>
    <row r="11" spans="2:7" x14ac:dyDescent="0.35">
      <c r="B11">
        <v>6</v>
      </c>
      <c r="C11" t="s">
        <v>23</v>
      </c>
      <c r="D11">
        <v>30000</v>
      </c>
      <c r="E11">
        <f>SUMIFS(' 1(a)'!I14:I89,' 1(a)'!C14:C89,"&gt;=1/1/2024",' 1(a)'!C14:C89,"&lt;=1/31/2024",' 1(a)'!E14:E89,' 2(b)'!C11)</f>
        <v>700000</v>
      </c>
      <c r="F11">
        <f t="shared" si="0"/>
        <v>42000</v>
      </c>
      <c r="G11">
        <f t="shared" si="1"/>
        <v>72000</v>
      </c>
    </row>
  </sheetData>
  <mergeCells count="3">
    <mergeCell ref="B3:G3"/>
    <mergeCell ref="B4:G4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D27A-D018-4FD3-87EA-AD27A6BE7B0A}">
  <dimension ref="B2:H11"/>
  <sheetViews>
    <sheetView workbookViewId="0">
      <selection activeCell="L19" sqref="L19"/>
    </sheetView>
  </sheetViews>
  <sheetFormatPr defaultRowHeight="14.5" x14ac:dyDescent="0.35"/>
  <cols>
    <col min="3" max="3" width="14.08984375" customWidth="1"/>
    <col min="4" max="4" width="10.81640625" customWidth="1"/>
    <col min="5" max="5" width="11.36328125" customWidth="1"/>
    <col min="6" max="6" width="11.26953125" customWidth="1"/>
    <col min="7" max="7" width="12.90625" customWidth="1"/>
    <col min="8" max="8" width="15.36328125" customWidth="1"/>
  </cols>
  <sheetData>
    <row r="2" spans="2:8" ht="18.5" x14ac:dyDescent="0.45">
      <c r="B2" s="48" t="s">
        <v>47</v>
      </c>
      <c r="C2" s="48"/>
      <c r="D2" s="48"/>
      <c r="E2" s="48"/>
      <c r="F2" s="48"/>
      <c r="G2" s="48"/>
    </row>
    <row r="3" spans="2:8" x14ac:dyDescent="0.35">
      <c r="B3" s="54" t="s">
        <v>34</v>
      </c>
      <c r="C3" s="54"/>
      <c r="D3" s="54"/>
      <c r="E3" s="54"/>
      <c r="F3" s="54"/>
      <c r="G3" s="54"/>
    </row>
    <row r="4" spans="2:8" x14ac:dyDescent="0.35">
      <c r="B4" s="55" t="s">
        <v>35</v>
      </c>
      <c r="C4" s="55"/>
      <c r="D4" s="55"/>
      <c r="E4" s="55"/>
      <c r="F4" s="55"/>
      <c r="G4" s="55"/>
    </row>
    <row r="5" spans="2:8" x14ac:dyDescent="0.35"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11" t="s">
        <v>46</v>
      </c>
    </row>
    <row r="6" spans="2:8" x14ac:dyDescent="0.35">
      <c r="B6">
        <v>1</v>
      </c>
      <c r="C6" t="s">
        <v>43</v>
      </c>
      <c r="D6">
        <v>30000</v>
      </c>
      <c r="E6">
        <f>SUMIFS(' 1(a)'!I9:I84,' 1(a)'!C9:C84,"&gt;=1/1/2024",' 1(a)'!C9:C84,"&lt;=1/31/2024",' 1(a)'!E9:E84,' 2(b)'!C6)</f>
        <v>1150000</v>
      </c>
      <c r="F6">
        <f t="shared" ref="F6:F11" si="0">IF(E6&gt;=2000000,E6*10%,IF(AND(E6&gt;=1000000,E6&lt;2000000),E6*8%,IF(E6&lt;1000000,E6*6%)))</f>
        <v>92000</v>
      </c>
      <c r="G6">
        <f>SUM(D6+F6)</f>
        <v>122000</v>
      </c>
      <c r="H6" s="10" t="str">
        <f>INDEX(C6:C11,MATCH(MAX(G6:G11), G6:G11,0))</f>
        <v>Nabila Sultana</v>
      </c>
    </row>
    <row r="7" spans="2:8" x14ac:dyDescent="0.35">
      <c r="B7">
        <v>2</v>
      </c>
      <c r="C7" t="s">
        <v>9</v>
      </c>
      <c r="D7">
        <v>30000</v>
      </c>
      <c r="E7">
        <f>SUMIFS(' 1(a)'!I10:I85,' 1(a)'!C10:C85,"&gt;=1/1/2024",' 1(a)'!C10:C85,"&lt;=1/31/2024",' 1(a)'!E10:E85,' 2(b)'!C7)</f>
        <v>1410000</v>
      </c>
      <c r="F7">
        <f t="shared" si="0"/>
        <v>112800</v>
      </c>
      <c r="G7">
        <f t="shared" ref="G7:G11" si="1">SUM(D7+F7)</f>
        <v>142800</v>
      </c>
    </row>
    <row r="8" spans="2:8" x14ac:dyDescent="0.35">
      <c r="B8">
        <v>3</v>
      </c>
      <c r="C8" t="s">
        <v>18</v>
      </c>
      <c r="D8">
        <v>30000</v>
      </c>
      <c r="E8">
        <f>SUMIFS(' 1(a)'!I11:I86,' 1(a)'!C11:C86,"&gt;=1/1/2024",' 1(a)'!C11:C86,"&lt;=1/31/2024",' 1(a)'!E11:E86,' 2(b)'!C8)</f>
        <v>3340000</v>
      </c>
      <c r="F8">
        <f t="shared" si="0"/>
        <v>334000</v>
      </c>
      <c r="G8">
        <f t="shared" si="1"/>
        <v>364000</v>
      </c>
    </row>
    <row r="9" spans="2:8" x14ac:dyDescent="0.35">
      <c r="B9">
        <v>4</v>
      </c>
      <c r="C9" t="s">
        <v>21</v>
      </c>
      <c r="D9">
        <v>30000</v>
      </c>
      <c r="E9">
        <f>SUMIFS(' 1(a)'!I12:I87,' 1(a)'!C12:C87,"&gt;=1/1/2024",' 1(a)'!C12:C87,"&lt;=1/31/2024",' 1(a)'!E12:E87,' 2(b)'!C9)</f>
        <v>960000</v>
      </c>
      <c r="F9">
        <f t="shared" si="0"/>
        <v>57600</v>
      </c>
      <c r="G9">
        <f t="shared" si="1"/>
        <v>87600</v>
      </c>
    </row>
    <row r="10" spans="2:8" x14ac:dyDescent="0.35">
      <c r="B10">
        <v>5</v>
      </c>
      <c r="C10" t="s">
        <v>42</v>
      </c>
      <c r="D10">
        <v>30000</v>
      </c>
      <c r="E10">
        <f>SUMIFS(' 1(a)'!I13:I88,' 1(a)'!C13:C88,"&gt;=1/1/2024",' 1(a)'!C13:C88,"&lt;=1/31/2024",' 1(a)'!E13:E88,' 2(b)'!C10)</f>
        <v>340000</v>
      </c>
      <c r="F10">
        <f t="shared" si="0"/>
        <v>20400</v>
      </c>
      <c r="G10">
        <f t="shared" si="1"/>
        <v>50400</v>
      </c>
    </row>
    <row r="11" spans="2:8" x14ac:dyDescent="0.35">
      <c r="B11">
        <v>6</v>
      </c>
      <c r="C11" t="s">
        <v>23</v>
      </c>
      <c r="D11">
        <v>30000</v>
      </c>
      <c r="E11">
        <f>SUMIFS(' 1(a)'!I14:I89,' 1(a)'!C14:C89,"&gt;=1/1/2024",' 1(a)'!C14:C89,"&lt;=1/31/2024",' 1(a)'!E14:E89,' 2(b)'!C11)</f>
        <v>700000</v>
      </c>
      <c r="F11">
        <f t="shared" si="0"/>
        <v>42000</v>
      </c>
      <c r="G11">
        <f t="shared" si="1"/>
        <v>72000</v>
      </c>
    </row>
  </sheetData>
  <mergeCells count="3">
    <mergeCell ref="B3:G3"/>
    <mergeCell ref="B4:G4"/>
    <mergeCell ref="B2:G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A0DE-E8CE-413C-94F9-00FCB3B3C9B3}">
  <dimension ref="C2:I10"/>
  <sheetViews>
    <sheetView tabSelected="1" workbookViewId="0">
      <selection activeCell="C2" sqref="C2:I2"/>
    </sheetView>
  </sheetViews>
  <sheetFormatPr defaultRowHeight="14.5" x14ac:dyDescent="0.35"/>
  <cols>
    <col min="4" max="4" width="15.453125" customWidth="1"/>
  </cols>
  <sheetData>
    <row r="2" spans="3:9" x14ac:dyDescent="0.35">
      <c r="C2" s="58" t="s">
        <v>101</v>
      </c>
      <c r="D2" s="58"/>
      <c r="E2" s="58"/>
      <c r="F2" s="58"/>
      <c r="G2" s="58"/>
      <c r="H2" s="58"/>
      <c r="I2" s="58"/>
    </row>
    <row r="4" spans="3:9" ht="15.5" x14ac:dyDescent="0.35">
      <c r="C4" s="42" t="s">
        <v>81</v>
      </c>
      <c r="D4" s="42" t="s">
        <v>37</v>
      </c>
      <c r="E4" s="42" t="s">
        <v>38</v>
      </c>
      <c r="F4" s="42" t="s">
        <v>39</v>
      </c>
      <c r="G4" s="42" t="s">
        <v>40</v>
      </c>
      <c r="H4" s="42" t="s">
        <v>41</v>
      </c>
      <c r="I4" s="44" t="s">
        <v>82</v>
      </c>
    </row>
    <row r="5" spans="3:9" ht="15.5" x14ac:dyDescent="0.35">
      <c r="C5" s="42">
        <v>1</v>
      </c>
      <c r="D5" s="42" t="s">
        <v>15</v>
      </c>
      <c r="E5" s="43">
        <v>30000</v>
      </c>
      <c r="F5" s="42">
        <v>1150000</v>
      </c>
      <c r="G5" s="42">
        <v>92000</v>
      </c>
      <c r="H5" s="43">
        <v>122000</v>
      </c>
      <c r="I5" s="56">
        <v>149466.66666666666</v>
      </c>
    </row>
    <row r="6" spans="3:9" ht="15.5" x14ac:dyDescent="0.35">
      <c r="C6" s="42">
        <v>2</v>
      </c>
      <c r="D6" s="42" t="s">
        <v>9</v>
      </c>
      <c r="E6" s="43">
        <v>30000</v>
      </c>
      <c r="F6" s="42">
        <v>1760000</v>
      </c>
      <c r="G6" s="42">
        <v>140800</v>
      </c>
      <c r="H6" s="43">
        <v>170800</v>
      </c>
      <c r="I6" s="57"/>
    </row>
    <row r="7" spans="3:9" ht="15.5" x14ac:dyDescent="0.35">
      <c r="C7" s="42">
        <v>3</v>
      </c>
      <c r="D7" s="42" t="s">
        <v>18</v>
      </c>
      <c r="E7" s="43">
        <v>30000</v>
      </c>
      <c r="F7" s="42">
        <v>3340000</v>
      </c>
      <c r="G7" s="42">
        <v>334000</v>
      </c>
      <c r="H7" s="43">
        <v>364000</v>
      </c>
      <c r="I7" s="57"/>
    </row>
    <row r="8" spans="3:9" ht="15.5" x14ac:dyDescent="0.35">
      <c r="C8" s="42">
        <v>4</v>
      </c>
      <c r="D8" s="42" t="s">
        <v>21</v>
      </c>
      <c r="E8" s="43">
        <v>30000</v>
      </c>
      <c r="F8" s="42">
        <v>960000</v>
      </c>
      <c r="G8" s="42">
        <v>57600</v>
      </c>
      <c r="H8" s="43">
        <v>87600</v>
      </c>
      <c r="I8" s="57"/>
    </row>
    <row r="9" spans="3:9" ht="15.5" x14ac:dyDescent="0.35">
      <c r="C9" s="42">
        <v>5</v>
      </c>
      <c r="D9" s="42" t="s">
        <v>12</v>
      </c>
      <c r="E9" s="43">
        <v>30000</v>
      </c>
      <c r="F9" s="42">
        <v>840000</v>
      </c>
      <c r="G9" s="42">
        <v>50400</v>
      </c>
      <c r="H9" s="43">
        <v>80400</v>
      </c>
      <c r="I9" s="57"/>
    </row>
    <row r="10" spans="3:9" ht="15.5" x14ac:dyDescent="0.35">
      <c r="C10" s="42">
        <v>6</v>
      </c>
      <c r="D10" s="42" t="s">
        <v>23</v>
      </c>
      <c r="E10" s="43">
        <v>30000</v>
      </c>
      <c r="F10" s="42">
        <v>700000</v>
      </c>
      <c r="G10" s="42">
        <v>42000</v>
      </c>
      <c r="H10" s="43">
        <v>72000</v>
      </c>
      <c r="I10" s="57"/>
    </row>
  </sheetData>
  <mergeCells count="2">
    <mergeCell ref="I5:I10"/>
    <mergeCell ref="C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C674-C308-42A8-B5DF-69C4905FAE46}">
  <dimension ref="B3:H23"/>
  <sheetViews>
    <sheetView workbookViewId="0">
      <selection activeCell="I17" sqref="I17"/>
    </sheetView>
  </sheetViews>
  <sheetFormatPr defaultRowHeight="14.5" x14ac:dyDescent="0.35"/>
  <cols>
    <col min="3" max="3" width="14" customWidth="1"/>
    <col min="4" max="4" width="10.6328125" customWidth="1"/>
  </cols>
  <sheetData>
    <row r="3" spans="2:8" x14ac:dyDescent="0.35">
      <c r="B3" s="54" t="s">
        <v>34</v>
      </c>
      <c r="C3" s="54"/>
      <c r="D3" s="54"/>
      <c r="E3" s="54"/>
      <c r="F3" s="54"/>
      <c r="G3" s="54"/>
    </row>
    <row r="4" spans="2:8" x14ac:dyDescent="0.35">
      <c r="B4" s="55" t="s">
        <v>35</v>
      </c>
      <c r="C4" s="55"/>
      <c r="D4" s="55"/>
      <c r="E4" s="55"/>
      <c r="F4" s="55"/>
      <c r="G4" s="55"/>
    </row>
    <row r="5" spans="2:8" x14ac:dyDescent="0.35">
      <c r="B5" s="7" t="s">
        <v>36</v>
      </c>
      <c r="C5" s="7" t="s">
        <v>37</v>
      </c>
      <c r="D5" s="7" t="s">
        <v>38</v>
      </c>
      <c r="E5" s="7" t="s">
        <v>39</v>
      </c>
      <c r="F5" s="7" t="s">
        <v>40</v>
      </c>
      <c r="G5" s="7" t="s">
        <v>41</v>
      </c>
    </row>
    <row r="6" spans="2:8" x14ac:dyDescent="0.35">
      <c r="B6">
        <v>2</v>
      </c>
      <c r="C6" t="s">
        <v>9</v>
      </c>
      <c r="D6">
        <v>30000</v>
      </c>
    </row>
    <row r="7" spans="2:8" x14ac:dyDescent="0.35">
      <c r="B7">
        <v>5</v>
      </c>
      <c r="C7" t="s">
        <v>42</v>
      </c>
      <c r="D7">
        <v>30000</v>
      </c>
    </row>
    <row r="8" spans="2:8" x14ac:dyDescent="0.35">
      <c r="B8">
        <v>1</v>
      </c>
      <c r="C8" t="s">
        <v>43</v>
      </c>
      <c r="D8">
        <v>30000</v>
      </c>
    </row>
    <row r="9" spans="2:8" x14ac:dyDescent="0.35">
      <c r="B9">
        <v>3</v>
      </c>
      <c r="C9" t="s">
        <v>18</v>
      </c>
      <c r="D9">
        <v>30000</v>
      </c>
    </row>
    <row r="10" spans="2:8" x14ac:dyDescent="0.35">
      <c r="B10">
        <v>4</v>
      </c>
      <c r="C10" t="s">
        <v>21</v>
      </c>
      <c r="D10">
        <v>30000</v>
      </c>
    </row>
    <row r="11" spans="2:8" x14ac:dyDescent="0.35">
      <c r="B11">
        <v>6</v>
      </c>
      <c r="C11" t="s">
        <v>23</v>
      </c>
      <c r="D11">
        <v>30000</v>
      </c>
    </row>
    <row r="13" spans="2:8" ht="18.5" x14ac:dyDescent="0.45">
      <c r="B13" s="48" t="s">
        <v>44</v>
      </c>
      <c r="C13" s="48"/>
      <c r="D13" s="48"/>
      <c r="E13" s="48"/>
      <c r="F13" s="48"/>
      <c r="G13" s="48"/>
      <c r="H13" s="8"/>
    </row>
    <row r="15" spans="2:8" x14ac:dyDescent="0.35">
      <c r="B15" s="54" t="s">
        <v>34</v>
      </c>
      <c r="C15" s="54"/>
      <c r="D15" s="54"/>
      <c r="E15" s="54"/>
      <c r="F15" s="54"/>
      <c r="G15" s="54"/>
    </row>
    <row r="16" spans="2:8" x14ac:dyDescent="0.35">
      <c r="B16" s="55" t="s">
        <v>35</v>
      </c>
      <c r="C16" s="55"/>
      <c r="D16" s="55"/>
      <c r="E16" s="55"/>
      <c r="F16" s="55"/>
      <c r="G16" s="55"/>
    </row>
    <row r="17" spans="2:7" x14ac:dyDescent="0.35">
      <c r="B17" s="9" t="s">
        <v>36</v>
      </c>
      <c r="C17" s="9" t="s">
        <v>37</v>
      </c>
      <c r="D17" s="9" t="s">
        <v>38</v>
      </c>
      <c r="E17" s="9" t="s">
        <v>39</v>
      </c>
      <c r="F17" s="9" t="s">
        <v>40</v>
      </c>
      <c r="G17" s="9" t="s">
        <v>41</v>
      </c>
    </row>
    <row r="18" spans="2:7" x14ac:dyDescent="0.35">
      <c r="B18">
        <v>1</v>
      </c>
      <c r="C18" t="s">
        <v>43</v>
      </c>
      <c r="D18">
        <v>30000</v>
      </c>
    </row>
    <row r="19" spans="2:7" x14ac:dyDescent="0.35">
      <c r="B19">
        <v>2</v>
      </c>
      <c r="C19" t="s">
        <v>9</v>
      </c>
      <c r="D19">
        <v>30000</v>
      </c>
    </row>
    <row r="20" spans="2:7" x14ac:dyDescent="0.35">
      <c r="B20">
        <v>3</v>
      </c>
      <c r="C20" t="s">
        <v>18</v>
      </c>
      <c r="D20">
        <v>30000</v>
      </c>
    </row>
    <row r="21" spans="2:7" x14ac:dyDescent="0.35">
      <c r="B21">
        <v>4</v>
      </c>
      <c r="C21" t="s">
        <v>21</v>
      </c>
      <c r="D21">
        <v>30000</v>
      </c>
    </row>
    <row r="22" spans="2:7" x14ac:dyDescent="0.35">
      <c r="B22">
        <v>5</v>
      </c>
      <c r="C22" t="s">
        <v>42</v>
      </c>
      <c r="D22">
        <v>30000</v>
      </c>
    </row>
    <row r="23" spans="2:7" x14ac:dyDescent="0.35">
      <c r="B23">
        <v>6</v>
      </c>
      <c r="C23" t="s">
        <v>23</v>
      </c>
      <c r="D23">
        <v>30000</v>
      </c>
    </row>
  </sheetData>
  <mergeCells count="5">
    <mergeCell ref="B4:G4"/>
    <mergeCell ref="B3:G3"/>
    <mergeCell ref="B15:G15"/>
    <mergeCell ref="B16:G16"/>
    <mergeCell ref="B13:G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98AD-EF47-4FF3-A036-E1BC1A72E104}">
  <dimension ref="C3:S34"/>
  <sheetViews>
    <sheetView workbookViewId="0">
      <selection activeCell="I8" sqref="I8"/>
    </sheetView>
  </sheetViews>
  <sheetFormatPr defaultRowHeight="14.5" x14ac:dyDescent="0.35"/>
  <cols>
    <col min="2" max="2" width="8.1796875" customWidth="1"/>
    <col min="3" max="3" width="17.08984375" customWidth="1"/>
    <col min="4" max="4" width="16.81640625" customWidth="1"/>
    <col min="6" max="6" width="12.81640625" customWidth="1"/>
    <col min="7" max="7" width="12.36328125" customWidth="1"/>
    <col min="9" max="9" width="17" customWidth="1"/>
    <col min="10" max="10" width="17.1796875" customWidth="1"/>
    <col min="15" max="16" width="17.36328125" customWidth="1"/>
  </cols>
  <sheetData>
    <row r="3" spans="3:19" x14ac:dyDescent="0.35">
      <c r="C3" s="58" t="s">
        <v>98</v>
      </c>
      <c r="D3" s="58"/>
      <c r="E3" s="58"/>
      <c r="F3" s="58"/>
      <c r="G3" s="58"/>
    </row>
    <row r="6" spans="3:19" x14ac:dyDescent="0.35">
      <c r="C6" s="33"/>
      <c r="D6" s="33"/>
      <c r="E6" s="33"/>
      <c r="F6" s="33"/>
      <c r="G6" s="33"/>
      <c r="H6" s="38"/>
      <c r="N6" s="38"/>
      <c r="O6" s="32"/>
      <c r="P6" s="32"/>
      <c r="Q6" s="30"/>
      <c r="R6" s="30"/>
      <c r="S6" s="30"/>
    </row>
    <row r="7" spans="3:19" ht="15" x14ac:dyDescent="0.35">
      <c r="C7" s="36" t="s">
        <v>74</v>
      </c>
      <c r="D7" s="36" t="s">
        <v>75</v>
      </c>
      <c r="E7" s="36" t="s">
        <v>39</v>
      </c>
      <c r="F7" s="36" t="s">
        <v>76</v>
      </c>
      <c r="G7" s="34" t="s">
        <v>77</v>
      </c>
      <c r="H7" s="39"/>
      <c r="N7" s="38"/>
      <c r="O7" s="32"/>
      <c r="P7" s="32"/>
      <c r="Q7" s="30"/>
      <c r="R7" s="30"/>
      <c r="S7" s="30"/>
    </row>
    <row r="8" spans="3:19" x14ac:dyDescent="0.35">
      <c r="C8" s="34" t="s">
        <v>35</v>
      </c>
      <c r="D8" s="33">
        <v>7854500</v>
      </c>
      <c r="E8" s="33">
        <v>8750000</v>
      </c>
      <c r="F8" s="37">
        <f>SUM(E8-D8)</f>
        <v>895500</v>
      </c>
      <c r="G8" s="45" t="str">
        <f>IF(E8&gt;D8,"Profit","Loss")</f>
        <v>Profit</v>
      </c>
      <c r="H8" s="39"/>
      <c r="N8" s="38"/>
      <c r="O8" s="32"/>
      <c r="P8" s="32"/>
      <c r="Q8" s="30"/>
      <c r="R8" s="30"/>
      <c r="S8" s="30"/>
    </row>
    <row r="9" spans="3:19" x14ac:dyDescent="0.35">
      <c r="C9" s="34" t="s">
        <v>68</v>
      </c>
      <c r="D9" s="33">
        <v>9998300</v>
      </c>
      <c r="E9" s="33">
        <v>9920000</v>
      </c>
      <c r="F9" s="37">
        <f t="shared" ref="F9:F10" si="0">SUM(E9-D9)</f>
        <v>-78300</v>
      </c>
      <c r="G9" s="45" t="str">
        <f t="shared" ref="G9:G10" si="1">IF(E9&gt;D9,"Profit","Loss")</f>
        <v>Loss</v>
      </c>
      <c r="H9" s="39"/>
      <c r="N9" s="38"/>
      <c r="O9" s="32"/>
      <c r="P9" s="32"/>
      <c r="Q9" s="30"/>
      <c r="R9" s="30"/>
      <c r="S9" s="30"/>
    </row>
    <row r="10" spans="3:19" x14ac:dyDescent="0.35">
      <c r="C10" s="34" t="s">
        <v>71</v>
      </c>
      <c r="D10" s="33">
        <v>8985700</v>
      </c>
      <c r="E10" s="33">
        <v>10000000</v>
      </c>
      <c r="F10" s="37">
        <f t="shared" si="0"/>
        <v>1014300</v>
      </c>
      <c r="G10" s="45" t="str">
        <f t="shared" si="1"/>
        <v>Profit</v>
      </c>
      <c r="H10" s="38"/>
      <c r="N10" s="38"/>
      <c r="O10" s="32"/>
      <c r="P10" s="32"/>
      <c r="Q10" s="30"/>
      <c r="R10" s="30"/>
      <c r="S10" s="30"/>
    </row>
    <row r="11" spans="3:19" x14ac:dyDescent="0.35">
      <c r="C11" s="33"/>
      <c r="D11" s="33"/>
      <c r="E11" s="33"/>
      <c r="F11" s="33"/>
      <c r="G11" s="33"/>
      <c r="H11" s="38"/>
      <c r="N11" s="38"/>
      <c r="O11" s="32"/>
      <c r="P11" s="32"/>
      <c r="Q11" s="30"/>
      <c r="R11" s="30"/>
      <c r="S11" s="30"/>
    </row>
    <row r="12" spans="3:19" x14ac:dyDescent="0.35">
      <c r="C12" s="32"/>
      <c r="D12" s="32"/>
      <c r="E12" s="32"/>
      <c r="F12" s="32"/>
      <c r="G12" s="32"/>
      <c r="H12" s="38"/>
      <c r="I12" s="38"/>
      <c r="J12" s="38"/>
      <c r="K12" s="38"/>
      <c r="L12" s="38"/>
      <c r="M12" s="38"/>
      <c r="N12" s="38"/>
      <c r="O12" s="32"/>
      <c r="P12" s="32"/>
      <c r="Q12" s="30"/>
      <c r="R12" s="30"/>
      <c r="S12" s="30"/>
    </row>
    <row r="13" spans="3:19" x14ac:dyDescent="0.35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0"/>
      <c r="R13" s="30"/>
      <c r="S13" s="30"/>
    </row>
    <row r="14" spans="3:19" x14ac:dyDescent="0.35"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0"/>
      <c r="R14" s="30"/>
      <c r="S14" s="30"/>
    </row>
    <row r="15" spans="3:19" x14ac:dyDescent="0.35">
      <c r="C15" s="60" t="s">
        <v>83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</row>
    <row r="16" spans="3:19" x14ac:dyDescent="0.35">
      <c r="C16" s="59" t="s">
        <v>35</v>
      </c>
      <c r="D16" s="59"/>
      <c r="E16" s="59"/>
      <c r="F16" s="59"/>
      <c r="G16" s="59"/>
      <c r="H16" s="32"/>
      <c r="I16" s="59" t="s">
        <v>68</v>
      </c>
      <c r="J16" s="59"/>
      <c r="K16" s="59"/>
      <c r="L16" s="59"/>
      <c r="M16" s="59"/>
      <c r="N16" s="32"/>
      <c r="O16" s="59" t="s">
        <v>71</v>
      </c>
      <c r="P16" s="59"/>
      <c r="Q16" s="59"/>
      <c r="R16" s="59"/>
      <c r="S16" s="59"/>
    </row>
    <row r="17" spans="3:19" x14ac:dyDescent="0.35">
      <c r="C17" s="34" t="s">
        <v>48</v>
      </c>
      <c r="D17" s="34" t="s">
        <v>49</v>
      </c>
      <c r="E17" s="34" t="s">
        <v>5</v>
      </c>
      <c r="F17" s="34" t="s">
        <v>50</v>
      </c>
      <c r="G17" s="34" t="s">
        <v>41</v>
      </c>
      <c r="H17" s="32"/>
      <c r="I17" s="34" t="s">
        <v>48</v>
      </c>
      <c r="J17" s="34" t="s">
        <v>49</v>
      </c>
      <c r="K17" s="34" t="s">
        <v>5</v>
      </c>
      <c r="L17" s="34" t="s">
        <v>50</v>
      </c>
      <c r="M17" s="34" t="s">
        <v>41</v>
      </c>
      <c r="N17" s="32"/>
      <c r="O17" s="34" t="s">
        <v>48</v>
      </c>
      <c r="P17" s="34" t="s">
        <v>49</v>
      </c>
      <c r="Q17" s="34" t="s">
        <v>5</v>
      </c>
      <c r="R17" s="34" t="s">
        <v>50</v>
      </c>
      <c r="S17" s="34" t="s">
        <v>41</v>
      </c>
    </row>
    <row r="18" spans="3:19" x14ac:dyDescent="0.35">
      <c r="C18" s="33" t="s">
        <v>10</v>
      </c>
      <c r="D18" s="33" t="s">
        <v>51</v>
      </c>
      <c r="E18" s="33">
        <v>53</v>
      </c>
      <c r="F18" s="33">
        <v>60000</v>
      </c>
      <c r="G18" s="33">
        <v>3180000</v>
      </c>
      <c r="H18" s="32"/>
      <c r="I18" s="33" t="s">
        <v>10</v>
      </c>
      <c r="J18" s="33" t="s">
        <v>51</v>
      </c>
      <c r="K18" s="33">
        <v>55</v>
      </c>
      <c r="L18" s="33">
        <v>60000</v>
      </c>
      <c r="M18" s="33">
        <v>3300000</v>
      </c>
      <c r="N18" s="32"/>
      <c r="O18" s="33" t="s">
        <v>10</v>
      </c>
      <c r="P18" s="33" t="s">
        <v>51</v>
      </c>
      <c r="Q18" s="33">
        <v>67</v>
      </c>
      <c r="R18" s="33">
        <v>60000</v>
      </c>
      <c r="S18" s="33">
        <v>4020000</v>
      </c>
    </row>
    <row r="19" spans="3:19" x14ac:dyDescent="0.35">
      <c r="C19" s="33" t="s">
        <v>13</v>
      </c>
      <c r="D19" s="33" t="s">
        <v>4</v>
      </c>
      <c r="E19" s="33">
        <v>48</v>
      </c>
      <c r="F19" s="33">
        <v>45000</v>
      </c>
      <c r="G19" s="33">
        <v>2160000</v>
      </c>
      <c r="H19" s="32"/>
      <c r="I19" s="33" t="s">
        <v>13</v>
      </c>
      <c r="J19" s="33" t="s">
        <v>4</v>
      </c>
      <c r="K19" s="33">
        <v>50</v>
      </c>
      <c r="L19" s="33">
        <v>45000</v>
      </c>
      <c r="M19" s="33">
        <v>2250000</v>
      </c>
      <c r="N19" s="32"/>
      <c r="O19" s="33" t="s">
        <v>13</v>
      </c>
      <c r="P19" s="33" t="s">
        <v>4</v>
      </c>
      <c r="Q19" s="33">
        <v>41</v>
      </c>
      <c r="R19" s="33">
        <v>45000</v>
      </c>
      <c r="S19" s="33">
        <v>1845000</v>
      </c>
    </row>
    <row r="20" spans="3:19" x14ac:dyDescent="0.35">
      <c r="C20" s="33" t="s">
        <v>19</v>
      </c>
      <c r="D20" s="33" t="s">
        <v>51</v>
      </c>
      <c r="E20" s="33">
        <v>56</v>
      </c>
      <c r="F20" s="33">
        <v>26000</v>
      </c>
      <c r="G20" s="33">
        <v>1456000</v>
      </c>
      <c r="H20" s="32"/>
      <c r="I20" s="33" t="s">
        <v>19</v>
      </c>
      <c r="J20" s="33" t="s">
        <v>51</v>
      </c>
      <c r="K20" s="33">
        <v>79</v>
      </c>
      <c r="L20" s="33">
        <v>26000</v>
      </c>
      <c r="M20" s="33">
        <v>2054000</v>
      </c>
      <c r="N20" s="32"/>
      <c r="O20" s="33" t="s">
        <v>19</v>
      </c>
      <c r="P20" s="33" t="s">
        <v>51</v>
      </c>
      <c r="Q20" s="33">
        <v>70</v>
      </c>
      <c r="R20" s="33">
        <v>26000</v>
      </c>
      <c r="S20" s="33">
        <v>1820000</v>
      </c>
    </row>
    <row r="21" spans="3:19" x14ac:dyDescent="0.35">
      <c r="C21" s="33" t="s">
        <v>16</v>
      </c>
      <c r="D21" s="33" t="s">
        <v>4</v>
      </c>
      <c r="E21" s="33">
        <v>48</v>
      </c>
      <c r="F21" s="33">
        <v>17000</v>
      </c>
      <c r="G21" s="33">
        <v>816000</v>
      </c>
      <c r="H21" s="32"/>
      <c r="I21" s="33" t="s">
        <v>16</v>
      </c>
      <c r="J21" s="33" t="s">
        <v>4</v>
      </c>
      <c r="K21" s="33">
        <v>60</v>
      </c>
      <c r="L21" s="33">
        <v>17000</v>
      </c>
      <c r="M21" s="33">
        <v>1020000</v>
      </c>
      <c r="N21" s="32"/>
      <c r="O21" s="33" t="s">
        <v>16</v>
      </c>
      <c r="P21" s="33" t="s">
        <v>4</v>
      </c>
      <c r="Q21" s="33">
        <v>58</v>
      </c>
      <c r="R21" s="33">
        <v>17000</v>
      </c>
      <c r="S21" s="33">
        <v>986000</v>
      </c>
    </row>
    <row r="22" spans="3:19" x14ac:dyDescent="0.35">
      <c r="C22" s="33" t="s">
        <v>52</v>
      </c>
      <c r="D22" s="33" t="s">
        <v>53</v>
      </c>
      <c r="E22" s="33"/>
      <c r="F22" s="33"/>
      <c r="G22" s="33">
        <v>12000</v>
      </c>
      <c r="H22" s="32"/>
      <c r="I22" s="33" t="s">
        <v>52</v>
      </c>
      <c r="J22" s="33" t="s">
        <v>53</v>
      </c>
      <c r="K22" s="33"/>
      <c r="L22" s="33"/>
      <c r="M22" s="33">
        <v>12000</v>
      </c>
      <c r="N22" s="32"/>
      <c r="O22" s="33" t="s">
        <v>52</v>
      </c>
      <c r="P22" s="33" t="s">
        <v>53</v>
      </c>
      <c r="Q22" s="33"/>
      <c r="R22" s="33"/>
      <c r="S22" s="33">
        <v>13000</v>
      </c>
    </row>
    <row r="23" spans="3:19" x14ac:dyDescent="0.35">
      <c r="C23" s="33" t="s">
        <v>54</v>
      </c>
      <c r="D23" s="33" t="s">
        <v>55</v>
      </c>
      <c r="E23" s="33"/>
      <c r="F23" s="33"/>
      <c r="G23" s="33">
        <v>5000</v>
      </c>
      <c r="H23" s="32"/>
      <c r="I23" s="33" t="s">
        <v>54</v>
      </c>
      <c r="J23" s="33" t="s">
        <v>55</v>
      </c>
      <c r="K23" s="33"/>
      <c r="L23" s="33"/>
      <c r="M23" s="33">
        <v>8000</v>
      </c>
      <c r="N23" s="32"/>
      <c r="O23" s="33" t="s">
        <v>54</v>
      </c>
      <c r="P23" s="33" t="s">
        <v>55</v>
      </c>
      <c r="Q23" s="33"/>
      <c r="R23" s="33"/>
      <c r="S23" s="33">
        <v>2000</v>
      </c>
    </row>
    <row r="24" spans="3:19" x14ac:dyDescent="0.35">
      <c r="C24" s="33" t="s">
        <v>56</v>
      </c>
      <c r="D24" s="33" t="s">
        <v>53</v>
      </c>
      <c r="E24" s="33"/>
      <c r="F24" s="33"/>
      <c r="G24" s="33">
        <v>8000</v>
      </c>
      <c r="H24" s="32"/>
      <c r="I24" s="33" t="s">
        <v>56</v>
      </c>
      <c r="J24" s="33" t="s">
        <v>53</v>
      </c>
      <c r="K24" s="33"/>
      <c r="L24" s="33"/>
      <c r="M24" s="33">
        <v>8000</v>
      </c>
      <c r="N24" s="32"/>
      <c r="O24" s="33" t="s">
        <v>56</v>
      </c>
      <c r="P24" s="33" t="s">
        <v>53</v>
      </c>
      <c r="Q24" s="33"/>
      <c r="R24" s="33"/>
      <c r="S24" s="33">
        <v>8000</v>
      </c>
    </row>
    <row r="25" spans="3:19" x14ac:dyDescent="0.35">
      <c r="C25" s="33" t="s">
        <v>57</v>
      </c>
      <c r="D25" s="33" t="s">
        <v>58</v>
      </c>
      <c r="E25" s="33"/>
      <c r="F25" s="33"/>
      <c r="G25" s="33">
        <v>1500</v>
      </c>
      <c r="H25" s="32"/>
      <c r="I25" s="33" t="s">
        <v>57</v>
      </c>
      <c r="J25" s="33" t="s">
        <v>58</v>
      </c>
      <c r="K25" s="33"/>
      <c r="L25" s="33"/>
      <c r="M25" s="33">
        <v>1500</v>
      </c>
      <c r="N25" s="32"/>
      <c r="O25" s="33" t="s">
        <v>57</v>
      </c>
      <c r="P25" s="33" t="s">
        <v>58</v>
      </c>
      <c r="Q25" s="33"/>
      <c r="R25" s="33"/>
      <c r="S25" s="33">
        <v>1500</v>
      </c>
    </row>
    <row r="26" spans="3:19" x14ac:dyDescent="0.35">
      <c r="C26" s="33" t="s">
        <v>59</v>
      </c>
      <c r="D26" s="33" t="s">
        <v>60</v>
      </c>
      <c r="E26" s="33">
        <v>5</v>
      </c>
      <c r="F26" s="33">
        <v>30000</v>
      </c>
      <c r="G26" s="33">
        <v>150000</v>
      </c>
      <c r="H26" s="32"/>
      <c r="I26" s="33" t="s">
        <v>59</v>
      </c>
      <c r="J26" s="33" t="s">
        <v>60</v>
      </c>
      <c r="K26" s="33">
        <v>5</v>
      </c>
      <c r="L26" s="33">
        <v>30000</v>
      </c>
      <c r="M26" s="33">
        <v>150000</v>
      </c>
      <c r="N26" s="32"/>
      <c r="O26" s="33" t="s">
        <v>59</v>
      </c>
      <c r="P26" s="33" t="s">
        <v>60</v>
      </c>
      <c r="Q26" s="33">
        <v>5</v>
      </c>
      <c r="R26" s="33">
        <v>30000</v>
      </c>
      <c r="S26" s="33">
        <v>150000</v>
      </c>
    </row>
    <row r="27" spans="3:19" x14ac:dyDescent="0.35">
      <c r="C27" s="33" t="s">
        <v>61</v>
      </c>
      <c r="D27" s="33" t="s">
        <v>60</v>
      </c>
      <c r="E27" s="33"/>
      <c r="F27" s="33"/>
      <c r="G27" s="33">
        <v>20000</v>
      </c>
      <c r="H27" s="32"/>
      <c r="I27" s="33" t="s">
        <v>61</v>
      </c>
      <c r="J27" s="33" t="s">
        <v>60</v>
      </c>
      <c r="K27" s="33"/>
      <c r="L27" s="33"/>
      <c r="M27" s="33">
        <v>20000</v>
      </c>
      <c r="N27" s="32"/>
      <c r="O27" s="33" t="s">
        <v>61</v>
      </c>
      <c r="P27" s="33" t="s">
        <v>60</v>
      </c>
      <c r="Q27" s="33"/>
      <c r="R27" s="33"/>
      <c r="S27" s="33">
        <v>20000</v>
      </c>
    </row>
    <row r="28" spans="3:19" x14ac:dyDescent="0.35">
      <c r="C28" s="33" t="s">
        <v>62</v>
      </c>
      <c r="D28" s="33" t="s">
        <v>58</v>
      </c>
      <c r="E28" s="33"/>
      <c r="F28" s="33"/>
      <c r="G28" s="33">
        <v>2000</v>
      </c>
      <c r="H28" s="32"/>
      <c r="I28" s="33" t="s">
        <v>62</v>
      </c>
      <c r="J28" s="33" t="s">
        <v>58</v>
      </c>
      <c r="K28" s="33"/>
      <c r="L28" s="33"/>
      <c r="M28" s="33">
        <v>3000</v>
      </c>
      <c r="N28" s="32"/>
      <c r="O28" s="33" t="s">
        <v>62</v>
      </c>
      <c r="P28" s="33" t="s">
        <v>58</v>
      </c>
      <c r="Q28" s="33"/>
      <c r="R28" s="33"/>
      <c r="S28" s="33">
        <v>2000</v>
      </c>
    </row>
    <row r="29" spans="3:19" x14ac:dyDescent="0.35">
      <c r="C29" s="33" t="s">
        <v>63</v>
      </c>
      <c r="D29" s="33" t="s">
        <v>55</v>
      </c>
      <c r="E29" s="33"/>
      <c r="F29" s="33"/>
      <c r="G29" s="33">
        <v>3000</v>
      </c>
      <c r="H29" s="32"/>
      <c r="I29" s="33" t="s">
        <v>63</v>
      </c>
      <c r="J29" s="33" t="s">
        <v>55</v>
      </c>
      <c r="K29" s="33"/>
      <c r="L29" s="33"/>
      <c r="M29" s="33">
        <v>1000</v>
      </c>
      <c r="N29" s="32"/>
      <c r="O29" s="33" t="s">
        <v>63</v>
      </c>
      <c r="P29" s="33" t="s">
        <v>55</v>
      </c>
      <c r="Q29" s="33"/>
      <c r="R29" s="33"/>
      <c r="S29" s="33">
        <v>7000</v>
      </c>
    </row>
    <row r="30" spans="3:19" x14ac:dyDescent="0.35">
      <c r="C30" s="33" t="s">
        <v>64</v>
      </c>
      <c r="D30" s="33" t="s">
        <v>58</v>
      </c>
      <c r="E30" s="33"/>
      <c r="F30" s="33"/>
      <c r="G30" s="33">
        <v>1000</v>
      </c>
      <c r="H30" s="32"/>
      <c r="I30" s="33" t="s">
        <v>64</v>
      </c>
      <c r="J30" s="33" t="s">
        <v>58</v>
      </c>
      <c r="K30" s="33"/>
      <c r="L30" s="33"/>
      <c r="M30" s="33">
        <v>800</v>
      </c>
      <c r="N30" s="32"/>
      <c r="O30" s="33" t="s">
        <v>64</v>
      </c>
      <c r="P30" s="33" t="s">
        <v>58</v>
      </c>
      <c r="Q30" s="33"/>
      <c r="R30" s="33"/>
      <c r="S30" s="33">
        <v>1200</v>
      </c>
    </row>
    <row r="31" spans="3:19" x14ac:dyDescent="0.35">
      <c r="C31" s="33" t="s">
        <v>65</v>
      </c>
      <c r="D31" s="32"/>
      <c r="E31" s="33"/>
      <c r="F31" s="33"/>
      <c r="G31" s="33">
        <v>40000</v>
      </c>
      <c r="H31" s="32"/>
      <c r="I31" s="33" t="s">
        <v>65</v>
      </c>
      <c r="J31" s="33"/>
      <c r="K31" s="33"/>
      <c r="L31" s="33"/>
      <c r="M31" s="33">
        <v>1170000</v>
      </c>
      <c r="N31" s="32"/>
      <c r="O31" s="33" t="s">
        <v>65</v>
      </c>
      <c r="P31" s="33"/>
      <c r="Q31" s="33"/>
      <c r="R31" s="33"/>
      <c r="S31" s="33">
        <v>110000</v>
      </c>
    </row>
    <row r="32" spans="3:19" x14ac:dyDescent="0.35">
      <c r="C32" s="61" t="s">
        <v>66</v>
      </c>
      <c r="D32" s="62"/>
      <c r="E32" s="62"/>
      <c r="F32" s="62"/>
      <c r="G32" s="35">
        <v>7854500</v>
      </c>
      <c r="H32" s="32"/>
      <c r="I32" s="63" t="s">
        <v>69</v>
      </c>
      <c r="J32" s="64"/>
      <c r="K32" s="64"/>
      <c r="L32" s="64"/>
      <c r="M32" s="35">
        <v>9998300</v>
      </c>
      <c r="N32" s="32"/>
      <c r="O32" s="63" t="s">
        <v>72</v>
      </c>
      <c r="P32" s="64"/>
      <c r="Q32" s="64"/>
      <c r="R32" s="64"/>
      <c r="S32" s="35">
        <v>8985700</v>
      </c>
    </row>
    <row r="33" spans="3:19" x14ac:dyDescent="0.35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1"/>
      <c r="R33" s="31"/>
      <c r="S33" s="31"/>
    </row>
    <row r="34" spans="3:19" x14ac:dyDescent="0.35">
      <c r="F34" t="s">
        <v>33</v>
      </c>
    </row>
  </sheetData>
  <mergeCells count="8">
    <mergeCell ref="C32:F32"/>
    <mergeCell ref="I32:L32"/>
    <mergeCell ref="O32:R32"/>
    <mergeCell ref="C3:G3"/>
    <mergeCell ref="C16:G16"/>
    <mergeCell ref="I16:M16"/>
    <mergeCell ref="O16:S16"/>
    <mergeCell ref="C15:S15"/>
  </mergeCells>
  <conditionalFormatting sqref="F8">
    <cfRule type="cellIs" dxfId="3" priority="11" operator="greaterThan">
      <formula>895500</formula>
    </cfRule>
  </conditionalFormatting>
  <conditionalFormatting sqref="G8:G10">
    <cfRule type="cellIs" dxfId="2" priority="10" operator="greaterThan">
      <formula>$F$8</formula>
    </cfRule>
  </conditionalFormatting>
  <conditionalFormatting sqref="G8:G10">
    <cfRule type="colorScale" priority="4">
      <colorScale>
        <cfvo type="min"/>
        <cfvo type="max"/>
        <color rgb="FFFF7128"/>
        <color rgb="FF00B050"/>
      </colorScale>
    </cfRule>
    <cfRule type="containsText" dxfId="1" priority="5" operator="containsText" text="l$G$9">
      <formula>NOT(ISERROR(SEARCH("l$G$9",G8)))</formula>
    </cfRule>
  </conditionalFormatting>
  <conditionalFormatting sqref="G9">
    <cfRule type="cellIs" dxfId="0" priority="2" operator="greaterThan">
      <formula>$F$9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A500-B3EE-4940-A907-F5A8C6A5AB60}">
  <dimension ref="B2:E17"/>
  <sheetViews>
    <sheetView workbookViewId="0">
      <selection activeCell="O21" sqref="O21"/>
    </sheetView>
  </sheetViews>
  <sheetFormatPr defaultRowHeight="14.5" x14ac:dyDescent="0.35"/>
  <sheetData>
    <row r="2" spans="2:5" x14ac:dyDescent="0.35">
      <c r="B2" s="58" t="s">
        <v>97</v>
      </c>
      <c r="C2" s="53"/>
      <c r="D2" s="53"/>
      <c r="E2" s="53"/>
    </row>
    <row r="4" spans="2:5" x14ac:dyDescent="0.35">
      <c r="B4" s="65" t="s">
        <v>96</v>
      </c>
      <c r="C4" s="65"/>
      <c r="D4" s="65"/>
      <c r="E4" s="65"/>
    </row>
    <row r="5" spans="2:5" x14ac:dyDescent="0.35">
      <c r="B5" s="46" t="s">
        <v>79</v>
      </c>
      <c r="C5" s="46" t="s">
        <v>86</v>
      </c>
      <c r="D5" s="46" t="s">
        <v>39</v>
      </c>
      <c r="E5" s="46" t="s">
        <v>78</v>
      </c>
    </row>
    <row r="6" spans="2:5" x14ac:dyDescent="0.35">
      <c r="B6" s="47" t="s">
        <v>35</v>
      </c>
      <c r="C6" s="47">
        <v>9288500</v>
      </c>
      <c r="D6" s="47">
        <v>8750000</v>
      </c>
      <c r="E6" s="47">
        <v>-538500</v>
      </c>
    </row>
    <row r="7" spans="2:5" x14ac:dyDescent="0.35">
      <c r="B7" s="47" t="s">
        <v>68</v>
      </c>
      <c r="C7" s="47">
        <v>9744300</v>
      </c>
      <c r="D7" s="47">
        <v>9920000</v>
      </c>
      <c r="E7" s="47">
        <v>175700</v>
      </c>
    </row>
    <row r="8" spans="2:5" x14ac:dyDescent="0.35">
      <c r="B8" s="47" t="s">
        <v>71</v>
      </c>
      <c r="C8" s="47">
        <v>8904700</v>
      </c>
      <c r="D8" s="47">
        <v>10000000</v>
      </c>
      <c r="E8" s="47">
        <v>1095300</v>
      </c>
    </row>
    <row r="9" spans="2:5" x14ac:dyDescent="0.35">
      <c r="B9" s="47" t="s">
        <v>87</v>
      </c>
      <c r="C9" s="47">
        <v>7345200</v>
      </c>
      <c r="D9" s="47">
        <v>7957400</v>
      </c>
      <c r="E9" s="47">
        <v>612200</v>
      </c>
    </row>
    <row r="10" spans="2:5" x14ac:dyDescent="0.35">
      <c r="B10" s="47" t="s">
        <v>88</v>
      </c>
      <c r="C10" s="47">
        <v>8987000</v>
      </c>
      <c r="D10" s="47">
        <v>9876500</v>
      </c>
      <c r="E10" s="47">
        <v>889500</v>
      </c>
    </row>
    <row r="11" spans="2:5" x14ac:dyDescent="0.35">
      <c r="B11" s="47" t="s">
        <v>89</v>
      </c>
      <c r="C11" s="47">
        <v>5215400</v>
      </c>
      <c r="D11" s="47">
        <v>5164500</v>
      </c>
      <c r="E11" s="47">
        <v>-50900</v>
      </c>
    </row>
    <row r="12" spans="2:5" x14ac:dyDescent="0.35">
      <c r="B12" s="47" t="s">
        <v>90</v>
      </c>
      <c r="C12" s="47">
        <v>9976500</v>
      </c>
      <c r="D12" s="47">
        <v>11543600</v>
      </c>
      <c r="E12" s="47">
        <v>1567100</v>
      </c>
    </row>
    <row r="13" spans="2:5" x14ac:dyDescent="0.35">
      <c r="B13" s="47" t="s">
        <v>91</v>
      </c>
      <c r="C13" s="47">
        <v>7976700</v>
      </c>
      <c r="D13" s="47">
        <v>8087900</v>
      </c>
      <c r="E13" s="47">
        <v>111200</v>
      </c>
    </row>
    <row r="14" spans="2:5" x14ac:dyDescent="0.35">
      <c r="B14" s="47" t="s">
        <v>92</v>
      </c>
      <c r="C14" s="47">
        <v>9879000</v>
      </c>
      <c r="D14" s="47">
        <v>9969800</v>
      </c>
      <c r="E14" s="47">
        <v>90800</v>
      </c>
    </row>
    <row r="15" spans="2:5" x14ac:dyDescent="0.35">
      <c r="B15" s="47" t="s">
        <v>93</v>
      </c>
      <c r="C15" s="47">
        <v>6234800</v>
      </c>
      <c r="D15" s="47">
        <v>7024000</v>
      </c>
      <c r="E15" s="47">
        <v>789200</v>
      </c>
    </row>
    <row r="16" spans="2:5" x14ac:dyDescent="0.35">
      <c r="B16" s="47" t="s">
        <v>94</v>
      </c>
      <c r="C16" s="47">
        <v>4534800</v>
      </c>
      <c r="D16" s="47">
        <v>4809300</v>
      </c>
      <c r="E16" s="47">
        <v>274500</v>
      </c>
    </row>
    <row r="17" spans="2:5" x14ac:dyDescent="0.35">
      <c r="B17" s="47" t="s">
        <v>95</v>
      </c>
      <c r="C17" s="47">
        <v>8348700</v>
      </c>
      <c r="D17" s="47">
        <v>8834800</v>
      </c>
      <c r="E17" s="47">
        <v>486100</v>
      </c>
    </row>
  </sheetData>
  <mergeCells count="2">
    <mergeCell ref="B4:E4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1(c)</vt:lpstr>
      <vt:lpstr> 1(b)</vt:lpstr>
      <vt:lpstr> 1(d)</vt:lpstr>
      <vt:lpstr> 2(b)</vt:lpstr>
      <vt:lpstr> 2(c)</vt:lpstr>
      <vt:lpstr> 2(d)</vt:lpstr>
      <vt:lpstr> 2(a)</vt:lpstr>
      <vt:lpstr> 3(a)</vt:lpstr>
      <vt:lpstr> 4</vt:lpstr>
      <vt:lpstr> 3(b)</vt:lpstr>
      <vt:lpstr> 1(e)</vt:lpstr>
      <vt:lpstr> 1(a)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KHALID</cp:lastModifiedBy>
  <dcterms:created xsi:type="dcterms:W3CDTF">2024-05-29T21:50:26Z</dcterms:created>
  <dcterms:modified xsi:type="dcterms:W3CDTF">2025-01-30T15:16:01Z</dcterms:modified>
</cp:coreProperties>
</file>