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isp1507 sch" sheetId="4" r:id="rId1"/>
    <sheet name="isp1507" sheetId="1" r:id="rId2"/>
    <sheet name="ad8233" sheetId="3" r:id="rId3"/>
    <sheet name="USB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6" i="2"/>
  <c r="F7" i="2"/>
  <c r="F8" i="2" s="1"/>
  <c r="F9" i="2" s="1"/>
  <c r="F10" i="2" s="1"/>
  <c r="F11" i="2" s="1"/>
  <c r="F12" i="2" s="1"/>
  <c r="F13" i="2" s="1"/>
  <c r="F5" i="2"/>
  <c r="F4" i="2"/>
  <c r="F3" i="2"/>
  <c r="G15" i="2" l="1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G3" i="2"/>
  <c r="F62" i="1" l="1"/>
  <c r="G62" i="1"/>
  <c r="F63" i="1"/>
  <c r="G63" i="1"/>
  <c r="G61" i="1"/>
  <c r="F61" i="1"/>
  <c r="F55" i="1"/>
  <c r="G55" i="1"/>
  <c r="F56" i="1"/>
  <c r="G56" i="1"/>
  <c r="F57" i="1"/>
  <c r="G57" i="1"/>
  <c r="F58" i="1"/>
  <c r="G58" i="1"/>
  <c r="F59" i="1"/>
  <c r="G59" i="1"/>
  <c r="G60" i="1"/>
  <c r="F60" i="1"/>
  <c r="F54" i="1"/>
  <c r="G54" i="1"/>
  <c r="G53" i="1"/>
  <c r="F53" i="1"/>
  <c r="F50" i="1"/>
  <c r="G50" i="1"/>
  <c r="F51" i="1"/>
  <c r="G51" i="1"/>
  <c r="F52" i="1"/>
  <c r="G52" i="1"/>
  <c r="D50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33" i="1"/>
  <c r="F33" i="1"/>
  <c r="C36" i="1"/>
  <c r="C37" i="1"/>
  <c r="C38" i="1"/>
  <c r="C40" i="1" s="1"/>
  <c r="C42" i="1" s="1"/>
  <c r="C44" i="1" s="1"/>
  <c r="C46" i="1" s="1"/>
  <c r="C48" i="1" s="1"/>
  <c r="C39" i="1"/>
  <c r="C41" i="1" s="1"/>
  <c r="C43" i="1" s="1"/>
  <c r="C45" i="1" s="1"/>
  <c r="C47" i="1" s="1"/>
  <c r="C49" i="1" s="1"/>
  <c r="C35" i="1"/>
  <c r="C34" i="1"/>
  <c r="C33" i="1"/>
  <c r="F32" i="1"/>
  <c r="F26" i="1"/>
  <c r="G28" i="1"/>
  <c r="G29" i="1"/>
  <c r="G30" i="1"/>
  <c r="G31" i="1"/>
  <c r="F27" i="1"/>
  <c r="G27" i="1"/>
  <c r="F28" i="1"/>
  <c r="F29" i="1"/>
  <c r="F30" i="1"/>
  <c r="F31" i="1"/>
  <c r="H10" i="1"/>
  <c r="C14" i="1" s="1"/>
  <c r="H9" i="1"/>
  <c r="F9" i="1"/>
  <c r="G9" i="1"/>
  <c r="F10" i="1"/>
  <c r="G10" i="1"/>
  <c r="F11" i="1"/>
  <c r="G11" i="1"/>
  <c r="F1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F7" i="1"/>
  <c r="G6" i="1"/>
  <c r="F6" i="1"/>
  <c r="G5" i="1"/>
  <c r="F5" i="1"/>
  <c r="G4" i="1"/>
  <c r="F4" i="1"/>
  <c r="G3" i="1"/>
  <c r="F3" i="1"/>
  <c r="G32" i="1"/>
  <c r="G26" i="1"/>
  <c r="G8" i="1"/>
  <c r="F8" i="1"/>
  <c r="G2" i="1"/>
  <c r="F2" i="1"/>
  <c r="C16" i="1" l="1"/>
  <c r="C18" i="1" s="1"/>
  <c r="C20" i="1" s="1"/>
  <c r="C22" i="1" s="1"/>
  <c r="C24" i="1" s="1"/>
  <c r="F14" i="1"/>
  <c r="C13" i="1"/>
  <c r="F16" i="1"/>
  <c r="F13" i="1" l="1"/>
  <c r="C15" i="1"/>
  <c r="F18" i="1"/>
  <c r="C17" i="1" l="1"/>
  <c r="F15" i="1"/>
  <c r="F20" i="1"/>
  <c r="C19" i="1" l="1"/>
  <c r="F17" i="1"/>
  <c r="F22" i="1"/>
  <c r="F24" i="1"/>
  <c r="C21" i="1" l="1"/>
  <c r="F19" i="1"/>
  <c r="C23" i="1" l="1"/>
  <c r="F21" i="1"/>
  <c r="C25" i="1" l="1"/>
  <c r="F25" i="1" s="1"/>
  <c r="F23" i="1"/>
</calcChain>
</file>

<file path=xl/sharedStrings.xml><?xml version="1.0" encoding="utf-8"?>
<sst xmlns="http://schemas.openxmlformats.org/spreadsheetml/2006/main" count="706" uniqueCount="150">
  <si>
    <t>D</t>
  </si>
  <si>
    <t>E</t>
  </si>
  <si>
    <t>pin</t>
  </si>
  <si>
    <t>side</t>
  </si>
  <si>
    <t>x</t>
  </si>
  <si>
    <t>y</t>
  </si>
  <si>
    <t>offsetx</t>
  </si>
  <si>
    <t>offsety</t>
  </si>
  <si>
    <t>gnd TOP LEFT</t>
  </si>
  <si>
    <t>PIN</t>
  </si>
  <si>
    <t>X</t>
  </si>
  <si>
    <t>Y</t>
  </si>
  <si>
    <t>B12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</si>
  <si>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</si>
  <si>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</si>
  <si>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</si>
  <si>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</si>
  <si>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</si>
  <si>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</si>
  <si>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</si>
  <si>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</si>
  <si>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</si>
  <si>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</si>
  <si>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</si>
  <si>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</si>
  <si>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</si>
  <si>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</si>
  <si>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</si>
  <si>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</si>
  <si>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</si>
  <si>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</si>
  <si>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</si>
  <si>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</si>
  <si>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GND</t>
  </si>
  <si>
    <t>+VS</t>
  </si>
  <si>
    <t>REFIN</t>
  </si>
  <si>
    <t>HPSENSE</t>
  </si>
  <si>
    <t>HPDRIVE</t>
  </si>
  <si>
    <t>\S\D\N</t>
  </si>
  <si>
    <t>FR</t>
  </si>
  <si>
    <t>AC/D\C\</t>
  </si>
  <si>
    <t>IAOUT</t>
  </si>
  <si>
    <t>+IN</t>
  </si>
  <si>
    <t>LOD</t>
  </si>
  <si>
    <t>RLD S\D\N\</t>
  </si>
  <si>
    <t>REFOUT</t>
  </si>
  <si>
    <t>RLDFB</t>
  </si>
  <si>
    <t>−IN</t>
  </si>
  <si>
    <t>OUT</t>
  </si>
  <si>
    <t>OPAMP−</t>
  </si>
  <si>
    <t>OPAMP+</t>
  </si>
  <si>
    <t>SW</t>
  </si>
  <si>
    <t>RLD</t>
  </si>
  <si>
    <t>General purpose I/O pin</t>
  </si>
  <si>
    <t>Description for AX version</t>
  </si>
  <si>
    <t xml:space="preserve"> Description for AL version</t>
  </si>
  <si>
    <t>Ground</t>
  </si>
  <si>
    <t xml:space="preserve"> Type </t>
  </si>
  <si>
    <t>Pin</t>
  </si>
  <si>
    <t>Digital I/O</t>
  </si>
  <si>
    <t>Digital I/O NFC Input</t>
  </si>
  <si>
    <t xml:space="preserve"> VSS </t>
  </si>
  <si>
    <t xml:space="preserve">Must be connected to ground </t>
  </si>
  <si>
    <t xml:space="preserve"> Must be connected to ground</t>
  </si>
  <si>
    <t>VSS</t>
  </si>
  <si>
    <t>General purpose I/O pin           NFC antenna connection</t>
  </si>
  <si>
    <t>NC</t>
  </si>
  <si>
    <t xml:space="preserve"> General purpose I/O pin</t>
  </si>
  <si>
    <t>P0_12</t>
  </si>
  <si>
    <t>Antenna I/O</t>
  </si>
  <si>
    <t>Power</t>
  </si>
  <si>
    <t>Digital Input</t>
  </si>
  <si>
    <t>Digital I/O  Analog Input</t>
  </si>
  <si>
    <t>Not Connected</t>
  </si>
  <si>
    <t>P0_26</t>
  </si>
  <si>
    <t>P0_20
TRACE
CLK</t>
  </si>
  <si>
    <t>P0_22</t>
  </si>
  <si>
    <t>P0_24</t>
  </si>
  <si>
    <t>OUT_ANT</t>
  </si>
  <si>
    <t>OUT_MOD</t>
  </si>
  <si>
    <t>VCC</t>
  </si>
  <si>
    <t>P0_17</t>
  </si>
  <si>
    <t>P0_19</t>
  </si>
  <si>
    <t>SWDIO</t>
  </si>
  <si>
    <t>P0_13</t>
  </si>
  <si>
    <t>SWDCLK</t>
  </si>
  <si>
    <t>P0_08</t>
  </si>
  <si>
    <t>P0_07</t>
  </si>
  <si>
    <t>P0_06</t>
  </si>
  <si>
    <t>P0_04
AIN2</t>
  </si>
  <si>
    <t>P0_05
AIN3</t>
  </si>
  <si>
    <t>P0_15
TRACE
DATA2</t>
  </si>
  <si>
    <t>P0_03
AIN1</t>
  </si>
  <si>
    <t>P0_27</t>
  </si>
  <si>
    <t>P0_02
AIN0</t>
  </si>
  <si>
    <t>P0_25</t>
  </si>
  <si>
    <t>P0_31
AIN7</t>
  </si>
  <si>
    <t>P0_11</t>
  </si>
  <si>
    <t>P0_30
AIN6</t>
  </si>
  <si>
    <t>P0_29
AIN5</t>
  </si>
  <si>
    <t>P0_23</t>
  </si>
  <si>
    <t>P0_28
AIN4</t>
  </si>
  <si>
    <t>P0_01
XL2</t>
  </si>
  <si>
    <t>P0_00
XL1</t>
  </si>
  <si>
    <t>General purpose I/O pin
NFC antenna connection</t>
  </si>
  <si>
    <t>General purpose I/O pin
Trace port output</t>
  </si>
  <si>
    <t>Must be connected to ground</t>
  </si>
  <si>
    <t>General purpose I/O pin
Configurable as system RESET
pin</t>
  </si>
  <si>
    <t>General purpose I/O pin
Trace port clock output</t>
  </si>
  <si>
    <t>This pin is connected to the
internal antenna
It should be connected to Pin 22
OUT_MOD for normal operation</t>
  </si>
  <si>
    <t>This pin is the RF I/O pin of the
BLE module
It should be connected to Pin 20
OUT_ANT for normal operation</t>
  </si>
  <si>
    <t>Power supply (1.7 – 3.6V)</t>
  </si>
  <si>
    <t>Serial Wire Debug I/O for debug
and programming</t>
  </si>
  <si>
    <t>Serial Wire Debug clock input
for debug and programming
Serial Wire Debug clock input
for debug and programming</t>
  </si>
  <si>
    <t>General purpose I/O pin
SAADC/COMP/LPCOMP input</t>
  </si>
  <si>
    <t>Isolated pad on application PCB
for mechanical stability</t>
  </si>
  <si>
    <t>Isolated pad</t>
  </si>
  <si>
    <t>Serial Wire Debug clock input
for debug and programming</t>
  </si>
  <si>
    <t>Do not connect – Leave floating</t>
  </si>
  <si>
    <t>P0_09/NFC1</t>
  </si>
  <si>
    <t>P0_10/NFC2</t>
  </si>
  <si>
    <t>P0_14/TRACE/DATA3</t>
  </si>
  <si>
    <t>P0_18/TRACE/DATA0</t>
  </si>
  <si>
    <t>P0_16/TRACE/DATA1</t>
  </si>
  <si>
    <t>P0_21/RESET</t>
  </si>
  <si>
    <t>P0_20/TRACE/CLK</t>
  </si>
  <si>
    <t>P0_15/TRACE/DATA2</t>
  </si>
  <si>
    <t>P0_04/AIN2</t>
  </si>
  <si>
    <t>P0_05/AIN3</t>
  </si>
  <si>
    <t>P0_03/AIN1</t>
  </si>
  <si>
    <t>P0_02/AIN0</t>
  </si>
  <si>
    <t>P0_31/AIN7</t>
  </si>
  <si>
    <t>P0_30/AIN6</t>
  </si>
  <si>
    <t>P0_29/AIN5</t>
  </si>
  <si>
    <t>P0_28/AIN4</t>
  </si>
  <si>
    <t>P0_00/XL1</t>
  </si>
  <si>
    <t>P0_01/XL2</t>
  </si>
  <si>
    <t>A6</t>
  </si>
  <si>
    <t>A7</t>
  </si>
  <si>
    <t>A8</t>
  </si>
  <si>
    <t>A9</t>
  </si>
  <si>
    <t>A10</t>
  </si>
  <si>
    <t>A11</t>
  </si>
  <si>
    <t>A12</t>
  </si>
  <si>
    <t>B11</t>
  </si>
  <si>
    <t>B10</t>
  </si>
  <si>
    <t>B9</t>
  </si>
  <si>
    <t>B8</t>
  </si>
  <si>
    <t>B7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</si>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</sst>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quotePrefix="1"/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4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A109" zoomScale="70" zoomScaleNormal="70" workbookViewId="0">
      <selection activeCell="D132" sqref="D132"/>
    </sheetView>
  </sheetViews>
  <sheetFormatPr defaultRowHeight="15" x14ac:dyDescent="0.25"/>
  <cols>
    <col min="1" max="1" width="4.85546875" customWidth="1"/>
    <col min="2" max="2" width="14.85546875" customWidth="1"/>
    <col min="3" max="3" width="20.5703125" customWidth="1"/>
    <col min="4" max="6" width="39.5703125" customWidth="1"/>
    <col min="7" max="7" width="9.5703125" customWidth="1"/>
    <col min="8" max="8" width="20.28515625" customWidth="1"/>
    <col min="9" max="9" width="36.42578125" customWidth="1"/>
  </cols>
  <sheetData>
    <row r="1" spans="1:9" x14ac:dyDescent="0.25">
      <c r="A1" s="8" t="s">
        <v>58</v>
      </c>
      <c r="B1" t="s">
        <v>57</v>
      </c>
      <c r="C1" s="14" t="s">
        <v>54</v>
      </c>
      <c r="D1" s="14"/>
      <c r="E1" s="11"/>
      <c r="F1" s="11"/>
      <c r="G1" s="8" t="s">
        <v>58</v>
      </c>
      <c r="H1" s="14" t="s">
        <v>55</v>
      </c>
      <c r="I1" s="14"/>
    </row>
    <row r="2" spans="1:9" ht="15" customHeight="1" x14ac:dyDescent="0.25">
      <c r="A2" s="9">
        <v>1</v>
      </c>
      <c r="B2" s="10" t="s">
        <v>56</v>
      </c>
      <c r="C2" s="10" t="s">
        <v>61</v>
      </c>
      <c r="D2" s="10" t="s">
        <v>62</v>
      </c>
      <c r="E2" s="10"/>
      <c r="F2" s="10"/>
      <c r="G2" s="9">
        <v>1</v>
      </c>
      <c r="H2" s="10" t="s">
        <v>64</v>
      </c>
      <c r="I2" s="10" t="s">
        <v>63</v>
      </c>
    </row>
    <row r="3" spans="1:9" ht="30" customHeight="1" x14ac:dyDescent="0.25">
      <c r="A3" s="9">
        <v>2</v>
      </c>
      <c r="B3" s="10" t="s">
        <v>60</v>
      </c>
      <c r="C3" s="10" t="s">
        <v>119</v>
      </c>
      <c r="D3" s="10" t="s">
        <v>65</v>
      </c>
      <c r="E3" s="10"/>
      <c r="F3" s="10"/>
      <c r="G3" s="9">
        <v>2</v>
      </c>
      <c r="H3" s="10" t="s">
        <v>68</v>
      </c>
      <c r="I3" s="10" t="s">
        <v>67</v>
      </c>
    </row>
    <row r="4" spans="1:9" x14ac:dyDescent="0.25">
      <c r="A4" s="7">
        <v>3</v>
      </c>
      <c r="B4" t="s">
        <v>59</v>
      </c>
      <c r="C4" t="s">
        <v>68</v>
      </c>
      <c r="D4" t="s">
        <v>53</v>
      </c>
      <c r="G4" s="7">
        <v>3</v>
      </c>
      <c r="H4" t="s">
        <v>66</v>
      </c>
      <c r="I4" t="s">
        <v>116</v>
      </c>
    </row>
    <row r="5" spans="1:9" ht="46.5" customHeight="1" x14ac:dyDescent="0.25">
      <c r="A5" s="7">
        <v>4</v>
      </c>
      <c r="B5" s="10" t="s">
        <v>60</v>
      </c>
      <c r="C5" s="10" t="s">
        <v>120</v>
      </c>
      <c r="D5" s="10" t="s">
        <v>104</v>
      </c>
      <c r="E5" s="10"/>
      <c r="F5" s="10"/>
      <c r="G5" s="7">
        <v>4</v>
      </c>
      <c r="H5" s="10" t="s">
        <v>121</v>
      </c>
      <c r="I5" s="10" t="s">
        <v>105</v>
      </c>
    </row>
    <row r="6" spans="1:9" ht="30" x14ac:dyDescent="0.25">
      <c r="A6" s="7">
        <v>5</v>
      </c>
      <c r="B6" t="s">
        <v>59</v>
      </c>
      <c r="C6" s="10" t="s">
        <v>121</v>
      </c>
      <c r="D6" s="10" t="s">
        <v>105</v>
      </c>
      <c r="E6" s="10"/>
      <c r="F6" s="10"/>
      <c r="G6" s="7">
        <v>5</v>
      </c>
      <c r="H6" t="s">
        <v>66</v>
      </c>
      <c r="I6" t="s">
        <v>116</v>
      </c>
    </row>
    <row r="7" spans="1:9" ht="30" x14ac:dyDescent="0.25">
      <c r="A7" s="7">
        <v>6</v>
      </c>
      <c r="B7" t="s">
        <v>59</v>
      </c>
      <c r="C7" s="10" t="s">
        <v>74</v>
      </c>
      <c r="D7" s="10" t="s">
        <v>53</v>
      </c>
      <c r="E7" s="10"/>
      <c r="F7" s="10"/>
      <c r="G7" s="7">
        <v>6</v>
      </c>
      <c r="H7" s="10" t="s">
        <v>122</v>
      </c>
      <c r="I7" s="10" t="s">
        <v>105</v>
      </c>
    </row>
    <row r="8" spans="1:9" x14ac:dyDescent="0.25">
      <c r="A8" s="7">
        <v>7</v>
      </c>
      <c r="B8" s="10" t="s">
        <v>56</v>
      </c>
      <c r="C8" t="s">
        <v>64</v>
      </c>
      <c r="D8" s="10" t="s">
        <v>106</v>
      </c>
      <c r="E8" s="10"/>
      <c r="F8" s="10"/>
      <c r="G8" s="7">
        <v>7</v>
      </c>
      <c r="H8" t="s">
        <v>64</v>
      </c>
      <c r="I8" t="s">
        <v>106</v>
      </c>
    </row>
    <row r="9" spans="1:9" x14ac:dyDescent="0.25">
      <c r="A9" s="7">
        <v>8</v>
      </c>
      <c r="B9" s="10" t="s">
        <v>56</v>
      </c>
      <c r="C9" t="s">
        <v>64</v>
      </c>
      <c r="D9" s="10" t="s">
        <v>106</v>
      </c>
      <c r="E9" s="10"/>
      <c r="F9" s="10"/>
      <c r="G9" s="7">
        <v>8</v>
      </c>
      <c r="H9" s="10" t="s">
        <v>64</v>
      </c>
      <c r="I9" s="10" t="s">
        <v>106</v>
      </c>
    </row>
    <row r="10" spans="1:9" ht="30" x14ac:dyDescent="0.25">
      <c r="A10" s="7">
        <v>9</v>
      </c>
      <c r="B10" t="s">
        <v>59</v>
      </c>
      <c r="C10" s="10" t="s">
        <v>123</v>
      </c>
      <c r="D10" s="10" t="s">
        <v>105</v>
      </c>
      <c r="E10" s="10"/>
      <c r="F10" s="10"/>
      <c r="G10" s="7">
        <v>9</v>
      </c>
      <c r="H10" s="10" t="s">
        <v>123</v>
      </c>
      <c r="I10" s="10" t="s">
        <v>105</v>
      </c>
    </row>
    <row r="11" spans="1:9" x14ac:dyDescent="0.25">
      <c r="A11" s="7">
        <v>10</v>
      </c>
      <c r="B11" s="10" t="s">
        <v>56</v>
      </c>
      <c r="C11" t="s">
        <v>64</v>
      </c>
      <c r="D11" s="10" t="s">
        <v>106</v>
      </c>
      <c r="E11" s="10"/>
      <c r="F11" s="10"/>
      <c r="G11" s="7">
        <v>10</v>
      </c>
      <c r="H11" t="s">
        <v>64</v>
      </c>
      <c r="I11" s="10" t="s">
        <v>106</v>
      </c>
    </row>
    <row r="12" spans="1:9" ht="30" x14ac:dyDescent="0.25">
      <c r="A12" s="7">
        <v>11</v>
      </c>
      <c r="B12" t="s">
        <v>59</v>
      </c>
      <c r="C12" s="10" t="s">
        <v>122</v>
      </c>
      <c r="D12" s="10" t="s">
        <v>105</v>
      </c>
      <c r="E12" s="10"/>
      <c r="F12" s="10"/>
      <c r="G12" s="7">
        <v>11</v>
      </c>
      <c r="H12" t="s">
        <v>66</v>
      </c>
      <c r="I12" s="10" t="s">
        <v>116</v>
      </c>
    </row>
    <row r="13" spans="1:9" x14ac:dyDescent="0.25">
      <c r="A13" s="7">
        <v>12</v>
      </c>
      <c r="B13" s="10" t="s">
        <v>56</v>
      </c>
      <c r="C13" t="s">
        <v>64</v>
      </c>
      <c r="D13" s="10" t="s">
        <v>106</v>
      </c>
      <c r="E13" s="10"/>
      <c r="F13" s="10"/>
      <c r="G13" s="7">
        <v>12</v>
      </c>
      <c r="H13" t="s">
        <v>64</v>
      </c>
      <c r="I13" s="10" t="s">
        <v>106</v>
      </c>
    </row>
    <row r="14" spans="1:9" ht="37.5" customHeight="1" x14ac:dyDescent="0.25">
      <c r="A14" s="7">
        <v>13</v>
      </c>
      <c r="B14" t="s">
        <v>59</v>
      </c>
      <c r="C14" s="10" t="s">
        <v>124</v>
      </c>
      <c r="D14" s="10" t="s">
        <v>107</v>
      </c>
      <c r="E14" s="10"/>
      <c r="F14" s="10"/>
      <c r="G14" s="7">
        <v>13</v>
      </c>
      <c r="H14" s="10" t="s">
        <v>124</v>
      </c>
      <c r="I14" s="10" t="s">
        <v>107</v>
      </c>
    </row>
    <row r="15" spans="1:9" x14ac:dyDescent="0.25">
      <c r="A15" s="7">
        <v>14</v>
      </c>
      <c r="B15" s="10" t="s">
        <v>56</v>
      </c>
      <c r="C15" t="s">
        <v>64</v>
      </c>
      <c r="D15" s="10" t="s">
        <v>106</v>
      </c>
      <c r="E15" s="10"/>
      <c r="F15" s="10"/>
      <c r="G15" s="7">
        <v>14</v>
      </c>
      <c r="H15" t="s">
        <v>64</v>
      </c>
      <c r="I15" s="10" t="s">
        <v>106</v>
      </c>
    </row>
    <row r="16" spans="1:9" ht="45" x14ac:dyDescent="0.25">
      <c r="A16" s="7">
        <v>15</v>
      </c>
      <c r="B16" t="s">
        <v>59</v>
      </c>
      <c r="C16" s="10" t="s">
        <v>75</v>
      </c>
      <c r="D16" s="10" t="s">
        <v>108</v>
      </c>
      <c r="E16" s="10"/>
      <c r="F16" s="10"/>
      <c r="G16" s="7">
        <v>15</v>
      </c>
      <c r="H16" t="s">
        <v>66</v>
      </c>
      <c r="I16" s="10" t="s">
        <v>116</v>
      </c>
    </row>
    <row r="17" spans="1:9" x14ac:dyDescent="0.25">
      <c r="A17" s="7">
        <v>16</v>
      </c>
      <c r="B17" s="10" t="s">
        <v>56</v>
      </c>
      <c r="C17" t="s">
        <v>64</v>
      </c>
      <c r="D17" s="10" t="s">
        <v>106</v>
      </c>
      <c r="E17" s="10"/>
      <c r="F17" s="10"/>
      <c r="G17" s="7">
        <v>16</v>
      </c>
      <c r="H17" t="s">
        <v>64</v>
      </c>
      <c r="I17" s="10" t="s">
        <v>106</v>
      </c>
    </row>
    <row r="18" spans="1:9" x14ac:dyDescent="0.25">
      <c r="A18" s="7">
        <v>17</v>
      </c>
      <c r="B18" t="s">
        <v>59</v>
      </c>
      <c r="C18" s="10" t="s">
        <v>76</v>
      </c>
      <c r="D18" s="10" t="s">
        <v>53</v>
      </c>
      <c r="E18" s="10"/>
      <c r="F18" s="10"/>
      <c r="G18" s="7">
        <v>17</v>
      </c>
      <c r="H18" t="s">
        <v>66</v>
      </c>
      <c r="I18" s="10" t="s">
        <v>116</v>
      </c>
    </row>
    <row r="19" spans="1:9" x14ac:dyDescent="0.25">
      <c r="A19" s="7">
        <v>18</v>
      </c>
      <c r="B19" s="10" t="s">
        <v>56</v>
      </c>
      <c r="C19" t="s">
        <v>64</v>
      </c>
      <c r="D19" s="10" t="s">
        <v>106</v>
      </c>
      <c r="E19" s="10"/>
      <c r="F19" s="10"/>
      <c r="G19" s="7">
        <v>18</v>
      </c>
      <c r="H19" t="s">
        <v>64</v>
      </c>
      <c r="I19" s="10" t="s">
        <v>106</v>
      </c>
    </row>
    <row r="20" spans="1:9" ht="45" x14ac:dyDescent="0.25">
      <c r="A20" s="7">
        <v>19</v>
      </c>
      <c r="B20" t="s">
        <v>59</v>
      </c>
      <c r="C20" s="10" t="s">
        <v>77</v>
      </c>
      <c r="D20" s="10" t="s">
        <v>53</v>
      </c>
      <c r="E20" s="10"/>
      <c r="F20" s="10"/>
      <c r="G20" s="7">
        <v>19</v>
      </c>
      <c r="H20" s="10" t="s">
        <v>75</v>
      </c>
      <c r="I20" s="10" t="s">
        <v>108</v>
      </c>
    </row>
    <row r="21" spans="1:9" ht="58.5" customHeight="1" x14ac:dyDescent="0.25">
      <c r="A21" s="7">
        <v>20</v>
      </c>
      <c r="B21" s="10" t="s">
        <v>69</v>
      </c>
      <c r="C21" t="s">
        <v>78</v>
      </c>
      <c r="D21" s="10" t="s">
        <v>109</v>
      </c>
      <c r="E21" s="10"/>
      <c r="F21" s="10"/>
      <c r="G21" s="7">
        <v>20</v>
      </c>
      <c r="H21" t="s">
        <v>78</v>
      </c>
      <c r="I21" s="10" t="s">
        <v>109</v>
      </c>
    </row>
    <row r="22" spans="1:9" x14ac:dyDescent="0.25">
      <c r="A22" s="7">
        <v>21</v>
      </c>
      <c r="B22" t="s">
        <v>56</v>
      </c>
      <c r="C22" t="s">
        <v>64</v>
      </c>
      <c r="D22" s="10" t="s">
        <v>106</v>
      </c>
      <c r="E22" s="10"/>
      <c r="F22" s="10"/>
      <c r="G22" s="7">
        <v>21</v>
      </c>
      <c r="H22" t="s">
        <v>64</v>
      </c>
      <c r="I22" s="10" t="s">
        <v>106</v>
      </c>
    </row>
    <row r="23" spans="1:9" ht="60" x14ac:dyDescent="0.25">
      <c r="A23" s="7">
        <v>22</v>
      </c>
      <c r="B23" s="10" t="s">
        <v>69</v>
      </c>
      <c r="C23" t="s">
        <v>79</v>
      </c>
      <c r="D23" s="10" t="s">
        <v>110</v>
      </c>
      <c r="E23" s="10"/>
      <c r="F23" s="10"/>
      <c r="G23" s="7">
        <v>22</v>
      </c>
      <c r="H23" t="s">
        <v>79</v>
      </c>
      <c r="I23" s="10" t="s">
        <v>110</v>
      </c>
    </row>
    <row r="24" spans="1:9" x14ac:dyDescent="0.25">
      <c r="A24" s="7">
        <v>23</v>
      </c>
      <c r="B24" t="s">
        <v>56</v>
      </c>
      <c r="C24" t="s">
        <v>64</v>
      </c>
      <c r="D24" s="10" t="s">
        <v>106</v>
      </c>
      <c r="E24" s="10"/>
      <c r="F24" s="10"/>
      <c r="G24" s="7">
        <v>23</v>
      </c>
      <c r="H24" t="s">
        <v>64</v>
      </c>
      <c r="I24" t="s">
        <v>106</v>
      </c>
    </row>
    <row r="25" spans="1:9" x14ac:dyDescent="0.25">
      <c r="A25" s="7">
        <v>24</v>
      </c>
      <c r="B25" t="s">
        <v>56</v>
      </c>
      <c r="C25" t="s">
        <v>64</v>
      </c>
      <c r="D25" s="10" t="s">
        <v>106</v>
      </c>
      <c r="E25" s="10"/>
      <c r="F25" s="10"/>
      <c r="G25" s="7">
        <v>24</v>
      </c>
      <c r="H25" t="s">
        <v>64</v>
      </c>
      <c r="I25" t="s">
        <v>106</v>
      </c>
    </row>
    <row r="26" spans="1:9" x14ac:dyDescent="0.25">
      <c r="A26" s="7">
        <v>25</v>
      </c>
      <c r="B26" t="s">
        <v>56</v>
      </c>
      <c r="C26" t="s">
        <v>64</v>
      </c>
      <c r="D26" s="10" t="s">
        <v>106</v>
      </c>
      <c r="E26" s="10"/>
      <c r="F26" s="10"/>
      <c r="G26" s="7">
        <v>25</v>
      </c>
      <c r="H26" t="s">
        <v>64</v>
      </c>
      <c r="I26" t="s">
        <v>106</v>
      </c>
    </row>
    <row r="27" spans="1:9" x14ac:dyDescent="0.25">
      <c r="A27" s="7">
        <v>26</v>
      </c>
      <c r="B27" t="s">
        <v>70</v>
      </c>
      <c r="C27" t="s">
        <v>80</v>
      </c>
      <c r="D27" s="10" t="s">
        <v>111</v>
      </c>
      <c r="E27" s="10"/>
      <c r="F27" s="10"/>
      <c r="G27" s="7">
        <v>26</v>
      </c>
      <c r="H27" t="s">
        <v>80</v>
      </c>
      <c r="I27" t="s">
        <v>111</v>
      </c>
    </row>
    <row r="28" spans="1:9" x14ac:dyDescent="0.25">
      <c r="A28" s="7">
        <v>27</v>
      </c>
      <c r="B28" t="s">
        <v>59</v>
      </c>
      <c r="C28" t="s">
        <v>81</v>
      </c>
      <c r="D28" s="10" t="s">
        <v>53</v>
      </c>
      <c r="E28" s="10"/>
      <c r="F28" s="10"/>
      <c r="G28" s="7">
        <v>27</v>
      </c>
      <c r="H28" t="s">
        <v>66</v>
      </c>
      <c r="I28" t="s">
        <v>116</v>
      </c>
    </row>
    <row r="29" spans="1:9" ht="30" x14ac:dyDescent="0.25">
      <c r="A29" s="7">
        <v>28</v>
      </c>
      <c r="B29" t="s">
        <v>59</v>
      </c>
      <c r="C29" t="s">
        <v>83</v>
      </c>
      <c r="D29" s="10" t="s">
        <v>112</v>
      </c>
      <c r="E29" s="10"/>
      <c r="F29" s="10"/>
      <c r="G29" s="7">
        <v>28</v>
      </c>
      <c r="H29" t="s">
        <v>83</v>
      </c>
      <c r="I29" s="10" t="s">
        <v>112</v>
      </c>
    </row>
    <row r="30" spans="1:9" x14ac:dyDescent="0.25">
      <c r="A30" s="7">
        <v>29</v>
      </c>
      <c r="B30" t="s">
        <v>59</v>
      </c>
      <c r="C30" t="s">
        <v>84</v>
      </c>
      <c r="D30" s="10" t="s">
        <v>53</v>
      </c>
      <c r="E30" s="10"/>
      <c r="F30" s="10"/>
      <c r="G30" s="7">
        <v>29</v>
      </c>
      <c r="H30" t="s">
        <v>66</v>
      </c>
      <c r="I30" t="s">
        <v>116</v>
      </c>
    </row>
    <row r="31" spans="1:9" ht="60" x14ac:dyDescent="0.25">
      <c r="A31" s="7">
        <v>30</v>
      </c>
      <c r="B31" t="s">
        <v>71</v>
      </c>
      <c r="C31" t="s">
        <v>85</v>
      </c>
      <c r="D31" s="10" t="s">
        <v>113</v>
      </c>
      <c r="E31" s="10"/>
      <c r="F31" s="10"/>
      <c r="G31" s="7">
        <v>30</v>
      </c>
      <c r="H31" t="s">
        <v>85</v>
      </c>
      <c r="I31" s="10" t="s">
        <v>117</v>
      </c>
    </row>
    <row r="32" spans="1:9" x14ac:dyDescent="0.25">
      <c r="A32" s="7">
        <v>31</v>
      </c>
      <c r="B32" t="s">
        <v>56</v>
      </c>
      <c r="C32" t="s">
        <v>64</v>
      </c>
      <c r="D32" s="10" t="s">
        <v>106</v>
      </c>
      <c r="E32" s="10"/>
      <c r="F32" s="10"/>
      <c r="G32" s="7">
        <v>31</v>
      </c>
      <c r="H32" t="s">
        <v>64</v>
      </c>
      <c r="I32" t="s">
        <v>106</v>
      </c>
    </row>
    <row r="33" spans="1:9" x14ac:dyDescent="0.25">
      <c r="A33" s="7">
        <v>32</v>
      </c>
      <c r="B33" t="s">
        <v>59</v>
      </c>
      <c r="C33" t="s">
        <v>86</v>
      </c>
      <c r="D33" s="10" t="s">
        <v>53</v>
      </c>
      <c r="E33" s="10"/>
      <c r="F33" s="10"/>
      <c r="G33" s="7">
        <v>32</v>
      </c>
      <c r="H33" t="s">
        <v>86</v>
      </c>
      <c r="I33" s="10" t="s">
        <v>53</v>
      </c>
    </row>
    <row r="34" spans="1:9" x14ac:dyDescent="0.25">
      <c r="A34" s="7">
        <v>33</v>
      </c>
      <c r="B34" t="s">
        <v>59</v>
      </c>
      <c r="C34" t="s">
        <v>87</v>
      </c>
      <c r="D34" t="s">
        <v>53</v>
      </c>
      <c r="G34" s="7">
        <v>33</v>
      </c>
      <c r="H34" t="s">
        <v>66</v>
      </c>
      <c r="I34" t="s">
        <v>116</v>
      </c>
    </row>
    <row r="35" spans="1:9" x14ac:dyDescent="0.25">
      <c r="A35" s="7">
        <v>34</v>
      </c>
      <c r="B35" t="s">
        <v>59</v>
      </c>
      <c r="C35" t="s">
        <v>88</v>
      </c>
      <c r="D35" t="s">
        <v>53</v>
      </c>
      <c r="G35" s="7">
        <v>34</v>
      </c>
      <c r="H35" t="s">
        <v>81</v>
      </c>
      <c r="I35" s="10" t="s">
        <v>53</v>
      </c>
    </row>
    <row r="36" spans="1:9" ht="30" x14ac:dyDescent="0.25">
      <c r="A36" s="7">
        <v>35</v>
      </c>
      <c r="B36" s="10" t="s">
        <v>72</v>
      </c>
      <c r="C36" s="10" t="s">
        <v>89</v>
      </c>
      <c r="D36" s="10" t="s">
        <v>114</v>
      </c>
      <c r="E36" s="10"/>
      <c r="F36" s="10"/>
      <c r="G36" s="7">
        <v>35</v>
      </c>
      <c r="H36" t="s">
        <v>66</v>
      </c>
      <c r="I36" t="s">
        <v>116</v>
      </c>
    </row>
    <row r="37" spans="1:9" ht="30" x14ac:dyDescent="0.25">
      <c r="A37" s="7">
        <v>36</v>
      </c>
      <c r="B37" s="10" t="s">
        <v>72</v>
      </c>
      <c r="C37" s="10" t="s">
        <v>90</v>
      </c>
      <c r="D37" s="10" t="s">
        <v>114</v>
      </c>
      <c r="E37" s="10"/>
      <c r="F37" s="10"/>
      <c r="G37" s="7">
        <v>36</v>
      </c>
      <c r="H37" s="10" t="s">
        <v>90</v>
      </c>
      <c r="I37" s="10" t="s">
        <v>114</v>
      </c>
    </row>
    <row r="38" spans="1:9" ht="45" x14ac:dyDescent="0.25">
      <c r="A38" s="7">
        <v>37</v>
      </c>
      <c r="B38" t="s">
        <v>59</v>
      </c>
      <c r="C38" s="10" t="s">
        <v>91</v>
      </c>
      <c r="D38" s="10" t="s">
        <v>105</v>
      </c>
      <c r="E38" s="10"/>
      <c r="F38" s="10"/>
      <c r="G38" s="7">
        <v>37</v>
      </c>
      <c r="H38" t="s">
        <v>66</v>
      </c>
      <c r="I38" t="s">
        <v>116</v>
      </c>
    </row>
    <row r="39" spans="1:9" ht="30" x14ac:dyDescent="0.25">
      <c r="A39" s="7">
        <v>38</v>
      </c>
      <c r="B39" s="10" t="s">
        <v>72</v>
      </c>
      <c r="C39" s="10" t="s">
        <v>92</v>
      </c>
      <c r="D39" s="10" t="s">
        <v>114</v>
      </c>
      <c r="E39" s="10"/>
      <c r="F39" s="10"/>
      <c r="G39" s="7">
        <v>38</v>
      </c>
      <c r="H39" s="10" t="s">
        <v>92</v>
      </c>
      <c r="I39" s="10" t="s">
        <v>114</v>
      </c>
    </row>
    <row r="40" spans="1:9" x14ac:dyDescent="0.25">
      <c r="A40" s="7">
        <v>39</v>
      </c>
      <c r="B40" t="s">
        <v>59</v>
      </c>
      <c r="C40" s="10" t="s">
        <v>93</v>
      </c>
      <c r="D40" s="10" t="s">
        <v>53</v>
      </c>
      <c r="E40" s="10"/>
      <c r="F40" s="10"/>
      <c r="G40" s="7">
        <v>39</v>
      </c>
      <c r="H40" t="s">
        <v>66</v>
      </c>
      <c r="I40" t="s">
        <v>116</v>
      </c>
    </row>
    <row r="41" spans="1:9" ht="30" x14ac:dyDescent="0.25">
      <c r="A41" s="7">
        <v>40</v>
      </c>
      <c r="B41" s="10" t="s">
        <v>72</v>
      </c>
      <c r="C41" s="10" t="s">
        <v>94</v>
      </c>
      <c r="D41" s="10" t="s">
        <v>114</v>
      </c>
      <c r="E41" s="10"/>
      <c r="F41" s="10"/>
      <c r="G41" s="7">
        <v>40</v>
      </c>
      <c r="H41" s="10" t="s">
        <v>102</v>
      </c>
      <c r="I41" s="10" t="s">
        <v>118</v>
      </c>
    </row>
    <row r="42" spans="1:9" x14ac:dyDescent="0.25">
      <c r="A42" s="7">
        <v>41</v>
      </c>
      <c r="B42" t="s">
        <v>59</v>
      </c>
      <c r="C42" t="s">
        <v>95</v>
      </c>
      <c r="D42" s="10" t="s">
        <v>53</v>
      </c>
      <c r="E42" s="10"/>
      <c r="F42" s="10"/>
      <c r="G42" s="7">
        <v>41</v>
      </c>
      <c r="H42" t="s">
        <v>66</v>
      </c>
      <c r="I42" t="s">
        <v>116</v>
      </c>
    </row>
    <row r="43" spans="1:9" ht="30" x14ac:dyDescent="0.25">
      <c r="A43" s="7">
        <v>42</v>
      </c>
      <c r="B43" s="10" t="s">
        <v>72</v>
      </c>
      <c r="C43" s="10" t="s">
        <v>96</v>
      </c>
      <c r="D43" s="10" t="s">
        <v>114</v>
      </c>
      <c r="E43" s="10"/>
      <c r="F43" s="10"/>
      <c r="G43" s="7">
        <v>42</v>
      </c>
      <c r="H43" s="10" t="s">
        <v>103</v>
      </c>
      <c r="I43" s="10" t="s">
        <v>118</v>
      </c>
    </row>
    <row r="44" spans="1:9" x14ac:dyDescent="0.25">
      <c r="A44" s="7">
        <v>43</v>
      </c>
      <c r="B44" t="s">
        <v>59</v>
      </c>
      <c r="C44" s="10" t="s">
        <v>97</v>
      </c>
      <c r="D44" s="10" t="s">
        <v>53</v>
      </c>
      <c r="E44" s="10"/>
      <c r="F44" s="10"/>
      <c r="G44" s="7">
        <v>43</v>
      </c>
      <c r="H44" t="s">
        <v>66</v>
      </c>
      <c r="I44" t="s">
        <v>116</v>
      </c>
    </row>
    <row r="45" spans="1:9" ht="45" x14ac:dyDescent="0.25">
      <c r="A45" s="7">
        <v>44</v>
      </c>
      <c r="B45" s="10" t="s">
        <v>72</v>
      </c>
      <c r="C45" s="10" t="s">
        <v>98</v>
      </c>
      <c r="D45" s="10" t="s">
        <v>114</v>
      </c>
      <c r="E45" s="10"/>
      <c r="F45" s="10"/>
      <c r="G45" s="7">
        <v>44</v>
      </c>
      <c r="H45" s="10" t="s">
        <v>91</v>
      </c>
      <c r="I45" s="10" t="s">
        <v>105</v>
      </c>
    </row>
    <row r="46" spans="1:9" x14ac:dyDescent="0.25">
      <c r="A46" s="7">
        <v>45</v>
      </c>
      <c r="B46" t="s">
        <v>59</v>
      </c>
      <c r="C46" s="10" t="s">
        <v>82</v>
      </c>
      <c r="D46" s="10" t="s">
        <v>53</v>
      </c>
      <c r="E46" s="10"/>
      <c r="F46" s="10"/>
      <c r="G46" s="7">
        <v>45</v>
      </c>
      <c r="H46" t="s">
        <v>66</v>
      </c>
      <c r="I46" t="s">
        <v>116</v>
      </c>
    </row>
    <row r="47" spans="1:9" ht="30" x14ac:dyDescent="0.25">
      <c r="A47" s="7">
        <v>46</v>
      </c>
      <c r="B47" s="10" t="s">
        <v>72</v>
      </c>
      <c r="C47" s="10" t="s">
        <v>99</v>
      </c>
      <c r="D47" s="10" t="s">
        <v>114</v>
      </c>
      <c r="E47" s="10"/>
      <c r="F47" s="10"/>
      <c r="G47" s="7">
        <v>46</v>
      </c>
      <c r="H47" s="10" t="s">
        <v>89</v>
      </c>
      <c r="I47" s="10" t="s">
        <v>114</v>
      </c>
    </row>
    <row r="48" spans="1:9" x14ac:dyDescent="0.25">
      <c r="A48" s="7">
        <v>47</v>
      </c>
      <c r="B48" t="s">
        <v>59</v>
      </c>
      <c r="C48" s="10" t="s">
        <v>100</v>
      </c>
      <c r="D48" t="s">
        <v>53</v>
      </c>
      <c r="G48" s="7">
        <v>47</v>
      </c>
      <c r="H48" t="s">
        <v>66</v>
      </c>
      <c r="I48" t="s">
        <v>116</v>
      </c>
    </row>
    <row r="49" spans="1:9" ht="30" x14ac:dyDescent="0.25">
      <c r="A49" s="7">
        <v>48</v>
      </c>
      <c r="B49" s="10" t="s">
        <v>72</v>
      </c>
      <c r="C49" s="10" t="s">
        <v>101</v>
      </c>
      <c r="D49" s="10" t="s">
        <v>53</v>
      </c>
      <c r="E49" s="10"/>
      <c r="F49" s="10"/>
      <c r="G49" s="7">
        <v>48</v>
      </c>
      <c r="H49" s="10" t="s">
        <v>97</v>
      </c>
      <c r="I49" t="s">
        <v>53</v>
      </c>
    </row>
    <row r="50" spans="1:9" ht="30" x14ac:dyDescent="0.25">
      <c r="A50" s="7">
        <v>49</v>
      </c>
      <c r="B50" t="s">
        <v>73</v>
      </c>
      <c r="C50" t="s">
        <v>66</v>
      </c>
      <c r="D50" s="10" t="s">
        <v>115</v>
      </c>
      <c r="E50" s="10"/>
      <c r="F50" s="10"/>
      <c r="G50" s="7">
        <v>49</v>
      </c>
      <c r="H50" t="s">
        <v>66</v>
      </c>
      <c r="I50" t="s">
        <v>116</v>
      </c>
    </row>
    <row r="51" spans="1:9" ht="30" x14ac:dyDescent="0.25">
      <c r="A51" s="7">
        <v>50</v>
      </c>
      <c r="B51" t="s">
        <v>73</v>
      </c>
      <c r="C51" t="s">
        <v>66</v>
      </c>
      <c r="D51" s="10" t="s">
        <v>115</v>
      </c>
      <c r="E51" s="10"/>
      <c r="F51" s="10"/>
      <c r="G51" s="7">
        <v>50</v>
      </c>
      <c r="H51" t="s">
        <v>66</v>
      </c>
      <c r="I51" t="s">
        <v>116</v>
      </c>
    </row>
    <row r="52" spans="1:9" ht="30" x14ac:dyDescent="0.25">
      <c r="A52" s="7">
        <v>51</v>
      </c>
      <c r="B52" t="s">
        <v>73</v>
      </c>
      <c r="C52" t="s">
        <v>66</v>
      </c>
      <c r="D52" s="10" t="s">
        <v>115</v>
      </c>
      <c r="E52" s="10"/>
      <c r="F52" s="10"/>
      <c r="G52" s="7">
        <v>51</v>
      </c>
      <c r="H52" t="s">
        <v>66</v>
      </c>
      <c r="I52" t="s">
        <v>116</v>
      </c>
    </row>
    <row r="53" spans="1:9" ht="30" x14ac:dyDescent="0.25">
      <c r="A53" s="7">
        <v>52</v>
      </c>
      <c r="B53" t="s">
        <v>73</v>
      </c>
      <c r="C53" t="s">
        <v>66</v>
      </c>
      <c r="D53" s="10" t="s">
        <v>115</v>
      </c>
      <c r="E53" s="10"/>
      <c r="F53" s="10"/>
      <c r="G53" s="7">
        <v>52</v>
      </c>
      <c r="H53" t="s">
        <v>66</v>
      </c>
      <c r="I53" t="s">
        <v>116</v>
      </c>
    </row>
    <row r="54" spans="1:9" ht="30" x14ac:dyDescent="0.25">
      <c r="A54" s="7">
        <v>53</v>
      </c>
      <c r="B54" t="s">
        <v>73</v>
      </c>
      <c r="C54" t="s">
        <v>66</v>
      </c>
      <c r="D54" s="10" t="s">
        <v>115</v>
      </c>
      <c r="E54" s="10"/>
      <c r="F54" s="10"/>
      <c r="G54" s="7">
        <v>53</v>
      </c>
      <c r="H54" t="s">
        <v>66</v>
      </c>
      <c r="I54" t="s">
        <v>116</v>
      </c>
    </row>
    <row r="55" spans="1:9" ht="30" x14ac:dyDescent="0.25">
      <c r="A55" s="7">
        <v>54</v>
      </c>
      <c r="B55" t="s">
        <v>73</v>
      </c>
      <c r="C55" t="s">
        <v>66</v>
      </c>
      <c r="D55" s="10" t="s">
        <v>115</v>
      </c>
      <c r="E55" s="10"/>
      <c r="F55" s="10"/>
      <c r="G55" s="7">
        <v>54</v>
      </c>
      <c r="H55" t="s">
        <v>66</v>
      </c>
      <c r="I55" t="s">
        <v>116</v>
      </c>
    </row>
    <row r="56" spans="1:9" ht="30" x14ac:dyDescent="0.25">
      <c r="A56" s="7">
        <v>55</v>
      </c>
      <c r="B56" t="s">
        <v>73</v>
      </c>
      <c r="C56" t="s">
        <v>66</v>
      </c>
      <c r="D56" s="10" t="s">
        <v>115</v>
      </c>
      <c r="E56" s="10"/>
      <c r="F56" s="10"/>
      <c r="G56" s="7">
        <v>55</v>
      </c>
      <c r="H56" t="s">
        <v>66</v>
      </c>
      <c r="I56" t="s">
        <v>116</v>
      </c>
    </row>
    <row r="57" spans="1:9" ht="30" x14ac:dyDescent="0.25">
      <c r="A57" s="7">
        <v>56</v>
      </c>
      <c r="B57" t="s">
        <v>73</v>
      </c>
      <c r="C57" t="s">
        <v>66</v>
      </c>
      <c r="D57" s="10" t="s">
        <v>115</v>
      </c>
      <c r="E57" s="10"/>
      <c r="F57" s="10"/>
      <c r="G57" s="7">
        <v>56</v>
      </c>
      <c r="H57" t="s">
        <v>66</v>
      </c>
      <c r="I57" t="s">
        <v>116</v>
      </c>
    </row>
    <row r="58" spans="1:9" ht="30" x14ac:dyDescent="0.25">
      <c r="A58" s="7">
        <v>57</v>
      </c>
      <c r="B58" t="s">
        <v>73</v>
      </c>
      <c r="C58" t="s">
        <v>66</v>
      </c>
      <c r="D58" s="10" t="s">
        <v>115</v>
      </c>
      <c r="E58" s="10"/>
      <c r="F58" s="10"/>
      <c r="G58" s="7">
        <v>57</v>
      </c>
      <c r="H58" t="s">
        <v>66</v>
      </c>
      <c r="I58" t="s">
        <v>116</v>
      </c>
    </row>
    <row r="59" spans="1:9" ht="30" x14ac:dyDescent="0.25">
      <c r="A59" s="7">
        <v>58</v>
      </c>
      <c r="B59" t="s">
        <v>73</v>
      </c>
      <c r="C59" t="s">
        <v>66</v>
      </c>
      <c r="D59" s="10" t="s">
        <v>115</v>
      </c>
      <c r="E59" s="10"/>
      <c r="F59" s="10"/>
      <c r="G59" s="7">
        <v>58</v>
      </c>
      <c r="H59" t="s">
        <v>66</v>
      </c>
      <c r="I59" t="s">
        <v>116</v>
      </c>
    </row>
    <row r="60" spans="1:9" ht="30" x14ac:dyDescent="0.25">
      <c r="A60" s="7">
        <v>59</v>
      </c>
      <c r="B60" t="s">
        <v>73</v>
      </c>
      <c r="C60" t="s">
        <v>66</v>
      </c>
      <c r="D60" s="10" t="s">
        <v>115</v>
      </c>
      <c r="E60" s="10"/>
      <c r="F60" s="10"/>
      <c r="G60" s="7">
        <v>59</v>
      </c>
      <c r="H60" t="s">
        <v>66</v>
      </c>
      <c r="I60" t="s">
        <v>116</v>
      </c>
    </row>
    <row r="61" spans="1:9" ht="30" x14ac:dyDescent="0.25">
      <c r="A61" s="7">
        <v>60</v>
      </c>
      <c r="B61" t="s">
        <v>73</v>
      </c>
      <c r="C61" t="s">
        <v>66</v>
      </c>
      <c r="D61" s="10" t="s">
        <v>115</v>
      </c>
      <c r="E61" s="10"/>
      <c r="F61" s="10"/>
      <c r="G61" s="7">
        <v>60</v>
      </c>
      <c r="H61" t="s">
        <v>66</v>
      </c>
      <c r="I61" t="s">
        <v>116</v>
      </c>
    </row>
    <row r="62" spans="1:9" ht="30" x14ac:dyDescent="0.25">
      <c r="A62" s="7">
        <v>61</v>
      </c>
      <c r="B62" t="s">
        <v>73</v>
      </c>
      <c r="C62" t="s">
        <v>66</v>
      </c>
      <c r="D62" s="10" t="s">
        <v>115</v>
      </c>
      <c r="E62" s="10"/>
      <c r="F62" s="10"/>
      <c r="G62" s="7">
        <v>61</v>
      </c>
      <c r="H62" t="s">
        <v>66</v>
      </c>
      <c r="I62" t="s">
        <v>116</v>
      </c>
    </row>
    <row r="63" spans="1:9" ht="30" x14ac:dyDescent="0.25">
      <c r="A63" s="7">
        <v>62</v>
      </c>
      <c r="B63" t="s">
        <v>73</v>
      </c>
      <c r="C63" t="s">
        <v>66</v>
      </c>
      <c r="D63" s="10" t="s">
        <v>115</v>
      </c>
      <c r="E63" s="10"/>
      <c r="F63" s="10"/>
      <c r="G63" s="7">
        <v>62</v>
      </c>
      <c r="H63" t="s">
        <v>66</v>
      </c>
      <c r="I63" t="s">
        <v>116</v>
      </c>
    </row>
    <row r="66" spans="1:9" x14ac:dyDescent="0.25">
      <c r="A66" s="8" t="s">
        <v>58</v>
      </c>
      <c r="B66" s="8" t="s">
        <v>57</v>
      </c>
      <c r="C66" s="12" t="s">
        <v>54</v>
      </c>
      <c r="D66" s="12"/>
      <c r="G66" s="8" t="s">
        <v>58</v>
      </c>
      <c r="H66" s="14" t="s">
        <v>55</v>
      </c>
      <c r="I66" s="14"/>
    </row>
    <row r="67" spans="1:9" ht="26.25" customHeight="1" x14ac:dyDescent="0.25">
      <c r="A67" s="13">
        <v>20</v>
      </c>
      <c r="B67" s="10" t="s">
        <v>69</v>
      </c>
      <c r="C67" t="s">
        <v>78</v>
      </c>
      <c r="D67" s="10" t="s">
        <v>109</v>
      </c>
      <c r="G67" s="7">
        <v>3</v>
      </c>
      <c r="H67" t="s">
        <v>66</v>
      </c>
      <c r="I67" t="s">
        <v>116</v>
      </c>
    </row>
    <row r="68" spans="1:9" ht="21" customHeight="1" x14ac:dyDescent="0.25">
      <c r="A68" s="7">
        <v>22</v>
      </c>
      <c r="B68" s="10" t="s">
        <v>69</v>
      </c>
      <c r="C68" t="s">
        <v>79</v>
      </c>
      <c r="D68" s="10" t="s">
        <v>110</v>
      </c>
      <c r="G68" s="7">
        <v>5</v>
      </c>
      <c r="H68" t="s">
        <v>66</v>
      </c>
      <c r="I68" t="s">
        <v>116</v>
      </c>
    </row>
    <row r="69" spans="1:9" x14ac:dyDescent="0.25">
      <c r="A69" s="7">
        <v>3</v>
      </c>
      <c r="B69" t="s">
        <v>59</v>
      </c>
      <c r="C69" t="s">
        <v>68</v>
      </c>
      <c r="D69" t="s">
        <v>53</v>
      </c>
      <c r="G69" s="7">
        <v>11</v>
      </c>
      <c r="H69" t="s">
        <v>66</v>
      </c>
      <c r="I69" s="10" t="s">
        <v>116</v>
      </c>
    </row>
    <row r="70" spans="1:9" ht="30" x14ac:dyDescent="0.25">
      <c r="A70" s="7">
        <v>5</v>
      </c>
      <c r="B70" t="s">
        <v>59</v>
      </c>
      <c r="C70" s="10" t="s">
        <v>121</v>
      </c>
      <c r="D70" s="10" t="s">
        <v>105</v>
      </c>
      <c r="G70" s="7">
        <v>15</v>
      </c>
      <c r="H70" t="s">
        <v>66</v>
      </c>
      <c r="I70" s="10" t="s">
        <v>116</v>
      </c>
    </row>
    <row r="71" spans="1:9" x14ac:dyDescent="0.25">
      <c r="A71" s="7">
        <v>6</v>
      </c>
      <c r="B71" t="s">
        <v>59</v>
      </c>
      <c r="C71" s="10" t="s">
        <v>74</v>
      </c>
      <c r="D71" s="10" t="s">
        <v>53</v>
      </c>
      <c r="G71" s="7">
        <v>17</v>
      </c>
      <c r="H71" t="s">
        <v>66</v>
      </c>
      <c r="I71" s="10" t="s">
        <v>116</v>
      </c>
    </row>
    <row r="72" spans="1:9" ht="30" x14ac:dyDescent="0.25">
      <c r="A72" s="7">
        <v>9</v>
      </c>
      <c r="B72" t="s">
        <v>59</v>
      </c>
      <c r="C72" s="10" t="s">
        <v>123</v>
      </c>
      <c r="D72" s="10" t="s">
        <v>105</v>
      </c>
      <c r="G72" s="7">
        <v>27</v>
      </c>
      <c r="H72" t="s">
        <v>66</v>
      </c>
      <c r="I72" t="s">
        <v>116</v>
      </c>
    </row>
    <row r="73" spans="1:9" ht="30" x14ac:dyDescent="0.25">
      <c r="A73" s="7">
        <v>11</v>
      </c>
      <c r="B73" t="s">
        <v>59</v>
      </c>
      <c r="C73" s="10" t="s">
        <v>122</v>
      </c>
      <c r="D73" s="10" t="s">
        <v>105</v>
      </c>
      <c r="G73" s="7">
        <v>29</v>
      </c>
      <c r="H73" t="s">
        <v>66</v>
      </c>
      <c r="I73" t="s">
        <v>116</v>
      </c>
    </row>
    <row r="74" spans="1:9" ht="39.75" customHeight="1" x14ac:dyDescent="0.25">
      <c r="A74" s="7">
        <v>13</v>
      </c>
      <c r="B74" t="s">
        <v>59</v>
      </c>
      <c r="C74" s="10" t="s">
        <v>124</v>
      </c>
      <c r="D74" s="10" t="s">
        <v>107</v>
      </c>
      <c r="G74" s="7">
        <v>33</v>
      </c>
      <c r="H74" t="s">
        <v>66</v>
      </c>
      <c r="I74" t="s">
        <v>116</v>
      </c>
    </row>
    <row r="75" spans="1:9" ht="30" x14ac:dyDescent="0.25">
      <c r="A75" s="7">
        <v>15</v>
      </c>
      <c r="B75" t="s">
        <v>59</v>
      </c>
      <c r="C75" s="10" t="s">
        <v>125</v>
      </c>
      <c r="D75" s="10" t="s">
        <v>108</v>
      </c>
      <c r="G75" s="7">
        <v>35</v>
      </c>
      <c r="H75" t="s">
        <v>66</v>
      </c>
      <c r="I75" t="s">
        <v>116</v>
      </c>
    </row>
    <row r="76" spans="1:9" x14ac:dyDescent="0.25">
      <c r="A76" s="7">
        <v>17</v>
      </c>
      <c r="B76" t="s">
        <v>59</v>
      </c>
      <c r="C76" s="10" t="s">
        <v>76</v>
      </c>
      <c r="D76" s="10" t="s">
        <v>53</v>
      </c>
      <c r="G76" s="7">
        <v>37</v>
      </c>
      <c r="H76" t="s">
        <v>66</v>
      </c>
      <c r="I76" t="s">
        <v>116</v>
      </c>
    </row>
    <row r="77" spans="1:9" x14ac:dyDescent="0.25">
      <c r="A77" s="7">
        <v>19</v>
      </c>
      <c r="B77" t="s">
        <v>59</v>
      </c>
      <c r="C77" s="10" t="s">
        <v>77</v>
      </c>
      <c r="D77" s="10" t="s">
        <v>53</v>
      </c>
      <c r="G77" s="7">
        <v>39</v>
      </c>
      <c r="H77" t="s">
        <v>66</v>
      </c>
      <c r="I77" t="s">
        <v>116</v>
      </c>
    </row>
    <row r="78" spans="1:9" x14ac:dyDescent="0.25">
      <c r="A78" s="7">
        <v>27</v>
      </c>
      <c r="B78" t="s">
        <v>59</v>
      </c>
      <c r="C78" t="s">
        <v>81</v>
      </c>
      <c r="D78" s="10" t="s">
        <v>53</v>
      </c>
      <c r="G78" s="7">
        <v>41</v>
      </c>
      <c r="H78" t="s">
        <v>66</v>
      </c>
      <c r="I78" t="s">
        <v>116</v>
      </c>
    </row>
    <row r="79" spans="1:9" ht="18.75" customHeight="1" x14ac:dyDescent="0.25">
      <c r="A79" s="7">
        <v>28</v>
      </c>
      <c r="B79" t="s">
        <v>59</v>
      </c>
      <c r="C79" t="s">
        <v>83</v>
      </c>
      <c r="D79" s="10" t="s">
        <v>112</v>
      </c>
      <c r="G79" s="7">
        <v>43</v>
      </c>
      <c r="H79" t="s">
        <v>66</v>
      </c>
      <c r="I79" t="s">
        <v>116</v>
      </c>
    </row>
    <row r="80" spans="1:9" x14ac:dyDescent="0.25">
      <c r="A80" s="7">
        <v>29</v>
      </c>
      <c r="B80" t="s">
        <v>59</v>
      </c>
      <c r="C80" t="s">
        <v>84</v>
      </c>
      <c r="D80" s="10" t="s">
        <v>53</v>
      </c>
      <c r="G80" s="7">
        <v>45</v>
      </c>
      <c r="H80" t="s">
        <v>66</v>
      </c>
      <c r="I80" t="s">
        <v>116</v>
      </c>
    </row>
    <row r="81" spans="1:9" x14ac:dyDescent="0.25">
      <c r="A81" s="7">
        <v>32</v>
      </c>
      <c r="B81" t="s">
        <v>59</v>
      </c>
      <c r="C81" t="s">
        <v>86</v>
      </c>
      <c r="D81" s="10" t="s">
        <v>53</v>
      </c>
      <c r="G81" s="7">
        <v>47</v>
      </c>
      <c r="H81" t="s">
        <v>66</v>
      </c>
      <c r="I81" t="s">
        <v>116</v>
      </c>
    </row>
    <row r="82" spans="1:9" x14ac:dyDescent="0.25">
      <c r="A82" s="7">
        <v>33</v>
      </c>
      <c r="B82" t="s">
        <v>59</v>
      </c>
      <c r="C82" t="s">
        <v>87</v>
      </c>
      <c r="D82" t="s">
        <v>53</v>
      </c>
      <c r="G82" s="7">
        <v>49</v>
      </c>
      <c r="H82" t="s">
        <v>66</v>
      </c>
      <c r="I82" t="s">
        <v>116</v>
      </c>
    </row>
    <row r="83" spans="1:9" x14ac:dyDescent="0.25">
      <c r="A83" s="7">
        <v>34</v>
      </c>
      <c r="B83" t="s">
        <v>59</v>
      </c>
      <c r="C83" t="s">
        <v>88</v>
      </c>
      <c r="D83" t="s">
        <v>53</v>
      </c>
      <c r="G83" s="7">
        <v>50</v>
      </c>
      <c r="H83" t="s">
        <v>66</v>
      </c>
      <c r="I83" t="s">
        <v>116</v>
      </c>
    </row>
    <row r="84" spans="1:9" ht="21.75" customHeight="1" x14ac:dyDescent="0.25">
      <c r="A84" s="7">
        <v>37</v>
      </c>
      <c r="B84" t="s">
        <v>59</v>
      </c>
      <c r="C84" s="10" t="s">
        <v>126</v>
      </c>
      <c r="D84" s="10" t="s">
        <v>105</v>
      </c>
      <c r="G84" s="7">
        <v>51</v>
      </c>
      <c r="H84" t="s">
        <v>66</v>
      </c>
      <c r="I84" t="s">
        <v>116</v>
      </c>
    </row>
    <row r="85" spans="1:9" x14ac:dyDescent="0.25">
      <c r="A85" s="7">
        <v>39</v>
      </c>
      <c r="B85" t="s">
        <v>59</v>
      </c>
      <c r="C85" s="10" t="s">
        <v>93</v>
      </c>
      <c r="D85" s="10" t="s">
        <v>53</v>
      </c>
      <c r="G85" s="7">
        <v>52</v>
      </c>
      <c r="H85" t="s">
        <v>66</v>
      </c>
      <c r="I85" t="s">
        <v>116</v>
      </c>
    </row>
    <row r="86" spans="1:9" x14ac:dyDescent="0.25">
      <c r="A86" s="7">
        <v>41</v>
      </c>
      <c r="B86" t="s">
        <v>59</v>
      </c>
      <c r="C86" t="s">
        <v>95</v>
      </c>
      <c r="D86" s="10" t="s">
        <v>53</v>
      </c>
      <c r="G86" s="7">
        <v>53</v>
      </c>
      <c r="H86" t="s">
        <v>66</v>
      </c>
      <c r="I86" t="s">
        <v>116</v>
      </c>
    </row>
    <row r="87" spans="1:9" x14ac:dyDescent="0.25">
      <c r="A87" s="7">
        <v>43</v>
      </c>
      <c r="B87" t="s">
        <v>59</v>
      </c>
      <c r="C87" s="10" t="s">
        <v>97</v>
      </c>
      <c r="D87" s="10" t="s">
        <v>53</v>
      </c>
      <c r="G87" s="7">
        <v>54</v>
      </c>
      <c r="H87" t="s">
        <v>66</v>
      </c>
      <c r="I87" t="s">
        <v>116</v>
      </c>
    </row>
    <row r="88" spans="1:9" x14ac:dyDescent="0.25">
      <c r="A88" s="7">
        <v>45</v>
      </c>
      <c r="B88" t="s">
        <v>59</v>
      </c>
      <c r="C88" s="10" t="s">
        <v>82</v>
      </c>
      <c r="D88" s="10" t="s">
        <v>53</v>
      </c>
      <c r="G88" s="7">
        <v>55</v>
      </c>
      <c r="H88" t="s">
        <v>66</v>
      </c>
      <c r="I88" t="s">
        <v>116</v>
      </c>
    </row>
    <row r="89" spans="1:9" x14ac:dyDescent="0.25">
      <c r="A89" s="7">
        <v>47</v>
      </c>
      <c r="B89" t="s">
        <v>59</v>
      </c>
      <c r="C89" s="10" t="s">
        <v>100</v>
      </c>
      <c r="D89" t="s">
        <v>53</v>
      </c>
      <c r="G89" s="7">
        <v>56</v>
      </c>
      <c r="H89" t="s">
        <v>66</v>
      </c>
      <c r="I89" t="s">
        <v>116</v>
      </c>
    </row>
    <row r="90" spans="1:9" ht="17.25" customHeight="1" x14ac:dyDescent="0.25">
      <c r="A90" s="7">
        <v>35</v>
      </c>
      <c r="B90" s="10" t="s">
        <v>72</v>
      </c>
      <c r="C90" s="10" t="s">
        <v>127</v>
      </c>
      <c r="D90" s="10" t="s">
        <v>114</v>
      </c>
      <c r="G90" s="7">
        <v>57</v>
      </c>
      <c r="H90" t="s">
        <v>66</v>
      </c>
      <c r="I90" t="s">
        <v>116</v>
      </c>
    </row>
    <row r="91" spans="1:9" ht="22.5" customHeight="1" x14ac:dyDescent="0.25">
      <c r="A91" s="7">
        <v>36</v>
      </c>
      <c r="B91" s="10" t="s">
        <v>72</v>
      </c>
      <c r="C91" s="10" t="s">
        <v>128</v>
      </c>
      <c r="D91" s="10" t="s">
        <v>114</v>
      </c>
      <c r="G91" s="7">
        <v>58</v>
      </c>
      <c r="H91" t="s">
        <v>66</v>
      </c>
      <c r="I91" t="s">
        <v>116</v>
      </c>
    </row>
    <row r="92" spans="1:9" ht="19.5" customHeight="1" x14ac:dyDescent="0.25">
      <c r="A92" s="7">
        <v>38</v>
      </c>
      <c r="B92" s="10" t="s">
        <v>72</v>
      </c>
      <c r="C92" s="10" t="s">
        <v>129</v>
      </c>
      <c r="D92" s="10" t="s">
        <v>114</v>
      </c>
      <c r="G92" s="7">
        <v>59</v>
      </c>
      <c r="H92" t="s">
        <v>66</v>
      </c>
      <c r="I92" t="s">
        <v>116</v>
      </c>
    </row>
    <row r="93" spans="1:9" ht="24" customHeight="1" x14ac:dyDescent="0.25">
      <c r="A93" s="7">
        <v>40</v>
      </c>
      <c r="B93" s="10" t="s">
        <v>72</v>
      </c>
      <c r="C93" s="10" t="s">
        <v>130</v>
      </c>
      <c r="D93" s="10" t="s">
        <v>114</v>
      </c>
      <c r="G93" s="7">
        <v>60</v>
      </c>
      <c r="H93" t="s">
        <v>66</v>
      </c>
      <c r="I93" t="s">
        <v>116</v>
      </c>
    </row>
    <row r="94" spans="1:9" ht="30" x14ac:dyDescent="0.25">
      <c r="A94" s="7">
        <v>42</v>
      </c>
      <c r="B94" s="10" t="s">
        <v>72</v>
      </c>
      <c r="C94" s="10" t="s">
        <v>131</v>
      </c>
      <c r="D94" s="10" t="s">
        <v>114</v>
      </c>
      <c r="G94" s="7">
        <v>61</v>
      </c>
      <c r="H94" t="s">
        <v>66</v>
      </c>
      <c r="I94" t="s">
        <v>116</v>
      </c>
    </row>
    <row r="95" spans="1:9" ht="30" x14ac:dyDescent="0.25">
      <c r="A95" s="7">
        <v>44</v>
      </c>
      <c r="B95" s="10" t="s">
        <v>72</v>
      </c>
      <c r="C95" s="10" t="s">
        <v>132</v>
      </c>
      <c r="D95" s="10" t="s">
        <v>114</v>
      </c>
      <c r="G95" s="7">
        <v>62</v>
      </c>
      <c r="H95" t="s">
        <v>66</v>
      </c>
      <c r="I95" t="s">
        <v>116</v>
      </c>
    </row>
    <row r="96" spans="1:9" ht="60" x14ac:dyDescent="0.25">
      <c r="A96" s="7">
        <v>46</v>
      </c>
      <c r="B96" s="10" t="s">
        <v>72</v>
      </c>
      <c r="C96" s="10" t="s">
        <v>133</v>
      </c>
      <c r="D96" s="10" t="s">
        <v>114</v>
      </c>
      <c r="G96" s="7">
        <v>20</v>
      </c>
      <c r="H96" t="s">
        <v>78</v>
      </c>
      <c r="I96" s="10" t="s">
        <v>109</v>
      </c>
    </row>
    <row r="97" spans="1:9" ht="60" x14ac:dyDescent="0.25">
      <c r="A97" s="7">
        <v>48</v>
      </c>
      <c r="B97" s="10" t="s">
        <v>72</v>
      </c>
      <c r="C97" s="10" t="s">
        <v>134</v>
      </c>
      <c r="D97" s="10" t="s">
        <v>53</v>
      </c>
      <c r="G97" s="7">
        <v>22</v>
      </c>
      <c r="H97" t="s">
        <v>79</v>
      </c>
      <c r="I97" s="10" t="s">
        <v>110</v>
      </c>
    </row>
    <row r="98" spans="1:9" ht="30" x14ac:dyDescent="0.25">
      <c r="A98" s="9">
        <v>2</v>
      </c>
      <c r="B98" s="10" t="s">
        <v>60</v>
      </c>
      <c r="C98" s="10" t="s">
        <v>119</v>
      </c>
      <c r="D98" s="10" t="s">
        <v>65</v>
      </c>
      <c r="G98" s="7">
        <v>42</v>
      </c>
      <c r="H98" s="10" t="s">
        <v>135</v>
      </c>
      <c r="I98" s="10" t="s">
        <v>118</v>
      </c>
    </row>
    <row r="99" spans="1:9" ht="30" x14ac:dyDescent="0.25">
      <c r="A99" s="7">
        <v>4</v>
      </c>
      <c r="B99" s="10" t="s">
        <v>60</v>
      </c>
      <c r="C99" s="10" t="s">
        <v>120</v>
      </c>
      <c r="D99" s="10" t="s">
        <v>104</v>
      </c>
      <c r="G99" s="7">
        <v>40</v>
      </c>
      <c r="H99" s="10" t="s">
        <v>136</v>
      </c>
      <c r="I99" s="10" t="s">
        <v>118</v>
      </c>
    </row>
    <row r="100" spans="1:9" ht="32.25" customHeight="1" x14ac:dyDescent="0.25">
      <c r="A100" s="7">
        <v>30</v>
      </c>
      <c r="B100" t="s">
        <v>71</v>
      </c>
      <c r="C100" t="s">
        <v>85</v>
      </c>
      <c r="D100" s="10" t="s">
        <v>113</v>
      </c>
      <c r="G100" s="7">
        <v>38</v>
      </c>
      <c r="H100" s="10" t="s">
        <v>129</v>
      </c>
      <c r="I100" s="10" t="s">
        <v>114</v>
      </c>
    </row>
    <row r="101" spans="1:9" ht="30" x14ac:dyDescent="0.25">
      <c r="A101" s="9">
        <v>1</v>
      </c>
      <c r="B101" s="10" t="s">
        <v>56</v>
      </c>
      <c r="C101" t="s">
        <v>33</v>
      </c>
      <c r="D101" s="10" t="s">
        <v>62</v>
      </c>
      <c r="G101" s="7">
        <v>46</v>
      </c>
      <c r="H101" s="10" t="s">
        <v>127</v>
      </c>
      <c r="I101" s="10" t="s">
        <v>114</v>
      </c>
    </row>
    <row r="102" spans="1:9" ht="30" x14ac:dyDescent="0.25">
      <c r="A102" s="7">
        <v>7</v>
      </c>
      <c r="B102" s="10" t="s">
        <v>56</v>
      </c>
      <c r="C102" t="s">
        <v>33</v>
      </c>
      <c r="D102" s="10" t="s">
        <v>106</v>
      </c>
      <c r="G102" s="7">
        <v>36</v>
      </c>
      <c r="H102" s="10" t="s">
        <v>128</v>
      </c>
      <c r="I102" s="10" t="s">
        <v>114</v>
      </c>
    </row>
    <row r="103" spans="1:9" x14ac:dyDescent="0.25">
      <c r="A103" s="7">
        <v>8</v>
      </c>
      <c r="B103" s="10" t="s">
        <v>56</v>
      </c>
      <c r="C103" t="s">
        <v>33</v>
      </c>
      <c r="D103" s="10" t="s">
        <v>106</v>
      </c>
      <c r="G103" s="7">
        <v>32</v>
      </c>
      <c r="H103" t="s">
        <v>86</v>
      </c>
      <c r="I103" s="10" t="s">
        <v>53</v>
      </c>
    </row>
    <row r="104" spans="1:9" x14ac:dyDescent="0.25">
      <c r="A104" s="7">
        <v>10</v>
      </c>
      <c r="B104" s="10" t="s">
        <v>56</v>
      </c>
      <c r="C104" t="s">
        <v>33</v>
      </c>
      <c r="D104" s="10" t="s">
        <v>106</v>
      </c>
      <c r="G104" s="7">
        <v>48</v>
      </c>
      <c r="H104" s="10" t="s">
        <v>97</v>
      </c>
      <c r="I104" t="s">
        <v>53</v>
      </c>
    </row>
    <row r="105" spans="1:9" x14ac:dyDescent="0.25">
      <c r="A105" s="7">
        <v>12</v>
      </c>
      <c r="B105" s="10" t="s">
        <v>56</v>
      </c>
      <c r="C105" t="s">
        <v>33</v>
      </c>
      <c r="D105" s="10" t="s">
        <v>106</v>
      </c>
      <c r="G105" s="9">
        <v>2</v>
      </c>
      <c r="H105" s="10" t="s">
        <v>68</v>
      </c>
      <c r="I105" s="10" t="s">
        <v>67</v>
      </c>
    </row>
    <row r="106" spans="1:9" ht="30" x14ac:dyDescent="0.25">
      <c r="A106" s="7">
        <v>14</v>
      </c>
      <c r="B106" s="10" t="s">
        <v>56</v>
      </c>
      <c r="C106" t="s">
        <v>33</v>
      </c>
      <c r="D106" s="10" t="s">
        <v>106</v>
      </c>
      <c r="G106" s="7">
        <v>4</v>
      </c>
      <c r="H106" s="10" t="s">
        <v>121</v>
      </c>
      <c r="I106" s="10" t="s">
        <v>105</v>
      </c>
    </row>
    <row r="107" spans="1:9" ht="30" x14ac:dyDescent="0.25">
      <c r="A107" s="7">
        <v>16</v>
      </c>
      <c r="B107" s="10" t="s">
        <v>56</v>
      </c>
      <c r="C107" t="s">
        <v>33</v>
      </c>
      <c r="D107" s="10" t="s">
        <v>106</v>
      </c>
      <c r="G107" s="7">
        <v>44</v>
      </c>
      <c r="H107" s="10" t="s">
        <v>126</v>
      </c>
      <c r="I107" s="10" t="s">
        <v>105</v>
      </c>
    </row>
    <row r="108" spans="1:9" ht="30" x14ac:dyDescent="0.25">
      <c r="A108" s="7">
        <v>18</v>
      </c>
      <c r="B108" s="10" t="s">
        <v>56</v>
      </c>
      <c r="C108" t="s">
        <v>33</v>
      </c>
      <c r="D108" s="10" t="s">
        <v>106</v>
      </c>
      <c r="G108" s="7">
        <v>9</v>
      </c>
      <c r="H108" s="10" t="s">
        <v>123</v>
      </c>
      <c r="I108" s="10" t="s">
        <v>105</v>
      </c>
    </row>
    <row r="109" spans="1:9" x14ac:dyDescent="0.25">
      <c r="A109" s="7">
        <v>21</v>
      </c>
      <c r="B109" t="s">
        <v>56</v>
      </c>
      <c r="C109" t="s">
        <v>33</v>
      </c>
      <c r="D109" s="10" t="s">
        <v>106</v>
      </c>
      <c r="G109" s="7">
        <v>34</v>
      </c>
      <c r="H109" t="s">
        <v>81</v>
      </c>
      <c r="I109" s="10" t="s">
        <v>53</v>
      </c>
    </row>
    <row r="110" spans="1:9" ht="30" x14ac:dyDescent="0.25">
      <c r="A110" s="7">
        <v>23</v>
      </c>
      <c r="B110" t="s">
        <v>56</v>
      </c>
      <c r="C110" t="s">
        <v>33</v>
      </c>
      <c r="D110" s="10" t="s">
        <v>106</v>
      </c>
      <c r="G110" s="7">
        <v>6</v>
      </c>
      <c r="H110" s="10" t="s">
        <v>122</v>
      </c>
      <c r="I110" s="10" t="s">
        <v>105</v>
      </c>
    </row>
    <row r="111" spans="1:9" ht="30" x14ac:dyDescent="0.25">
      <c r="A111" s="7">
        <v>24</v>
      </c>
      <c r="B111" t="s">
        <v>56</v>
      </c>
      <c r="C111" t="s">
        <v>33</v>
      </c>
      <c r="D111" s="10" t="s">
        <v>106</v>
      </c>
      <c r="G111" s="7">
        <v>19</v>
      </c>
      <c r="H111" s="10" t="s">
        <v>125</v>
      </c>
      <c r="I111" s="10" t="s">
        <v>108</v>
      </c>
    </row>
    <row r="112" spans="1:9" ht="45" x14ac:dyDescent="0.25">
      <c r="A112" s="7">
        <v>25</v>
      </c>
      <c r="B112" t="s">
        <v>56</v>
      </c>
      <c r="C112" t="s">
        <v>33</v>
      </c>
      <c r="D112" s="10" t="s">
        <v>106</v>
      </c>
      <c r="G112" s="7">
        <v>13</v>
      </c>
      <c r="H112" s="10" t="s">
        <v>124</v>
      </c>
      <c r="I112" s="10" t="s">
        <v>107</v>
      </c>
    </row>
    <row r="113" spans="1:9" ht="30" x14ac:dyDescent="0.25">
      <c r="A113" s="7">
        <v>31</v>
      </c>
      <c r="B113" t="s">
        <v>56</v>
      </c>
      <c r="C113" t="s">
        <v>33</v>
      </c>
      <c r="D113" s="10" t="s">
        <v>106</v>
      </c>
      <c r="G113" s="7">
        <v>30</v>
      </c>
      <c r="H113" t="s">
        <v>85</v>
      </c>
      <c r="I113" s="10" t="s">
        <v>117</v>
      </c>
    </row>
    <row r="114" spans="1:9" ht="30" x14ac:dyDescent="0.25">
      <c r="A114" s="7">
        <v>49</v>
      </c>
      <c r="B114" t="s">
        <v>73</v>
      </c>
      <c r="C114" t="s">
        <v>66</v>
      </c>
      <c r="D114" s="10" t="s">
        <v>115</v>
      </c>
      <c r="G114" s="7">
        <v>28</v>
      </c>
      <c r="H114" t="s">
        <v>83</v>
      </c>
      <c r="I114" s="10" t="s">
        <v>112</v>
      </c>
    </row>
    <row r="115" spans="1:9" ht="30" x14ac:dyDescent="0.25">
      <c r="A115" s="7">
        <v>50</v>
      </c>
      <c r="B115" t="s">
        <v>73</v>
      </c>
      <c r="C115" t="s">
        <v>66</v>
      </c>
      <c r="D115" s="10" t="s">
        <v>115</v>
      </c>
      <c r="G115" s="7">
        <v>26</v>
      </c>
      <c r="H115" t="s">
        <v>80</v>
      </c>
      <c r="I115" t="s">
        <v>111</v>
      </c>
    </row>
    <row r="116" spans="1:9" ht="30" x14ac:dyDescent="0.25">
      <c r="A116" s="7">
        <v>51</v>
      </c>
      <c r="B116" t="s">
        <v>73</v>
      </c>
      <c r="C116" t="s">
        <v>66</v>
      </c>
      <c r="D116" s="10" t="s">
        <v>115</v>
      </c>
      <c r="G116" s="9">
        <v>1</v>
      </c>
      <c r="H116" s="10" t="s">
        <v>33</v>
      </c>
      <c r="I116" s="10" t="s">
        <v>63</v>
      </c>
    </row>
    <row r="117" spans="1:9" ht="30" x14ac:dyDescent="0.25">
      <c r="A117" s="7">
        <v>52</v>
      </c>
      <c r="B117" t="s">
        <v>73</v>
      </c>
      <c r="C117" t="s">
        <v>66</v>
      </c>
      <c r="D117" s="10" t="s">
        <v>115</v>
      </c>
      <c r="G117" s="7">
        <v>7</v>
      </c>
      <c r="H117" s="10" t="s">
        <v>33</v>
      </c>
      <c r="I117" t="s">
        <v>106</v>
      </c>
    </row>
    <row r="118" spans="1:9" ht="30" x14ac:dyDescent="0.25">
      <c r="A118" s="7">
        <v>53</v>
      </c>
      <c r="B118" t="s">
        <v>73</v>
      </c>
      <c r="C118" t="s">
        <v>66</v>
      </c>
      <c r="D118" s="10" t="s">
        <v>115</v>
      </c>
      <c r="G118" s="7">
        <v>8</v>
      </c>
      <c r="H118" s="10" t="s">
        <v>33</v>
      </c>
      <c r="I118" s="10" t="s">
        <v>106</v>
      </c>
    </row>
    <row r="119" spans="1:9" ht="30" x14ac:dyDescent="0.25">
      <c r="A119" s="7">
        <v>54</v>
      </c>
      <c r="B119" t="s">
        <v>73</v>
      </c>
      <c r="C119" t="s">
        <v>66</v>
      </c>
      <c r="D119" s="10" t="s">
        <v>115</v>
      </c>
      <c r="G119" s="7">
        <v>10</v>
      </c>
      <c r="H119" s="10" t="s">
        <v>33</v>
      </c>
      <c r="I119" s="10" t="s">
        <v>106</v>
      </c>
    </row>
    <row r="120" spans="1:9" ht="30" x14ac:dyDescent="0.25">
      <c r="A120" s="7">
        <v>55</v>
      </c>
      <c r="B120" t="s">
        <v>73</v>
      </c>
      <c r="C120" t="s">
        <v>66</v>
      </c>
      <c r="D120" s="10" t="s">
        <v>115</v>
      </c>
      <c r="G120" s="7">
        <v>12</v>
      </c>
      <c r="H120" s="10" t="s">
        <v>33</v>
      </c>
      <c r="I120" s="10" t="s">
        <v>106</v>
      </c>
    </row>
    <row r="121" spans="1:9" ht="30" x14ac:dyDescent="0.25">
      <c r="A121" s="7">
        <v>56</v>
      </c>
      <c r="B121" t="s">
        <v>73</v>
      </c>
      <c r="C121" t="s">
        <v>66</v>
      </c>
      <c r="D121" s="10" t="s">
        <v>115</v>
      </c>
      <c r="G121" s="7">
        <v>14</v>
      </c>
      <c r="H121" s="10" t="s">
        <v>33</v>
      </c>
      <c r="I121" s="10" t="s">
        <v>106</v>
      </c>
    </row>
    <row r="122" spans="1:9" ht="30" x14ac:dyDescent="0.25">
      <c r="A122" s="7">
        <v>57</v>
      </c>
      <c r="B122" t="s">
        <v>73</v>
      </c>
      <c r="C122" t="s">
        <v>66</v>
      </c>
      <c r="D122" s="10" t="s">
        <v>115</v>
      </c>
      <c r="G122" s="7">
        <v>16</v>
      </c>
      <c r="H122" s="10" t="s">
        <v>33</v>
      </c>
      <c r="I122" s="10" t="s">
        <v>106</v>
      </c>
    </row>
    <row r="123" spans="1:9" ht="30" x14ac:dyDescent="0.25">
      <c r="A123" s="7">
        <v>58</v>
      </c>
      <c r="B123" t="s">
        <v>73</v>
      </c>
      <c r="C123" t="s">
        <v>66</v>
      </c>
      <c r="D123" s="10" t="s">
        <v>115</v>
      </c>
      <c r="G123" s="7">
        <v>18</v>
      </c>
      <c r="H123" s="10" t="s">
        <v>33</v>
      </c>
      <c r="I123" s="10" t="s">
        <v>106</v>
      </c>
    </row>
    <row r="124" spans="1:9" ht="30" x14ac:dyDescent="0.25">
      <c r="A124" s="7">
        <v>59</v>
      </c>
      <c r="B124" t="s">
        <v>73</v>
      </c>
      <c r="C124" t="s">
        <v>66</v>
      </c>
      <c r="D124" s="10" t="s">
        <v>115</v>
      </c>
      <c r="G124" s="7">
        <v>21</v>
      </c>
      <c r="H124" s="10" t="s">
        <v>33</v>
      </c>
      <c r="I124" s="10" t="s">
        <v>106</v>
      </c>
    </row>
    <row r="125" spans="1:9" ht="30" x14ac:dyDescent="0.25">
      <c r="A125" s="7">
        <v>60</v>
      </c>
      <c r="B125" t="s">
        <v>73</v>
      </c>
      <c r="C125" t="s">
        <v>66</v>
      </c>
      <c r="D125" s="10" t="s">
        <v>115</v>
      </c>
      <c r="G125" s="7">
        <v>23</v>
      </c>
      <c r="H125" s="10" t="s">
        <v>33</v>
      </c>
      <c r="I125" t="s">
        <v>106</v>
      </c>
    </row>
    <row r="126" spans="1:9" ht="30" x14ac:dyDescent="0.25">
      <c r="A126" s="7">
        <v>61</v>
      </c>
      <c r="B126" t="s">
        <v>73</v>
      </c>
      <c r="C126" t="s">
        <v>66</v>
      </c>
      <c r="D126" s="10" t="s">
        <v>115</v>
      </c>
      <c r="G126" s="7">
        <v>24</v>
      </c>
      <c r="H126" s="10" t="s">
        <v>33</v>
      </c>
      <c r="I126" t="s">
        <v>106</v>
      </c>
    </row>
    <row r="127" spans="1:9" ht="30" x14ac:dyDescent="0.25">
      <c r="A127" s="7">
        <v>62</v>
      </c>
      <c r="B127" t="s">
        <v>73</v>
      </c>
      <c r="C127" t="s">
        <v>66</v>
      </c>
      <c r="D127" s="10" t="s">
        <v>115</v>
      </c>
      <c r="G127" s="7">
        <v>25</v>
      </c>
      <c r="H127" s="10" t="s">
        <v>33</v>
      </c>
      <c r="I127" t="s">
        <v>106</v>
      </c>
    </row>
    <row r="128" spans="1:9" x14ac:dyDescent="0.25">
      <c r="A128" s="7">
        <v>26</v>
      </c>
      <c r="B128" t="s">
        <v>70</v>
      </c>
      <c r="C128" t="s">
        <v>80</v>
      </c>
      <c r="D128" s="10" t="s">
        <v>111</v>
      </c>
      <c r="G128" s="7">
        <v>31</v>
      </c>
      <c r="H128" s="10" t="s">
        <v>33</v>
      </c>
      <c r="I128" t="s">
        <v>106</v>
      </c>
    </row>
  </sheetData>
  <sortState ref="G67:I128">
    <sortCondition ref="H128"/>
  </sortState>
  <mergeCells count="3">
    <mergeCell ref="C1:D1"/>
    <mergeCell ref="H1:I1"/>
    <mergeCell ref="H66:I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I16" sqref="I16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6</v>
      </c>
      <c r="D1" t="s">
        <v>7</v>
      </c>
      <c r="F1" t="s">
        <v>4</v>
      </c>
      <c r="G1" t="s">
        <v>5</v>
      </c>
    </row>
    <row r="2" spans="1:12" x14ac:dyDescent="0.25">
      <c r="A2" s="1">
        <v>1</v>
      </c>
      <c r="B2">
        <v>0.8</v>
      </c>
      <c r="C2">
        <v>0.5</v>
      </c>
      <c r="D2">
        <v>0.5</v>
      </c>
      <c r="F2">
        <f t="shared" ref="F2:F8" si="0">$L$3-C2-$L$3/2</f>
        <v>3.5</v>
      </c>
      <c r="G2">
        <f t="shared" ref="G2:G8" si="1">$L$2-D2-$L$2/2</f>
        <v>3.5</v>
      </c>
      <c r="K2" t="s">
        <v>0</v>
      </c>
      <c r="L2">
        <v>8</v>
      </c>
    </row>
    <row r="3" spans="1:12" x14ac:dyDescent="0.25">
      <c r="A3" s="2">
        <v>2</v>
      </c>
      <c r="B3">
        <v>0.4</v>
      </c>
      <c r="C3">
        <v>0.3</v>
      </c>
      <c r="D3">
        <v>1.4</v>
      </c>
      <c r="F3">
        <f t="shared" si="0"/>
        <v>3.7</v>
      </c>
      <c r="G3">
        <f t="shared" si="1"/>
        <v>2.5999999999999996</v>
      </c>
      <c r="K3" t="s">
        <v>1</v>
      </c>
      <c r="L3">
        <v>8</v>
      </c>
    </row>
    <row r="4" spans="1:12" x14ac:dyDescent="0.25">
      <c r="A4" s="3">
        <v>3</v>
      </c>
      <c r="B4">
        <v>0.4</v>
      </c>
      <c r="C4">
        <v>0.95</v>
      </c>
      <c r="D4">
        <v>1.7250000000000001</v>
      </c>
      <c r="F4">
        <f t="shared" si="0"/>
        <v>3.05</v>
      </c>
      <c r="G4">
        <f t="shared" si="1"/>
        <v>2.2750000000000004</v>
      </c>
    </row>
    <row r="5" spans="1:12" x14ac:dyDescent="0.25">
      <c r="A5" s="2">
        <v>4</v>
      </c>
      <c r="B5">
        <v>0.4</v>
      </c>
      <c r="C5">
        <v>0.3</v>
      </c>
      <c r="D5">
        <v>2.0499999999999998</v>
      </c>
      <c r="F5">
        <f t="shared" si="0"/>
        <v>3.7</v>
      </c>
      <c r="G5">
        <f t="shared" si="1"/>
        <v>1.9500000000000002</v>
      </c>
    </row>
    <row r="6" spans="1:12" x14ac:dyDescent="0.25">
      <c r="A6" s="3">
        <v>5</v>
      </c>
      <c r="B6">
        <v>0.4</v>
      </c>
      <c r="C6">
        <v>0.95</v>
      </c>
      <c r="D6">
        <v>2.375</v>
      </c>
      <c r="F6">
        <f t="shared" si="0"/>
        <v>3.05</v>
      </c>
      <c r="G6">
        <f t="shared" si="1"/>
        <v>1.625</v>
      </c>
    </row>
    <row r="7" spans="1:12" x14ac:dyDescent="0.25">
      <c r="A7" s="2">
        <v>6</v>
      </c>
      <c r="B7">
        <v>0.4</v>
      </c>
      <c r="C7">
        <v>0.3</v>
      </c>
      <c r="D7">
        <v>2.7</v>
      </c>
      <c r="F7">
        <f t="shared" si="0"/>
        <v>3.7</v>
      </c>
      <c r="G7">
        <f t="shared" si="1"/>
        <v>1.2999999999999998</v>
      </c>
    </row>
    <row r="8" spans="1:12" x14ac:dyDescent="0.25">
      <c r="A8" s="1">
        <v>7</v>
      </c>
      <c r="B8">
        <v>0.8</v>
      </c>
      <c r="C8">
        <v>0.5</v>
      </c>
      <c r="D8">
        <v>3.6</v>
      </c>
      <c r="F8">
        <f t="shared" si="0"/>
        <v>3.5</v>
      </c>
      <c r="G8">
        <f t="shared" si="1"/>
        <v>0.40000000000000036</v>
      </c>
    </row>
    <row r="9" spans="1:12" x14ac:dyDescent="0.25">
      <c r="A9" s="2">
        <v>8</v>
      </c>
      <c r="B9">
        <v>0.4</v>
      </c>
      <c r="C9">
        <v>1.4</v>
      </c>
      <c r="D9">
        <v>3.8</v>
      </c>
      <c r="F9">
        <f t="shared" ref="F9:F25" si="2">$L$3-C9-$L$3/2</f>
        <v>2.5999999999999996</v>
      </c>
      <c r="G9">
        <f t="shared" ref="G9:G25" si="3">$L$2-D9-$L$2/2</f>
        <v>0.20000000000000018</v>
      </c>
      <c r="H9">
        <f>C11-C9</f>
        <v>0.64999999999999991</v>
      </c>
    </row>
    <row r="10" spans="1:12" x14ac:dyDescent="0.25">
      <c r="A10">
        <v>9</v>
      </c>
      <c r="B10">
        <v>0.4</v>
      </c>
      <c r="C10">
        <v>1.7250000000000001</v>
      </c>
      <c r="D10">
        <v>3.15</v>
      </c>
      <c r="F10">
        <f t="shared" si="2"/>
        <v>2.2750000000000004</v>
      </c>
      <c r="G10">
        <f t="shared" si="3"/>
        <v>0.84999999999999964</v>
      </c>
      <c r="H10">
        <f>C12-C10</f>
        <v>0.64999999999999991</v>
      </c>
    </row>
    <row r="11" spans="1:12" x14ac:dyDescent="0.25">
      <c r="A11" s="2">
        <v>10</v>
      </c>
      <c r="B11">
        <v>0.4</v>
      </c>
      <c r="C11">
        <v>2.0499999999999998</v>
      </c>
      <c r="D11">
        <v>3.8</v>
      </c>
      <c r="F11">
        <f t="shared" si="2"/>
        <v>1.9500000000000002</v>
      </c>
      <c r="G11">
        <f t="shared" si="3"/>
        <v>0.20000000000000018</v>
      </c>
    </row>
    <row r="12" spans="1:12" x14ac:dyDescent="0.25">
      <c r="A12">
        <v>11</v>
      </c>
      <c r="B12">
        <v>0.4</v>
      </c>
      <c r="C12">
        <v>2.375</v>
      </c>
      <c r="D12">
        <v>3.15</v>
      </c>
      <c r="F12">
        <f t="shared" si="2"/>
        <v>1.625</v>
      </c>
      <c r="G12">
        <f t="shared" si="3"/>
        <v>0.84999999999999964</v>
      </c>
    </row>
    <row r="13" spans="1:12" x14ac:dyDescent="0.25">
      <c r="A13" s="2">
        <v>12</v>
      </c>
      <c r="B13">
        <v>0.4</v>
      </c>
      <c r="C13">
        <f>C11+$H$10</f>
        <v>2.6999999999999997</v>
      </c>
      <c r="D13">
        <v>3.8</v>
      </c>
      <c r="F13">
        <f t="shared" si="2"/>
        <v>1.3000000000000007</v>
      </c>
      <c r="G13">
        <f t="shared" si="3"/>
        <v>0.20000000000000018</v>
      </c>
    </row>
    <row r="14" spans="1:12" x14ac:dyDescent="0.25">
      <c r="A14">
        <v>13</v>
      </c>
      <c r="B14">
        <v>0.4</v>
      </c>
      <c r="C14">
        <f t="shared" ref="C14:C25" si="4">C12+$H$10</f>
        <v>3.0249999999999999</v>
      </c>
      <c r="D14">
        <v>3.15</v>
      </c>
      <c r="F14">
        <f t="shared" si="2"/>
        <v>0.97499999999999964</v>
      </c>
      <c r="G14">
        <f t="shared" si="3"/>
        <v>0.84999999999999964</v>
      </c>
    </row>
    <row r="15" spans="1:12" x14ac:dyDescent="0.25">
      <c r="A15" s="2">
        <v>14</v>
      </c>
      <c r="B15">
        <v>0.4</v>
      </c>
      <c r="C15">
        <f t="shared" si="4"/>
        <v>3.3499999999999996</v>
      </c>
      <c r="D15">
        <v>3.8</v>
      </c>
      <c r="F15">
        <f t="shared" si="2"/>
        <v>0.65000000000000036</v>
      </c>
      <c r="G15">
        <f t="shared" si="3"/>
        <v>0.20000000000000018</v>
      </c>
    </row>
    <row r="16" spans="1:12" x14ac:dyDescent="0.25">
      <c r="A16">
        <v>15</v>
      </c>
      <c r="B16">
        <v>0.4</v>
      </c>
      <c r="C16">
        <f t="shared" si="4"/>
        <v>3.6749999999999998</v>
      </c>
      <c r="D16">
        <v>3.15</v>
      </c>
      <c r="F16">
        <f t="shared" si="2"/>
        <v>0.32500000000000018</v>
      </c>
      <c r="G16">
        <f t="shared" si="3"/>
        <v>0.84999999999999964</v>
      </c>
    </row>
    <row r="17" spans="1:7" x14ac:dyDescent="0.25">
      <c r="A17" s="2">
        <v>16</v>
      </c>
      <c r="B17">
        <v>0.4</v>
      </c>
      <c r="C17">
        <f t="shared" si="4"/>
        <v>3.9999999999999996</v>
      </c>
      <c r="D17">
        <v>3.8</v>
      </c>
      <c r="F17">
        <f t="shared" si="2"/>
        <v>0</v>
      </c>
      <c r="G17">
        <f t="shared" si="3"/>
        <v>0.20000000000000018</v>
      </c>
    </row>
    <row r="18" spans="1:7" x14ac:dyDescent="0.25">
      <c r="A18">
        <v>17</v>
      </c>
      <c r="B18">
        <v>0.4</v>
      </c>
      <c r="C18">
        <f t="shared" si="4"/>
        <v>4.3249999999999993</v>
      </c>
      <c r="D18">
        <v>3.15</v>
      </c>
      <c r="F18">
        <f t="shared" si="2"/>
        <v>-0.32499999999999929</v>
      </c>
      <c r="G18">
        <f t="shared" si="3"/>
        <v>0.84999999999999964</v>
      </c>
    </row>
    <row r="19" spans="1:7" x14ac:dyDescent="0.25">
      <c r="A19" s="2">
        <v>18</v>
      </c>
      <c r="B19">
        <v>0.4</v>
      </c>
      <c r="C19">
        <f t="shared" si="4"/>
        <v>4.6499999999999995</v>
      </c>
      <c r="D19">
        <v>3.8</v>
      </c>
      <c r="F19">
        <f t="shared" si="2"/>
        <v>-0.64999999999999947</v>
      </c>
      <c r="G19">
        <f t="shared" si="3"/>
        <v>0.20000000000000018</v>
      </c>
    </row>
    <row r="20" spans="1:7" x14ac:dyDescent="0.25">
      <c r="A20">
        <v>19</v>
      </c>
      <c r="B20">
        <v>0.4</v>
      </c>
      <c r="C20">
        <f t="shared" si="4"/>
        <v>4.9749999999999996</v>
      </c>
      <c r="D20">
        <v>3.15</v>
      </c>
      <c r="F20">
        <f t="shared" si="2"/>
        <v>-0.97499999999999964</v>
      </c>
      <c r="G20">
        <f t="shared" si="3"/>
        <v>0.84999999999999964</v>
      </c>
    </row>
    <row r="21" spans="1:7" x14ac:dyDescent="0.25">
      <c r="A21" s="2">
        <v>20</v>
      </c>
      <c r="B21">
        <v>0.4</v>
      </c>
      <c r="C21">
        <f t="shared" si="4"/>
        <v>5.2999999999999989</v>
      </c>
      <c r="D21">
        <v>3.8</v>
      </c>
      <c r="F21">
        <f t="shared" si="2"/>
        <v>-1.2999999999999989</v>
      </c>
      <c r="G21">
        <f t="shared" si="3"/>
        <v>0.20000000000000018</v>
      </c>
    </row>
    <row r="22" spans="1:7" x14ac:dyDescent="0.25">
      <c r="A22">
        <v>21</v>
      </c>
      <c r="B22">
        <v>0.4</v>
      </c>
      <c r="C22">
        <f t="shared" si="4"/>
        <v>5.625</v>
      </c>
      <c r="D22">
        <v>3.15</v>
      </c>
      <c r="F22">
        <f t="shared" si="2"/>
        <v>-1.625</v>
      </c>
      <c r="G22">
        <f t="shared" si="3"/>
        <v>0.84999999999999964</v>
      </c>
    </row>
    <row r="23" spans="1:7" x14ac:dyDescent="0.25">
      <c r="A23" s="2">
        <v>22</v>
      </c>
      <c r="B23">
        <v>0.4</v>
      </c>
      <c r="C23">
        <f t="shared" si="4"/>
        <v>5.9499999999999993</v>
      </c>
      <c r="D23">
        <v>3.8</v>
      </c>
      <c r="F23">
        <f t="shared" si="2"/>
        <v>-1.9499999999999993</v>
      </c>
      <c r="G23">
        <f t="shared" si="3"/>
        <v>0.20000000000000018</v>
      </c>
    </row>
    <row r="24" spans="1:7" x14ac:dyDescent="0.25">
      <c r="A24">
        <v>23</v>
      </c>
      <c r="B24">
        <v>0.4</v>
      </c>
      <c r="C24">
        <f t="shared" si="4"/>
        <v>6.2750000000000004</v>
      </c>
      <c r="D24">
        <v>3.15</v>
      </c>
      <c r="F24">
        <f t="shared" si="2"/>
        <v>-2.2750000000000004</v>
      </c>
      <c r="G24">
        <f t="shared" si="3"/>
        <v>0.84999999999999964</v>
      </c>
    </row>
    <row r="25" spans="1:7" x14ac:dyDescent="0.25">
      <c r="A25" s="2">
        <v>24</v>
      </c>
      <c r="B25">
        <v>0.4</v>
      </c>
      <c r="C25">
        <f t="shared" si="4"/>
        <v>6.6</v>
      </c>
      <c r="D25">
        <v>3.8</v>
      </c>
      <c r="F25">
        <f t="shared" si="2"/>
        <v>-2.5999999999999996</v>
      </c>
      <c r="G25">
        <f t="shared" si="3"/>
        <v>0.20000000000000018</v>
      </c>
    </row>
    <row r="26" spans="1:7" x14ac:dyDescent="0.25">
      <c r="A26" s="1">
        <v>25</v>
      </c>
      <c r="B26">
        <v>0.8</v>
      </c>
      <c r="C26">
        <v>7.5</v>
      </c>
      <c r="D26">
        <v>3.6</v>
      </c>
      <c r="F26">
        <f>$L$3/2-C26</f>
        <v>-3.5</v>
      </c>
      <c r="G26">
        <f>$L$2-D26-$L$2/2</f>
        <v>0.40000000000000036</v>
      </c>
    </row>
    <row r="27" spans="1:7" x14ac:dyDescent="0.25">
      <c r="A27">
        <v>26</v>
      </c>
      <c r="B27">
        <v>0.4</v>
      </c>
      <c r="C27">
        <v>7.7</v>
      </c>
      <c r="D27">
        <v>2.7</v>
      </c>
      <c r="F27">
        <f t="shared" ref="F27:F31" si="5">$L$3/2-C27</f>
        <v>-3.7</v>
      </c>
      <c r="G27">
        <f t="shared" ref="G27:G31" si="6">$L$2-D27-$L$2/2</f>
        <v>1.2999999999999998</v>
      </c>
    </row>
    <row r="28" spans="1:7" x14ac:dyDescent="0.25">
      <c r="A28" s="2">
        <v>27</v>
      </c>
      <c r="B28">
        <v>0.4</v>
      </c>
      <c r="C28">
        <v>7.05</v>
      </c>
      <c r="D28">
        <v>2.375</v>
      </c>
      <c r="F28">
        <f t="shared" si="5"/>
        <v>-3.05</v>
      </c>
      <c r="G28">
        <f t="shared" si="6"/>
        <v>1.625</v>
      </c>
    </row>
    <row r="29" spans="1:7" x14ac:dyDescent="0.25">
      <c r="A29">
        <v>28</v>
      </c>
      <c r="B29">
        <v>0.4</v>
      </c>
      <c r="C29">
        <v>7.7</v>
      </c>
      <c r="D29">
        <v>2.0499999999999998</v>
      </c>
      <c r="F29">
        <f t="shared" si="5"/>
        <v>-3.7</v>
      </c>
      <c r="G29">
        <f t="shared" si="6"/>
        <v>1.9500000000000002</v>
      </c>
    </row>
    <row r="30" spans="1:7" x14ac:dyDescent="0.25">
      <c r="A30" s="2">
        <v>29</v>
      </c>
      <c r="B30">
        <v>0.4</v>
      </c>
      <c r="C30">
        <v>7.05</v>
      </c>
      <c r="D30">
        <v>1.7250000000000001</v>
      </c>
      <c r="F30">
        <f t="shared" si="5"/>
        <v>-3.05</v>
      </c>
      <c r="G30">
        <f t="shared" si="6"/>
        <v>2.2750000000000004</v>
      </c>
    </row>
    <row r="31" spans="1:7" x14ac:dyDescent="0.25">
      <c r="A31">
        <v>30</v>
      </c>
      <c r="B31">
        <v>0.4</v>
      </c>
      <c r="C31">
        <v>7.7</v>
      </c>
      <c r="D31">
        <v>1.4</v>
      </c>
      <c r="F31">
        <f t="shared" si="5"/>
        <v>-3.7</v>
      </c>
      <c r="G31">
        <f t="shared" si="6"/>
        <v>2.5999999999999996</v>
      </c>
    </row>
    <row r="32" spans="1:7" x14ac:dyDescent="0.25">
      <c r="A32" s="1">
        <v>31</v>
      </c>
      <c r="B32">
        <v>0.8</v>
      </c>
      <c r="C32">
        <v>7.5</v>
      </c>
      <c r="D32">
        <v>0.5</v>
      </c>
      <c r="F32">
        <f>$L$3/2-C32</f>
        <v>-3.5</v>
      </c>
      <c r="G32">
        <f>$L$2-D32-$L$2/2</f>
        <v>3.5</v>
      </c>
    </row>
    <row r="33" spans="1:7" x14ac:dyDescent="0.25">
      <c r="A33" s="2">
        <v>32</v>
      </c>
      <c r="B33">
        <v>0.4</v>
      </c>
      <c r="C33">
        <f>C25</f>
        <v>6.6</v>
      </c>
      <c r="D33">
        <v>0.3</v>
      </c>
      <c r="F33">
        <f t="shared" ref="F33" si="7">$L$3/2-C33</f>
        <v>-2.5999999999999996</v>
      </c>
      <c r="G33">
        <f t="shared" ref="G33" si="8">$L$2-D33-$L$2/2</f>
        <v>3.7</v>
      </c>
    </row>
    <row r="34" spans="1:7" x14ac:dyDescent="0.25">
      <c r="A34">
        <v>33</v>
      </c>
      <c r="B34">
        <v>0.4</v>
      </c>
      <c r="C34">
        <f>C24</f>
        <v>6.2750000000000004</v>
      </c>
      <c r="D34">
        <v>0.95</v>
      </c>
      <c r="F34">
        <f t="shared" ref="F34:F49" si="9">$L$3/2-C34</f>
        <v>-2.2750000000000004</v>
      </c>
      <c r="G34">
        <f t="shared" ref="G34:G49" si="10">$L$2-D34-$L$2/2</f>
        <v>3.05</v>
      </c>
    </row>
    <row r="35" spans="1:7" x14ac:dyDescent="0.25">
      <c r="A35" s="2">
        <v>34</v>
      </c>
      <c r="B35">
        <v>0.4</v>
      </c>
      <c r="C35">
        <f>C33-0.65</f>
        <v>5.9499999999999993</v>
      </c>
      <c r="D35">
        <v>0.3</v>
      </c>
      <c r="F35">
        <f t="shared" si="9"/>
        <v>-1.9499999999999993</v>
      </c>
      <c r="G35">
        <f t="shared" si="10"/>
        <v>3.7</v>
      </c>
    </row>
    <row r="36" spans="1:7" x14ac:dyDescent="0.25">
      <c r="A36">
        <v>35</v>
      </c>
      <c r="B36">
        <v>0.4</v>
      </c>
      <c r="C36">
        <f t="shared" ref="C36:C49" si="11">C34-0.65</f>
        <v>5.625</v>
      </c>
      <c r="D36">
        <v>0.95</v>
      </c>
      <c r="F36">
        <f t="shared" si="9"/>
        <v>-1.625</v>
      </c>
      <c r="G36">
        <f t="shared" si="10"/>
        <v>3.05</v>
      </c>
    </row>
    <row r="37" spans="1:7" x14ac:dyDescent="0.25">
      <c r="A37" s="2">
        <v>36</v>
      </c>
      <c r="B37">
        <v>0.4</v>
      </c>
      <c r="C37">
        <f t="shared" si="11"/>
        <v>5.2999999999999989</v>
      </c>
      <c r="D37">
        <v>0.3</v>
      </c>
      <c r="F37">
        <f t="shared" si="9"/>
        <v>-1.2999999999999989</v>
      </c>
      <c r="G37">
        <f t="shared" si="10"/>
        <v>3.7</v>
      </c>
    </row>
    <row r="38" spans="1:7" x14ac:dyDescent="0.25">
      <c r="A38">
        <v>37</v>
      </c>
      <c r="B38">
        <v>0.4</v>
      </c>
      <c r="C38">
        <f t="shared" si="11"/>
        <v>4.9749999999999996</v>
      </c>
      <c r="D38">
        <v>0.95</v>
      </c>
      <c r="F38">
        <f t="shared" si="9"/>
        <v>-0.97499999999999964</v>
      </c>
      <c r="G38">
        <f t="shared" si="10"/>
        <v>3.05</v>
      </c>
    </row>
    <row r="39" spans="1:7" x14ac:dyDescent="0.25">
      <c r="A39" s="2">
        <v>38</v>
      </c>
      <c r="B39">
        <v>0.4</v>
      </c>
      <c r="C39">
        <f t="shared" si="11"/>
        <v>4.6499999999999986</v>
      </c>
      <c r="D39">
        <v>0.3</v>
      </c>
      <c r="F39">
        <f t="shared" si="9"/>
        <v>-0.64999999999999858</v>
      </c>
      <c r="G39">
        <f t="shared" si="10"/>
        <v>3.7</v>
      </c>
    </row>
    <row r="40" spans="1:7" x14ac:dyDescent="0.25">
      <c r="A40">
        <v>39</v>
      </c>
      <c r="B40">
        <v>0.4</v>
      </c>
      <c r="C40">
        <f t="shared" si="11"/>
        <v>4.3249999999999993</v>
      </c>
      <c r="D40">
        <v>0.95</v>
      </c>
      <c r="F40">
        <f t="shared" si="9"/>
        <v>-0.32499999999999929</v>
      </c>
      <c r="G40">
        <f t="shared" si="10"/>
        <v>3.05</v>
      </c>
    </row>
    <row r="41" spans="1:7" x14ac:dyDescent="0.25">
      <c r="A41" s="2">
        <v>40</v>
      </c>
      <c r="B41">
        <v>0.4</v>
      </c>
      <c r="C41">
        <f t="shared" si="11"/>
        <v>3.9999999999999987</v>
      </c>
      <c r="D41">
        <v>0.3</v>
      </c>
      <c r="F41">
        <f t="shared" si="9"/>
        <v>0</v>
      </c>
      <c r="G41">
        <f t="shared" si="10"/>
        <v>3.7</v>
      </c>
    </row>
    <row r="42" spans="1:7" x14ac:dyDescent="0.25">
      <c r="A42">
        <v>41</v>
      </c>
      <c r="B42">
        <v>0.4</v>
      </c>
      <c r="C42">
        <f t="shared" si="11"/>
        <v>3.6749999999999994</v>
      </c>
      <c r="D42">
        <v>0.95</v>
      </c>
      <c r="F42">
        <f t="shared" si="9"/>
        <v>0.32500000000000062</v>
      </c>
      <c r="G42">
        <f t="shared" si="10"/>
        <v>3.05</v>
      </c>
    </row>
    <row r="43" spans="1:7" x14ac:dyDescent="0.25">
      <c r="A43" s="2">
        <v>42</v>
      </c>
      <c r="B43">
        <v>0.4</v>
      </c>
      <c r="C43">
        <f t="shared" si="11"/>
        <v>3.3499999999999988</v>
      </c>
      <c r="D43">
        <v>0.3</v>
      </c>
      <c r="F43">
        <f t="shared" si="9"/>
        <v>0.65000000000000124</v>
      </c>
      <c r="G43">
        <f t="shared" si="10"/>
        <v>3.7</v>
      </c>
    </row>
    <row r="44" spans="1:7" x14ac:dyDescent="0.25">
      <c r="A44">
        <v>43</v>
      </c>
      <c r="B44">
        <v>0.4</v>
      </c>
      <c r="C44">
        <f t="shared" si="11"/>
        <v>3.0249999999999995</v>
      </c>
      <c r="D44">
        <v>0.95</v>
      </c>
      <c r="F44">
        <f t="shared" si="9"/>
        <v>0.97500000000000053</v>
      </c>
      <c r="G44">
        <f t="shared" si="10"/>
        <v>3.05</v>
      </c>
    </row>
    <row r="45" spans="1:7" x14ac:dyDescent="0.25">
      <c r="A45" s="2">
        <v>44</v>
      </c>
      <c r="B45">
        <v>0.4</v>
      </c>
      <c r="C45">
        <f t="shared" si="11"/>
        <v>2.6999999999999988</v>
      </c>
      <c r="D45">
        <v>0.3</v>
      </c>
      <c r="F45">
        <f t="shared" si="9"/>
        <v>1.3000000000000012</v>
      </c>
      <c r="G45">
        <f t="shared" si="10"/>
        <v>3.7</v>
      </c>
    </row>
    <row r="46" spans="1:7" x14ac:dyDescent="0.25">
      <c r="A46">
        <v>45</v>
      </c>
      <c r="B46">
        <v>0.4</v>
      </c>
      <c r="C46">
        <f t="shared" si="11"/>
        <v>2.3749999999999996</v>
      </c>
      <c r="D46">
        <v>0.95</v>
      </c>
      <c r="F46">
        <f t="shared" si="9"/>
        <v>1.6250000000000004</v>
      </c>
      <c r="G46">
        <f t="shared" si="10"/>
        <v>3.05</v>
      </c>
    </row>
    <row r="47" spans="1:7" x14ac:dyDescent="0.25">
      <c r="A47" s="2">
        <v>46</v>
      </c>
      <c r="B47">
        <v>0.4</v>
      </c>
      <c r="C47">
        <f t="shared" si="11"/>
        <v>2.0499999999999989</v>
      </c>
      <c r="D47">
        <v>0.3</v>
      </c>
      <c r="F47">
        <f t="shared" si="9"/>
        <v>1.9500000000000011</v>
      </c>
      <c r="G47">
        <f t="shared" si="10"/>
        <v>3.7</v>
      </c>
    </row>
    <row r="48" spans="1:7" x14ac:dyDescent="0.25">
      <c r="A48">
        <v>47</v>
      </c>
      <c r="B48">
        <v>0.4</v>
      </c>
      <c r="C48">
        <f t="shared" si="11"/>
        <v>1.7249999999999996</v>
      </c>
      <c r="D48">
        <v>0.95</v>
      </c>
      <c r="F48">
        <f t="shared" si="9"/>
        <v>2.2750000000000004</v>
      </c>
      <c r="G48">
        <f t="shared" si="10"/>
        <v>3.05</v>
      </c>
    </row>
    <row r="49" spans="1:7" x14ac:dyDescent="0.25">
      <c r="A49" s="2">
        <v>48</v>
      </c>
      <c r="B49">
        <v>0.4</v>
      </c>
      <c r="C49">
        <f t="shared" si="11"/>
        <v>1.399999999999999</v>
      </c>
      <c r="D49">
        <v>0.3</v>
      </c>
      <c r="F49">
        <f t="shared" si="9"/>
        <v>2.600000000000001</v>
      </c>
      <c r="G49">
        <f t="shared" si="10"/>
        <v>3.7</v>
      </c>
    </row>
    <row r="50" spans="1:7" x14ac:dyDescent="0.25">
      <c r="A50" s="4">
        <v>49</v>
      </c>
      <c r="B50">
        <v>0.4</v>
      </c>
      <c r="C50">
        <v>0.3</v>
      </c>
      <c r="D50">
        <f>4.55</f>
        <v>4.55</v>
      </c>
      <c r="F50">
        <f t="shared" ref="F50:F52" si="12">$L$3/2-C50</f>
        <v>3.7</v>
      </c>
      <c r="G50">
        <f t="shared" ref="G50:G52" si="13">$L$2-D50-$L$2/2</f>
        <v>-0.54999999999999982</v>
      </c>
    </row>
    <row r="51" spans="1:7" x14ac:dyDescent="0.25">
      <c r="A51" s="4">
        <v>50</v>
      </c>
      <c r="B51">
        <v>0.4</v>
      </c>
      <c r="C51">
        <v>0.3</v>
      </c>
      <c r="D51">
        <v>5.55</v>
      </c>
      <c r="F51">
        <f t="shared" si="12"/>
        <v>3.7</v>
      </c>
      <c r="G51">
        <f t="shared" si="13"/>
        <v>-1.5499999999999998</v>
      </c>
    </row>
    <row r="52" spans="1:7" x14ac:dyDescent="0.25">
      <c r="A52" s="4">
        <v>51</v>
      </c>
      <c r="B52">
        <v>0.4</v>
      </c>
      <c r="C52">
        <v>0.3</v>
      </c>
      <c r="D52">
        <v>6.55</v>
      </c>
      <c r="F52">
        <f t="shared" si="12"/>
        <v>3.7</v>
      </c>
      <c r="G52">
        <f t="shared" si="13"/>
        <v>-2.5499999999999998</v>
      </c>
    </row>
    <row r="53" spans="1:7" x14ac:dyDescent="0.25">
      <c r="A53" s="1">
        <v>52</v>
      </c>
      <c r="B53">
        <v>0.8</v>
      </c>
      <c r="C53">
        <v>0.5</v>
      </c>
      <c r="D53">
        <v>7.5</v>
      </c>
      <c r="F53">
        <f>$L$3/2-C53</f>
        <v>3.5</v>
      </c>
      <c r="G53">
        <f>$L$2-D53-$L$2/2</f>
        <v>-3.5</v>
      </c>
    </row>
    <row r="54" spans="1:7" x14ac:dyDescent="0.25">
      <c r="A54" s="4">
        <v>53</v>
      </c>
      <c r="B54">
        <v>0.4</v>
      </c>
      <c r="C54">
        <v>1.5</v>
      </c>
      <c r="D54">
        <v>7.7</v>
      </c>
      <c r="F54">
        <f>$L$3/2-C54</f>
        <v>2.5</v>
      </c>
      <c r="G54">
        <f>$L$2-D54-$L$2/2</f>
        <v>-3.7</v>
      </c>
    </row>
    <row r="55" spans="1:7" x14ac:dyDescent="0.25">
      <c r="A55" s="4">
        <v>54</v>
      </c>
      <c r="B55">
        <v>0.4</v>
      </c>
      <c r="C55">
        <v>2.5</v>
      </c>
      <c r="D55">
        <v>7.7</v>
      </c>
      <c r="F55">
        <f t="shared" ref="F55:F59" si="14">$L$3/2-C55</f>
        <v>1.5</v>
      </c>
      <c r="G55">
        <f t="shared" ref="G55:G59" si="15">$L$2-D55-$L$2/2</f>
        <v>-3.7</v>
      </c>
    </row>
    <row r="56" spans="1:7" x14ac:dyDescent="0.25">
      <c r="A56" s="4">
        <v>55</v>
      </c>
      <c r="B56">
        <v>0.4</v>
      </c>
      <c r="C56">
        <v>3.5</v>
      </c>
      <c r="D56">
        <v>7.7</v>
      </c>
      <c r="F56">
        <f t="shared" si="14"/>
        <v>0.5</v>
      </c>
      <c r="G56">
        <f t="shared" si="15"/>
        <v>-3.7</v>
      </c>
    </row>
    <row r="57" spans="1:7" x14ac:dyDescent="0.25">
      <c r="A57" s="4">
        <v>56</v>
      </c>
      <c r="B57">
        <v>0.4</v>
      </c>
      <c r="C57">
        <v>4.5</v>
      </c>
      <c r="D57">
        <v>7.7</v>
      </c>
      <c r="F57">
        <f t="shared" si="14"/>
        <v>-0.5</v>
      </c>
      <c r="G57">
        <f t="shared" si="15"/>
        <v>-3.7</v>
      </c>
    </row>
    <row r="58" spans="1:7" x14ac:dyDescent="0.25">
      <c r="A58" s="4">
        <v>57</v>
      </c>
      <c r="B58">
        <v>0.4</v>
      </c>
      <c r="C58">
        <v>5.5</v>
      </c>
      <c r="D58">
        <v>7.7</v>
      </c>
      <c r="F58">
        <f t="shared" si="14"/>
        <v>-1.5</v>
      </c>
      <c r="G58">
        <f t="shared" si="15"/>
        <v>-3.7</v>
      </c>
    </row>
    <row r="59" spans="1:7" x14ac:dyDescent="0.25">
      <c r="A59" s="4">
        <v>58</v>
      </c>
      <c r="B59">
        <v>0.4</v>
      </c>
      <c r="C59">
        <v>6.5</v>
      </c>
      <c r="D59">
        <v>7.7</v>
      </c>
      <c r="F59">
        <f t="shared" si="14"/>
        <v>-2.5</v>
      </c>
      <c r="G59">
        <f t="shared" si="15"/>
        <v>-3.7</v>
      </c>
    </row>
    <row r="60" spans="1:7" x14ac:dyDescent="0.25">
      <c r="A60" s="1">
        <v>59</v>
      </c>
      <c r="B60">
        <v>0.8</v>
      </c>
      <c r="C60">
        <v>7.5</v>
      </c>
      <c r="D60">
        <v>7.5</v>
      </c>
      <c r="F60">
        <f>$L$3/2-C60</f>
        <v>-3.5</v>
      </c>
      <c r="G60">
        <f>$L$2-D60-$L$2/2</f>
        <v>-3.5</v>
      </c>
    </row>
    <row r="61" spans="1:7" x14ac:dyDescent="0.25">
      <c r="A61" s="4">
        <v>60</v>
      </c>
      <c r="B61">
        <v>0.4</v>
      </c>
      <c r="C61">
        <v>7.7</v>
      </c>
      <c r="D61">
        <v>4.55</v>
      </c>
      <c r="F61">
        <f t="shared" ref="F61" si="16">$L$3/2-C61</f>
        <v>-3.7</v>
      </c>
      <c r="G61">
        <f t="shared" ref="G61" si="17">$L$2-D61-$L$2/2</f>
        <v>-0.54999999999999982</v>
      </c>
    </row>
    <row r="62" spans="1:7" x14ac:dyDescent="0.25">
      <c r="A62" s="4">
        <v>61</v>
      </c>
      <c r="B62">
        <v>0.4</v>
      </c>
      <c r="C62">
        <v>7.7</v>
      </c>
      <c r="D62">
        <v>5.55</v>
      </c>
      <c r="F62">
        <f t="shared" ref="F62:F63" si="18">$L$3/2-C62</f>
        <v>-3.7</v>
      </c>
      <c r="G62">
        <f t="shared" ref="G62:G63" si="19">$L$2-D62-$L$2/2</f>
        <v>-1.5499999999999998</v>
      </c>
    </row>
    <row r="63" spans="1:7" x14ac:dyDescent="0.25">
      <c r="A63" s="4">
        <v>62</v>
      </c>
      <c r="B63">
        <v>0.4</v>
      </c>
      <c r="C63">
        <v>7.7</v>
      </c>
      <c r="D63">
        <v>6.55</v>
      </c>
      <c r="F63">
        <f t="shared" si="18"/>
        <v>-3.7</v>
      </c>
      <c r="G63">
        <f t="shared" si="19"/>
        <v>-2.5499999999999998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13</v>
      </c>
      <c r="B1" t="s">
        <v>33</v>
      </c>
    </row>
    <row r="2" spans="1:2" x14ac:dyDescent="0.25">
      <c r="A2" t="s">
        <v>14</v>
      </c>
      <c r="B2" s="6" t="s">
        <v>34</v>
      </c>
    </row>
    <row r="3" spans="1:2" x14ac:dyDescent="0.25">
      <c r="A3" t="s">
        <v>15</v>
      </c>
      <c r="B3" t="s">
        <v>35</v>
      </c>
    </row>
    <row r="4" spans="1:2" x14ac:dyDescent="0.25">
      <c r="A4" t="s">
        <v>16</v>
      </c>
      <c r="B4" t="s">
        <v>36</v>
      </c>
    </row>
    <row r="5" spans="1:2" x14ac:dyDescent="0.25">
      <c r="A5" t="s">
        <v>17</v>
      </c>
      <c r="B5" t="s">
        <v>37</v>
      </c>
    </row>
    <row r="6" spans="1:2" x14ac:dyDescent="0.25">
      <c r="A6" t="s">
        <v>18</v>
      </c>
      <c r="B6" t="s">
        <v>38</v>
      </c>
    </row>
    <row r="7" spans="1:2" x14ac:dyDescent="0.25">
      <c r="A7" t="s">
        <v>19</v>
      </c>
      <c r="B7" t="s">
        <v>40</v>
      </c>
    </row>
    <row r="8" spans="1:2" x14ac:dyDescent="0.25">
      <c r="A8" t="s">
        <v>20</v>
      </c>
      <c r="B8" t="s">
        <v>39</v>
      </c>
    </row>
    <row r="9" spans="1:2" x14ac:dyDescent="0.25">
      <c r="A9" t="s">
        <v>21</v>
      </c>
      <c r="B9" t="s">
        <v>41</v>
      </c>
    </row>
    <row r="10" spans="1:2" x14ac:dyDescent="0.25">
      <c r="A10" t="s">
        <v>22</v>
      </c>
      <c r="B10" s="6" t="s">
        <v>42</v>
      </c>
    </row>
    <row r="11" spans="1:2" x14ac:dyDescent="0.25">
      <c r="A11" t="s">
        <v>23</v>
      </c>
      <c r="B11" t="s">
        <v>43</v>
      </c>
    </row>
    <row r="12" spans="1:2" x14ac:dyDescent="0.25">
      <c r="A12" t="s">
        <v>24</v>
      </c>
      <c r="B12" t="s">
        <v>44</v>
      </c>
    </row>
    <row r="13" spans="1:2" x14ac:dyDescent="0.25">
      <c r="A13" t="s">
        <v>25</v>
      </c>
      <c r="B13" t="s">
        <v>45</v>
      </c>
    </row>
    <row r="14" spans="1:2" x14ac:dyDescent="0.25">
      <c r="A14" t="s">
        <v>26</v>
      </c>
      <c r="B14" t="s">
        <v>46</v>
      </c>
    </row>
    <row r="15" spans="1:2" x14ac:dyDescent="0.25">
      <c r="A15" t="s">
        <v>27</v>
      </c>
      <c r="B15" s="6" t="s">
        <v>47</v>
      </c>
    </row>
    <row r="16" spans="1:2" x14ac:dyDescent="0.25">
      <c r="A16" t="s">
        <v>28</v>
      </c>
      <c r="B16" t="s">
        <v>48</v>
      </c>
    </row>
    <row r="17" spans="1:2" x14ac:dyDescent="0.25">
      <c r="A17" t="s">
        <v>29</v>
      </c>
      <c r="B17" t="s">
        <v>49</v>
      </c>
    </row>
    <row r="18" spans="1:2" x14ac:dyDescent="0.25">
      <c r="A18" t="s">
        <v>30</v>
      </c>
      <c r="B18" t="s">
        <v>50</v>
      </c>
    </row>
    <row r="19" spans="1:2" x14ac:dyDescent="0.25">
      <c r="A19" t="s">
        <v>31</v>
      </c>
      <c r="B19" t="s">
        <v>51</v>
      </c>
    </row>
    <row r="20" spans="1:2" x14ac:dyDescent="0.25">
      <c r="A20" t="s">
        <v>32</v>
      </c>
      <c r="B20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2" zoomScale="115" zoomScaleNormal="115" workbookViewId="0">
      <selection activeCell="A4" sqref="A4:A13"/>
    </sheetView>
  </sheetViews>
  <sheetFormatPr defaultRowHeight="15" x14ac:dyDescent="0.25"/>
  <cols>
    <col min="1" max="1" width="15.28515625" customWidth="1"/>
  </cols>
  <sheetData>
    <row r="1" spans="1:7" x14ac:dyDescent="0.25">
      <c r="A1" t="s">
        <v>9</v>
      </c>
      <c r="F1" t="s">
        <v>10</v>
      </c>
      <c r="G1" t="s">
        <v>11</v>
      </c>
    </row>
    <row r="2" spans="1:7" x14ac:dyDescent="0.25">
      <c r="A2" t="s">
        <v>8</v>
      </c>
      <c r="F2">
        <v>4.3</v>
      </c>
      <c r="G2">
        <v>2.6749999999999998</v>
      </c>
    </row>
    <row r="3" spans="1:7" x14ac:dyDescent="0.25">
      <c r="A3" t="s">
        <v>12</v>
      </c>
      <c r="F3">
        <f>-6.2/2</f>
        <v>-3.1</v>
      </c>
      <c r="G3">
        <f>G2-0.54-0.35</f>
        <v>1.7849999999999997</v>
      </c>
    </row>
    <row r="4" spans="1:7" x14ac:dyDescent="0.25">
      <c r="A4" t="s">
        <v>144</v>
      </c>
      <c r="F4">
        <f>-4.5/2</f>
        <v>-2.25</v>
      </c>
      <c r="G4">
        <v>1.7849999999999997</v>
      </c>
    </row>
    <row r="5" spans="1:7" x14ac:dyDescent="0.25">
      <c r="A5" t="s">
        <v>145</v>
      </c>
      <c r="F5">
        <f>F4+0.5</f>
        <v>-1.75</v>
      </c>
      <c r="G5">
        <v>1.7849999999999997</v>
      </c>
    </row>
    <row r="6" spans="1:7" x14ac:dyDescent="0.25">
      <c r="A6" t="s">
        <v>146</v>
      </c>
      <c r="F6">
        <f t="shared" ref="F6:F14" si="0">F5+0.5</f>
        <v>-1.25</v>
      </c>
      <c r="G6">
        <v>1.7849999999999997</v>
      </c>
    </row>
    <row r="7" spans="1:7" x14ac:dyDescent="0.25">
      <c r="A7" t="s">
        <v>147</v>
      </c>
      <c r="F7">
        <f t="shared" si="0"/>
        <v>-0.75</v>
      </c>
      <c r="G7">
        <v>1.7849999999999997</v>
      </c>
    </row>
    <row r="8" spans="1:7" x14ac:dyDescent="0.25">
      <c r="A8" t="s">
        <v>148</v>
      </c>
      <c r="F8">
        <f t="shared" si="0"/>
        <v>-0.25</v>
      </c>
      <c r="G8">
        <v>1.7849999999999997</v>
      </c>
    </row>
    <row r="9" spans="1:7" x14ac:dyDescent="0.25">
      <c r="A9" t="s">
        <v>149</v>
      </c>
      <c r="F9">
        <f t="shared" si="0"/>
        <v>0.25</v>
      </c>
      <c r="G9">
        <v>1.7849999999999997</v>
      </c>
    </row>
    <row r="10" spans="1:7" x14ac:dyDescent="0.25">
      <c r="A10" t="s">
        <v>22</v>
      </c>
      <c r="F10">
        <f t="shared" si="0"/>
        <v>0.75</v>
      </c>
      <c r="G10">
        <v>1.7849999999999997</v>
      </c>
    </row>
    <row r="11" spans="1:7" x14ac:dyDescent="0.25">
      <c r="A11" t="s">
        <v>21</v>
      </c>
      <c r="F11">
        <f t="shared" si="0"/>
        <v>1.25</v>
      </c>
      <c r="G11">
        <v>1.7849999999999997</v>
      </c>
    </row>
    <row r="12" spans="1:7" x14ac:dyDescent="0.25">
      <c r="A12" t="s">
        <v>20</v>
      </c>
      <c r="F12">
        <f t="shared" si="0"/>
        <v>1.75</v>
      </c>
      <c r="G12">
        <v>1.7849999999999997</v>
      </c>
    </row>
    <row r="13" spans="1:7" x14ac:dyDescent="0.25">
      <c r="A13" t="s">
        <v>19</v>
      </c>
      <c r="F13">
        <f t="shared" si="0"/>
        <v>2.25</v>
      </c>
      <c r="G13">
        <v>1.7849999999999997</v>
      </c>
    </row>
    <row r="14" spans="1:7" x14ac:dyDescent="0.25">
      <c r="A14" t="s">
        <v>18</v>
      </c>
      <c r="F14">
        <f>6.2/2</f>
        <v>3.1</v>
      </c>
      <c r="G14">
        <v>1.7849999999999997</v>
      </c>
    </row>
    <row r="15" spans="1:7" x14ac:dyDescent="0.25">
      <c r="A15" t="s">
        <v>143</v>
      </c>
      <c r="F15" s="5">
        <f>6/2</f>
        <v>3</v>
      </c>
      <c r="G15">
        <f>G2+0.76-0.7/2</f>
        <v>3.0849999999999995</v>
      </c>
    </row>
    <row r="16" spans="1:7" x14ac:dyDescent="0.25">
      <c r="A16" t="s">
        <v>142</v>
      </c>
      <c r="F16">
        <f>F15-0.5</f>
        <v>2.5</v>
      </c>
      <c r="G16">
        <v>3.085</v>
      </c>
    </row>
    <row r="17" spans="1:7" x14ac:dyDescent="0.25">
      <c r="A17" t="s">
        <v>141</v>
      </c>
      <c r="F17">
        <f t="shared" ref="F17:F26" si="1">F16-0.5</f>
        <v>2</v>
      </c>
      <c r="G17">
        <v>3.085</v>
      </c>
    </row>
    <row r="18" spans="1:7" x14ac:dyDescent="0.25">
      <c r="A18" t="s">
        <v>140</v>
      </c>
      <c r="F18">
        <f t="shared" si="1"/>
        <v>1.5</v>
      </c>
      <c r="G18">
        <v>3.085</v>
      </c>
    </row>
    <row r="19" spans="1:7" x14ac:dyDescent="0.25">
      <c r="A19" t="s">
        <v>139</v>
      </c>
      <c r="F19">
        <f t="shared" si="1"/>
        <v>1</v>
      </c>
      <c r="G19">
        <v>3.085</v>
      </c>
    </row>
    <row r="20" spans="1:7" x14ac:dyDescent="0.25">
      <c r="A20" t="s">
        <v>138</v>
      </c>
      <c r="F20">
        <f t="shared" si="1"/>
        <v>0.5</v>
      </c>
      <c r="G20">
        <v>3.085</v>
      </c>
    </row>
    <row r="21" spans="1:7" x14ac:dyDescent="0.25">
      <c r="A21" t="s">
        <v>137</v>
      </c>
      <c r="F21">
        <f>F20-1</f>
        <v>-0.5</v>
      </c>
      <c r="G21">
        <v>3.085</v>
      </c>
    </row>
    <row r="22" spans="1:7" x14ac:dyDescent="0.25">
      <c r="A22" t="s">
        <v>17</v>
      </c>
      <c r="F22">
        <f t="shared" si="1"/>
        <v>-1</v>
      </c>
      <c r="G22">
        <v>3.085</v>
      </c>
    </row>
    <row r="23" spans="1:7" x14ac:dyDescent="0.25">
      <c r="A23" t="s">
        <v>16</v>
      </c>
      <c r="F23">
        <f t="shared" si="1"/>
        <v>-1.5</v>
      </c>
      <c r="G23">
        <v>3.085</v>
      </c>
    </row>
    <row r="24" spans="1:7" x14ac:dyDescent="0.25">
      <c r="A24" t="s">
        <v>15</v>
      </c>
      <c r="F24">
        <f t="shared" si="1"/>
        <v>-2</v>
      </c>
      <c r="G24">
        <v>3.085</v>
      </c>
    </row>
    <row r="25" spans="1:7" x14ac:dyDescent="0.25">
      <c r="A25" t="s">
        <v>14</v>
      </c>
      <c r="F25">
        <f t="shared" si="1"/>
        <v>-2.5</v>
      </c>
      <c r="G25">
        <v>3.085</v>
      </c>
    </row>
    <row r="26" spans="1:7" x14ac:dyDescent="0.25">
      <c r="A26" t="s">
        <v>13</v>
      </c>
      <c r="F26">
        <f t="shared" si="1"/>
        <v>-3</v>
      </c>
      <c r="G26">
        <v>3.085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isp1507 sch</vt:lpstr>
      <vt:lpstr>isp1507</vt:lpstr>
      <vt:lpstr>ad8233</vt:lpstr>
      <vt:lpstr>USB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2019-07-07T21:18:36Z</dcterms:modified>
</cp:coreProperties>
</file>