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 activeTab="3"/>
  </bookViews>
  <sheets>
    <sheet name="Pessoas" sheetId="1" r:id="rId1"/>
    <sheet name="Valores" sheetId="3" r:id="rId2"/>
    <sheet name="QuantidadeEValores" sheetId="4" r:id="rId3"/>
    <sheet name="TotaisGasto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  <c r="D39" i="5" s="1"/>
  <c r="C36" i="4" l="1"/>
  <c r="D28" i="5"/>
  <c r="C17" i="5"/>
  <c r="C16" i="5"/>
  <c r="C15" i="5"/>
  <c r="C14" i="5"/>
  <c r="C13" i="5"/>
  <c r="C12" i="5"/>
  <c r="C11" i="5"/>
  <c r="C10" i="5"/>
  <c r="D21" i="5" s="1"/>
  <c r="E24" i="4" l="1"/>
  <c r="E23" i="4"/>
  <c r="I17" i="1" l="1"/>
  <c r="J17" i="1" s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2" i="4"/>
  <c r="E21" i="4"/>
  <c r="E20" i="4"/>
  <c r="E19" i="4"/>
  <c r="E18" i="4"/>
  <c r="D9" i="4"/>
  <c r="E16" i="4" s="1"/>
  <c r="E15" i="1"/>
  <c r="G9" i="4" l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<sst xmlns="http://schemas.openxmlformats.org/spreadsheetml/2006/main" count="247" uniqueCount="149">
  <si>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</si>
  <si>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</si>
  <si>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</si>
  <si>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</si>
  <si>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</si>
  <si>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</si>
  <si>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</si>
  <si>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</si>
  <si>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</si>
  <si>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</si>
  <si>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</si>
  <si>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</si>
  <si>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</si>
  <si>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</si>
  <si>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</si>
  <si>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</si>
  <si>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</si>
  <si>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</si>
  <si>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</si>
  <si>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</si>
  <si>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</si>
  <si>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</si>
  <si>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</si>
  <si>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</si>
  <si>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</si>
  <si>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</si>
  <si>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</si>
  <si>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</si>
  <si>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</si>
  <si>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</si>
  <si>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</si>
  <si>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</si>
  <si>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</si>
  <si>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</si>
  <si>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</si>
  <si>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</si>
  <si>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</si>
  <si>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</si>
  <si>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</si>
  <si>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</si>
  <si>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</si>
  <si>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</si>
  <si>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</si>
  <si>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</si>
  <si>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</si>
  <si>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</si>
  <si>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</si>
  <si>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</si>
  <si>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</si>
  <si>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</si>
  <si>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</si>
  <si>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</si>
  <si>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</si>
  <si>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</si>
  <si>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</si>
  <si>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</si>
  <si>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</si>
  <si>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</si>
  <si>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</si>
  <si>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</si>
  <si>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</si>
  <si>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</si>
  <si>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</si>
  <si>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</si>
  <si>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</si>
  <si>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</si>
  <si>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</si>
  <si>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</si>
  <si>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</si>
  <si>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</si>
  <si>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</si>
  <si>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</si>
  <si>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</si>
  <si>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</si>
  <si>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</si>
  <si>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</si>
  <si>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</si>
  <si>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</si>
  <si>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</si>
  <si>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</si>
  <si>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</si>
  <si>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</si>
  <si>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</si>
  <si>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</si>
  <si>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</si>
  <si>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</si>
  <si>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</si>
  <si>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</si>
  <si>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</si>
  <si>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</si>
  <si>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</si>
  <si>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</si>
  <si>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</si>
  <si>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</si>
  <si>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</si>
  <si>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</si>
  <si>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</si>
  <si>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</si>
  <si>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</si>
  <si>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</si>
  <si>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</si>
  <si>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</si>
  <si>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</si>
  <si>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</si>
  <si>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</si>
  <si>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</si>
  <si>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</si>
  <si>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</si>
  <si>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</si>
  <si>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</si>
  <si>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</si>
  <si>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</si>
  <si>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</si>
  <si>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</si>
  <si>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</si>
  <si>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</si>
  <si>
    <t>Chacara</t>
  </si>
  <si>
    <t>Totais</t>
  </si>
  <si>
    <t>Maionese (Cenoura)</t>
  </si>
  <si>
    <t>Maionese (Vagem)</t>
  </si>
  <si>
    <t>Maionese (Batata)</t>
  </si>
  <si>
    <t>Suco (Limão)</t>
  </si>
  <si>
    <t>Salada (Tomate)</t>
  </si>
  <si>
    <t>Agua (2 galões de 5 litros)</t>
  </si>
  <si>
    <t>Suco (Maracuja)</t>
  </si>
  <si>
    <t>Queijo coalho (Carrefour - 3 pacotes)</t>
  </si>
  <si>
    <t>Suco Pessego DelValle (Carrefour)</t>
  </si>
  <si>
    <t>Suco Uva Sufresh (Carrefour)</t>
  </si>
  <si>
    <t>Coca Cola 2L (Carrefour)</t>
  </si>
  <si>
    <t>Guaraná 1,5 L (Carrefour)</t>
  </si>
  <si>
    <t>Maionese (Maionese Hellmans - Carrefour)</t>
  </si>
  <si>
    <t>Ketchup Heinz (Carrefour)</t>
  </si>
  <si>
    <t>Maionese Heinz (Carrefour)</t>
  </si>
  <si>
    <t>Ervilha (Carrefour)</t>
  </si>
  <si>
    <t>Milho (Carrefour)</t>
  </si>
  <si>
    <t>Açúcar (Carrefour)</t>
  </si>
  <si>
    <t>Canela em pó (Carrefour)</t>
  </si>
  <si>
    <t>Fabio</t>
  </si>
  <si>
    <t>Copo 400ml</t>
  </si>
  <si>
    <t>Copo 300ml</t>
  </si>
  <si>
    <t>Faca</t>
  </si>
  <si>
    <t>Garfo</t>
  </si>
  <si>
    <t>Prato</t>
  </si>
  <si>
    <t>Toalha de Papel</t>
  </si>
  <si>
    <t>Picolé</t>
  </si>
  <si>
    <t>Coxa e Sobrecoxa Frango</t>
  </si>
  <si>
    <t>Pão de Alho</t>
  </si>
  <si>
    <t>Pão de Hamburguer</t>
  </si>
  <si>
    <t>Queijo Mussarela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</si>
</sst>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44" fontId="0" fillId="6" borderId="8" xfId="0" applyNumberFormat="1" applyFill="1" applyBorder="1"/>
    <xf numFmtId="44" fontId="3" fillId="5" borderId="23" xfId="1" applyFont="1" applyFill="1" applyBorder="1"/>
    <xf numFmtId="44" fontId="0" fillId="0" borderId="24" xfId="1" applyFont="1" applyBorder="1"/>
    <xf numFmtId="44" fontId="0" fillId="0" borderId="25" xfId="1" applyFont="1" applyBorder="1"/>
    <xf numFmtId="44" fontId="0" fillId="7" borderId="23" xfId="1" applyFont="1" applyFill="1" applyBorder="1"/>
    <xf numFmtId="0" fontId="0" fillId="9" borderId="6" xfId="0" applyFill="1" applyBorder="1"/>
    <xf numFmtId="44" fontId="0" fillId="9" borderId="7" xfId="1" applyFont="1" applyFill="1" applyBorder="1"/>
    <xf numFmtId="44" fontId="6" fillId="10" borderId="26" xfId="1" applyFont="1" applyFill="1" applyBorder="1"/>
    <xf numFmtId="44" fontId="0" fillId="0" borderId="0" xfId="0" applyNumberFormat="1"/>
    <xf numFmtId="44" fontId="0" fillId="0" borderId="27" xfId="1" applyFont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5" sqref="I5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59.255454545454548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118.5109090909091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237.02181818181819</v>
      </c>
      <c r="H5" s="66" t="s">
        <v>114</v>
      </c>
      <c r="I5" s="69">
        <v>550</v>
      </c>
    </row>
    <row r="6" spans="1:9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8">
        <f>(C6+E6)*QuantidadeEValores!$C$37</f>
        <v>177.76636363636365</v>
      </c>
      <c r="I6" s="2">
        <v>220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177.76636363636365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177.76636363636365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118.5109090909091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118.5109090909091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118.5109090909091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26</v>
      </c>
      <c r="C15">
        <f>SUM(C2:C14)</f>
        <v>17</v>
      </c>
      <c r="D15">
        <f>SUM(D2:D14)</f>
        <v>9</v>
      </c>
      <c r="E15">
        <f>SUM(E2:E14)</f>
        <v>5</v>
      </c>
    </row>
    <row r="17" spans="1:10" x14ac:dyDescent="0.25">
      <c r="A17" t="s">
        <v>40</v>
      </c>
      <c r="B17" s="1">
        <f>C15+E15</f>
        <v>22</v>
      </c>
      <c r="I17" s="2">
        <f>SUM(I2:I16)</f>
        <v>1665.31</v>
      </c>
      <c r="J17" s="79">
        <f>I17-TotaisGastos!D39</f>
        <v>340.77999999999975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81"/>
      <c r="B1" s="83" t="s">
        <v>18</v>
      </c>
      <c r="C1" s="83"/>
      <c r="D1" s="83" t="s">
        <v>19</v>
      </c>
      <c r="E1" s="83"/>
      <c r="F1" s="83"/>
      <c r="G1" s="83"/>
      <c r="H1" s="84"/>
      <c r="I1" s="9" t="s">
        <v>20</v>
      </c>
      <c r="J1" s="10" t="s">
        <v>21</v>
      </c>
    </row>
    <row r="2" spans="1:10" x14ac:dyDescent="0.25">
      <c r="A2" s="82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>
        <v>19</v>
      </c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38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22" workbookViewId="0">
      <selection activeCell="F19" sqref="F19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22</v>
      </c>
      <c r="C3" s="29">
        <v>400</v>
      </c>
      <c r="D3" s="30">
        <f>B3*C3/1000</f>
        <v>8.8000000000000007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4.3000000000000007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85" t="s">
        <v>56</v>
      </c>
      <c r="C14" s="86"/>
      <c r="D14" s="86"/>
      <c r="E14" s="87"/>
      <c r="G14" s="85" t="s">
        <v>61</v>
      </c>
      <c r="H14" s="86"/>
      <c r="I14" s="86"/>
      <c r="J14" s="87"/>
      <c r="L14" s="85" t="s">
        <v>66</v>
      </c>
      <c r="M14" s="86"/>
      <c r="N14" s="86"/>
      <c r="O14" s="87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v>1.5</v>
      </c>
      <c r="D17" s="55" t="s">
        <v>52</v>
      </c>
      <c r="E17" s="56">
        <f>C17*Valores!I10</f>
        <v>57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3</v>
      </c>
      <c r="D20" s="55" t="s">
        <v>52</v>
      </c>
      <c r="E20" s="56">
        <f>C20*Valores!I13</f>
        <v>17.940000000000001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3</v>
      </c>
      <c r="D22" s="55" t="s">
        <v>52</v>
      </c>
      <c r="E22" s="56">
        <f>C22*Valores!I12</f>
        <v>47.7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3</v>
      </c>
      <c r="D23" s="55" t="s">
        <v>68</v>
      </c>
      <c r="E23" s="56">
        <f>C23*Valores!I8</f>
        <v>26.700000000000003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71">
        <f>C24*Valores!I9</f>
        <v>57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510.73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1303.6200000000001</v>
      </c>
    </row>
    <row r="37" spans="2:3" x14ac:dyDescent="0.25">
      <c r="B37" t="s">
        <v>112</v>
      </c>
      <c r="C37" s="48">
        <f>C36/Pessoas!B17</f>
        <v>59.255454545454548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6" workbookViewId="0">
      <selection activeCell="G33" sqref="G33"/>
    </sheetView>
  </sheetViews>
  <sheetFormatPr defaultColWidth="7.28515625" defaultRowHeight="15" x14ac:dyDescent="0.25"/>
  <cols>
    <col min="1" max="1" width="7.5703125" customWidth="1"/>
    <col min="2" max="2" width="40" customWidth="1"/>
    <col min="3" max="3" width="9" style="2" customWidth="1"/>
    <col min="4" max="4" width="17.140625" style="2" customWidth="1"/>
  </cols>
  <sheetData>
    <row r="1" spans="1:4" x14ac:dyDescent="0.25">
      <c r="A1" s="53" t="s">
        <v>11</v>
      </c>
      <c r="B1" s="53" t="s">
        <v>116</v>
      </c>
      <c r="C1" s="72">
        <v>500</v>
      </c>
      <c r="D1" s="73" t="s">
        <v>117</v>
      </c>
    </row>
    <row r="2" spans="1:4" x14ac:dyDescent="0.25">
      <c r="A2" s="53" t="s">
        <v>11</v>
      </c>
      <c r="B2" s="53" t="s">
        <v>118</v>
      </c>
      <c r="C2" s="72">
        <v>3</v>
      </c>
      <c r="D2" s="74"/>
    </row>
    <row r="3" spans="1:4" x14ac:dyDescent="0.25">
      <c r="A3" s="53" t="s">
        <v>11</v>
      </c>
      <c r="B3" s="53" t="s">
        <v>119</v>
      </c>
      <c r="C3" s="72">
        <v>4</v>
      </c>
      <c r="D3" s="74"/>
    </row>
    <row r="4" spans="1:4" x14ac:dyDescent="0.25">
      <c r="A4" s="53" t="s">
        <v>11</v>
      </c>
      <c r="B4" s="53" t="s">
        <v>120</v>
      </c>
      <c r="C4" s="72">
        <v>6.4</v>
      </c>
      <c r="D4" s="74"/>
    </row>
    <row r="5" spans="1:4" x14ac:dyDescent="0.25">
      <c r="A5" s="53" t="s">
        <v>11</v>
      </c>
      <c r="B5" s="53" t="s">
        <v>121</v>
      </c>
      <c r="C5" s="72">
        <v>9</v>
      </c>
      <c r="D5" s="74"/>
    </row>
    <row r="6" spans="1:4" x14ac:dyDescent="0.25">
      <c r="A6" s="53" t="s">
        <v>11</v>
      </c>
      <c r="B6" s="53" t="s">
        <v>122</v>
      </c>
      <c r="C6" s="72">
        <v>1.55</v>
      </c>
      <c r="D6" s="74"/>
    </row>
    <row r="7" spans="1:4" x14ac:dyDescent="0.25">
      <c r="A7" s="53" t="s">
        <v>11</v>
      </c>
      <c r="B7" s="53" t="s">
        <v>123</v>
      </c>
      <c r="C7" s="72">
        <v>9</v>
      </c>
      <c r="D7" s="74"/>
    </row>
    <row r="8" spans="1:4" x14ac:dyDescent="0.25">
      <c r="A8" s="53" t="s">
        <v>11</v>
      </c>
      <c r="B8" s="53" t="s">
        <v>124</v>
      </c>
      <c r="C8" s="72">
        <v>10</v>
      </c>
      <c r="D8" s="74"/>
    </row>
    <row r="9" spans="1:4" x14ac:dyDescent="0.25">
      <c r="A9" s="53" t="s">
        <v>11</v>
      </c>
      <c r="B9" s="53" t="s">
        <v>78</v>
      </c>
      <c r="C9" s="72">
        <v>10</v>
      </c>
      <c r="D9" s="74"/>
    </row>
    <row r="10" spans="1:4" x14ac:dyDescent="0.25">
      <c r="A10" s="53" t="s">
        <v>11</v>
      </c>
      <c r="B10" s="53" t="s">
        <v>125</v>
      </c>
      <c r="C10" s="72">
        <f>18.2+19.18+18.2</f>
        <v>55.58</v>
      </c>
      <c r="D10" s="74"/>
    </row>
    <row r="11" spans="1:4" x14ac:dyDescent="0.25">
      <c r="A11" s="53" t="s">
        <v>11</v>
      </c>
      <c r="B11" s="53" t="s">
        <v>126</v>
      </c>
      <c r="C11" s="72">
        <f>6.19</f>
        <v>6.19</v>
      </c>
      <c r="D11" s="74"/>
    </row>
    <row r="12" spans="1:4" x14ac:dyDescent="0.25">
      <c r="A12" s="53" t="s">
        <v>11</v>
      </c>
      <c r="B12" s="53" t="s">
        <v>127</v>
      </c>
      <c r="C12" s="72">
        <f>3.89+3.89</f>
        <v>7.78</v>
      </c>
      <c r="D12" s="74"/>
    </row>
    <row r="13" spans="1:4" x14ac:dyDescent="0.25">
      <c r="A13" s="53" t="s">
        <v>11</v>
      </c>
      <c r="B13" s="53" t="s">
        <v>128</v>
      </c>
      <c r="C13" s="72">
        <f>6.57</f>
        <v>6.57</v>
      </c>
      <c r="D13" s="74"/>
    </row>
    <row r="14" spans="1:4" x14ac:dyDescent="0.25">
      <c r="A14" s="53" t="s">
        <v>11</v>
      </c>
      <c r="B14" s="53" t="s">
        <v>129</v>
      </c>
      <c r="C14" s="72">
        <f>17.97-5.99</f>
        <v>11.979999999999999</v>
      </c>
      <c r="D14" s="74"/>
    </row>
    <row r="15" spans="1:4" x14ac:dyDescent="0.25">
      <c r="A15" s="53" t="s">
        <v>11</v>
      </c>
      <c r="B15" s="53" t="s">
        <v>130</v>
      </c>
      <c r="C15" s="72">
        <f>5.99+5.99</f>
        <v>11.98</v>
      </c>
      <c r="D15" s="74"/>
    </row>
    <row r="16" spans="1:4" x14ac:dyDescent="0.25">
      <c r="A16" s="53" t="s">
        <v>11</v>
      </c>
      <c r="B16" s="53" t="s">
        <v>131</v>
      </c>
      <c r="C16" s="72">
        <f>13.59</f>
        <v>13.59</v>
      </c>
      <c r="D16" s="74"/>
    </row>
    <row r="17" spans="1:4" x14ac:dyDescent="0.25">
      <c r="A17" s="53" t="s">
        <v>11</v>
      </c>
      <c r="B17" s="53" t="s">
        <v>132</v>
      </c>
      <c r="C17" s="72">
        <f>7.99+8.49</f>
        <v>16.48</v>
      </c>
      <c r="D17" s="74"/>
    </row>
    <row r="18" spans="1:4" x14ac:dyDescent="0.25">
      <c r="A18" s="53" t="s">
        <v>11</v>
      </c>
      <c r="B18" s="53" t="s">
        <v>133</v>
      </c>
      <c r="C18" s="72">
        <v>1.69</v>
      </c>
      <c r="D18" s="74"/>
    </row>
    <row r="19" spans="1:4" x14ac:dyDescent="0.25">
      <c r="A19" s="53" t="s">
        <v>11</v>
      </c>
      <c r="B19" s="53" t="s">
        <v>134</v>
      </c>
      <c r="C19" s="72">
        <v>1.79</v>
      </c>
      <c r="D19" s="74"/>
    </row>
    <row r="20" spans="1:4" x14ac:dyDescent="0.25">
      <c r="A20" s="53" t="s">
        <v>11</v>
      </c>
      <c r="B20" s="53" t="s">
        <v>135</v>
      </c>
      <c r="C20" s="72">
        <v>1.78</v>
      </c>
      <c r="D20" s="74"/>
    </row>
    <row r="21" spans="1:4" x14ac:dyDescent="0.25">
      <c r="A21" s="53" t="s">
        <v>11</v>
      </c>
      <c r="B21" s="53" t="s">
        <v>136</v>
      </c>
      <c r="C21" s="72">
        <v>4.99</v>
      </c>
      <c r="D21" s="74">
        <f>SUM(C1:C21)</f>
        <v>693.35000000000014</v>
      </c>
    </row>
    <row r="22" spans="1:4" x14ac:dyDescent="0.25">
      <c r="A22" s="61" t="s">
        <v>137</v>
      </c>
      <c r="B22" s="61" t="s">
        <v>138</v>
      </c>
      <c r="C22" s="75">
        <v>9.9600000000000009</v>
      </c>
      <c r="D22" s="74"/>
    </row>
    <row r="23" spans="1:4" x14ac:dyDescent="0.25">
      <c r="A23" s="61" t="s">
        <v>137</v>
      </c>
      <c r="B23" s="61" t="s">
        <v>139</v>
      </c>
      <c r="C23" s="75">
        <v>6.24</v>
      </c>
      <c r="D23" s="74"/>
    </row>
    <row r="24" spans="1:4" x14ac:dyDescent="0.25">
      <c r="A24" s="61" t="s">
        <v>137</v>
      </c>
      <c r="B24" s="61" t="s">
        <v>140</v>
      </c>
      <c r="C24" s="75">
        <v>16.440000000000001</v>
      </c>
      <c r="D24" s="74"/>
    </row>
    <row r="25" spans="1:4" x14ac:dyDescent="0.25">
      <c r="A25" s="61" t="s">
        <v>137</v>
      </c>
      <c r="B25" s="61" t="s">
        <v>141</v>
      </c>
      <c r="C25" s="75">
        <v>16.440000000000001</v>
      </c>
      <c r="D25" s="74"/>
    </row>
    <row r="26" spans="1:4" x14ac:dyDescent="0.25">
      <c r="A26" s="61" t="s">
        <v>137</v>
      </c>
      <c r="B26" s="61" t="s">
        <v>142</v>
      </c>
      <c r="C26" s="75">
        <v>13.3</v>
      </c>
      <c r="D26" s="74"/>
    </row>
    <row r="27" spans="1:4" x14ac:dyDescent="0.25">
      <c r="A27" s="61" t="s">
        <v>137</v>
      </c>
      <c r="B27" s="61" t="s">
        <v>143</v>
      </c>
      <c r="C27" s="75">
        <v>17.899999999999999</v>
      </c>
      <c r="D27" s="74"/>
    </row>
    <row r="28" spans="1:4" x14ac:dyDescent="0.25">
      <c r="A28" s="61" t="s">
        <v>137</v>
      </c>
      <c r="B28" s="61" t="s">
        <v>144</v>
      </c>
      <c r="C28" s="75">
        <v>75</v>
      </c>
      <c r="D28" s="74">
        <f>SUM(C22:C28)</f>
        <v>155.28</v>
      </c>
    </row>
    <row r="29" spans="1:4" x14ac:dyDescent="0.25">
      <c r="A29" s="76" t="s">
        <v>0</v>
      </c>
      <c r="B29" s="76" t="s">
        <v>145</v>
      </c>
      <c r="C29" s="77">
        <v>34.57</v>
      </c>
      <c r="D29" s="74"/>
    </row>
    <row r="30" spans="1:4" x14ac:dyDescent="0.25">
      <c r="A30" s="76" t="s">
        <v>0</v>
      </c>
      <c r="B30" s="76" t="s">
        <v>30</v>
      </c>
      <c r="C30" s="77">
        <v>106.45</v>
      </c>
      <c r="D30" s="74"/>
    </row>
    <row r="31" spans="1:4" x14ac:dyDescent="0.25">
      <c r="A31" s="76" t="s">
        <v>0</v>
      </c>
      <c r="B31" s="76" t="s">
        <v>29</v>
      </c>
      <c r="C31" s="77">
        <v>57.67</v>
      </c>
      <c r="D31" s="74"/>
    </row>
    <row r="32" spans="1:4" x14ac:dyDescent="0.25">
      <c r="A32" s="76" t="s">
        <v>0</v>
      </c>
      <c r="B32" s="76" t="s">
        <v>31</v>
      </c>
      <c r="C32" s="77">
        <v>99.15</v>
      </c>
      <c r="D32" s="74"/>
    </row>
    <row r="33" spans="1:4" x14ac:dyDescent="0.25">
      <c r="A33" s="76" t="s">
        <v>0</v>
      </c>
      <c r="B33" s="76" t="s">
        <v>33</v>
      </c>
      <c r="C33" s="77">
        <v>15</v>
      </c>
      <c r="D33" s="74"/>
    </row>
    <row r="34" spans="1:4" x14ac:dyDescent="0.25">
      <c r="A34" s="76" t="s">
        <v>0</v>
      </c>
      <c r="B34" s="76" t="s">
        <v>109</v>
      </c>
      <c r="C34" s="77">
        <v>33.979999999999997</v>
      </c>
      <c r="D34" s="74"/>
    </row>
    <row r="35" spans="1:4" x14ac:dyDescent="0.25">
      <c r="A35" s="76" t="s">
        <v>0</v>
      </c>
      <c r="B35" s="76" t="s">
        <v>146</v>
      </c>
      <c r="C35" s="77">
        <v>39.96</v>
      </c>
      <c r="D35" s="74"/>
    </row>
    <row r="36" spans="1:4" x14ac:dyDescent="0.25">
      <c r="A36" s="76" t="s">
        <v>0</v>
      </c>
      <c r="B36" s="76" t="s">
        <v>147</v>
      </c>
      <c r="C36" s="77">
        <v>7.5</v>
      </c>
      <c r="D36" s="74"/>
    </row>
    <row r="37" spans="1:4" x14ac:dyDescent="0.25">
      <c r="A37" s="76" t="s">
        <v>0</v>
      </c>
      <c r="B37" s="76" t="s">
        <v>50</v>
      </c>
      <c r="C37" s="77">
        <v>56.62</v>
      </c>
      <c r="D37" s="74"/>
    </row>
    <row r="38" spans="1:4" ht="15" customHeight="1" thickBot="1" x14ac:dyDescent="0.3">
      <c r="A38" s="76" t="s">
        <v>0</v>
      </c>
      <c r="B38" s="76" t="s">
        <v>148</v>
      </c>
      <c r="C38" s="77">
        <v>25</v>
      </c>
      <c r="D38" s="80">
        <f>SUM(C29:C38)</f>
        <v>475.90000000000003</v>
      </c>
    </row>
    <row r="39" spans="1:4" ht="24" thickBot="1" x14ac:dyDescent="0.4">
      <c r="D39" s="78">
        <f>SUM(D1:D38)</f>
        <v>1324.5300000000002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Pessoas</vt:lpstr>
      <vt:lpstr>Valores</vt:lpstr>
      <vt:lpstr>QuantidadeEValores</vt:lpstr>
      <vt:lpstr>TotaisGastos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2017-10-19T19:54:06Z</dcterms:modified>
</cp:coreProperties>
</file>