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20" activeTab="1"/>
  </bookViews>
  <sheets>
    <sheet name="ShoppingCart" sheetId="1" r:id="rId1"/>
    <sheet name="Dữ Liệu Mẫu"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<sst xmlns="http://schemas.openxmlformats.org/spreadsheetml/2006/main" count="440" uniqueCount="197">
  <si>
    <t>Cơ Sở Dữ Liệu Quản Lý Trên Web Với Các Chúng Năng Cơ Bản</t>
  </si>
  <si>
    <t>CREATE DATABASE ShoppingCart</t>
  </si>
  <si>
    <t xml:space="preserve">Cơ Sở Dữ Liệu Demo </t>
  </si>
  <si>
    <t>GO</t>
  </si>
  <si>
    <t xml:space="preserve">use ShoppingCart </t>
  </si>
  <si>
    <t>vtd_QUAN_TRI</t>
  </si>
  <si>
    <t>Tên Cột</t>
  </si>
  <si>
    <t>Kiểu Dữ Liệu</t>
  </si>
  <si>
    <t>Ràng Buộc</t>
  </si>
  <si>
    <t>Tự Động</t>
  </si>
  <si>
    <t>Ghi Chú</t>
  </si>
  <si>
    <t>MySQL</t>
  </si>
  <si>
    <t>MSSQL</t>
  </si>
  <si>
    <t>id</t>
  </si>
  <si>
    <t>INT</t>
  </si>
  <si>
    <t>PRIMARY KEY</t>
  </si>
  <si>
    <t>AUTO_INCREMENT</t>
  </si>
  <si>
    <t>IDENTITY</t>
  </si>
  <si>
    <t>Khóa Chính,Tăng Tư Động (Không Phải Insert)</t>
  </si>
  <si>
    <t>vtd_TaiKhoan</t>
  </si>
  <si>
    <t>VARCHAR(255)</t>
  </si>
  <si>
    <t>NVARCHAR(255)</t>
  </si>
  <si>
    <t>UNIQUE</t>
  </si>
  <si>
    <t>vtd_MatKhau</t>
  </si>
  <si>
    <t>Mã Hóa (vd: $vtdMatKhau = md5("ducyb12398");)</t>
  </si>
  <si>
    <t>vtd_TrangThai</t>
  </si>
  <si>
    <t>tinyint</t>
  </si>
  <si>
    <t>0:Cho phép đăng nhập / 1:Khóa</t>
  </si>
  <si>
    <t>)</t>
  </si>
  <si>
    <t>Bảng Dùng Để QL Đăng Nhập Hệ Thống quản lý quản trị nội dung của ứng dung (admin)</t>
  </si>
  <si>
    <t>go</t>
  </si>
  <si>
    <t>các chức năng cơ bản:</t>
  </si>
  <si>
    <t>Đăng Nhập</t>
  </si>
  <si>
    <t>Đăng Xuất</t>
  </si>
  <si>
    <t>CRUD(Thêm Mới,sửa Xóa,xem Chi Tiết)</t>
  </si>
  <si>
    <t>vtd_LOAI_SAN_PHAM</t>
  </si>
  <si>
    <t>vtdMaLoai</t>
  </si>
  <si>
    <t>vtdTenLoai</t>
  </si>
  <si>
    <t>vtdTrangThai</t>
  </si>
  <si>
    <t>0:Hiển Thị / 1:Khóa</t>
  </si>
  <si>
    <t>vtd_SAN_PHAM</t>
  </si>
  <si>
    <t>vtdMaSanPham</t>
  </si>
  <si>
    <t>vtdTenSanPham</t>
  </si>
  <si>
    <t>vtdHinhAnh</t>
  </si>
  <si>
    <t>vtdSoLuong</t>
  </si>
  <si>
    <t>int</t>
  </si>
  <si>
    <t>vtdDonGia</t>
  </si>
  <si>
    <t>float</t>
  </si>
  <si>
    <t>REFERENCES vtd_LOAI_SAN_PHAM(id)</t>
  </si>
  <si>
    <t>vtd_KHACH_HANG</t>
  </si>
  <si>
    <t>vtdMaKhachHang</t>
  </si>
  <si>
    <t>vtdHoTenKhachHang</t>
  </si>
  <si>
    <t>vtdEmail</t>
  </si>
  <si>
    <t>Tài Khoản Đăng Nhập</t>
  </si>
  <si>
    <t>vtdMatKhau</t>
  </si>
  <si>
    <t>vtdDienThoai</t>
  </si>
  <si>
    <t>VARCHAR(10)</t>
  </si>
  <si>
    <t>vtdDiaChi</t>
  </si>
  <si>
    <t>vtdNgayDangKy</t>
  </si>
  <si>
    <t>datetime</t>
  </si>
  <si>
    <t>0:Hoạt Động/ 1:Tạm Khóa/2:Khóa</t>
  </si>
  <si>
    <t>vtd_HOA_DON</t>
  </si>
  <si>
    <t>vtdMaHoaDon</t>
  </si>
  <si>
    <t>REFERENCES vtd_KHACH_HANG(id)</t>
  </si>
  <si>
    <t>vtdNgayHoaDon</t>
  </si>
  <si>
    <t>vtdNgayNhan</t>
  </si>
  <si>
    <t>vtd_HoTenKhachHang</t>
  </si>
  <si>
    <t>Họ Tên Người Nhận</t>
  </si>
  <si>
    <t>Email Người Nhận</t>
  </si>
  <si>
    <t>Điện Thoại Người Nhận</t>
  </si>
  <si>
    <t>Địa Chỉ Người Nhận</t>
  </si>
  <si>
    <t>vtdTongTriGia</t>
  </si>
  <si>
    <t>0:Chờ Sử Lý/ 1:Đang Sử Lý/2:Đã Hoàn Thành</t>
  </si>
  <si>
    <t>vtd_CT_HOA_DON</t>
  </si>
  <si>
    <t>vtdHoaDonID</t>
  </si>
  <si>
    <t>REFERENCES vtd_HOA_DON(id)</t>
  </si>
  <si>
    <t>vtdSanPhamID</t>
  </si>
  <si>
    <t>REFERENCES vtd_SAN_PHAM(id)</t>
  </si>
  <si>
    <t>vtdSoLuongMua</t>
  </si>
  <si>
    <t>vtd_DonGiaMua</t>
  </si>
  <si>
    <t>vtdThanhTien</t>
  </si>
  <si>
    <t>double</t>
  </si>
  <si>
    <t>0:Hoàn Thành\1:Trả Lại\2:Xóa</t>
  </si>
  <si>
    <t>vtd_TIN_TUC</t>
  </si>
  <si>
    <t>vtdMaTT</t>
  </si>
  <si>
    <t>vtdTieuDe</t>
  </si>
  <si>
    <t>vtdMoTa</t>
  </si>
  <si>
    <t>vtdNoiDung</t>
  </si>
  <si>
    <t>vtdNgayDangTin</t>
  </si>
  <si>
    <t>date</t>
  </si>
  <si>
    <t>vtdNgayCapNhap</t>
  </si>
  <si>
    <t>0:Hiển Thị\1:Ẩn</t>
  </si>
  <si>
    <t>nvkQUANTRI</t>
  </si>
  <si>
    <t>nvkTaiKhoan</t>
  </si>
  <si>
    <t>nvkMatKhau</t>
  </si>
  <si>
    <t>nvkTrangThai</t>
  </si>
  <si>
    <t>khanhvank9t727@gmail.com</t>
  </si>
  <si>
    <t>123456789a@</t>
  </si>
  <si>
    <t>0984915173</t>
  </si>
  <si>
    <t>nvkLOAISANPHAM</t>
  </si>
  <si>
    <t>nvkMaLoai</t>
  </si>
  <si>
    <t>nvkTenLoai</t>
  </si>
  <si>
    <t>L001</t>
  </si>
  <si>
    <t xml:space="preserve"> Sách nói phiêu lưu</t>
  </si>
  <si>
    <t>L002</t>
  </si>
  <si>
    <t xml:space="preserve"> Sách nói lãng mạn</t>
  </si>
  <si>
    <t>L003</t>
  </si>
  <si>
    <t>Sách nói triết lý</t>
  </si>
  <si>
    <t>L004</t>
  </si>
  <si>
    <t>Sách nói giải pháp</t>
  </si>
  <si>
    <t>nvkSANPHAM</t>
  </si>
  <si>
    <t>nvkSanPham</t>
  </si>
  <si>
    <t>nvkTenSanPham</t>
  </si>
  <si>
    <t>nvkHinhAnh</t>
  </si>
  <si>
    <t>nvkSoLuong</t>
  </si>
  <si>
    <t>nvkDonGia</t>
  </si>
  <si>
    <t>AB001</t>
  </si>
  <si>
    <t>Harry Potter and the Sorcerer's Stone, Book 1</t>
  </si>
  <si>
    <t>img/san_pham/AB001.jpg</t>
  </si>
  <si>
    <t>AB002</t>
  </si>
  <si>
    <t>Can't Hurt Me,Master Your Mind and Defy the Odds</t>
  </si>
  <si>
    <t>img/san_pham/AB002.jpg</t>
  </si>
  <si>
    <t>AB003</t>
  </si>
  <si>
    <t xml:space="preserve"> Where the Crawdads Sing</t>
  </si>
  <si>
    <t>img/san_pham/AB003.jpg</t>
  </si>
  <si>
    <t>AB004</t>
  </si>
  <si>
    <t>The Body Keeps the Score</t>
  </si>
  <si>
    <t>img/san_pham/AB004.jpg</t>
  </si>
  <si>
    <t>AB005</t>
  </si>
  <si>
    <t>Atomic Habits</t>
  </si>
  <si>
    <t>img/san_pham/AB005.jpg</t>
  </si>
  <si>
    <t>AB006</t>
  </si>
  <si>
    <t>Greenlights</t>
  </si>
  <si>
    <t>img/san_pham/AB006.jpg</t>
  </si>
  <si>
    <t>AB007</t>
  </si>
  <si>
    <t>Lessons in Chemistry</t>
  </si>
  <si>
    <t>img/san_pham/AB007.jpg</t>
  </si>
  <si>
    <t>AB008</t>
  </si>
  <si>
    <t>Spare</t>
  </si>
  <si>
    <t>img/san_pham/AB008.jpg</t>
  </si>
  <si>
    <t>nvkKHACHHANG</t>
  </si>
  <si>
    <t>nvkMaKhachHang</t>
  </si>
  <si>
    <t>nvkHoTenKhachHang</t>
  </si>
  <si>
    <t>nvkEmail</t>
  </si>
  <si>
    <t>nvkDienThoai</t>
  </si>
  <si>
    <t>nvkDiaChi</t>
  </si>
  <si>
    <t>KH001</t>
  </si>
  <si>
    <t>Nguyễn Văn Khánh</t>
  </si>
  <si>
    <t>123456a@</t>
  </si>
  <si>
    <t>Hà Nội</t>
  </si>
  <si>
    <t>KH002</t>
  </si>
  <si>
    <t>Trần Văn Khang</t>
  </si>
  <si>
    <t>khangtr@gmail.com</t>
  </si>
  <si>
    <t>khangtran123</t>
  </si>
  <si>
    <t>Phú Yên</t>
  </si>
  <si>
    <t>KH003</t>
  </si>
  <si>
    <t>Hà Quang Minh</t>
  </si>
  <si>
    <t>hqminh@gmail.com</t>
  </si>
  <si>
    <t>hqminh69</t>
  </si>
  <si>
    <t>Đống Đa</t>
  </si>
  <si>
    <t>KH004</t>
  </si>
  <si>
    <t>Phan Đình Tùng</t>
  </si>
  <si>
    <t>pdtung@gmail.com</t>
  </si>
  <si>
    <t>tungphan99</t>
  </si>
  <si>
    <t>nvkHOADON</t>
  </si>
  <si>
    <t>nvkMaHoaDon</t>
  </si>
  <si>
    <t>nvkNgayHoaDon</t>
  </si>
  <si>
    <t>nvkNgayNhan</t>
  </si>
  <si>
    <t>nvkTongGiaTri</t>
  </si>
  <si>
    <t>HD001</t>
  </si>
  <si>
    <t>HD002</t>
  </si>
  <si>
    <t>HD003</t>
  </si>
  <si>
    <t>HD004</t>
  </si>
  <si>
    <t>HD005</t>
  </si>
  <si>
    <t xml:space="preserve">duykhanh@gmail.com </t>
  </si>
  <si>
    <t>Go</t>
  </si>
  <si>
    <t>nvkCTHOADON</t>
  </si>
  <si>
    <t>nvkHoaDonID</t>
  </si>
  <si>
    <t>nvkSanPhamID</t>
  </si>
  <si>
    <t>nvkSoLuongMua</t>
  </si>
  <si>
    <t>nvkDonGiaMua</t>
  </si>
  <si>
    <t>nvkThanhTien</t>
  </si>
  <si>
    <t>nvkTINTUC</t>
  </si>
  <si>
    <t>nvkMaTT</t>
  </si>
  <si>
    <t>nvkTieuDe</t>
  </si>
  <si>
    <t>nvkMoTa</t>
  </si>
  <si>
    <t>nvkNoiDung</t>
  </si>
  <si>
    <t>nvkNgayDangTin</t>
  </si>
  <si>
    <t>nvkNgayCapNhap</t>
  </si>
  <si>
    <t>TT001</t>
  </si>
  <si>
    <t>Cuốn sách nổi bật trong năm 2024</t>
  </si>
  <si>
    <t>Vang danh nghề cổ</t>
  </si>
  <si>
    <t>Đây là serie tranh truyện độc đáo giới thiệu về các làng nghề thủ công truyền thống của Việt Nam, dành cho bạn đọc nhỏ tuổi. Các nghề truyền thống được lưu truyền qua nhiều thế hệ, không ngừng biến đổi và phát triển để phù hợp với từng giai đoạn lịch sử. Chúng không chỉ là nguồn kế sinh nhai mà còn là nơi lưu giữ mạch nguồn văn hóa truyền đời. Mỗi sản phẩm thủ công truyền thống chứa đựng tâm huyết của người làm nghề, là minh chứng cho sự tài hoa, khéo léo và sức sáng tạo của người Việt. Ngày nay, những sản phẩm này đã vượt ra ngoài biên giới quốc gia, được bạn bè quốc tế biết đến, góp phần quảng bá văn hóa Việt Nam đến năm châu.</t>
  </si>
  <si>
    <t>TT002</t>
  </si>
  <si>
    <t>Chuyện hay sử Việt</t>
  </si>
  <si>
    <t>Bộ sách gồm 10 tập do nhóm tác giả Nguyễn Như Mai, Nguyễn Huy Thắng và Nguyễn Quốc Tín chấp bút. Nội dung tập trung tái hiện lịch sử Việt Nam qua hàng nghìn năm với những thời khắc huy hoàng lẫn bi tráng.</t>
  </si>
  <si>
    <t>“Chuyện hay sử Việt” dẫn dắt bạn đọc ngược dòng thời gian, khám phá các sự kiện hào hùng, những nhân vật lịch sử được ghi lại trong chính sử, cùng những huyền tích và giai thoại dân gian. Bộ sách không chỉ khơi gợi niềm tự hào về lịch sử dân tộc mà còn là cầu nối, giúp độc giả trẻ tiếp cận với kho tàng văn hóa và giá trị truyền thống của đất nước một cách sinh động và gần gũi.</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</si>
</sst>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0.00\ &quot;₫&quot;_-;\-* #,##0.00\ &quot;₫&quot;_-;_-* &quot;-&quot;??\ &quot;₫&quot;_-;_-@_-"/>
    <numFmt numFmtId="178" formatCode="_ * #,##0_ ;_ * \-#,##0_ ;_ * &quot;-&quot;_ ;_ @_ "/>
    <numFmt numFmtId="179" formatCode="_-* #,##0\ &quot;₫&quot;_-;\-* #,##0\ &quot;₫&quot;_-;_-* &quot;-&quot;\ &quot;₫&quot;_-;_-@_-"/>
    <numFmt numFmtId="180" formatCode="0##########"/>
  </numFmts>
  <fonts count="36">
    <font>
      <sz val="11"/>
      <color theme="1"/>
      <name val="Aptos Narrow"/>
      <charset val="134"/>
      <scheme val="minor"/>
    </font>
    <font>
      <b/>
      <sz val="12"/>
      <name val="Times New Roman"/>
      <charset val="134"/>
    </font>
    <font>
      <sz val="12"/>
      <name val="Times New Roman"/>
      <charset val="134"/>
    </font>
    <font>
      <u/>
      <sz val="12"/>
      <name val="Aptos Display"/>
      <charset val="163"/>
      <scheme val="major"/>
    </font>
    <font>
      <sz val="12"/>
      <name val="Aptos Display"/>
      <charset val="163"/>
      <scheme val="major"/>
    </font>
    <font>
      <u/>
      <sz val="12"/>
      <name val="Times New Roman"/>
      <charset val="134"/>
    </font>
    <font>
      <sz val="12"/>
      <name val="Aptos Narrow"/>
      <charset val="163"/>
      <scheme val="minor"/>
    </font>
    <font>
      <b/>
      <sz val="12"/>
      <name val="Aptos Display"/>
      <charset val="163"/>
      <scheme val="major"/>
    </font>
    <font>
      <u/>
      <sz val="11"/>
      <name val="Aptos Narrow"/>
      <charset val="134"/>
      <scheme val="minor"/>
    </font>
    <font>
      <sz val="12"/>
      <color rgb="FF000000"/>
      <name val="Segoe UI"/>
      <charset val="134"/>
    </font>
    <font>
      <sz val="12"/>
      <color rgb="FF212529"/>
      <name val="Segoe UI"/>
      <charset val="134"/>
    </font>
    <font>
      <b/>
      <sz val="12.75"/>
      <color rgb="FF000000"/>
      <name val="Aptos Narrow"/>
      <charset val="134"/>
      <scheme val="minor"/>
    </font>
    <font>
      <sz val="12.75"/>
      <color rgb="FF000000"/>
      <name val="Aptos Narrow"/>
      <charset val="134"/>
      <scheme val="minor"/>
    </font>
    <font>
      <sz val="10.5"/>
      <name val="Consolas"/>
      <charset val="134"/>
    </font>
    <font>
      <b/>
      <sz val="12"/>
      <color theme="1"/>
      <name val="Times New Roman"/>
      <charset val="134"/>
    </font>
    <font>
      <b/>
      <sz val="14"/>
      <color theme="1"/>
      <name val="Times New Roman"/>
      <charset val="134"/>
    </font>
    <font>
      <sz val="11"/>
      <color theme="1"/>
      <name val="Aptos Narrow"/>
      <charset val="134"/>
      <scheme val="minor"/>
    </font>
    <font>
      <u/>
      <sz val="11"/>
      <color theme="10"/>
      <name val="Aptos Narrow"/>
      <charset val="134"/>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6" fillId="0" borderId="0" applyFont="0" applyFill="0" applyBorder="0" applyAlignment="0" applyProtection="0">
      <alignment vertical="center"/>
    </xf>
    <xf numFmtId="177" fontId="16" fillId="0" borderId="0" applyFont="0" applyFill="0" applyBorder="0" applyAlignment="0" applyProtection="0">
      <alignment vertical="center"/>
    </xf>
    <xf numFmtId="9" fontId="16" fillId="0" borderId="0" applyFont="0" applyFill="0" applyBorder="0" applyAlignment="0" applyProtection="0">
      <alignment vertical="center"/>
    </xf>
    <xf numFmtId="178" fontId="16" fillId="0" borderId="0" applyFont="0" applyFill="0" applyBorder="0" applyAlignment="0" applyProtection="0">
      <alignment vertical="center"/>
    </xf>
    <xf numFmtId="179" fontId="16" fillId="0" borderId="0" applyFont="0" applyFill="0" applyBorder="0" applyAlignment="0" applyProtection="0">
      <alignment vertical="center"/>
    </xf>
    <xf numFmtId="0" fontId="17" fillId="0" borderId="0" applyNumberFormat="0" applyFill="0" applyBorder="0" applyAlignment="0" applyProtection="0"/>
    <xf numFmtId="0" fontId="18" fillId="0" borderId="0" applyNumberFormat="0" applyFill="0" applyBorder="0" applyAlignment="0" applyProtection="0">
      <alignment vertical="center"/>
    </xf>
    <xf numFmtId="0" fontId="16" fillId="3" borderId="7"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8" applyNumberFormat="0" applyFill="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4" fillId="0" borderId="0" applyNumberFormat="0" applyFill="0" applyBorder="0" applyAlignment="0" applyProtection="0">
      <alignment vertical="center"/>
    </xf>
    <xf numFmtId="0" fontId="25" fillId="4" borderId="10" applyNumberFormat="0" applyAlignment="0" applyProtection="0">
      <alignment vertical="center"/>
    </xf>
    <xf numFmtId="0" fontId="26" fillId="5" borderId="11" applyNumberFormat="0" applyAlignment="0" applyProtection="0">
      <alignment vertical="center"/>
    </xf>
    <xf numFmtId="0" fontId="27" fillId="5" borderId="10" applyNumberFormat="0" applyAlignment="0" applyProtection="0">
      <alignment vertical="center"/>
    </xf>
    <xf numFmtId="0" fontId="28" fillId="6" borderId="12" applyNumberFormat="0" applyAlignment="0" applyProtection="0">
      <alignment vertical="center"/>
    </xf>
    <xf numFmtId="0" fontId="29" fillId="0" borderId="13" applyNumberFormat="0" applyFill="0" applyAlignment="0" applyProtection="0">
      <alignment vertical="center"/>
    </xf>
    <xf numFmtId="0" fontId="30" fillId="0" borderId="14" applyNumberFormat="0" applyFill="0" applyAlignment="0" applyProtection="0">
      <alignment vertical="center"/>
    </xf>
    <xf numFmtId="0" fontId="31" fillId="7" borderId="0" applyNumberFormat="0" applyBorder="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5" fillId="12"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5" fillId="15" borderId="0" applyNumberFormat="0" applyBorder="0" applyAlignment="0" applyProtection="0">
      <alignment vertical="center"/>
    </xf>
    <xf numFmtId="0" fontId="35" fillId="16"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4" fillId="25" borderId="0" applyNumberFormat="0" applyBorder="0" applyAlignment="0" applyProtection="0">
      <alignment vertical="center"/>
    </xf>
    <xf numFmtId="0" fontId="34" fillId="26" borderId="0" applyNumberFormat="0" applyBorder="0" applyAlignment="0" applyProtection="0">
      <alignment vertical="center"/>
    </xf>
    <xf numFmtId="0" fontId="35" fillId="27" borderId="0" applyNumberFormat="0" applyBorder="0" applyAlignment="0" applyProtection="0">
      <alignment vertical="center"/>
    </xf>
    <xf numFmtId="0" fontId="35" fillId="28" borderId="0" applyNumberFormat="0" applyBorder="0" applyAlignment="0" applyProtection="0">
      <alignment vertical="center"/>
    </xf>
    <xf numFmtId="0" fontId="34" fillId="29" borderId="0" applyNumberFormat="0" applyBorder="0" applyAlignment="0" applyProtection="0">
      <alignment vertical="center"/>
    </xf>
    <xf numFmtId="0" fontId="34" fillId="30" borderId="0" applyNumberFormat="0" applyBorder="0" applyAlignment="0" applyProtection="0">
      <alignment vertical="center"/>
    </xf>
    <xf numFmtId="0" fontId="35" fillId="31" borderId="0" applyNumberFormat="0" applyBorder="0" applyAlignment="0" applyProtection="0">
      <alignment vertical="center"/>
    </xf>
    <xf numFmtId="0" fontId="35" fillId="32" borderId="0" applyNumberFormat="0" applyBorder="0" applyAlignment="0" applyProtection="0">
      <alignment vertical="center"/>
    </xf>
    <xf numFmtId="0" fontId="34" fillId="33" borderId="0" applyNumberFormat="0" applyBorder="0" applyAlignment="0" applyProtection="0">
      <alignment vertical="center"/>
    </xf>
  </cellStyleXfs>
  <cellXfs count="46">
    <xf numFmtId="0" fontId="0" fillId="0" borderId="0" xfId="0"/>
    <xf numFmtId="0" fontId="1" fillId="0" borderId="0" xfId="0" applyFont="1"/>
    <xf numFmtId="0" fontId="2" fillId="0" borderId="0" xfId="0" applyFont="1"/>
    <xf numFmtId="0" fontId="1" fillId="0" borderId="1" xfId="0" applyFont="1" applyBorder="1"/>
    <xf numFmtId="0" fontId="3" fillId="0" borderId="1" xfId="6" applyFont="1" applyBorder="1"/>
    <xf numFmtId="0" fontId="4" fillId="0" borderId="1" xfId="0" applyFont="1" applyBorder="1"/>
    <xf numFmtId="0" fontId="4" fillId="0" borderId="1" xfId="0" applyFont="1" applyBorder="1" applyAlignment="1">
      <alignment horizontal="left"/>
    </xf>
    <xf numFmtId="0" fontId="5" fillId="0" borderId="1" xfId="6" applyFont="1" applyBorder="1"/>
    <xf numFmtId="0" fontId="2" fillId="0" borderId="1" xfId="0" applyFont="1" applyBorder="1"/>
    <xf numFmtId="0" fontId="6" fillId="0" borderId="1" xfId="0" applyFont="1" applyBorder="1"/>
    <xf numFmtId="0" fontId="2" fillId="2" borderId="1" xfId="0" applyFont="1" applyFill="1" applyBorder="1" applyAlignment="1">
      <alignment horizontal="right" vertical="center"/>
    </xf>
    <xf numFmtId="0" fontId="6" fillId="2" borderId="1" xfId="0" applyFont="1" applyFill="1" applyBorder="1" applyAlignment="1">
      <alignment vertical="center" wrapText="1"/>
    </xf>
    <xf numFmtId="0" fontId="5" fillId="0" borderId="2" xfId="6" applyFont="1" applyBorder="1"/>
    <xf numFmtId="0" fontId="6" fillId="0" borderId="0" xfId="0" applyFont="1"/>
    <xf numFmtId="0" fontId="2" fillId="2" borderId="2" xfId="0" applyFont="1" applyFill="1" applyBorder="1" applyAlignment="1">
      <alignment vertical="center" wrapText="1"/>
    </xf>
    <xf numFmtId="0" fontId="2" fillId="2" borderId="2" xfId="0" applyFont="1" applyFill="1" applyBorder="1" applyAlignment="1">
      <alignment horizontal="right" vertical="center"/>
    </xf>
    <xf numFmtId="0" fontId="2" fillId="0" borderId="2" xfId="0" applyFont="1" applyBorder="1"/>
    <xf numFmtId="0" fontId="2" fillId="2" borderId="1" xfId="0" applyFont="1" applyFill="1" applyBorder="1" applyAlignment="1">
      <alignment vertical="center" wrapText="1"/>
    </xf>
    <xf numFmtId="0" fontId="7" fillId="0" borderId="1" xfId="0" applyFont="1" applyBorder="1"/>
    <xf numFmtId="0" fontId="4" fillId="2" borderId="1" xfId="0" applyFont="1" applyFill="1" applyBorder="1" applyAlignment="1">
      <alignment vertical="center" wrapText="1"/>
    </xf>
    <xf numFmtId="0" fontId="3" fillId="2" borderId="1" xfId="6" applyFont="1" applyFill="1" applyBorder="1" applyAlignment="1">
      <alignment vertical="center" wrapText="1"/>
    </xf>
    <xf numFmtId="180" fontId="4" fillId="0" borderId="1" xfId="0" applyNumberFormat="1" applyFont="1" applyBorder="1"/>
    <xf numFmtId="0" fontId="8" fillId="0" borderId="1" xfId="6" applyFont="1" applyBorder="1"/>
    <xf numFmtId="0" fontId="4" fillId="0" borderId="1" xfId="0" applyFont="1" applyBorder="1" applyAlignment="1">
      <alignment vertical="center" wrapText="1"/>
    </xf>
    <xf numFmtId="58" fontId="4" fillId="0" borderId="1" xfId="0" applyNumberFormat="1" applyFont="1" applyBorder="1" applyAlignment="1">
      <alignment vertical="center" wrapText="1"/>
    </xf>
    <xf numFmtId="0" fontId="3" fillId="0" borderId="1" xfId="6" applyFont="1" applyBorder="1" applyAlignment="1">
      <alignment vertical="center" wrapText="1"/>
    </xf>
    <xf numFmtId="0" fontId="9" fillId="0" borderId="0" xfId="0" applyFont="1"/>
    <xf numFmtId="0" fontId="10" fillId="0" borderId="0" xfId="0" applyFont="1"/>
    <xf numFmtId="58" fontId="2" fillId="0" borderId="1" xfId="0" applyNumberFormat="1" applyFont="1" applyBorder="1"/>
    <xf numFmtId="0" fontId="11" fillId="0" borderId="0" xfId="0" applyFont="1"/>
    <xf numFmtId="0" fontId="12" fillId="0" borderId="0" xfId="0" applyFont="1" applyAlignment="1">
      <alignment horizontal="left" wrapText="1"/>
    </xf>
    <xf numFmtId="0" fontId="13" fillId="0" borderId="1" xfId="0" applyFont="1" applyBorder="1" applyAlignment="1">
      <alignment wrapText="1"/>
    </xf>
    <xf numFmtId="0" fontId="14" fillId="0" borderId="0" xfId="0" applyFont="1" applyAlignment="1">
      <alignment vertical="center"/>
    </xf>
    <xf numFmtId="0" fontId="15" fillId="0" borderId="0" xfId="0" applyFont="1" applyAlignment="1">
      <alignment horizontal="left"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2" xfId="0" applyFont="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vertical="center"/>
    </xf>
    <xf numFmtId="0" fontId="15" fillId="0" borderId="0" xfId="0" applyFont="1" applyAlignment="1">
      <alignment vertical="center"/>
    </xf>
    <xf numFmtId="0" fontId="14" fillId="0" borderId="0" xfId="0" applyFont="1" applyAlignment="1">
      <alignment horizontal="left" vertical="center"/>
    </xf>
    <xf numFmtId="0" fontId="14" fillId="0" borderId="6" xfId="0" applyFont="1" applyBorder="1" applyAlignment="1">
      <alignment horizontal="left" vertical="center" wrapText="1"/>
    </xf>
    <xf numFmtId="0" fontId="14" fillId="0" borderId="0" xfId="0" applyFont="1" applyAlignment="1">
      <alignment horizontal="left" vertical="center" wrapText="1"/>
    </xf>
    <xf numFmtId="0" fontId="14" fillId="0" borderId="6" xfId="0" applyFont="1" applyBorder="1" applyAlignment="1">
      <alignment horizontal="left" vertical="center"/>
    </xf>
    <xf numFmtId="0" fontId="14" fillId="0" borderId="6" xfId="0" applyFont="1" applyBorder="1" applyAlignment="1">
      <alignment vertical="center"/>
    </xf>
    <xf numFmtId="0" fontId="4" fillId="0" borderId="1" xfId="0" applyFont="1" applyBorder="1" applyAlignment="1" quotePrefix="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105784</xdr:colOff>
      <xdr:row>17</xdr:row>
      <xdr:rowOff>163989</xdr:rowOff>
    </xdr:from>
    <xdr:to>
      <xdr:col>35</xdr:col>
      <xdr:colOff>582706</xdr:colOff>
      <xdr:row>41</xdr:row>
      <xdr:rowOff>93295</xdr:rowOff>
    </xdr:to>
    <xdr:pic>
      <xdr:nvPicPr>
        <xdr:cNvPr id="2" name="Picture 1"/>
        <xdr:cNvPicPr>
          <a:picLocks noChangeAspect="1"/>
        </xdr:cNvPicPr>
      </xdr:nvPicPr>
      <xdr:blipFill>
        <a:blip r:embed="rId1"/>
        <a:stretch>
          <a:fillRect/>
        </a:stretch>
      </xdr:blipFill>
      <xdr:spPr>
        <a:xfrm>
          <a:off x="21670645" y="3577590"/>
          <a:ext cx="8393430" cy="46837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pdtung@gmail.com" TargetMode="External"/><Relationship Id="rId7" Type="http://schemas.openxmlformats.org/officeDocument/2006/relationships/hyperlink" Target="mailto:hqminh@gmail.com" TargetMode="External"/><Relationship Id="rId6" Type="http://schemas.openxmlformats.org/officeDocument/2006/relationships/hyperlink" Target="mailto:khangtr@gmail.com" TargetMode="External"/><Relationship Id="rId5" Type="http://schemas.openxmlformats.org/officeDocument/2006/relationships/hyperlink" Target="mailto:duykhanh@gmail.com" TargetMode="External"/><Relationship Id="rId4" Type="http://schemas.openxmlformats.org/officeDocument/2006/relationships/hyperlink" Target="mailto:duykhanhduong088@gmail.com" TargetMode="External"/><Relationship Id="rId3" Type="http://schemas.openxmlformats.org/officeDocument/2006/relationships/hyperlink" Target="mailto:khanhvank9t727@gmail.com" TargetMode="External"/><Relationship Id="rId2" Type="http://schemas.openxmlformats.org/officeDocument/2006/relationships/hyperlink" Target="mailto:123456a@" TargetMode="External"/><Relationship Id="rId1" Type="http://schemas.openxmlformats.org/officeDocument/2006/relationships/hyperlink" Target="mailto:vuduc@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90"/>
  <sheetViews>
    <sheetView zoomScale="70" zoomScaleNormal="70" topLeftCell="A55" workbookViewId="0">
      <selection activeCell="K75" sqref="K75"/>
    </sheetView>
  </sheetViews>
  <sheetFormatPr defaultColWidth="8.87962962962963" defaultRowHeight="15.6"/>
  <cols>
    <col min="1" max="1" width="15.25" style="32" customWidth="1"/>
    <col min="2" max="2" width="21.8796296296296" style="32" customWidth="1"/>
    <col min="3" max="3" width="17" style="32" customWidth="1"/>
    <col min="4" max="4" width="18.6296296296296" style="32" customWidth="1"/>
    <col min="5" max="5" width="16.3796296296296" style="32" customWidth="1"/>
    <col min="6" max="6" width="22.1296296296296" style="32" customWidth="1"/>
    <col min="7" max="7" width="13.1296296296296" style="32" customWidth="1"/>
    <col min="8" max="8" width="50.25" style="32" customWidth="1"/>
    <col min="9" max="12" width="8.87962962962963" style="32"/>
    <col min="13" max="13" width="11.75" style="32" customWidth="1"/>
    <col min="14" max="14" width="21.5" style="32" customWidth="1"/>
    <col min="15" max="16384" width="8.87962962962963" style="32"/>
  </cols>
  <sheetData>
    <row r="1" ht="17.4" spans="1:19">
      <c r="A1" s="33" t="s">
        <v>0</v>
      </c>
      <c r="B1" s="33"/>
      <c r="C1" s="33"/>
      <c r="D1" s="33"/>
      <c r="E1" s="33"/>
      <c r="F1" s="33"/>
      <c r="G1" s="33"/>
      <c r="H1" s="33"/>
      <c r="I1" s="33"/>
      <c r="O1" s="41" t="s">
        <v>1</v>
      </c>
      <c r="P1" s="41"/>
      <c r="Q1" s="41"/>
      <c r="R1" s="41"/>
      <c r="S1" s="41"/>
    </row>
    <row r="2" spans="2:15">
      <c r="B2" s="32" t="s">
        <v>2</v>
      </c>
      <c r="O2" s="32" t="s">
        <v>3</v>
      </c>
    </row>
    <row r="3" spans="15:15">
      <c r="O3" s="32" t="s">
        <v>4</v>
      </c>
    </row>
    <row r="4" customHeight="1" spans="1:15">
      <c r="A4" s="32" t="s">
        <v>5</v>
      </c>
      <c r="B4" s="34" t="s">
        <v>6</v>
      </c>
      <c r="C4" s="35" t="s">
        <v>7</v>
      </c>
      <c r="D4" s="36"/>
      <c r="E4" s="34" t="s">
        <v>8</v>
      </c>
      <c r="F4" s="35" t="s">
        <v>9</v>
      </c>
      <c r="G4" s="36"/>
      <c r="H4" s="34" t="s">
        <v>10</v>
      </c>
      <c r="O4" s="32" t="s">
        <v>3</v>
      </c>
    </row>
    <row r="5" spans="2:18">
      <c r="B5" s="37"/>
      <c r="C5" s="38" t="s">
        <v>11</v>
      </c>
      <c r="D5" s="38" t="s">
        <v>12</v>
      </c>
      <c r="E5" s="37"/>
      <c r="F5" s="38" t="s">
        <v>11</v>
      </c>
      <c r="G5" s="38" t="s">
        <v>12</v>
      </c>
      <c r="H5" s="37"/>
      <c r="I5" s="42" t="str">
        <f>"CREATE TABLE  "&amp;A4&amp;"("</f>
        <v>CREATE TABLE  vtd_QUAN_TRI(</v>
      </c>
      <c r="J5" s="43"/>
      <c r="K5" s="43"/>
      <c r="L5" s="43"/>
      <c r="O5" s="42" t="str">
        <f>"CREATE TABLE  "&amp;A4&amp;"("</f>
        <v>CREATE TABLE  vtd_QUAN_TRI(</v>
      </c>
      <c r="P5" s="43"/>
      <c r="Q5" s="43"/>
      <c r="R5" s="43"/>
    </row>
    <row r="6" spans="2:15">
      <c r="B6" s="39" t="s">
        <v>13</v>
      </c>
      <c r="C6" s="39" t="s">
        <v>14</v>
      </c>
      <c r="D6" s="39" t="s">
        <v>14</v>
      </c>
      <c r="E6" s="39" t="s">
        <v>15</v>
      </c>
      <c r="F6" s="39" t="s">
        <v>16</v>
      </c>
      <c r="G6" s="39" t="s">
        <v>17</v>
      </c>
      <c r="H6" s="39" t="s">
        <v>18</v>
      </c>
      <c r="I6" s="44" t="str">
        <f>"  "&amp;B6&amp;" "&amp;C6&amp;" "&amp;E6&amp;" "&amp;F6&amp;","</f>
        <v>  id INT PRIMARY KEY AUTO_INCREMENT,</v>
      </c>
      <c r="J6" s="41"/>
      <c r="K6" s="41"/>
      <c r="L6" s="41"/>
      <c r="M6" s="41"/>
      <c r="N6" s="41"/>
      <c r="O6" s="32" t="str">
        <f>"  "&amp;B6&amp;" "&amp;C6&amp;" "&amp;E6&amp;" "&amp;G6&amp;","</f>
        <v>  id INT PRIMARY KEY IDENTITY,</v>
      </c>
    </row>
    <row r="7" spans="2:15">
      <c r="B7" s="39" t="s">
        <v>19</v>
      </c>
      <c r="C7" s="39" t="s">
        <v>20</v>
      </c>
      <c r="D7" s="39" t="s">
        <v>21</v>
      </c>
      <c r="E7" s="39" t="s">
        <v>22</v>
      </c>
      <c r="F7" s="39"/>
      <c r="G7" s="39"/>
      <c r="H7" s="39"/>
      <c r="I7" s="45" t="str">
        <f>"  "&amp;B7&amp;" "&amp;C7&amp;" "&amp;E7&amp;" "&amp;F7&amp;","</f>
        <v>  vtd_TaiKhoan VARCHAR(255) UNIQUE ,</v>
      </c>
      <c r="O7" s="32" t="str">
        <f t="shared" ref="O7:O9" si="0">"  "&amp;B7&amp;" "&amp;C7&amp;" "&amp;E7&amp;" "&amp;G7&amp;","</f>
        <v>  vtd_TaiKhoan VARCHAR(255) UNIQUE ,</v>
      </c>
    </row>
    <row r="8" spans="2:19">
      <c r="B8" s="39" t="s">
        <v>23</v>
      </c>
      <c r="C8" s="39" t="s">
        <v>20</v>
      </c>
      <c r="D8" s="39" t="s">
        <v>21</v>
      </c>
      <c r="E8" s="39"/>
      <c r="F8" s="39"/>
      <c r="G8" s="39"/>
      <c r="H8" s="39" t="s">
        <v>24</v>
      </c>
      <c r="I8" s="44" t="str">
        <f>"  "&amp;B8&amp;" "&amp;C8&amp;" "&amp;E8&amp;" "&amp;F8&amp;","</f>
        <v>  vtd_MatKhau VARCHAR(255)  ,</v>
      </c>
      <c r="J8" s="41"/>
      <c r="K8" s="41"/>
      <c r="L8" s="41"/>
      <c r="O8" s="32" t="str">
        <f t="shared" si="0"/>
        <v>  vtd_MatKhau VARCHAR(255)  ,</v>
      </c>
      <c r="S8" s="41"/>
    </row>
    <row r="9" spans="2:19">
      <c r="B9" s="39" t="s">
        <v>25</v>
      </c>
      <c r="C9" s="39" t="s">
        <v>26</v>
      </c>
      <c r="D9" s="39" t="s">
        <v>26</v>
      </c>
      <c r="E9" s="39"/>
      <c r="F9" s="39"/>
      <c r="G9" s="39"/>
      <c r="H9" s="39" t="s">
        <v>27</v>
      </c>
      <c r="I9" s="44" t="str">
        <f>"  "&amp;B9&amp;" "&amp;C9&amp;" "&amp;E9&amp;" "&amp;F9&amp;","</f>
        <v>  vtd_TrangThai tinyint  ,</v>
      </c>
      <c r="J9" s="41"/>
      <c r="K9" s="41"/>
      <c r="L9" s="41"/>
      <c r="O9" s="32" t="str">
        <f t="shared" si="0"/>
        <v>  vtd_TrangThai tinyint  ,</v>
      </c>
      <c r="S9" s="41"/>
    </row>
    <row r="10" spans="9:15">
      <c r="I10" s="32" t="str">
        <f>");"</f>
        <v>);</v>
      </c>
      <c r="O10" s="32" t="s">
        <v>28</v>
      </c>
    </row>
    <row r="11" ht="17.4" spans="2:15">
      <c r="B11" s="40" t="s">
        <v>29</v>
      </c>
      <c r="C11" s="40"/>
      <c r="D11" s="40"/>
      <c r="E11" s="40"/>
      <c r="F11" s="40"/>
      <c r="O11" s="32" t="s">
        <v>30</v>
      </c>
    </row>
    <row r="12" spans="2:2">
      <c r="B12" s="32" t="s">
        <v>31</v>
      </c>
    </row>
    <row r="13" spans="3:3">
      <c r="C13" s="32" t="s">
        <v>32</v>
      </c>
    </row>
    <row r="14" spans="3:3">
      <c r="C14" s="32" t="s">
        <v>33</v>
      </c>
    </row>
    <row r="15" spans="3:3">
      <c r="C15" s="32" t="s">
        <v>34</v>
      </c>
    </row>
    <row r="17" spans="1:8">
      <c r="A17" s="32" t="s">
        <v>35</v>
      </c>
      <c r="B17" s="34" t="s">
        <v>6</v>
      </c>
      <c r="C17" s="35" t="s">
        <v>7</v>
      </c>
      <c r="D17" s="36"/>
      <c r="E17" s="34" t="s">
        <v>8</v>
      </c>
      <c r="F17" s="35" t="s">
        <v>9</v>
      </c>
      <c r="G17" s="36"/>
      <c r="H17" s="34" t="s">
        <v>10</v>
      </c>
    </row>
    <row r="18" spans="2:15">
      <c r="B18" s="37"/>
      <c r="C18" s="38" t="s">
        <v>11</v>
      </c>
      <c r="D18" s="38" t="s">
        <v>12</v>
      </c>
      <c r="E18" s="37"/>
      <c r="F18" s="38" t="s">
        <v>11</v>
      </c>
      <c r="G18" s="38" t="s">
        <v>12</v>
      </c>
      <c r="H18" s="37"/>
      <c r="I18" s="32" t="str">
        <f>"CREATE TABLE  "&amp;A17&amp;"("</f>
        <v>CREATE TABLE  vtd_LOAI_SAN_PHAM(</v>
      </c>
      <c r="O18" s="32" t="str">
        <f>"CREATE TABLE  "&amp;A17&amp;"("</f>
        <v>CREATE TABLE  vtd_LOAI_SAN_PHAM(</v>
      </c>
    </row>
    <row r="19" spans="2:15">
      <c r="B19" s="39" t="s">
        <v>13</v>
      </c>
      <c r="C19" s="39" t="s">
        <v>14</v>
      </c>
      <c r="D19" s="39" t="s">
        <v>14</v>
      </c>
      <c r="E19" s="39" t="s">
        <v>15</v>
      </c>
      <c r="F19" s="39" t="s">
        <v>16</v>
      </c>
      <c r="G19" s="39" t="s">
        <v>17</v>
      </c>
      <c r="H19" s="39" t="s">
        <v>18</v>
      </c>
      <c r="I19" s="32" t="str">
        <f>"  "&amp;B19&amp;" "&amp;C19&amp;" "&amp;E19&amp;" "&amp;F19&amp;","</f>
        <v>  id INT PRIMARY KEY AUTO_INCREMENT,</v>
      </c>
      <c r="O19" s="32" t="str">
        <f>"  "&amp;B19&amp;" "&amp;C19&amp;" "&amp;E19&amp;" "&amp;G19&amp;","</f>
        <v>  id INT PRIMARY KEY IDENTITY,</v>
      </c>
    </row>
    <row r="20" spans="2:15">
      <c r="B20" s="39" t="s">
        <v>36</v>
      </c>
      <c r="C20" s="39" t="s">
        <v>20</v>
      </c>
      <c r="D20" s="39" t="s">
        <v>21</v>
      </c>
      <c r="E20" s="39" t="s">
        <v>22</v>
      </c>
      <c r="F20" s="39"/>
      <c r="G20" s="39"/>
      <c r="H20" s="39"/>
      <c r="I20" s="32" t="str">
        <f>"  "&amp;B20&amp;" "&amp;C20&amp;" "&amp;E20&amp;" "&amp;F20&amp;","</f>
        <v>  vtdMaLoai VARCHAR(255) UNIQUE ,</v>
      </c>
      <c r="O20" s="32" t="str">
        <f t="shared" ref="O20:O22" si="1">"  "&amp;B20&amp;" "&amp;C20&amp;" "&amp;E20&amp;" "&amp;G20&amp;","</f>
        <v>  vtdMaLoai VARCHAR(255) UNIQUE ,</v>
      </c>
    </row>
    <row r="21" spans="2:15">
      <c r="B21" s="39" t="s">
        <v>37</v>
      </c>
      <c r="C21" s="39" t="s">
        <v>20</v>
      </c>
      <c r="D21" s="39" t="s">
        <v>21</v>
      </c>
      <c r="E21" s="39"/>
      <c r="F21" s="39"/>
      <c r="G21" s="39"/>
      <c r="H21" s="39"/>
      <c r="I21" s="32" t="str">
        <f t="shared" ref="I21:I22" si="2">"  "&amp;B21&amp;" "&amp;C21&amp;" "&amp;E21&amp;" "&amp;F21&amp;","</f>
        <v>  vtdTenLoai VARCHAR(255)  ,</v>
      </c>
      <c r="O21" s="32" t="str">
        <f t="shared" si="1"/>
        <v>  vtdTenLoai VARCHAR(255)  ,</v>
      </c>
    </row>
    <row r="22" spans="2:15">
      <c r="B22" s="39" t="s">
        <v>38</v>
      </c>
      <c r="C22" s="39" t="s">
        <v>26</v>
      </c>
      <c r="D22" s="39" t="s">
        <v>26</v>
      </c>
      <c r="E22" s="39"/>
      <c r="F22" s="39"/>
      <c r="G22" s="39"/>
      <c r="H22" s="39" t="s">
        <v>39</v>
      </c>
      <c r="I22" s="32" t="str">
        <f t="shared" si="2"/>
        <v>  vtdTrangThai tinyint  ,</v>
      </c>
      <c r="O22" s="32" t="str">
        <f t="shared" si="1"/>
        <v>  vtdTrangThai tinyint  ,</v>
      </c>
    </row>
    <row r="23" spans="9:15">
      <c r="I23" s="32" t="str">
        <f>");"</f>
        <v>);</v>
      </c>
      <c r="O23" s="32" t="str">
        <f>")"</f>
        <v>)</v>
      </c>
    </row>
    <row r="24" spans="15:15">
      <c r="O24" s="32" t="s">
        <v>3</v>
      </c>
    </row>
    <row r="25" spans="1:8">
      <c r="A25" s="32" t="s">
        <v>40</v>
      </c>
      <c r="B25" s="34" t="s">
        <v>6</v>
      </c>
      <c r="C25" s="35" t="s">
        <v>7</v>
      </c>
      <c r="D25" s="36"/>
      <c r="E25" s="34" t="s">
        <v>8</v>
      </c>
      <c r="F25" s="35" t="s">
        <v>9</v>
      </c>
      <c r="G25" s="36"/>
      <c r="H25" s="34" t="s">
        <v>10</v>
      </c>
    </row>
    <row r="26" spans="2:15">
      <c r="B26" s="37"/>
      <c r="C26" s="38" t="s">
        <v>11</v>
      </c>
      <c r="D26" s="38" t="s">
        <v>12</v>
      </c>
      <c r="E26" s="37"/>
      <c r="F26" s="38" t="s">
        <v>11</v>
      </c>
      <c r="G26" s="38" t="s">
        <v>12</v>
      </c>
      <c r="H26" s="37"/>
      <c r="I26" s="32" t="str">
        <f>"CREATE TABLE  "&amp;A25&amp;"("</f>
        <v>CREATE TABLE  vtd_SAN_PHAM(</v>
      </c>
      <c r="O26" s="32" t="str">
        <f>"CREATE TABLE  "&amp;A25&amp;"("</f>
        <v>CREATE TABLE  vtd_SAN_PHAM(</v>
      </c>
    </row>
    <row r="27" spans="2:15">
      <c r="B27" s="39" t="s">
        <v>13</v>
      </c>
      <c r="C27" s="39" t="s">
        <v>14</v>
      </c>
      <c r="D27" s="39" t="s">
        <v>14</v>
      </c>
      <c r="E27" s="39" t="s">
        <v>15</v>
      </c>
      <c r="F27" s="39" t="s">
        <v>16</v>
      </c>
      <c r="G27" s="39" t="s">
        <v>17</v>
      </c>
      <c r="H27" s="39" t="s">
        <v>18</v>
      </c>
      <c r="I27" s="32" t="str">
        <f>"  "&amp;B27&amp;" "&amp;C27&amp;" "&amp;E27&amp;" "&amp;F27&amp;","</f>
        <v>  id INT PRIMARY KEY AUTO_INCREMENT,</v>
      </c>
      <c r="O27" s="32" t="str">
        <f>"  "&amp;B27&amp;" "&amp;C27&amp;" "&amp;E27&amp;" "&amp;G27&amp;","</f>
        <v>  id INT PRIMARY KEY IDENTITY,</v>
      </c>
    </row>
    <row r="28" spans="2:15">
      <c r="B28" s="39" t="s">
        <v>41</v>
      </c>
      <c r="C28" s="39" t="s">
        <v>20</v>
      </c>
      <c r="D28" s="39" t="s">
        <v>21</v>
      </c>
      <c r="E28" s="39" t="s">
        <v>22</v>
      </c>
      <c r="F28" s="39"/>
      <c r="G28" s="39"/>
      <c r="H28" s="39"/>
      <c r="I28" s="32" t="str">
        <f>"  "&amp;B28&amp;" "&amp;C28&amp;" "&amp;E28&amp;" "&amp;F28&amp;","</f>
        <v>  vtdMaSanPham VARCHAR(255) UNIQUE ,</v>
      </c>
      <c r="O28" s="32" t="str">
        <f t="shared" ref="O28:O34" si="3">"  "&amp;B28&amp;" "&amp;C28&amp;" "&amp;E28&amp;" "&amp;G28&amp;","</f>
        <v>  vtdMaSanPham VARCHAR(255) UNIQUE ,</v>
      </c>
    </row>
    <row r="29" spans="2:15">
      <c r="B29" s="39" t="s">
        <v>42</v>
      </c>
      <c r="C29" s="39" t="s">
        <v>20</v>
      </c>
      <c r="D29" s="39" t="s">
        <v>21</v>
      </c>
      <c r="E29" s="39"/>
      <c r="F29" s="39"/>
      <c r="G29" s="39"/>
      <c r="H29" s="39"/>
      <c r="I29" s="32" t="str">
        <f t="shared" ref="I29:I34" si="4">"  "&amp;B29&amp;" "&amp;C29&amp;" "&amp;E29&amp;" "&amp;F29&amp;","</f>
        <v>  vtdTenSanPham VARCHAR(255)  ,</v>
      </c>
      <c r="O29" s="32" t="str">
        <f t="shared" si="3"/>
        <v>  vtdTenSanPham VARCHAR(255)  ,</v>
      </c>
    </row>
    <row r="30" spans="2:15">
      <c r="B30" s="39" t="s">
        <v>43</v>
      </c>
      <c r="C30" s="39" t="s">
        <v>20</v>
      </c>
      <c r="D30" s="39" t="s">
        <v>20</v>
      </c>
      <c r="E30" s="39"/>
      <c r="F30" s="39"/>
      <c r="G30" s="39"/>
      <c r="H30" s="39"/>
      <c r="I30" s="32" t="str">
        <f t="shared" si="4"/>
        <v>  vtdHinhAnh VARCHAR(255)  ,</v>
      </c>
      <c r="O30" s="32" t="str">
        <f t="shared" si="3"/>
        <v>  vtdHinhAnh VARCHAR(255)  ,</v>
      </c>
    </row>
    <row r="31" spans="2:15">
      <c r="B31" s="39" t="s">
        <v>44</v>
      </c>
      <c r="C31" s="39" t="s">
        <v>45</v>
      </c>
      <c r="D31" s="39" t="s">
        <v>45</v>
      </c>
      <c r="E31" s="39"/>
      <c r="F31" s="39"/>
      <c r="G31" s="39"/>
      <c r="H31" s="39"/>
      <c r="I31" s="32" t="str">
        <f t="shared" si="4"/>
        <v>  vtdSoLuong int  ,</v>
      </c>
      <c r="O31" s="32" t="str">
        <f t="shared" si="3"/>
        <v>  vtdSoLuong int  ,</v>
      </c>
    </row>
    <row r="32" spans="2:15">
      <c r="B32" s="39" t="s">
        <v>46</v>
      </c>
      <c r="C32" s="39" t="s">
        <v>47</v>
      </c>
      <c r="D32" s="39" t="s">
        <v>47</v>
      </c>
      <c r="E32" s="39"/>
      <c r="F32" s="39"/>
      <c r="G32" s="39"/>
      <c r="H32" s="39"/>
      <c r="I32" s="32" t="str">
        <f t="shared" si="4"/>
        <v>  vtdDonGia float  ,</v>
      </c>
      <c r="O32" s="32" t="str">
        <f t="shared" si="3"/>
        <v>  vtdDonGia float  ,</v>
      </c>
    </row>
    <row r="33" spans="2:15">
      <c r="B33" s="39" t="s">
        <v>36</v>
      </c>
      <c r="C33" s="39" t="s">
        <v>45</v>
      </c>
      <c r="D33" s="39" t="s">
        <v>45</v>
      </c>
      <c r="E33" s="39" t="s">
        <v>48</v>
      </c>
      <c r="F33" s="39"/>
      <c r="G33" s="39"/>
      <c r="H33" s="39"/>
      <c r="I33" s="32" t="str">
        <f t="shared" si="4"/>
        <v>  vtdMaLoai int REFERENCES vtd_LOAI_SAN_PHAM(id) ,</v>
      </c>
      <c r="O33" s="32" t="str">
        <f t="shared" si="3"/>
        <v>  vtdMaLoai int REFERENCES vtd_LOAI_SAN_PHAM(id) ,</v>
      </c>
    </row>
    <row r="34" spans="2:15">
      <c r="B34" s="39" t="s">
        <v>38</v>
      </c>
      <c r="C34" s="39" t="s">
        <v>26</v>
      </c>
      <c r="D34" s="39" t="s">
        <v>26</v>
      </c>
      <c r="E34" s="39"/>
      <c r="F34" s="39"/>
      <c r="G34" s="39"/>
      <c r="H34" s="39" t="s">
        <v>39</v>
      </c>
      <c r="I34" s="32" t="str">
        <f t="shared" si="4"/>
        <v>  vtdTrangThai tinyint  ,</v>
      </c>
      <c r="O34" s="32" t="str">
        <f t="shared" si="3"/>
        <v>  vtdTrangThai tinyint  ,</v>
      </c>
    </row>
    <row r="35" spans="9:15">
      <c r="I35" s="32" t="str">
        <f>");"</f>
        <v>);</v>
      </c>
      <c r="O35" s="32" t="str">
        <f>")"</f>
        <v>)</v>
      </c>
    </row>
    <row r="36" spans="15:15">
      <c r="O36" s="32" t="s">
        <v>3</v>
      </c>
    </row>
    <row r="38" spans="1:8">
      <c r="A38" s="32" t="s">
        <v>49</v>
      </c>
      <c r="B38" s="34" t="s">
        <v>6</v>
      </c>
      <c r="C38" s="35" t="s">
        <v>7</v>
      </c>
      <c r="D38" s="36"/>
      <c r="E38" s="34" t="s">
        <v>8</v>
      </c>
      <c r="F38" s="35" t="s">
        <v>9</v>
      </c>
      <c r="G38" s="36"/>
      <c r="H38" s="34" t="s">
        <v>10</v>
      </c>
    </row>
    <row r="39" spans="2:15">
      <c r="B39" s="37"/>
      <c r="C39" s="38" t="s">
        <v>11</v>
      </c>
      <c r="D39" s="38" t="s">
        <v>12</v>
      </c>
      <c r="E39" s="37"/>
      <c r="F39" s="38" t="s">
        <v>11</v>
      </c>
      <c r="G39" s="38" t="s">
        <v>12</v>
      </c>
      <c r="H39" s="37"/>
      <c r="I39" s="32" t="str">
        <f>"CREATE TABLE  "&amp;A38&amp;"("</f>
        <v>CREATE TABLE  vtd_KHACH_HANG(</v>
      </c>
      <c r="O39" s="32" t="str">
        <f>"CREATE TABLE  "&amp;A38&amp;"("</f>
        <v>CREATE TABLE  vtd_KHACH_HANG(</v>
      </c>
    </row>
    <row r="40" spans="2:15">
      <c r="B40" s="39" t="s">
        <v>13</v>
      </c>
      <c r="C40" s="39" t="s">
        <v>14</v>
      </c>
      <c r="D40" s="39" t="s">
        <v>14</v>
      </c>
      <c r="E40" s="39" t="s">
        <v>15</v>
      </c>
      <c r="F40" s="39" t="s">
        <v>16</v>
      </c>
      <c r="G40" s="39" t="s">
        <v>17</v>
      </c>
      <c r="H40" s="39" t="s">
        <v>18</v>
      </c>
      <c r="I40" s="32" t="str">
        <f>"  "&amp;B40&amp;" "&amp;C40&amp;" "&amp;E40&amp;" "&amp;F40&amp;","</f>
        <v>  id INT PRIMARY KEY AUTO_INCREMENT,</v>
      </c>
      <c r="O40" s="32" t="str">
        <f>"  "&amp;B40&amp;" "&amp;C40&amp;" "&amp;E40&amp;" "&amp;G40&amp;","</f>
        <v>  id INT PRIMARY KEY IDENTITY,</v>
      </c>
    </row>
    <row r="41" spans="2:15">
      <c r="B41" s="39" t="s">
        <v>50</v>
      </c>
      <c r="C41" s="39" t="s">
        <v>20</v>
      </c>
      <c r="D41" s="39" t="s">
        <v>21</v>
      </c>
      <c r="E41" s="39" t="s">
        <v>22</v>
      </c>
      <c r="F41" s="39"/>
      <c r="G41" s="39"/>
      <c r="H41" s="39"/>
      <c r="I41" s="32" t="str">
        <f t="shared" ref="I41:I48" si="5">"  "&amp;B41&amp;" "&amp;C41&amp;" "&amp;E41&amp;" "&amp;F41&amp;","</f>
        <v>  vtdMaKhachHang VARCHAR(255) UNIQUE ,</v>
      </c>
      <c r="O41" s="32" t="str">
        <f t="shared" ref="O41:O48" si="6">"  "&amp;B41&amp;" "&amp;C41&amp;" "&amp;E41&amp;" "&amp;G41&amp;","</f>
        <v>  vtdMaKhachHang VARCHAR(255) UNIQUE ,</v>
      </c>
    </row>
    <row r="42" spans="2:15">
      <c r="B42" s="39" t="s">
        <v>51</v>
      </c>
      <c r="C42" s="39" t="s">
        <v>20</v>
      </c>
      <c r="D42" s="39" t="s">
        <v>21</v>
      </c>
      <c r="E42" s="39"/>
      <c r="F42" s="39"/>
      <c r="G42" s="39"/>
      <c r="H42" s="39"/>
      <c r="I42" s="32" t="str">
        <f t="shared" si="5"/>
        <v>  vtdHoTenKhachHang VARCHAR(255)  ,</v>
      </c>
      <c r="O42" s="32" t="str">
        <f t="shared" si="6"/>
        <v>  vtdHoTenKhachHang VARCHAR(255)  ,</v>
      </c>
    </row>
    <row r="43" spans="2:15">
      <c r="B43" s="39" t="s">
        <v>52</v>
      </c>
      <c r="C43" s="39" t="s">
        <v>20</v>
      </c>
      <c r="D43" s="39" t="s">
        <v>20</v>
      </c>
      <c r="E43" s="39" t="s">
        <v>22</v>
      </c>
      <c r="F43" s="39"/>
      <c r="G43" s="39"/>
      <c r="H43" s="39" t="s">
        <v>53</v>
      </c>
      <c r="I43" s="32" t="str">
        <f t="shared" si="5"/>
        <v>  vtdEmail VARCHAR(255) UNIQUE ,</v>
      </c>
      <c r="O43" s="32" t="str">
        <f t="shared" si="6"/>
        <v>  vtdEmail VARCHAR(255) UNIQUE ,</v>
      </c>
    </row>
    <row r="44" spans="2:15">
      <c r="B44" s="39" t="s">
        <v>54</v>
      </c>
      <c r="C44" s="39" t="s">
        <v>20</v>
      </c>
      <c r="D44" s="39" t="s">
        <v>20</v>
      </c>
      <c r="E44" s="39"/>
      <c r="F44" s="39"/>
      <c r="G44" s="39"/>
      <c r="H44" s="39"/>
      <c r="I44" s="32" t="str">
        <f t="shared" si="5"/>
        <v>  vtdMatKhau VARCHAR(255)  ,</v>
      </c>
      <c r="O44" s="32" t="str">
        <f t="shared" si="6"/>
        <v>  vtdMatKhau VARCHAR(255)  ,</v>
      </c>
    </row>
    <row r="45" spans="2:15">
      <c r="B45" s="39" t="s">
        <v>55</v>
      </c>
      <c r="C45" s="39" t="s">
        <v>56</v>
      </c>
      <c r="D45" s="39" t="s">
        <v>56</v>
      </c>
      <c r="E45" s="39" t="s">
        <v>22</v>
      </c>
      <c r="F45" s="39"/>
      <c r="G45" s="39"/>
      <c r="H45" s="39" t="s">
        <v>53</v>
      </c>
      <c r="I45" s="32" t="str">
        <f t="shared" si="5"/>
        <v>  vtdDienThoai VARCHAR(10) UNIQUE ,</v>
      </c>
      <c r="O45" s="32" t="str">
        <f t="shared" si="6"/>
        <v>  vtdDienThoai VARCHAR(10) UNIQUE ,</v>
      </c>
    </row>
    <row r="46" spans="2:15">
      <c r="B46" s="39" t="s">
        <v>57</v>
      </c>
      <c r="C46" s="39" t="s">
        <v>20</v>
      </c>
      <c r="D46" s="39" t="s">
        <v>20</v>
      </c>
      <c r="E46" s="39"/>
      <c r="F46" s="39"/>
      <c r="G46" s="39"/>
      <c r="H46" s="39"/>
      <c r="I46" s="32" t="str">
        <f t="shared" si="5"/>
        <v>  vtdDiaChi VARCHAR(255)  ,</v>
      </c>
      <c r="O46" s="32" t="str">
        <f t="shared" si="6"/>
        <v>  vtdDiaChi VARCHAR(255)  ,</v>
      </c>
    </row>
    <row r="47" spans="2:15">
      <c r="B47" s="39" t="s">
        <v>58</v>
      </c>
      <c r="C47" s="39" t="s">
        <v>59</v>
      </c>
      <c r="D47" s="39" t="s">
        <v>59</v>
      </c>
      <c r="E47" s="39"/>
      <c r="F47" s="39"/>
      <c r="G47" s="39"/>
      <c r="H47" s="39"/>
      <c r="I47" s="32" t="str">
        <f t="shared" si="5"/>
        <v>  vtdNgayDangKy datetime  ,</v>
      </c>
      <c r="O47" s="32" t="str">
        <f t="shared" si="6"/>
        <v>  vtdNgayDangKy datetime  ,</v>
      </c>
    </row>
    <row r="48" spans="2:15">
      <c r="B48" s="39" t="s">
        <v>38</v>
      </c>
      <c r="C48" s="39" t="s">
        <v>26</v>
      </c>
      <c r="D48" s="39" t="s">
        <v>26</v>
      </c>
      <c r="E48" s="39"/>
      <c r="F48" s="39"/>
      <c r="G48" s="39"/>
      <c r="H48" s="39" t="s">
        <v>60</v>
      </c>
      <c r="I48" s="32" t="str">
        <f t="shared" si="5"/>
        <v>  vtdTrangThai tinyint  ,</v>
      </c>
      <c r="O48" s="32" t="str">
        <f t="shared" si="6"/>
        <v>  vtdTrangThai tinyint  ,</v>
      </c>
    </row>
    <row r="49" spans="9:15">
      <c r="I49" s="32" t="str">
        <f>");"</f>
        <v>);</v>
      </c>
      <c r="O49" s="32" t="str">
        <f>")"</f>
        <v>)</v>
      </c>
    </row>
    <row r="50" spans="15:15">
      <c r="O50" s="32" t="s">
        <v>3</v>
      </c>
    </row>
    <row r="51" spans="1:8">
      <c r="A51" s="32" t="s">
        <v>61</v>
      </c>
      <c r="B51" s="34" t="s">
        <v>6</v>
      </c>
      <c r="C51" s="35" t="s">
        <v>7</v>
      </c>
      <c r="D51" s="36"/>
      <c r="E51" s="34" t="s">
        <v>8</v>
      </c>
      <c r="F51" s="35" t="s">
        <v>9</v>
      </c>
      <c r="G51" s="36"/>
      <c r="H51" s="34" t="s">
        <v>10</v>
      </c>
    </row>
    <row r="52" spans="2:15">
      <c r="B52" s="37"/>
      <c r="C52" s="38" t="s">
        <v>11</v>
      </c>
      <c r="D52" s="38" t="s">
        <v>12</v>
      </c>
      <c r="E52" s="37"/>
      <c r="F52" s="38" t="s">
        <v>11</v>
      </c>
      <c r="G52" s="38" t="s">
        <v>12</v>
      </c>
      <c r="H52" s="37"/>
      <c r="I52" s="32" t="str">
        <f>"CREATE TABLE  "&amp;A51&amp;"("</f>
        <v>CREATE TABLE  vtd_HOA_DON(</v>
      </c>
      <c r="O52" s="32" t="str">
        <f>"CREATE TABLE  "&amp;A51&amp;"("</f>
        <v>CREATE TABLE  vtd_HOA_DON(</v>
      </c>
    </row>
    <row r="53" spans="2:15">
      <c r="B53" s="39" t="s">
        <v>13</v>
      </c>
      <c r="C53" s="39" t="s">
        <v>14</v>
      </c>
      <c r="D53" s="39" t="s">
        <v>14</v>
      </c>
      <c r="E53" s="39" t="s">
        <v>15</v>
      </c>
      <c r="F53" s="39" t="s">
        <v>16</v>
      </c>
      <c r="G53" s="39" t="s">
        <v>17</v>
      </c>
      <c r="H53" s="39" t="s">
        <v>18</v>
      </c>
      <c r="I53" s="32" t="str">
        <f>"  "&amp;B53&amp;" "&amp;C53&amp;" "&amp;E53&amp;" "&amp;F53&amp;","</f>
        <v>  id INT PRIMARY KEY AUTO_INCREMENT,</v>
      </c>
      <c r="O53" s="32" t="str">
        <f>"  "&amp;B53&amp;" "&amp;C53&amp;" "&amp;E53&amp;" "&amp;G53&amp;","</f>
        <v>  id INT PRIMARY KEY IDENTITY,</v>
      </c>
    </row>
    <row r="54" spans="2:15">
      <c r="B54" s="39" t="s">
        <v>62</v>
      </c>
      <c r="C54" s="39" t="s">
        <v>20</v>
      </c>
      <c r="D54" s="39" t="s">
        <v>21</v>
      </c>
      <c r="E54" s="39" t="s">
        <v>22</v>
      </c>
      <c r="F54" s="39"/>
      <c r="G54" s="39"/>
      <c r="H54" s="39"/>
      <c r="I54" s="32" t="str">
        <f t="shared" ref="I54:I63" si="7">"  "&amp;B54&amp;" "&amp;C54&amp;" "&amp;E54&amp;" "&amp;F54&amp;","</f>
        <v>  vtdMaHoaDon VARCHAR(255) UNIQUE ,</v>
      </c>
      <c r="O54" s="32" t="str">
        <f t="shared" ref="O54:O63" si="8">"  "&amp;B54&amp;" "&amp;C54&amp;" "&amp;E54&amp;" "&amp;G54&amp;","</f>
        <v>  vtdMaHoaDon VARCHAR(255) UNIQUE ,</v>
      </c>
    </row>
    <row r="55" spans="2:15">
      <c r="B55" s="39" t="s">
        <v>50</v>
      </c>
      <c r="C55" s="39" t="s">
        <v>14</v>
      </c>
      <c r="D55" s="39" t="s">
        <v>14</v>
      </c>
      <c r="E55" s="39" t="s">
        <v>63</v>
      </c>
      <c r="F55" s="39"/>
      <c r="G55" s="39"/>
      <c r="H55" s="39"/>
      <c r="I55" s="32" t="str">
        <f t="shared" si="7"/>
        <v>  vtdMaKhachHang INT REFERENCES vtd_KHACH_HANG(id) ,</v>
      </c>
      <c r="O55" s="32" t="str">
        <f t="shared" si="8"/>
        <v>  vtdMaKhachHang INT REFERENCES vtd_KHACH_HANG(id) ,</v>
      </c>
    </row>
    <row r="56" spans="2:15">
      <c r="B56" s="39" t="s">
        <v>64</v>
      </c>
      <c r="C56" s="39" t="s">
        <v>59</v>
      </c>
      <c r="D56" s="39" t="s">
        <v>59</v>
      </c>
      <c r="E56" s="39"/>
      <c r="F56" s="39"/>
      <c r="G56" s="39"/>
      <c r="H56" s="39"/>
      <c r="I56" s="32" t="str">
        <f t="shared" si="7"/>
        <v>  vtdNgayHoaDon datetime  ,</v>
      </c>
      <c r="O56" s="32" t="str">
        <f t="shared" si="8"/>
        <v>  vtdNgayHoaDon datetime  ,</v>
      </c>
    </row>
    <row r="57" spans="2:15">
      <c r="B57" s="39" t="s">
        <v>65</v>
      </c>
      <c r="C57" s="39" t="s">
        <v>59</v>
      </c>
      <c r="D57" s="39" t="s">
        <v>59</v>
      </c>
      <c r="E57" s="39"/>
      <c r="F57" s="39"/>
      <c r="G57" s="39"/>
      <c r="H57" s="39"/>
      <c r="I57" s="32" t="str">
        <f t="shared" si="7"/>
        <v>  vtdNgayNhan datetime  ,</v>
      </c>
      <c r="O57" s="32" t="str">
        <f t="shared" si="8"/>
        <v>  vtdNgayNhan datetime  ,</v>
      </c>
    </row>
    <row r="58" spans="2:15">
      <c r="B58" s="39" t="s">
        <v>66</v>
      </c>
      <c r="C58" s="39" t="s">
        <v>20</v>
      </c>
      <c r="D58" s="39" t="s">
        <v>20</v>
      </c>
      <c r="E58" s="39"/>
      <c r="F58" s="39"/>
      <c r="G58" s="39"/>
      <c r="H58" s="39" t="s">
        <v>67</v>
      </c>
      <c r="I58" s="32" t="str">
        <f t="shared" si="7"/>
        <v>  vtd_HoTenKhachHang VARCHAR(255)  ,</v>
      </c>
      <c r="O58" s="32" t="str">
        <f t="shared" si="8"/>
        <v>  vtd_HoTenKhachHang VARCHAR(255)  ,</v>
      </c>
    </row>
    <row r="59" spans="2:15">
      <c r="B59" s="39" t="s">
        <v>52</v>
      </c>
      <c r="C59" s="39" t="s">
        <v>20</v>
      </c>
      <c r="D59" s="39" t="s">
        <v>20</v>
      </c>
      <c r="E59" s="39"/>
      <c r="F59" s="39"/>
      <c r="G59" s="39"/>
      <c r="H59" s="39" t="s">
        <v>68</v>
      </c>
      <c r="I59" s="32" t="str">
        <f t="shared" si="7"/>
        <v>  vtdEmail VARCHAR(255)  ,</v>
      </c>
      <c r="O59" s="32" t="str">
        <f t="shared" si="8"/>
        <v>  vtdEmail VARCHAR(255)  ,</v>
      </c>
    </row>
    <row r="60" spans="2:15">
      <c r="B60" s="39" t="s">
        <v>55</v>
      </c>
      <c r="C60" s="39" t="s">
        <v>56</v>
      </c>
      <c r="D60" s="39" t="s">
        <v>56</v>
      </c>
      <c r="E60" s="39"/>
      <c r="F60" s="39"/>
      <c r="G60" s="39"/>
      <c r="H60" s="39" t="s">
        <v>69</v>
      </c>
      <c r="I60" s="32" t="str">
        <f t="shared" si="7"/>
        <v>  vtdDienThoai VARCHAR(10)  ,</v>
      </c>
      <c r="O60" s="32" t="str">
        <f t="shared" si="8"/>
        <v>  vtdDienThoai VARCHAR(10)  ,</v>
      </c>
    </row>
    <row r="61" spans="2:15">
      <c r="B61" s="39" t="s">
        <v>57</v>
      </c>
      <c r="C61" s="39" t="s">
        <v>20</v>
      </c>
      <c r="D61" s="39" t="s">
        <v>20</v>
      </c>
      <c r="E61" s="39"/>
      <c r="F61" s="39"/>
      <c r="G61" s="39"/>
      <c r="H61" s="39" t="s">
        <v>70</v>
      </c>
      <c r="I61" s="32" t="str">
        <f t="shared" si="7"/>
        <v>  vtdDiaChi VARCHAR(255)  ,</v>
      </c>
      <c r="O61" s="32" t="str">
        <f t="shared" si="8"/>
        <v>  vtdDiaChi VARCHAR(255)  ,</v>
      </c>
    </row>
    <row r="62" spans="2:15">
      <c r="B62" s="39" t="s">
        <v>71</v>
      </c>
      <c r="C62" s="39" t="s">
        <v>47</v>
      </c>
      <c r="D62" s="39" t="s">
        <v>47</v>
      </c>
      <c r="E62" s="39"/>
      <c r="F62" s="39"/>
      <c r="G62" s="39"/>
      <c r="H62" s="39"/>
      <c r="I62" s="32" t="str">
        <f t="shared" si="7"/>
        <v>  vtdTongTriGia float  ,</v>
      </c>
      <c r="O62" s="32" t="str">
        <f t="shared" si="8"/>
        <v>  vtdTongTriGia float  ,</v>
      </c>
    </row>
    <row r="63" spans="2:15">
      <c r="B63" s="39" t="s">
        <v>38</v>
      </c>
      <c r="C63" s="39" t="s">
        <v>26</v>
      </c>
      <c r="D63" s="39" t="s">
        <v>26</v>
      </c>
      <c r="E63" s="39"/>
      <c r="F63" s="39"/>
      <c r="G63" s="39"/>
      <c r="H63" s="39" t="s">
        <v>72</v>
      </c>
      <c r="I63" s="32" t="str">
        <f t="shared" si="7"/>
        <v>  vtdTrangThai tinyint  ,</v>
      </c>
      <c r="O63" s="32" t="str">
        <f t="shared" si="8"/>
        <v>  vtdTrangThai tinyint  ,</v>
      </c>
    </row>
    <row r="64" spans="9:15">
      <c r="I64" s="32" t="str">
        <f>");"</f>
        <v>);</v>
      </c>
      <c r="O64" s="32" t="str">
        <f>")"</f>
        <v>)</v>
      </c>
    </row>
    <row r="65" spans="15:15">
      <c r="O65" s="32" t="s">
        <v>3</v>
      </c>
    </row>
    <row r="66" spans="1:8">
      <c r="A66" s="32" t="s">
        <v>73</v>
      </c>
      <c r="B66" s="34" t="s">
        <v>6</v>
      </c>
      <c r="C66" s="35" t="s">
        <v>7</v>
      </c>
      <c r="D66" s="36"/>
      <c r="E66" s="34" t="s">
        <v>8</v>
      </c>
      <c r="F66" s="35" t="s">
        <v>9</v>
      </c>
      <c r="G66" s="36"/>
      <c r="H66" s="34" t="s">
        <v>10</v>
      </c>
    </row>
    <row r="67" spans="2:15">
      <c r="B67" s="37"/>
      <c r="C67" s="38" t="s">
        <v>11</v>
      </c>
      <c r="D67" s="38" t="s">
        <v>12</v>
      </c>
      <c r="E67" s="37"/>
      <c r="F67" s="38" t="s">
        <v>11</v>
      </c>
      <c r="G67" s="38" t="s">
        <v>12</v>
      </c>
      <c r="H67" s="37"/>
      <c r="I67" s="32" t="str">
        <f>"CREATE TABLE  "&amp;A66&amp;"("</f>
        <v>CREATE TABLE  vtd_CT_HOA_DON(</v>
      </c>
      <c r="O67" s="32" t="str">
        <f>"CREATE TABLE  "&amp;A66&amp;"("</f>
        <v>CREATE TABLE  vtd_CT_HOA_DON(</v>
      </c>
    </row>
    <row r="68" spans="2:15">
      <c r="B68" s="39" t="s">
        <v>13</v>
      </c>
      <c r="C68" s="39" t="s">
        <v>14</v>
      </c>
      <c r="D68" s="39" t="s">
        <v>14</v>
      </c>
      <c r="E68" s="39" t="s">
        <v>15</v>
      </c>
      <c r="F68" s="39" t="s">
        <v>16</v>
      </c>
      <c r="G68" s="39" t="s">
        <v>17</v>
      </c>
      <c r="H68" s="39" t="s">
        <v>18</v>
      </c>
      <c r="I68" s="32" t="str">
        <f>"  "&amp;B68&amp;" "&amp;C68&amp;" "&amp;E68&amp;" "&amp;F68&amp;","</f>
        <v>  id INT PRIMARY KEY AUTO_INCREMENT,</v>
      </c>
      <c r="O68" s="32" t="str">
        <f>"  "&amp;B68&amp;" "&amp;C68&amp;" "&amp;E68&amp;" "&amp;G68&amp;","</f>
        <v>  id INT PRIMARY KEY IDENTITY,</v>
      </c>
    </row>
    <row r="69" spans="2:15">
      <c r="B69" s="39" t="s">
        <v>74</v>
      </c>
      <c r="C69" s="39" t="s">
        <v>14</v>
      </c>
      <c r="D69" s="39" t="s">
        <v>14</v>
      </c>
      <c r="E69" s="32" t="s">
        <v>75</v>
      </c>
      <c r="F69" s="39"/>
      <c r="G69" s="39"/>
      <c r="H69" s="34" t="s">
        <v>22</v>
      </c>
      <c r="I69" s="32" t="str">
        <f t="shared" ref="I69:I74" si="9">"  "&amp;B69&amp;" "&amp;C69&amp;" "&amp;E69&amp;" "&amp;F69&amp;","</f>
        <v>  vtdHoaDonID INT REFERENCES vtd_HOA_DON(id) ,</v>
      </c>
      <c r="O69" s="32" t="str">
        <f t="shared" ref="O69:O73" si="10">"  "&amp;B69&amp;" "&amp;C69&amp;" "&amp;E69&amp;" "&amp;G69&amp;","</f>
        <v>  vtdHoaDonID INT REFERENCES vtd_HOA_DON(id) ,</v>
      </c>
    </row>
    <row r="70" spans="2:15">
      <c r="B70" s="39" t="s">
        <v>76</v>
      </c>
      <c r="C70" s="39" t="s">
        <v>14</v>
      </c>
      <c r="D70" s="39" t="s">
        <v>14</v>
      </c>
      <c r="E70" s="39" t="s">
        <v>77</v>
      </c>
      <c r="F70" s="39"/>
      <c r="G70" s="39"/>
      <c r="H70" s="37"/>
      <c r="I70" s="32" t="str">
        <f t="shared" si="9"/>
        <v>  vtdSanPhamID INT REFERENCES vtd_SAN_PHAM(id) ,</v>
      </c>
      <c r="O70" s="32" t="str">
        <f t="shared" si="10"/>
        <v>  vtdSanPhamID INT REFERENCES vtd_SAN_PHAM(id) ,</v>
      </c>
    </row>
    <row r="71" spans="2:15">
      <c r="B71" s="39" t="s">
        <v>78</v>
      </c>
      <c r="C71" s="39" t="s">
        <v>14</v>
      </c>
      <c r="D71" s="39" t="s">
        <v>14</v>
      </c>
      <c r="E71" s="39"/>
      <c r="F71" s="39"/>
      <c r="G71" s="39"/>
      <c r="H71" s="39"/>
      <c r="I71" s="32" t="str">
        <f t="shared" si="9"/>
        <v>  vtdSoLuongMua INT  ,</v>
      </c>
      <c r="O71" s="32" t="str">
        <f t="shared" si="10"/>
        <v>  vtdSoLuongMua INT  ,</v>
      </c>
    </row>
    <row r="72" spans="2:15">
      <c r="B72" s="39" t="s">
        <v>79</v>
      </c>
      <c r="C72" s="39" t="s">
        <v>47</v>
      </c>
      <c r="D72" s="39" t="s">
        <v>47</v>
      </c>
      <c r="E72" s="39"/>
      <c r="F72" s="39"/>
      <c r="G72" s="39"/>
      <c r="H72" s="39"/>
      <c r="I72" s="32" t="str">
        <f t="shared" si="9"/>
        <v>  vtd_DonGiaMua float  ,</v>
      </c>
      <c r="O72" s="32" t="str">
        <f t="shared" si="10"/>
        <v>  vtd_DonGiaMua float  ,</v>
      </c>
    </row>
    <row r="73" spans="2:15">
      <c r="B73" s="39" t="s">
        <v>80</v>
      </c>
      <c r="C73" s="39" t="s">
        <v>81</v>
      </c>
      <c r="D73" s="39" t="s">
        <v>81</v>
      </c>
      <c r="E73" s="39"/>
      <c r="F73" s="39"/>
      <c r="G73" s="39"/>
      <c r="H73" s="39"/>
      <c r="I73" s="32" t="str">
        <f t="shared" si="9"/>
        <v>  vtdThanhTien double  ,</v>
      </c>
      <c r="O73" s="32" t="str">
        <f t="shared" si="10"/>
        <v>  vtdThanhTien double  ,</v>
      </c>
    </row>
    <row r="74" spans="2:9">
      <c r="B74" s="39" t="s">
        <v>38</v>
      </c>
      <c r="C74" s="39" t="s">
        <v>26</v>
      </c>
      <c r="D74" s="39" t="s">
        <v>26</v>
      </c>
      <c r="E74" s="39"/>
      <c r="F74" s="39"/>
      <c r="G74" s="39"/>
      <c r="H74" s="39" t="s">
        <v>82</v>
      </c>
      <c r="I74" s="32" t="str">
        <f t="shared" si="9"/>
        <v>  vtdTrangThai tinyint  ,</v>
      </c>
    </row>
    <row r="75" spans="9:15">
      <c r="I75" s="32" t="str">
        <f>");"</f>
        <v>);</v>
      </c>
      <c r="O75" s="32" t="str">
        <f>")"</f>
        <v>)</v>
      </c>
    </row>
    <row r="76" spans="15:15">
      <c r="O76" s="32" t="s">
        <v>3</v>
      </c>
    </row>
    <row r="78" spans="1:8">
      <c r="A78" s="32" t="s">
        <v>83</v>
      </c>
      <c r="B78" s="34" t="s">
        <v>6</v>
      </c>
      <c r="C78" s="35" t="s">
        <v>7</v>
      </c>
      <c r="D78" s="36"/>
      <c r="E78" s="34" t="s">
        <v>8</v>
      </c>
      <c r="F78" s="35" t="s">
        <v>9</v>
      </c>
      <c r="G78" s="36"/>
      <c r="H78" s="34" t="s">
        <v>10</v>
      </c>
    </row>
    <row r="79" spans="2:15">
      <c r="B79" s="37"/>
      <c r="C79" s="38" t="s">
        <v>11</v>
      </c>
      <c r="D79" s="38" t="s">
        <v>12</v>
      </c>
      <c r="E79" s="37"/>
      <c r="F79" s="38" t="s">
        <v>11</v>
      </c>
      <c r="G79" s="38" t="s">
        <v>12</v>
      </c>
      <c r="H79" s="37"/>
      <c r="I79" s="32" t="str">
        <f>"CREATE TABLE  "&amp;A78&amp;"("</f>
        <v>CREATE TABLE  vtd_TIN_TUC(</v>
      </c>
      <c r="O79" s="32" t="str">
        <f>"CREATE TABLE  "&amp;A78&amp;"("</f>
        <v>CREATE TABLE  vtd_TIN_TUC(</v>
      </c>
    </row>
    <row r="80" spans="2:15">
      <c r="B80" s="39" t="s">
        <v>13</v>
      </c>
      <c r="C80" s="39" t="s">
        <v>14</v>
      </c>
      <c r="D80" s="39" t="s">
        <v>14</v>
      </c>
      <c r="E80" s="39" t="s">
        <v>15</v>
      </c>
      <c r="F80" s="39" t="s">
        <v>16</v>
      </c>
      <c r="G80" s="39" t="s">
        <v>17</v>
      </c>
      <c r="H80" s="39" t="s">
        <v>18</v>
      </c>
      <c r="I80" s="32" t="str">
        <f>"  "&amp;B80&amp;" "&amp;C80&amp;" "&amp;E80&amp;" "&amp;F80&amp;","</f>
        <v>  id INT PRIMARY KEY AUTO_INCREMENT,</v>
      </c>
      <c r="O80" s="32" t="str">
        <f>"  "&amp;B80&amp;" "&amp;C80&amp;" "&amp;E80&amp;" "&amp;G80&amp;","</f>
        <v>  id INT PRIMARY KEY IDENTITY,</v>
      </c>
    </row>
    <row r="81" spans="2:15">
      <c r="B81" s="39" t="s">
        <v>84</v>
      </c>
      <c r="C81" s="39" t="s">
        <v>20</v>
      </c>
      <c r="D81" s="39" t="s">
        <v>21</v>
      </c>
      <c r="E81" s="39" t="s">
        <v>22</v>
      </c>
      <c r="F81" s="39"/>
      <c r="G81" s="39"/>
      <c r="H81" s="39"/>
      <c r="I81" s="32" t="str">
        <f t="shared" ref="I81:I88" si="11">"  "&amp;B81&amp;" "&amp;C81&amp;" "&amp;E81&amp;" "&amp;F81&amp;","</f>
        <v>  vtdMaTT VARCHAR(255) UNIQUE ,</v>
      </c>
      <c r="O81" s="32" t="str">
        <f t="shared" ref="O81:O88" si="12">"  "&amp;B81&amp;" "&amp;C81&amp;" "&amp;E81&amp;" "&amp;G81&amp;","</f>
        <v>  vtdMaTT VARCHAR(255) UNIQUE ,</v>
      </c>
    </row>
    <row r="82" spans="2:15">
      <c r="B82" s="39" t="s">
        <v>85</v>
      </c>
      <c r="C82" s="39" t="s">
        <v>20</v>
      </c>
      <c r="D82" s="39" t="s">
        <v>21</v>
      </c>
      <c r="E82" s="39"/>
      <c r="F82" s="39"/>
      <c r="G82" s="39"/>
      <c r="H82" s="39"/>
      <c r="I82" s="32" t="str">
        <f t="shared" si="11"/>
        <v>  vtdTieuDe VARCHAR(255)  ,</v>
      </c>
      <c r="O82" s="32" t="str">
        <f t="shared" si="12"/>
        <v>  vtdTieuDe VARCHAR(255)  ,</v>
      </c>
    </row>
    <row r="83" spans="2:15">
      <c r="B83" s="39" t="s">
        <v>86</v>
      </c>
      <c r="C83" s="39" t="s">
        <v>20</v>
      </c>
      <c r="D83" s="39" t="s">
        <v>21</v>
      </c>
      <c r="E83" s="39"/>
      <c r="F83" s="39"/>
      <c r="G83" s="39"/>
      <c r="H83" s="39"/>
      <c r="I83" s="32" t="str">
        <f t="shared" si="11"/>
        <v>  vtdMoTa VARCHAR(255)  ,</v>
      </c>
      <c r="O83" s="32" t="str">
        <f t="shared" si="12"/>
        <v>  vtdMoTa VARCHAR(255)  ,</v>
      </c>
    </row>
    <row r="84" spans="2:15">
      <c r="B84" s="39" t="s">
        <v>87</v>
      </c>
      <c r="C84" s="39" t="s">
        <v>20</v>
      </c>
      <c r="D84" s="39" t="s">
        <v>21</v>
      </c>
      <c r="E84" s="39"/>
      <c r="F84" s="39"/>
      <c r="G84" s="39"/>
      <c r="H84" s="39"/>
      <c r="I84" s="32" t="str">
        <f t="shared" si="11"/>
        <v>  vtdNoiDung VARCHAR(255)  ,</v>
      </c>
      <c r="O84" s="32" t="str">
        <f t="shared" si="12"/>
        <v>  vtdNoiDung VARCHAR(255)  ,</v>
      </c>
    </row>
    <row r="85" spans="2:15">
      <c r="B85" s="39" t="s">
        <v>88</v>
      </c>
      <c r="C85" s="39" t="s">
        <v>89</v>
      </c>
      <c r="D85" s="39" t="s">
        <v>89</v>
      </c>
      <c r="E85" s="39"/>
      <c r="F85" s="39"/>
      <c r="G85" s="39"/>
      <c r="H85" s="39"/>
      <c r="I85" s="32" t="str">
        <f t="shared" si="11"/>
        <v>  vtdNgayDangTin date  ,</v>
      </c>
      <c r="O85" s="32" t="str">
        <f t="shared" si="12"/>
        <v>  vtdNgayDangTin date  ,</v>
      </c>
    </row>
    <row r="86" spans="2:15">
      <c r="B86" s="39" t="s">
        <v>90</v>
      </c>
      <c r="C86" s="39" t="s">
        <v>89</v>
      </c>
      <c r="D86" s="39" t="s">
        <v>89</v>
      </c>
      <c r="E86" s="39"/>
      <c r="F86" s="39"/>
      <c r="G86" s="39"/>
      <c r="H86" s="39"/>
      <c r="I86" s="32" t="str">
        <f t="shared" si="11"/>
        <v>  vtdNgayCapNhap date  ,</v>
      </c>
      <c r="O86" s="32" t="str">
        <f t="shared" si="12"/>
        <v>  vtdNgayCapNhap date  ,</v>
      </c>
    </row>
    <row r="87" spans="2:15">
      <c r="B87" s="39" t="s">
        <v>43</v>
      </c>
      <c r="C87" s="39" t="s">
        <v>20</v>
      </c>
      <c r="D87" s="39" t="s">
        <v>21</v>
      </c>
      <c r="E87" s="39"/>
      <c r="F87" s="39"/>
      <c r="G87" s="39"/>
      <c r="H87" s="39"/>
      <c r="I87" s="32" t="str">
        <f t="shared" si="11"/>
        <v>  vtdHinhAnh VARCHAR(255)  ,</v>
      </c>
      <c r="O87" s="32" t="str">
        <f t="shared" si="12"/>
        <v>  vtdHinhAnh VARCHAR(255)  ,</v>
      </c>
    </row>
    <row r="88" spans="2:15">
      <c r="B88" s="39" t="s">
        <v>38</v>
      </c>
      <c r="C88" s="39" t="s">
        <v>26</v>
      </c>
      <c r="D88" s="39" t="s">
        <v>26</v>
      </c>
      <c r="E88" s="39"/>
      <c r="F88" s="39"/>
      <c r="G88" s="39"/>
      <c r="H88" s="39" t="s">
        <v>91</v>
      </c>
      <c r="I88" s="32" t="str">
        <f t="shared" si="11"/>
        <v>  vtdTrangThai tinyint  ,</v>
      </c>
      <c r="O88" s="32" t="str">
        <f t="shared" si="12"/>
        <v>  vtdTrangThai tinyint  ,</v>
      </c>
    </row>
    <row r="89" spans="9:15">
      <c r="I89" s="32" t="str">
        <f>");"</f>
        <v>);</v>
      </c>
      <c r="O89" s="32" t="s">
        <v>28</v>
      </c>
    </row>
    <row r="90" spans="15:15">
      <c r="O90" s="32" t="s">
        <v>3</v>
      </c>
    </row>
  </sheetData>
  <mergeCells count="43">
    <mergeCell ref="A1:I1"/>
    <mergeCell ref="O1:S1"/>
    <mergeCell ref="C4:D4"/>
    <mergeCell ref="F4:G4"/>
    <mergeCell ref="I5:L5"/>
    <mergeCell ref="O5:R5"/>
    <mergeCell ref="I6:N6"/>
    <mergeCell ref="I8:L8"/>
    <mergeCell ref="I9:L9"/>
    <mergeCell ref="C17:D17"/>
    <mergeCell ref="F17:G17"/>
    <mergeCell ref="C25:D25"/>
    <mergeCell ref="F25:G25"/>
    <mergeCell ref="C38:D38"/>
    <mergeCell ref="F38:G38"/>
    <mergeCell ref="C51:D51"/>
    <mergeCell ref="F51:G51"/>
    <mergeCell ref="C66:D66"/>
    <mergeCell ref="F66:G66"/>
    <mergeCell ref="C78:D78"/>
    <mergeCell ref="F78:G78"/>
    <mergeCell ref="B4:B5"/>
    <mergeCell ref="B17:B18"/>
    <mergeCell ref="B25:B26"/>
    <mergeCell ref="B38:B39"/>
    <mergeCell ref="B51:B52"/>
    <mergeCell ref="B66:B67"/>
    <mergeCell ref="B78:B79"/>
    <mergeCell ref="E4:E5"/>
    <mergeCell ref="E17:E18"/>
    <mergeCell ref="E25:E26"/>
    <mergeCell ref="E38:E39"/>
    <mergeCell ref="E51:E52"/>
    <mergeCell ref="E66:E67"/>
    <mergeCell ref="E78:E79"/>
    <mergeCell ref="H4:H5"/>
    <mergeCell ref="H17:H18"/>
    <mergeCell ref="H25:H26"/>
    <mergeCell ref="H38:H39"/>
    <mergeCell ref="H51:H52"/>
    <mergeCell ref="H66:H67"/>
    <mergeCell ref="H69:H70"/>
    <mergeCell ref="H78:H79"/>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AM59"/>
  <sheetViews>
    <sheetView tabSelected="1" topLeftCell="A44" workbookViewId="0">
      <selection activeCell="M16" sqref="M16"/>
    </sheetView>
  </sheetViews>
  <sheetFormatPr defaultColWidth="8.87962962962963" defaultRowHeight="15.6"/>
  <cols>
    <col min="1" max="1" width="28.25" style="2" customWidth="1"/>
    <col min="2" max="2" width="26.6296296296296" style="2" customWidth="1"/>
    <col min="3" max="3" width="28.3796296296296" style="2" customWidth="1"/>
    <col min="4" max="4" width="31.5" style="2" customWidth="1"/>
    <col min="5" max="5" width="16.6296296296296" style="2" customWidth="1"/>
    <col min="6" max="6" width="22.75" style="2" customWidth="1"/>
    <col min="7" max="7" width="21.1296296296296" style="2" customWidth="1"/>
    <col min="8" max="8" width="17.5" style="2" customWidth="1"/>
    <col min="9" max="9" width="16.3796296296296" style="2" customWidth="1"/>
    <col min="10" max="10" width="15.1296296296296" style="2" customWidth="1"/>
    <col min="11" max="16384" width="8.87962962962963" style="2"/>
  </cols>
  <sheetData>
    <row r="6" spans="1:13">
      <c r="A6" s="1" t="s">
        <v>92</v>
      </c>
      <c r="B6" s="3" t="s">
        <v>93</v>
      </c>
      <c r="C6" s="3" t="s">
        <v>94</v>
      </c>
      <c r="D6" s="3" t="s">
        <v>95</v>
      </c>
      <c r="M6" s="1" t="str">
        <f>"INSERT INTO"&amp;A6&amp;"("&amp;B6&amp;","&amp;C6&amp;","&amp;D6&amp;") VALUES"</f>
        <v>INSERT INTOnvkQUANTRI(nvkTaiKhoan,nvkMatKhau,nvkTrangThai) VALUES</v>
      </c>
    </row>
    <row r="7" spans="2:13">
      <c r="B7" s="4" t="s">
        <v>96</v>
      </c>
      <c r="C7" s="4" t="s">
        <v>97</v>
      </c>
      <c r="D7" s="5">
        <v>0</v>
      </c>
      <c r="M7" s="2" t="str">
        <f>"('"&amp;B7&amp;"','"&amp;C7&amp;"','"&amp;D7&amp;"'),"</f>
        <v>('khanhvank9t727@gmail.com','123456789a@','0'),</v>
      </c>
    </row>
    <row r="8" spans="2:13">
      <c r="B8" s="46" t="s">
        <v>98</v>
      </c>
      <c r="C8" s="4" t="s">
        <v>97</v>
      </c>
      <c r="D8" s="5">
        <v>0</v>
      </c>
      <c r="M8" s="2" t="str">
        <f>"('"&amp;B8&amp;"','"&amp;C8&amp;"','"&amp;D8&amp;"'),"</f>
        <v>('0984915173','123456789a@','0'),</v>
      </c>
    </row>
    <row r="9" spans="13:13">
      <c r="M9" s="1" t="s">
        <v>3</v>
      </c>
    </row>
    <row r="10" spans="7:7">
      <c r="G10" s="1"/>
    </row>
    <row r="11" spans="1:13">
      <c r="A11" s="1" t="s">
        <v>99</v>
      </c>
      <c r="B11" s="3" t="s">
        <v>100</v>
      </c>
      <c r="C11" s="3" t="s">
        <v>101</v>
      </c>
      <c r="D11" s="3" t="s">
        <v>95</v>
      </c>
      <c r="M11" s="1" t="str">
        <f>"INSERT INTO"&amp;A11&amp;"("&amp;B11&amp;","&amp;C11&amp;","&amp;D11&amp;") VALUES"</f>
        <v>INSERT INTOnvkLOAISANPHAM(nvkMaLoai,nvkTenLoai,nvkTrangThai) VALUES</v>
      </c>
    </row>
    <row r="12" spans="2:13">
      <c r="B12" s="7" t="s">
        <v>102</v>
      </c>
      <c r="C12" s="7" t="s">
        <v>103</v>
      </c>
      <c r="D12" s="8">
        <v>0</v>
      </c>
      <c r="M12" s="2" t="str">
        <f>"('"&amp;B12&amp;"','"&amp;C12&amp;"','"&amp;D12&amp;"'),"</f>
        <v>('L001',' Sách nói phiêu lưu','0'),</v>
      </c>
    </row>
    <row r="13" spans="2:13">
      <c r="B13" s="7" t="s">
        <v>104</v>
      </c>
      <c r="C13" s="7" t="s">
        <v>105</v>
      </c>
      <c r="D13" s="8">
        <v>0</v>
      </c>
      <c r="M13" s="2" t="str">
        <f>"('"&amp;B13&amp;"','"&amp;C13&amp;"','"&amp;D13&amp;"'),"</f>
        <v>('L002',' Sách nói lãng mạn','0'),</v>
      </c>
    </row>
    <row r="14" spans="2:13">
      <c r="B14" s="7" t="s">
        <v>106</v>
      </c>
      <c r="C14" s="8" t="s">
        <v>107</v>
      </c>
      <c r="D14" s="8">
        <v>0</v>
      </c>
      <c r="M14" s="2" t="str">
        <f>"('"&amp;B14&amp;"','"&amp;C14&amp;"','"&amp;D14&amp;"'),"</f>
        <v>('L003','Sách nói triết lý','0'),</v>
      </c>
    </row>
    <row r="15" spans="2:13">
      <c r="B15" s="7" t="s">
        <v>108</v>
      </c>
      <c r="C15" s="8" t="s">
        <v>109</v>
      </c>
      <c r="D15" s="8">
        <v>0</v>
      </c>
      <c r="M15" s="2" t="str">
        <f>"('"&amp;B15&amp;"','"&amp;C15&amp;"','"&amp;D15&amp;"'),"</f>
        <v>('L004','Sách nói giải pháp','0'),</v>
      </c>
    </row>
    <row r="16" spans="13:13">
      <c r="M16" s="1" t="s">
        <v>30</v>
      </c>
    </row>
    <row r="19" spans="1:13">
      <c r="A19" s="1" t="s">
        <v>110</v>
      </c>
      <c r="B19" s="3" t="s">
        <v>111</v>
      </c>
      <c r="C19" s="3" t="s">
        <v>112</v>
      </c>
      <c r="D19" s="3" t="s">
        <v>113</v>
      </c>
      <c r="E19" s="3" t="s">
        <v>114</v>
      </c>
      <c r="F19" s="3" t="s">
        <v>115</v>
      </c>
      <c r="G19" s="3" t="s">
        <v>100</v>
      </c>
      <c r="H19" s="3" t="s">
        <v>95</v>
      </c>
      <c r="M19" s="1" t="str">
        <f>"INSERT INTO "&amp;A19&amp;"("&amp;B19&amp;" , "&amp;C19&amp;" , "&amp;D19&amp;" , "&amp;E19&amp;" , "&amp;F19&amp;" , "&amp;G19&amp;" , "&amp;H19&amp;") VALUES"</f>
        <v>INSERT INTO nvkSANPHAM(nvkSanPham , nvkTenSanPham , nvkHinhAnh , nvkSoLuong , nvkDonGia , nvkMaLoai , nvkTrangThai) VALUES</v>
      </c>
    </row>
    <row r="20" spans="2:13">
      <c r="B20" s="7" t="s">
        <v>116</v>
      </c>
      <c r="C20" s="7" t="s">
        <v>117</v>
      </c>
      <c r="D20" s="9" t="s">
        <v>118</v>
      </c>
      <c r="E20" s="10">
        <v>100</v>
      </c>
      <c r="F20" s="8">
        <v>699000</v>
      </c>
      <c r="G20" s="8">
        <v>2</v>
      </c>
      <c r="H20" s="8">
        <v>0</v>
      </c>
      <c r="M20" s="2" t="e">
        <f>"('"&amp;B20&amp;" , "&amp;C20&amp;" , "&amp;D20&amp;" , "&amp;E20&amp;" , "&amp;F20&amp;" , "&amp;G20&amp;" ,"&amp;#REF!&amp;", "&amp;H20&amp;" '),"</f>
        <v>#REF!</v>
      </c>
    </row>
    <row r="21" ht="46.8" spans="2:13">
      <c r="B21" s="7" t="s">
        <v>119</v>
      </c>
      <c r="C21" s="11" t="s">
        <v>120</v>
      </c>
      <c r="D21" s="9" t="s">
        <v>121</v>
      </c>
      <c r="E21" s="10">
        <v>200</v>
      </c>
      <c r="F21" s="9">
        <v>550000</v>
      </c>
      <c r="G21" s="8">
        <v>1</v>
      </c>
      <c r="H21" s="8">
        <v>0</v>
      </c>
      <c r="M21" s="2" t="e">
        <f>"('"&amp;B21&amp;" , "&amp;C21&amp;" , "&amp;D21&amp;" , "&amp;E21&amp;" , "&amp;F21&amp;" , "&amp;G21&amp;" ,"&amp;#REF!&amp;", "&amp;H21&amp;" '),"</f>
        <v>#REF!</v>
      </c>
    </row>
    <row r="22" spans="2:13">
      <c r="B22" s="7" t="s">
        <v>122</v>
      </c>
      <c r="C22" s="8" t="s">
        <v>123</v>
      </c>
      <c r="D22" s="9" t="s">
        <v>124</v>
      </c>
      <c r="E22" s="10">
        <v>150</v>
      </c>
      <c r="F22" s="9">
        <v>250000</v>
      </c>
      <c r="G22" s="8">
        <v>3</v>
      </c>
      <c r="H22" s="8">
        <v>0</v>
      </c>
      <c r="M22" s="2" t="e">
        <f>"('"&amp;B22&amp;" , "&amp;C22&amp;" , "&amp;D22&amp;" , "&amp;E22&amp;" , "&amp;F22&amp;" , "&amp;G22&amp;" ,"&amp;#REF!&amp;", "&amp;H22&amp;" '),"</f>
        <v>#REF!</v>
      </c>
    </row>
    <row r="23" spans="2:13">
      <c r="B23" s="7" t="s">
        <v>125</v>
      </c>
      <c r="C23" s="11" t="s">
        <v>126</v>
      </c>
      <c r="D23" s="9" t="s">
        <v>127</v>
      </c>
      <c r="E23" s="10">
        <v>300</v>
      </c>
      <c r="F23" s="9">
        <v>799000</v>
      </c>
      <c r="G23" s="8">
        <v>1</v>
      </c>
      <c r="H23" s="8">
        <v>0</v>
      </c>
      <c r="M23" s="2" t="e">
        <f>"('"&amp;B23&amp;" , "&amp;C23&amp;" , "&amp;D23&amp;" , "&amp;E23&amp;" , "&amp;F23&amp;" , "&amp;G23&amp;" ,"&amp;#REF!&amp;", "&amp;H23&amp;" '),"</f>
        <v>#REF!</v>
      </c>
    </row>
    <row r="24" spans="2:13">
      <c r="B24" s="7" t="s">
        <v>128</v>
      </c>
      <c r="C24" s="11" t="s">
        <v>129</v>
      </c>
      <c r="D24" s="9" t="s">
        <v>130</v>
      </c>
      <c r="E24" s="10">
        <v>150</v>
      </c>
      <c r="F24" s="9">
        <v>590000</v>
      </c>
      <c r="G24" s="8">
        <v>2</v>
      </c>
      <c r="H24" s="8">
        <v>0</v>
      </c>
      <c r="M24" s="2" t="e">
        <f>"('"&amp;B24&amp;" , "&amp;C24&amp;" , "&amp;D24&amp;" , "&amp;E24&amp;" , "&amp;F24&amp;" , "&amp;G24&amp;" ,"&amp;#REF!&amp;", "&amp;H24&amp;" '),"</f>
        <v>#REF!</v>
      </c>
    </row>
    <row r="25" spans="2:13">
      <c r="B25" s="7" t="s">
        <v>131</v>
      </c>
      <c r="C25" s="9" t="s">
        <v>132</v>
      </c>
      <c r="D25" s="9" t="s">
        <v>133</v>
      </c>
      <c r="E25" s="10">
        <v>100</v>
      </c>
      <c r="F25" s="8">
        <v>150000</v>
      </c>
      <c r="G25" s="8">
        <v>3</v>
      </c>
      <c r="H25" s="8">
        <v>0</v>
      </c>
      <c r="M25" s="2" t="e">
        <f>"('"&amp;B25&amp;" , "&amp;C25&amp;" , "&amp;D25&amp;" , "&amp;E25&amp;" , "&amp;F25&amp;" , "&amp;G25&amp;" ,"&amp;#REF!&amp;", "&amp;H25&amp;" '),"</f>
        <v>#REF!</v>
      </c>
    </row>
    <row r="26" ht="16.9" customHeight="1" spans="2:8">
      <c r="B26" s="12" t="s">
        <v>134</v>
      </c>
      <c r="C26" s="13" t="s">
        <v>135</v>
      </c>
      <c r="D26" s="14" t="s">
        <v>136</v>
      </c>
      <c r="E26" s="15">
        <v>200</v>
      </c>
      <c r="F26" s="16">
        <v>299000</v>
      </c>
      <c r="G26" s="16"/>
      <c r="H26" s="16"/>
    </row>
    <row r="27" customHeight="1" spans="2:8">
      <c r="B27" s="7" t="s">
        <v>137</v>
      </c>
      <c r="C27" s="8" t="s">
        <v>138</v>
      </c>
      <c r="D27" s="17" t="s">
        <v>139</v>
      </c>
      <c r="E27" s="10">
        <v>300</v>
      </c>
      <c r="F27" s="8">
        <v>199000</v>
      </c>
      <c r="G27" s="8"/>
      <c r="H27" s="8"/>
    </row>
    <row r="31" spans="1:13">
      <c r="A31" s="1" t="s">
        <v>140</v>
      </c>
      <c r="B31" s="18" t="s">
        <v>141</v>
      </c>
      <c r="C31" s="18" t="s">
        <v>142</v>
      </c>
      <c r="D31" s="18" t="s">
        <v>143</v>
      </c>
      <c r="E31" s="18" t="s">
        <v>94</v>
      </c>
      <c r="F31" s="18" t="s">
        <v>144</v>
      </c>
      <c r="G31" s="18" t="s">
        <v>145</v>
      </c>
      <c r="H31" s="18" t="s">
        <v>95</v>
      </c>
      <c r="M31" s="1" t="e">
        <f>"INSERT INTO"&amp;A31&amp;"("&amp;B31&amp;" , "&amp;C31&amp;" , "&amp;D31&amp;" , "&amp;E31&amp;" , "&amp;F31&amp;" , "&amp;G31&amp;" , "&amp;#REF!&amp;" , "&amp;H31&amp;" ) VALUES"</f>
        <v>#REF!</v>
      </c>
    </row>
    <row r="32" spans="2:13">
      <c r="B32" s="5" t="s">
        <v>146</v>
      </c>
      <c r="C32" s="19" t="s">
        <v>147</v>
      </c>
      <c r="D32" s="20" t="s">
        <v>96</v>
      </c>
      <c r="E32" s="4" t="s">
        <v>148</v>
      </c>
      <c r="F32" s="21">
        <v>984915173</v>
      </c>
      <c r="G32" s="5" t="s">
        <v>149</v>
      </c>
      <c r="H32" s="5">
        <v>0</v>
      </c>
      <c r="M32" s="2" t="e">
        <f>"('"&amp;B32&amp;" , "&amp;C32&amp;" , "&amp;D32&amp;" , "&amp;E32&amp;" , "&amp;F32&amp;" , "&amp;G32&amp;" , "&amp;TEXT(#REF!,"dd/mm/yyyy")&amp;" , "&amp;H32&amp;" '),"</f>
        <v>#REF!</v>
      </c>
    </row>
    <row r="33" spans="2:13">
      <c r="B33" s="5" t="s">
        <v>150</v>
      </c>
      <c r="C33" s="5" t="s">
        <v>151</v>
      </c>
      <c r="D33" s="22" t="s">
        <v>152</v>
      </c>
      <c r="E33" s="5" t="s">
        <v>153</v>
      </c>
      <c r="F33" s="21">
        <v>125888998</v>
      </c>
      <c r="G33" s="19" t="s">
        <v>154</v>
      </c>
      <c r="H33" s="5">
        <v>0</v>
      </c>
      <c r="M33" s="2" t="e">
        <f>"('"&amp;B33&amp;" , "&amp;C33&amp;" , "&amp;D33&amp;" , "&amp;E33&amp;" , "&amp;F33&amp;" , "&amp;G33&amp;" , "&amp;TEXT(#REF!,"dd/mm/yyyy")&amp;" , "&amp;H33&amp;" '),"</f>
        <v>#REF!</v>
      </c>
    </row>
    <row r="34" s="1" customFormat="1" spans="1:39">
      <c r="A34" s="2"/>
      <c r="B34" s="5" t="s">
        <v>155</v>
      </c>
      <c r="C34" s="19" t="s">
        <v>156</v>
      </c>
      <c r="D34" s="22" t="s">
        <v>157</v>
      </c>
      <c r="E34" s="5" t="s">
        <v>158</v>
      </c>
      <c r="F34" s="21">
        <v>487563485</v>
      </c>
      <c r="G34" s="5" t="s">
        <v>159</v>
      </c>
      <c r="H34" s="5">
        <v>2</v>
      </c>
      <c r="I34" s="2"/>
      <c r="J34" s="2"/>
      <c r="K34" s="2"/>
      <c r="L34" s="2"/>
      <c r="M34" s="2" t="e">
        <f>"('"&amp;B34&amp;" , "&amp;C34&amp;" , "&amp;D34&amp;" , "&amp;E34&amp;" , "&amp;F34&amp;" , "&amp;G34&amp;" , "&amp;TEXT(#REF!,"dd/mm/yyyy")&amp;" , "&amp;H34&amp;" '),"</f>
        <v>#REF!</v>
      </c>
      <c r="N34" s="2"/>
      <c r="O34" s="2"/>
      <c r="P34" s="2"/>
      <c r="Q34" s="2"/>
      <c r="R34" s="2"/>
      <c r="S34" s="2"/>
      <c r="T34" s="2"/>
      <c r="U34" s="2"/>
      <c r="V34" s="2"/>
      <c r="W34" s="2"/>
      <c r="X34" s="2"/>
      <c r="Y34" s="2"/>
      <c r="Z34" s="2"/>
      <c r="AA34" s="2"/>
      <c r="AB34" s="2"/>
      <c r="AC34" s="2"/>
      <c r="AD34" s="2"/>
      <c r="AE34" s="2"/>
      <c r="AF34" s="2"/>
      <c r="AG34" s="2"/>
      <c r="AH34" s="2"/>
      <c r="AI34" s="2"/>
      <c r="AJ34" s="2"/>
      <c r="AK34" s="2"/>
      <c r="AL34" s="2"/>
      <c r="AM34" s="2"/>
    </row>
    <row r="35" spans="2:13">
      <c r="B35" s="5" t="s">
        <v>160</v>
      </c>
      <c r="C35" s="5" t="s">
        <v>161</v>
      </c>
      <c r="D35" s="22" t="s">
        <v>162</v>
      </c>
      <c r="E35" s="5" t="s">
        <v>163</v>
      </c>
      <c r="F35" s="21">
        <v>943571532</v>
      </c>
      <c r="G35" s="23" t="s">
        <v>149</v>
      </c>
      <c r="H35" s="5">
        <v>0</v>
      </c>
      <c r="M35" s="2" t="e">
        <f>"('"&amp;B35&amp;" , "&amp;C35&amp;" , "&amp;D35&amp;" , "&amp;E35&amp;" , "&amp;F35&amp;" , "&amp;G35&amp;" , "&amp;TEXT(#REF!,"dd/mm/yyyy")&amp;" , "&amp;H35&amp;" '),"</f>
        <v>#REF!</v>
      </c>
    </row>
    <row r="36" spans="13:13">
      <c r="M36" s="2" t="s">
        <v>3</v>
      </c>
    </row>
    <row r="39" spans="1:39">
      <c r="A39" s="1" t="s">
        <v>164</v>
      </c>
      <c r="B39" s="18" t="s">
        <v>165</v>
      </c>
      <c r="C39" s="18" t="s">
        <v>141</v>
      </c>
      <c r="D39" s="18" t="s">
        <v>166</v>
      </c>
      <c r="E39" s="18" t="s">
        <v>167</v>
      </c>
      <c r="F39" s="18" t="s">
        <v>142</v>
      </c>
      <c r="G39" s="18" t="s">
        <v>143</v>
      </c>
      <c r="H39" s="18" t="s">
        <v>145</v>
      </c>
      <c r="I39" s="18" t="s">
        <v>168</v>
      </c>
      <c r="J39" s="18" t="s">
        <v>95</v>
      </c>
      <c r="K39" s="1"/>
      <c r="L39" s="1"/>
      <c r="M39" s="1" t="e">
        <f>"INSERT INTO"&amp;A39&amp;"("&amp;B39&amp;" , "&amp;C39&amp;" , "&amp;D39&amp;" , "&amp;E39&amp;" , "&amp;F39&amp;" , "&amp;G39&amp;" , "&amp;#REF!&amp;" , "&amp;H39&amp;" , "&amp;I39&amp;" , "&amp;J39&amp;") VALUES"</f>
        <v>#REF!</v>
      </c>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ht="31.2" spans="2:13">
      <c r="B40" s="5" t="s">
        <v>169</v>
      </c>
      <c r="C40" s="5">
        <v>1</v>
      </c>
      <c r="D40" s="24">
        <v>45331</v>
      </c>
      <c r="E40" s="24">
        <v>45636</v>
      </c>
      <c r="F40" s="23" t="s">
        <v>147</v>
      </c>
      <c r="G40" s="25" t="s">
        <v>96</v>
      </c>
      <c r="H40" s="5" t="s">
        <v>149</v>
      </c>
      <c r="I40" s="31">
        <v>790000</v>
      </c>
      <c r="J40" s="5">
        <v>2</v>
      </c>
      <c r="M40" s="2" t="e">
        <f>"('"&amp;B40&amp;" , "&amp;TEXT(C40,"dd/mm/yyyy")&amp;" ,  "&amp;TEXT(D40,"dd/mm/yyyy")&amp;" , "&amp;E40&amp;" , "&amp;F40&amp;" , "&amp;G40&amp;" , "&amp;#REF!&amp;" , "&amp;H40&amp;" , "&amp;I40&amp;" , "&amp;J40&amp;"')"</f>
        <v>#REF!</v>
      </c>
    </row>
    <row r="41" spans="2:13">
      <c r="B41" s="5" t="s">
        <v>170</v>
      </c>
      <c r="C41" s="5">
        <v>2</v>
      </c>
      <c r="D41" s="24">
        <v>45616</v>
      </c>
      <c r="E41" s="24">
        <v>45648</v>
      </c>
      <c r="F41" s="5" t="s">
        <v>151</v>
      </c>
      <c r="G41" s="22" t="s">
        <v>152</v>
      </c>
      <c r="H41" s="19" t="s">
        <v>154</v>
      </c>
      <c r="I41" s="31">
        <v>125000</v>
      </c>
      <c r="J41" s="5">
        <v>0</v>
      </c>
      <c r="M41" s="2" t="e">
        <f>"('"&amp;B41&amp;" , "&amp;TEXT(C41,"dd/mm/yyyy")&amp;" ,  "&amp;TEXT(D41,"dd/mm/yyyy")&amp;" , "&amp;E41&amp;" , "&amp;F41&amp;" , "&amp;G41&amp;" , "&amp;#REF!&amp;" , "&amp;H41&amp;" , "&amp;I41&amp;" , "&amp;J41&amp;"')"</f>
        <v>#REF!</v>
      </c>
    </row>
    <row r="42" spans="2:13">
      <c r="B42" s="5" t="s">
        <v>171</v>
      </c>
      <c r="C42" s="5">
        <v>3</v>
      </c>
      <c r="D42" s="24">
        <v>45643</v>
      </c>
      <c r="E42" s="24">
        <v>45643</v>
      </c>
      <c r="F42" s="19" t="s">
        <v>156</v>
      </c>
      <c r="G42" s="22" t="s">
        <v>157</v>
      </c>
      <c r="H42" s="5" t="s">
        <v>159</v>
      </c>
      <c r="I42" s="31">
        <v>999000</v>
      </c>
      <c r="J42" s="5">
        <v>1</v>
      </c>
      <c r="M42" s="2" t="e">
        <f>"('"&amp;B42&amp;" , "&amp;TEXT(C42,"dd/mm/yyyy")&amp;" ,  "&amp;TEXT(D42,"dd/mm/yyyy")&amp;" , "&amp;E42&amp;" , "&amp;F42&amp;" , "&amp;G42&amp;" , "&amp;#REF!&amp;" , "&amp;H42&amp;" , "&amp;I42&amp;" , "&amp;J42&amp;"')"</f>
        <v>#REF!</v>
      </c>
    </row>
    <row r="43" s="1" customFormat="1" spans="1:39">
      <c r="A43" s="2"/>
      <c r="B43" s="5" t="s">
        <v>172</v>
      </c>
      <c r="C43" s="5">
        <v>1</v>
      </c>
      <c r="D43" s="24">
        <v>45638</v>
      </c>
      <c r="E43" s="24">
        <v>45638</v>
      </c>
      <c r="F43" s="5" t="s">
        <v>161</v>
      </c>
      <c r="G43" s="22" t="s">
        <v>162</v>
      </c>
      <c r="H43" s="23" t="s">
        <v>149</v>
      </c>
      <c r="I43" s="31">
        <v>660000</v>
      </c>
      <c r="J43" s="5">
        <v>1</v>
      </c>
      <c r="K43" s="2"/>
      <c r="L43" s="2"/>
      <c r="M43" s="2" t="e">
        <f>"('"&amp;B43&amp;" , "&amp;TEXT(C43,"dd/mm/yyyy")&amp;" ,  "&amp;TEXT(D43,"dd/mm/yyyy")&amp;" , "&amp;E43&amp;" , "&amp;F43&amp;" , "&amp;G43&amp;" , "&amp;#REF!&amp;" , "&amp;H43&amp;" , "&amp;I43&amp;" , "&amp;J43&amp;"')"</f>
        <v>#REF!</v>
      </c>
      <c r="N43" s="2"/>
      <c r="O43" s="2"/>
      <c r="P43" s="2"/>
      <c r="Q43" s="2"/>
      <c r="R43" s="2"/>
      <c r="S43" s="2"/>
      <c r="T43" s="2"/>
      <c r="U43" s="2"/>
      <c r="V43" s="2"/>
      <c r="W43" s="2"/>
      <c r="X43" s="2"/>
      <c r="Y43" s="2"/>
      <c r="Z43" s="2"/>
      <c r="AA43" s="2"/>
      <c r="AB43" s="2"/>
      <c r="AC43" s="2"/>
      <c r="AD43" s="2"/>
      <c r="AE43" s="2"/>
      <c r="AF43" s="2"/>
      <c r="AG43" s="2"/>
      <c r="AH43" s="2"/>
      <c r="AI43" s="2"/>
      <c r="AJ43" s="2"/>
      <c r="AK43" s="2"/>
      <c r="AL43" s="2"/>
      <c r="AM43" s="2"/>
    </row>
    <row r="44" ht="31.2" spans="2:13">
      <c r="B44" s="5" t="s">
        <v>173</v>
      </c>
      <c r="C44" s="5">
        <v>4</v>
      </c>
      <c r="D44" s="24">
        <v>45629</v>
      </c>
      <c r="E44" s="24">
        <v>45630</v>
      </c>
      <c r="F44" s="23" t="s">
        <v>147</v>
      </c>
      <c r="G44" s="25" t="s">
        <v>174</v>
      </c>
      <c r="H44" s="5" t="s">
        <v>149</v>
      </c>
      <c r="I44" s="31">
        <v>777000</v>
      </c>
      <c r="J44" s="5">
        <v>1</v>
      </c>
      <c r="M44" s="2" t="e">
        <f>"('"&amp;B44&amp;" , "&amp;TEXT(C44,"dd/mm/yyyy")&amp;" ,  "&amp;TEXT(D44,"dd/mm/yyyy")&amp;" , "&amp;E44&amp;" , "&amp;F44&amp;" , "&amp;G44&amp;" , "&amp;#REF!&amp;" , "&amp;H44&amp;" , "&amp;I44&amp;" , "&amp;J44&amp;"')"</f>
        <v>#REF!</v>
      </c>
    </row>
    <row r="45" spans="13:13">
      <c r="M45" s="2" t="s">
        <v>175</v>
      </c>
    </row>
    <row r="48" spans="1:39">
      <c r="A48" s="1" t="s">
        <v>176</v>
      </c>
      <c r="B48" s="3" t="s">
        <v>177</v>
      </c>
      <c r="C48" s="3" t="s">
        <v>178</v>
      </c>
      <c r="D48" s="3" t="s">
        <v>179</v>
      </c>
      <c r="E48" s="3" t="s">
        <v>180</v>
      </c>
      <c r="F48" s="3" t="s">
        <v>181</v>
      </c>
      <c r="G48" s="3" t="s">
        <v>95</v>
      </c>
      <c r="H48" s="1"/>
      <c r="I48" s="1"/>
      <c r="J48" s="1"/>
      <c r="K48" s="1"/>
      <c r="L48" s="1"/>
      <c r="M48" s="1" t="e">
        <f>"INSERT INTO "&amp;A48&amp;"("&amp;B48&amp;" , "&amp;C48&amp;" , "&amp;D48&amp;" , "&amp;E48&amp;" , "&amp;F48&amp;" , "&amp;G48&amp;" , "&amp;#REF!&amp;") VALUES"</f>
        <v>#REF!</v>
      </c>
      <c r="N48" s="1"/>
      <c r="O48" s="1"/>
      <c r="P48" s="1"/>
      <c r="Q48" s="1"/>
      <c r="R48" s="1"/>
      <c r="S48" s="1"/>
      <c r="T48" s="1"/>
      <c r="U48" s="1"/>
      <c r="V48" s="1"/>
      <c r="W48" s="1"/>
      <c r="X48" s="1"/>
      <c r="Y48" s="1"/>
      <c r="Z48" s="1"/>
      <c r="AA48" s="1"/>
      <c r="AB48" s="1"/>
      <c r="AC48" s="1"/>
      <c r="AD48" s="1"/>
      <c r="AE48" s="1"/>
      <c r="AF48" s="1"/>
      <c r="AG48" s="1"/>
      <c r="AH48" s="1"/>
      <c r="AI48" s="1"/>
      <c r="AJ48" s="1"/>
      <c r="AK48" s="1"/>
      <c r="AL48" s="1"/>
      <c r="AM48" s="1"/>
    </row>
    <row r="49" spans="2:13">
      <c r="B49" s="8">
        <v>1</v>
      </c>
      <c r="C49" s="8">
        <v>1</v>
      </c>
      <c r="D49" s="8">
        <v>5</v>
      </c>
      <c r="E49" s="8">
        <v>599000</v>
      </c>
      <c r="F49" s="8">
        <f>D49*E49</f>
        <v>2995000</v>
      </c>
      <c r="G49" s="8">
        <v>0</v>
      </c>
      <c r="M49" s="2" t="e">
        <f>"('"&amp;B49&amp;" , "&amp;C49&amp;" , "&amp;D49&amp;" , "&amp;E49&amp;" , "&amp;F49&amp;" , "&amp;G49&amp;" , "&amp;#REF!&amp;" '),"</f>
        <v>#REF!</v>
      </c>
    </row>
    <row r="50" spans="2:13">
      <c r="B50" s="8">
        <v>2</v>
      </c>
      <c r="C50" s="8">
        <v>2</v>
      </c>
      <c r="D50" s="8">
        <v>15</v>
      </c>
      <c r="E50" s="8">
        <v>275000</v>
      </c>
      <c r="F50" s="8">
        <f t="shared" ref="F50:F52" si="0">D50*E50</f>
        <v>4125000</v>
      </c>
      <c r="G50" s="8">
        <v>0</v>
      </c>
      <c r="M50" s="2" t="e">
        <f>"('"&amp;B50&amp;" , "&amp;C50&amp;" , "&amp;D50&amp;" , "&amp;E50&amp;" , "&amp;F50&amp;" , "&amp;G50&amp;" , "&amp;#REF!&amp;" '),"</f>
        <v>#REF!</v>
      </c>
    </row>
    <row r="51" s="1" customFormat="1" spans="1:39">
      <c r="A51" s="2"/>
      <c r="B51" s="8">
        <v>3</v>
      </c>
      <c r="C51" s="8">
        <v>5</v>
      </c>
      <c r="D51" s="8">
        <v>5</v>
      </c>
      <c r="E51" s="8">
        <v>727000</v>
      </c>
      <c r="F51" s="8">
        <f t="shared" si="0"/>
        <v>3635000</v>
      </c>
      <c r="G51" s="8">
        <v>0</v>
      </c>
      <c r="H51" s="2"/>
      <c r="I51" s="2"/>
      <c r="J51" s="2"/>
      <c r="K51" s="2"/>
      <c r="L51" s="2"/>
      <c r="M51" s="2" t="str">
        <f>"('"&amp;B51&amp;" , "&amp;C51&amp;" , "&amp;D51&amp;" , "&amp;E51&amp;" , "&amp;F51&amp;" , "&amp;G51&amp;" , "&amp;H50&amp;" '),"</f>
        <v>('3 , 5 , 5 , 727000 , 3635000 , 0 ,  '),</v>
      </c>
      <c r="N51" s="2"/>
      <c r="O51" s="2"/>
      <c r="P51" s="2"/>
      <c r="Q51" s="2"/>
      <c r="R51" s="2"/>
      <c r="S51" s="2"/>
      <c r="T51" s="2"/>
      <c r="U51" s="2"/>
      <c r="V51" s="2"/>
      <c r="W51" s="2"/>
      <c r="X51" s="2"/>
      <c r="Y51" s="2"/>
      <c r="Z51" s="2"/>
      <c r="AA51" s="2"/>
      <c r="AB51" s="2"/>
      <c r="AC51" s="2"/>
      <c r="AD51" s="2"/>
      <c r="AE51" s="2"/>
      <c r="AF51" s="2"/>
      <c r="AG51" s="2"/>
      <c r="AH51" s="2"/>
      <c r="AI51" s="2"/>
      <c r="AJ51" s="2"/>
      <c r="AK51" s="2"/>
      <c r="AL51" s="2"/>
      <c r="AM51" s="2"/>
    </row>
    <row r="52" spans="2:13">
      <c r="B52" s="8">
        <v>4</v>
      </c>
      <c r="C52" s="8">
        <v>8</v>
      </c>
      <c r="D52" s="8">
        <v>3</v>
      </c>
      <c r="E52" s="8">
        <v>290000</v>
      </c>
      <c r="F52" s="8">
        <f t="shared" si="0"/>
        <v>870000</v>
      </c>
      <c r="G52" s="8">
        <v>0</v>
      </c>
      <c r="M52" s="2" t="e">
        <f>"('"&amp;B52&amp;" , "&amp;C52&amp;" , "&amp;D52&amp;" , "&amp;E52&amp;" , "&amp;F52&amp;" , "&amp;G52&amp;" , "&amp;#REF!&amp;" '),"</f>
        <v>#REF!</v>
      </c>
    </row>
    <row r="53" spans="13:13">
      <c r="M53" s="2" t="s">
        <v>3</v>
      </c>
    </row>
    <row r="56" spans="1:39">
      <c r="A56" s="1" t="s">
        <v>182</v>
      </c>
      <c r="B56" s="3" t="s">
        <v>183</v>
      </c>
      <c r="C56" s="3" t="s">
        <v>184</v>
      </c>
      <c r="D56" s="3" t="s">
        <v>185</v>
      </c>
      <c r="E56" s="3" t="s">
        <v>186</v>
      </c>
      <c r="F56" s="3" t="s">
        <v>187</v>
      </c>
      <c r="G56" s="3" t="s">
        <v>188</v>
      </c>
      <c r="H56" s="3" t="s">
        <v>95</v>
      </c>
      <c r="I56" s="1"/>
      <c r="J56" s="1"/>
      <c r="K56" s="1"/>
      <c r="L56" s="1"/>
      <c r="M56" s="1" t="e">
        <f>"INSERT INTO "&amp;A56&amp;"("&amp;B56&amp;" , "&amp;C56&amp;" , "&amp;D56&amp;" , "&amp;E56&amp;" , "&amp;F56&amp;" , "&amp;G56&amp;" , "&amp;#REF!&amp;") VALUES"</f>
        <v>#REF!</v>
      </c>
      <c r="N56" s="1"/>
      <c r="O56" s="1"/>
      <c r="P56" s="1"/>
      <c r="Q56" s="1"/>
      <c r="R56" s="1"/>
      <c r="S56" s="1"/>
      <c r="T56" s="1"/>
      <c r="U56" s="1"/>
      <c r="V56" s="1"/>
      <c r="W56" s="1"/>
      <c r="X56" s="1"/>
      <c r="Y56" s="1"/>
      <c r="Z56" s="1"/>
      <c r="AA56" s="1"/>
      <c r="AB56" s="1"/>
      <c r="AC56" s="1"/>
      <c r="AD56" s="1"/>
      <c r="AE56" s="1"/>
      <c r="AF56" s="1"/>
      <c r="AG56" s="1"/>
      <c r="AH56" s="1"/>
      <c r="AI56" s="1"/>
      <c r="AJ56" s="1"/>
      <c r="AK56" s="1"/>
      <c r="AL56" s="1"/>
      <c r="AM56" s="1"/>
    </row>
    <row r="57" ht="19.2" spans="2:13">
      <c r="B57" s="8" t="s">
        <v>189</v>
      </c>
      <c r="C57" s="8" t="s">
        <v>190</v>
      </c>
      <c r="D57" s="26" t="s">
        <v>191</v>
      </c>
      <c r="E57" s="27" t="s">
        <v>192</v>
      </c>
      <c r="F57" s="28">
        <v>45441</v>
      </c>
      <c r="G57" s="28">
        <v>45442</v>
      </c>
      <c r="H57" s="8">
        <v>0</v>
      </c>
      <c r="M57" s="2" t="e">
        <f>"('"&amp;B57&amp;" , "&amp;C57&amp;" , "&amp;D57&amp;" , "&amp;E57&amp;" , "&amp;F57&amp;" , "&amp;G57&amp;" , "&amp;#REF!&amp;" '),"</f>
        <v>#REF!</v>
      </c>
    </row>
    <row r="58" ht="275.4" spans="2:13">
      <c r="B58" s="8" t="s">
        <v>193</v>
      </c>
      <c r="C58" s="8" t="s">
        <v>190</v>
      </c>
      <c r="D58" s="29" t="s">
        <v>194</v>
      </c>
      <c r="E58" s="30" t="s">
        <v>195</v>
      </c>
      <c r="F58" s="28">
        <v>45629</v>
      </c>
      <c r="G58" s="28">
        <v>45629</v>
      </c>
      <c r="H58" s="8">
        <v>0</v>
      </c>
      <c r="M58" s="2" t="e">
        <f>"('"&amp;B58&amp;" , "&amp;C58&amp;" , "&amp;D58&amp;" , "&amp;E58&amp;" , "&amp;F58&amp;" , "&amp;G58&amp;" , "&amp;#REF!&amp;" '),"</f>
        <v>#REF!</v>
      </c>
    </row>
    <row r="59" ht="409.5" spans="5:5">
      <c r="E59" s="30" t="s">
        <v>196</v>
      </c>
    </row>
  </sheetData>
  <hyperlinks>
    <hyperlink ref="B24" r:id="rId1" display="AB005"/>
    <hyperlink ref="E32" r:id="rId2" display="123456a@"/>
    <hyperlink ref="C20" r:id="rId2" display="Harry Potter and the Sorcerer's Stone, Book 1"/>
    <hyperlink ref="B21:B23" r:id="rId1" display="AB002"/>
    <hyperlink ref="B20" r:id="rId1" display="AB001"/>
    <hyperlink ref="B13:B15" r:id="rId1" display="L002"/>
    <hyperlink ref="C13" r:id="rId2" display=" Sách nói lãng mạn"/>
    <hyperlink ref="C12" r:id="rId2" display=" Sách nói phiêu lưu"/>
    <hyperlink ref="B12" r:id="rId1" display="L001"/>
    <hyperlink ref="C8" r:id="rId2" display="123456789a@"/>
    <hyperlink ref="C7" r:id="rId2" display="123456789a@"/>
    <hyperlink ref="B7" r:id="rId3" display="khanhvank9t727@gmail.com" tooltip="mailto:khanhvank9t727@gmail.com"/>
    <hyperlink ref="D32" r:id="rId4" display="khanhvank9t727@gmail.com" tooltip="mailto:duykhanhduong088@gmail.com"/>
    <hyperlink ref="G40" r:id="rId3" display="khanhvank9t727@gmail.com" tooltip="mailto:khanhvank9t727@gmail.com"/>
    <hyperlink ref="G44" r:id="rId5" display="duykhanh@gmail.com "/>
    <hyperlink ref="D33" r:id="rId6" display="khangtr@gmail.com"/>
    <hyperlink ref="D34" r:id="rId7" display="hqminh@gmail.com"/>
    <hyperlink ref="D35" r:id="rId8" display="pdtung@gmail.com" tooltip="mailto:pdtung@gmail.com"/>
    <hyperlink ref="G41" r:id="rId6" display="khangtr@gmail.com"/>
    <hyperlink ref="G42" r:id="rId7" display="hqminh@gmail.com"/>
    <hyperlink ref="G43" r:id="rId8" display="pdtung@gmail.com" tooltip="mailto:pdtung@gmail.com"/>
  </hyperlink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ShoppingCart</vt:lpstr>
      <vt:lpstr>Dữ Liệu Mẫu</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Đức Vũ</dc:creator>
  <cp:lastModifiedBy>Admin</cp:lastModifiedBy>
  <dcterms:created xsi:type="dcterms:W3CDTF">2024-12-18T04:14:00Z</dcterms:created>
  <dcterms:modified xsi:type="dcterms:W3CDTF">2025-01-10T12:13:26Z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EBD9111D7ED14F3C89B42EA871A32C7A_13</vt:lpwstr>
  </property>
  <property fmtid="{D5CDD505-2E9C-101B-9397-08002B2CF9AE}" pid="3" name="KSOProductBuildVer">
    <vt:lpwstr>1033-12.2.0.19307</vt:lpwstr>
  </property>
</Properties>
</file>