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CD72615-D9AC-4A9B-9C24-7BF9991232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djusted sensitivity Report " sheetId="3" r:id="rId1"/>
    <sheet name="Original sensitivity report" sheetId="4" r:id="rId2"/>
    <sheet name="Data and solution" sheetId="1" r:id="rId3"/>
  </sheets>
  <definedNames>
    <definedName name="solver_adj" localSheetId="2" hidden="1">'Data and solution'!$C$48:$F$56,'Data and solution'!$K$48:$O$56,'Data and solution'!$C$61:$G$72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'Data and solution'!$G$106:$I$108</definedName>
    <definedName name="solver_lhs10" localSheetId="2" hidden="1">'Data and solution'!$M$61:$M$63</definedName>
    <definedName name="solver_lhs11" localSheetId="2" hidden="1">'Data and solution'!$N$61:$N$63</definedName>
    <definedName name="solver_lhs12" localSheetId="2" hidden="1">'Data and solution'!$O$61:$O$63</definedName>
    <definedName name="solver_lhs13" localSheetId="2" hidden="1">'Data and solution'!$P$48:$P$50</definedName>
    <definedName name="solver_lhs14" localSheetId="2" hidden="1">'Data and solution'!$P$51:$P$53</definedName>
    <definedName name="solver_lhs15" localSheetId="2" hidden="1">'Data and solution'!$P$54:$P$56</definedName>
    <definedName name="solver_lhs2" localSheetId="2" hidden="1">'Data and solution'!$I$94:$M$96</definedName>
    <definedName name="solver_lhs3" localSheetId="2" hidden="1">'Data and solution'!$B$83:$E$85</definedName>
    <definedName name="solver_lhs4" localSheetId="2" hidden="1">'Data and solution'!$B$101:$B$103</definedName>
    <definedName name="solver_lhs5" localSheetId="2" hidden="1">'Data and solution'!$B$88:$E$90</definedName>
    <definedName name="solver_lhs6" localSheetId="2" hidden="1">'Data and solution'!$B$93:$B$95</definedName>
    <definedName name="solver_lhs7" localSheetId="2" hidden="1">'Data and solution'!$B$97:$B$99</definedName>
    <definedName name="solver_lhs8" localSheetId="2" hidden="1">'Data and solution'!$K$60:$K$62</definedName>
    <definedName name="solver_lhs9" localSheetId="2" hidden="1">'Data and solution'!$L$61:$L$63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7</definedName>
    <definedName name="solver_nwt" localSheetId="2" hidden="1">1</definedName>
    <definedName name="solver_opt" localSheetId="2" hidden="1">'Data and solution'!$B$79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10" localSheetId="2" hidden="1">2</definedName>
    <definedName name="solver_rel11" localSheetId="2" hidden="1">2</definedName>
    <definedName name="solver_rel12" localSheetId="2" hidden="1">2</definedName>
    <definedName name="solver_rel13" localSheetId="2" hidden="1">1</definedName>
    <definedName name="solver_rel14" localSheetId="2" hidden="1">1</definedName>
    <definedName name="solver_rel15" localSheetId="2" hidden="1">1</definedName>
    <definedName name="solver_rel2" localSheetId="2" hidden="1">2</definedName>
    <definedName name="solver_rel3" localSheetId="2" hidden="1">1</definedName>
    <definedName name="solver_rel4" localSheetId="2" hidden="1">1</definedName>
    <definedName name="solver_rel5" localSheetId="2" hidden="1">2</definedName>
    <definedName name="solver_rel6" localSheetId="2" hidden="1">1</definedName>
    <definedName name="solver_rel7" localSheetId="2" hidden="1">1</definedName>
    <definedName name="solver_rel8" localSheetId="2" hidden="1">2</definedName>
    <definedName name="solver_rel9" localSheetId="2" hidden="1">2</definedName>
    <definedName name="solver_rhs1" localSheetId="2" hidden="1">'Data and solution'!$K$106:$M$108</definedName>
    <definedName name="solver_rhs10" localSheetId="2" hidden="1">'Data and solution'!$M$65:$M$66</definedName>
    <definedName name="solver_rhs11" localSheetId="2" hidden="1">'Data and solution'!$N$65:$N$66</definedName>
    <definedName name="solver_rhs12" localSheetId="2" hidden="1">'Data and solution'!$O$65:$O$66</definedName>
    <definedName name="solver_rhs13" localSheetId="2" hidden="1">'Data and solution'!#REF!</definedName>
    <definedName name="solver_rhs14" localSheetId="2" hidden="1">'Data and solution'!#REF!</definedName>
    <definedName name="solver_rhs15" localSheetId="2" hidden="1">'Data and solution'!#REF!</definedName>
    <definedName name="solver_rhs2" localSheetId="2" hidden="1">'Data and solution'!$I$99:$M$101</definedName>
    <definedName name="solver_rhs3" localSheetId="2" hidden="1">'Data and solution'!$I$83:$L$85</definedName>
    <definedName name="solver_rhs4" localSheetId="2" hidden="1">'Data and solution'!$E$101:$E$103</definedName>
    <definedName name="solver_rhs5" localSheetId="2" hidden="1">'Data and solution'!$B$83:$E$85</definedName>
    <definedName name="solver_rhs6" localSheetId="2" hidden="1">'Data and solution'!$E$93:$E$95</definedName>
    <definedName name="solver_rhs7" localSheetId="2" hidden="1">'Data and solution'!$E$97:$E$99</definedName>
    <definedName name="solver_rhs8" localSheetId="2" hidden="1">'Data and solution'!$K$64:$K$66</definedName>
    <definedName name="solver_rhs9" localSheetId="2" hidden="1">'Data and solution'!$L$65:$L$66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H63" i="1"/>
  <c r="H64" i="1"/>
  <c r="H65" i="1"/>
  <c r="H66" i="1"/>
  <c r="H67" i="1"/>
  <c r="H68" i="1"/>
  <c r="H69" i="1"/>
  <c r="H70" i="1"/>
  <c r="H71" i="1"/>
  <c r="H72" i="1"/>
  <c r="H61" i="1"/>
  <c r="K69" i="1"/>
  <c r="L69" i="1"/>
  <c r="M69" i="1"/>
  <c r="N69" i="1"/>
  <c r="J69" i="1"/>
  <c r="K94" i="1"/>
  <c r="K95" i="1"/>
  <c r="K96" i="1"/>
  <c r="B83" i="1"/>
  <c r="C89" i="1"/>
  <c r="B89" i="1"/>
  <c r="B88" i="1"/>
  <c r="I94" i="1"/>
  <c r="B78" i="1"/>
  <c r="B77" i="1"/>
  <c r="B76" i="1"/>
  <c r="P49" i="1"/>
  <c r="P50" i="1"/>
  <c r="P51" i="1"/>
  <c r="P52" i="1"/>
  <c r="P53" i="1"/>
  <c r="P54" i="1"/>
  <c r="P55" i="1"/>
  <c r="P56" i="1"/>
  <c r="P48" i="1"/>
  <c r="G49" i="1"/>
  <c r="G50" i="1"/>
  <c r="G51" i="1"/>
  <c r="G52" i="1"/>
  <c r="G53" i="1"/>
  <c r="G54" i="1"/>
  <c r="G55" i="1"/>
  <c r="G56" i="1"/>
  <c r="G48" i="1"/>
  <c r="E89" i="1"/>
  <c r="E90" i="1"/>
  <c r="E88" i="1"/>
  <c r="D89" i="1"/>
  <c r="D90" i="1"/>
  <c r="D88" i="1"/>
  <c r="C90" i="1"/>
  <c r="C88" i="1"/>
  <c r="B90" i="1"/>
  <c r="J96" i="1"/>
  <c r="L96" i="1"/>
  <c r="M96" i="1"/>
  <c r="J95" i="1"/>
  <c r="L95" i="1"/>
  <c r="M95" i="1"/>
  <c r="J94" i="1"/>
  <c r="L94" i="1"/>
  <c r="M94" i="1"/>
  <c r="I95" i="1"/>
  <c r="I96" i="1"/>
  <c r="C83" i="1"/>
  <c r="C85" i="1"/>
  <c r="D85" i="1"/>
  <c r="E85" i="1"/>
  <c r="C84" i="1"/>
  <c r="D84" i="1"/>
  <c r="E84" i="1"/>
  <c r="B84" i="1"/>
  <c r="B85" i="1"/>
  <c r="D83" i="1"/>
  <c r="E83" i="1"/>
  <c r="D106" i="1" l="1"/>
  <c r="I106" i="1" s="1"/>
  <c r="D108" i="1"/>
  <c r="I108" i="1" s="1"/>
  <c r="B106" i="1"/>
  <c r="G106" i="1" s="1"/>
  <c r="C106" i="1"/>
  <c r="H106" i="1" s="1"/>
  <c r="B107" i="1"/>
  <c r="G107" i="1" s="1"/>
  <c r="C108" i="1"/>
  <c r="H108" i="1" s="1"/>
  <c r="C107" i="1"/>
  <c r="H107" i="1" s="1"/>
  <c r="D107" i="1"/>
  <c r="I107" i="1" s="1"/>
  <c r="B108" i="1"/>
  <c r="G108" i="1" s="1"/>
  <c r="B93" i="1"/>
  <c r="B103" i="1"/>
  <c r="B101" i="1"/>
  <c r="B97" i="1"/>
  <c r="B79" i="1"/>
  <c r="B98" i="1"/>
  <c r="B95" i="1"/>
  <c r="B94" i="1"/>
  <c r="B99" i="1"/>
  <c r="B102" i="1"/>
</calcChain>
</file>

<file path=xl/sharedStrings.xml><?xml version="1.0" encoding="utf-8"?>
<sst xmlns="http://schemas.openxmlformats.org/spreadsheetml/2006/main" count="1110" uniqueCount="318">
  <si>
    <t>Transportation cost</t>
  </si>
  <si>
    <t>Warehouse 1</t>
  </si>
  <si>
    <t>Warehouse 2</t>
  </si>
  <si>
    <t>Warehouse 3</t>
  </si>
  <si>
    <t>Warehouse 4</t>
  </si>
  <si>
    <t>Factory 1</t>
  </si>
  <si>
    <t>Product 1</t>
  </si>
  <si>
    <t>Product 2</t>
  </si>
  <si>
    <t>Product 3</t>
  </si>
  <si>
    <t>Factory 2</t>
  </si>
  <si>
    <t>Factory 3</t>
  </si>
  <si>
    <t>Retailer 1</t>
  </si>
  <si>
    <t>Retailer 2</t>
  </si>
  <si>
    <t>Retailer 3</t>
  </si>
  <si>
    <t>Retailer 4</t>
  </si>
  <si>
    <t>Retailer 5</t>
  </si>
  <si>
    <t>Route: Factories to Warehouses</t>
  </si>
  <si>
    <t>Route: Factories to Retailers</t>
  </si>
  <si>
    <t>Retialer 1</t>
  </si>
  <si>
    <t>Retialer 2</t>
  </si>
  <si>
    <t>Retialer 3</t>
  </si>
  <si>
    <t>Retialer 4</t>
  </si>
  <si>
    <t>Retialer 5</t>
  </si>
  <si>
    <t>Route: Warehouses to Retailers</t>
  </si>
  <si>
    <t>Capacity</t>
  </si>
  <si>
    <t>Total Factory Capacity</t>
  </si>
  <si>
    <t>Warehouse Capacity</t>
  </si>
  <si>
    <t>Units</t>
  </si>
  <si>
    <t>Demand</t>
  </si>
  <si>
    <t>Total customer demand</t>
  </si>
  <si>
    <t xml:space="preserve">Decision Variables </t>
  </si>
  <si>
    <t xml:space="preserve">Objective function </t>
  </si>
  <si>
    <t xml:space="preserve">Solution </t>
  </si>
  <si>
    <t>Factories to Warehouses Cost</t>
  </si>
  <si>
    <t xml:space="preserve">Factories to Retailers Cost </t>
  </si>
  <si>
    <t xml:space="preserve">Warehouses to Retailers Cost </t>
  </si>
  <si>
    <t xml:space="preserve">Total Cost </t>
  </si>
  <si>
    <t>Transported</t>
  </si>
  <si>
    <t xml:space="preserve">Constraints </t>
  </si>
  <si>
    <t xml:space="preserve">Constraint </t>
  </si>
  <si>
    <t xml:space="preserve">Total product received by retailer </t>
  </si>
  <si>
    <t xml:space="preserve">Product transported from Factories to warehouses </t>
  </si>
  <si>
    <t xml:space="preserve">Product 1 </t>
  </si>
  <si>
    <t xml:space="preserve">Total product tranported from Factory 1 </t>
  </si>
  <si>
    <t xml:space="preserve">Total product tranported from Factory 2 </t>
  </si>
  <si>
    <t xml:space="preserve">Total product tranported from Factory 3 </t>
  </si>
  <si>
    <t xml:space="preserve">Factory 1 capacity </t>
  </si>
  <si>
    <t xml:space="preserve">Factory 2 capacity </t>
  </si>
  <si>
    <t xml:space="preserve">Factory 3 capacity </t>
  </si>
  <si>
    <t xml:space="preserve">Warehouse capacity </t>
  </si>
  <si>
    <t xml:space="preserve">Retailer's Demand </t>
  </si>
  <si>
    <t xml:space="preserve">Product transported from Warehouse  to retailer </t>
  </si>
  <si>
    <t>Microsoft Excel 16.0 Sensitivity Report</t>
  </si>
  <si>
    <t>Worksheet: [BMD0001ManSci2324 - Data sheet.xlsx]Data and solution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</si>
  <si>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</si>
  <si>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</si>
  <si>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</si>
  <si>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</si>
  <si>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</si>
  <si>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</si>
  <si>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</si>
  <si>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</si>
  <si>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</si>
  <si>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</si>
  <si>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</si>
  <si>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</si>
  <si>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</si>
  <si>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</si>
  <si>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</si>
  <si>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</si>
  <si>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</si>
  <si>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$C$55</t>
  </si>
  <si>
    <t>Product 1 Warehouse 1</t>
  </si>
  <si>
    <t>$D$55</t>
  </si>
  <si>
    <t>Product 1 Warehouse 2</t>
  </si>
  <si>
    <t>$E$55</t>
  </si>
  <si>
    <t>Product 1 Warehouse 3</t>
  </si>
  <si>
    <t>$F$55</t>
  </si>
  <si>
    <t>Product 1 Warehouse 4</t>
  </si>
  <si>
    <t>$C$56</t>
  </si>
  <si>
    <t>Product 2 Warehouse 1</t>
  </si>
  <si>
    <t>$D$56</t>
  </si>
  <si>
    <t>Product 2 Warehouse 2</t>
  </si>
  <si>
    <t>$E$56</t>
  </si>
  <si>
    <t>Product 2 Warehouse 3</t>
  </si>
  <si>
    <t>$F$56</t>
  </si>
  <si>
    <t>Product 2 Warehouse 4</t>
  </si>
  <si>
    <t>Product 3 Warehouse 1</t>
  </si>
  <si>
    <t>Product 3 Warehouse 2</t>
  </si>
  <si>
    <t>Product 3 Warehouse 3</t>
  </si>
  <si>
    <t>Product 3 Warehouse 4</t>
  </si>
  <si>
    <t>$C$61</t>
  </si>
  <si>
    <t>$D$61</t>
  </si>
  <si>
    <t>$E$61</t>
  </si>
  <si>
    <t>$F$61</t>
  </si>
  <si>
    <t>$C$63</t>
  </si>
  <si>
    <t>$D$63</t>
  </si>
  <si>
    <t>$E$63</t>
  </si>
  <si>
    <t>$F$63</t>
  </si>
  <si>
    <t>$C$64</t>
  </si>
  <si>
    <t>$D$64</t>
  </si>
  <si>
    <t>$E$64</t>
  </si>
  <si>
    <t>$F$64</t>
  </si>
  <si>
    <t>$C$65</t>
  </si>
  <si>
    <t>$D$65</t>
  </si>
  <si>
    <t>$E$65</t>
  </si>
  <si>
    <t>$F$65</t>
  </si>
  <si>
    <t>$K$55</t>
  </si>
  <si>
    <t>Product 1 Retailer 1</t>
  </si>
  <si>
    <t>$L$55</t>
  </si>
  <si>
    <t>Product 1 Retailer 2</t>
  </si>
  <si>
    <t>$M$55</t>
  </si>
  <si>
    <t>Product 1 Retailer 3</t>
  </si>
  <si>
    <t>$N$55</t>
  </si>
  <si>
    <t>Product 1 Retailer 4</t>
  </si>
  <si>
    <t>$O$55</t>
  </si>
  <si>
    <t>Product 1 Retailer 5</t>
  </si>
  <si>
    <t>$K$56</t>
  </si>
  <si>
    <t>Product 2 Retailer 1</t>
  </si>
  <si>
    <t>$L$56</t>
  </si>
  <si>
    <t>Product 2 Retailer 2</t>
  </si>
  <si>
    <t>$M$56</t>
  </si>
  <si>
    <t>Product 2 Retailer 3</t>
  </si>
  <si>
    <t>$N$56</t>
  </si>
  <si>
    <t>Product 2 Retailer 4</t>
  </si>
  <si>
    <t>$O$56</t>
  </si>
  <si>
    <t>Product 2 Retailer 5</t>
  </si>
  <si>
    <t>Product 3 Retailer 1</t>
  </si>
  <si>
    <t>Product 3 Retailer 2</t>
  </si>
  <si>
    <t>Product 3 Retailer 3</t>
  </si>
  <si>
    <t>Product 3 Retailer 4</t>
  </si>
  <si>
    <t>Product 3 Retailer 5</t>
  </si>
  <si>
    <t>$C$70</t>
  </si>
  <si>
    <t>Product 1 Retialer 1</t>
  </si>
  <si>
    <t>$D$70</t>
  </si>
  <si>
    <t>Product 1 Retialer 2</t>
  </si>
  <si>
    <t>$E$70</t>
  </si>
  <si>
    <t>Product 1 Retialer 3</t>
  </si>
  <si>
    <t>$F$70</t>
  </si>
  <si>
    <t>Product 1 Retialer 4</t>
  </si>
  <si>
    <t>$G$70</t>
  </si>
  <si>
    <t>Product 1 Retialer 5</t>
  </si>
  <si>
    <t>$C$71</t>
  </si>
  <si>
    <t>Product 2 Retialer 1</t>
  </si>
  <si>
    <t>$D$71</t>
  </si>
  <si>
    <t>Product 2 Retialer 2</t>
  </si>
  <si>
    <t>$E$71</t>
  </si>
  <si>
    <t>Product 2 Retialer 3</t>
  </si>
  <si>
    <t>$F$71</t>
  </si>
  <si>
    <t>Product 2 Retialer 4</t>
  </si>
  <si>
    <t>$G$71</t>
  </si>
  <si>
    <t>Product 2 Retialer 5</t>
  </si>
  <si>
    <t>$C$72</t>
  </si>
  <si>
    <t>Product 3 Retialer 1</t>
  </si>
  <si>
    <t>$D$72</t>
  </si>
  <si>
    <t>Product 3 Retialer 2</t>
  </si>
  <si>
    <t>$E$72</t>
  </si>
  <si>
    <t>Product 3 Retialer 3</t>
  </si>
  <si>
    <t>$F$72</t>
  </si>
  <si>
    <t>Product 3 Retialer 4</t>
  </si>
  <si>
    <t>$G$72</t>
  </si>
  <si>
    <t>Product 3 Retialer 5</t>
  </si>
  <si>
    <t>$C$83</t>
  </si>
  <si>
    <t>$D$83</t>
  </si>
  <si>
    <t>$E$83</t>
  </si>
  <si>
    <t>$C$84</t>
  </si>
  <si>
    <t>$D$84</t>
  </si>
  <si>
    <t>$E$84</t>
  </si>
  <si>
    <t>$B$101</t>
  </si>
  <si>
    <t>$B$102</t>
  </si>
  <si>
    <t>Product 1  Warehouse 1</t>
  </si>
  <si>
    <t>$B$95</t>
  </si>
  <si>
    <t>$B$97</t>
  </si>
  <si>
    <t>Report Created: 12/16/2023 2:50:30 PM</t>
  </si>
  <si>
    <t>$C$48</t>
  </si>
  <si>
    <t>$D$48</t>
  </si>
  <si>
    <t>$E$48</t>
  </si>
  <si>
    <t>$F$48</t>
  </si>
  <si>
    <t>$C$49</t>
  </si>
  <si>
    <t>$D$49</t>
  </si>
  <si>
    <t>$E$49</t>
  </si>
  <si>
    <t>$F$49</t>
  </si>
  <si>
    <t>$C$50</t>
  </si>
  <si>
    <t>$D$50</t>
  </si>
  <si>
    <t>$E$50</t>
  </si>
  <si>
    <t>$F$50</t>
  </si>
  <si>
    <t>$C$51</t>
  </si>
  <si>
    <t>$D$51</t>
  </si>
  <si>
    <t>$E$51</t>
  </si>
  <si>
    <t>$F$51</t>
  </si>
  <si>
    <t>$C$52</t>
  </si>
  <si>
    <t>$D$52</t>
  </si>
  <si>
    <t>$E$52</t>
  </si>
  <si>
    <t>$F$52</t>
  </si>
  <si>
    <t>$C$53</t>
  </si>
  <si>
    <t>$D$53</t>
  </si>
  <si>
    <t>$E$53</t>
  </si>
  <si>
    <t>$F$53</t>
  </si>
  <si>
    <t>$C$54</t>
  </si>
  <si>
    <t>$D$54</t>
  </si>
  <si>
    <t>$E$54</t>
  </si>
  <si>
    <t>$F$54</t>
  </si>
  <si>
    <t>$K$48</t>
  </si>
  <si>
    <t>$L$48</t>
  </si>
  <si>
    <t>$M$48</t>
  </si>
  <si>
    <t>$N$48</t>
  </si>
  <si>
    <t>$O$48</t>
  </si>
  <si>
    <t>$K$49</t>
  </si>
  <si>
    <t>$L$49</t>
  </si>
  <si>
    <t>$M$49</t>
  </si>
  <si>
    <t>$N$49</t>
  </si>
  <si>
    <t>$O$49</t>
  </si>
  <si>
    <t>$K$50</t>
  </si>
  <si>
    <t>$L$50</t>
  </si>
  <si>
    <t>$M$50</t>
  </si>
  <si>
    <t>$N$50</t>
  </si>
  <si>
    <t>$O$50</t>
  </si>
  <si>
    <t>$K$52</t>
  </si>
  <si>
    <t>$L$52</t>
  </si>
  <si>
    <t>$M$52</t>
  </si>
  <si>
    <t>$N$52</t>
  </si>
  <si>
    <t>$O$52</t>
  </si>
  <si>
    <t>$K$53</t>
  </si>
  <si>
    <t>$L$53</t>
  </si>
  <si>
    <t>$M$53</t>
  </si>
  <si>
    <t>$N$53</t>
  </si>
  <si>
    <t>$O$53</t>
  </si>
  <si>
    <t>$K$54</t>
  </si>
  <si>
    <t>$L$54</t>
  </si>
  <si>
    <t>$M$54</t>
  </si>
  <si>
    <t>$N$54</t>
  </si>
  <si>
    <t>$O$54</t>
  </si>
  <si>
    <t>$G$61</t>
  </si>
  <si>
    <t>$C$62</t>
  </si>
  <si>
    <t>$D$62</t>
  </si>
  <si>
    <t>$E$62</t>
  </si>
  <si>
    <t>$F$62</t>
  </si>
  <si>
    <t>$G$62</t>
  </si>
  <si>
    <t>$G$63</t>
  </si>
  <si>
    <t>$G$64</t>
  </si>
  <si>
    <t>$G$65</t>
  </si>
  <si>
    <t>$C$66</t>
  </si>
  <si>
    <t>$D$66</t>
  </si>
  <si>
    <t>$E$66</t>
  </si>
  <si>
    <t>$F$66</t>
  </si>
  <si>
    <t>$G$66</t>
  </si>
  <si>
    <t>$C$67</t>
  </si>
  <si>
    <t>$D$67</t>
  </si>
  <si>
    <t>$E$67</t>
  </si>
  <si>
    <t>$F$67</t>
  </si>
  <si>
    <t>$G$67</t>
  </si>
  <si>
    <t>$C$68</t>
  </si>
  <si>
    <t>$D$68</t>
  </si>
  <si>
    <t>$E$68</t>
  </si>
  <si>
    <t>$F$68</t>
  </si>
  <si>
    <t>$G$68</t>
  </si>
  <si>
    <t>$C$69</t>
  </si>
  <si>
    <t>$D$69</t>
  </si>
  <si>
    <t>$E$69</t>
  </si>
  <si>
    <t>$F$69</t>
  </si>
  <si>
    <t>$G$69</t>
  </si>
  <si>
    <t>$B$88</t>
  </si>
  <si>
    <t>$C$88</t>
  </si>
  <si>
    <t>$D$88</t>
  </si>
  <si>
    <t>$E$88</t>
  </si>
  <si>
    <t>$B$89</t>
  </si>
  <si>
    <t>$C$89</t>
  </si>
  <si>
    <t>$D$89</t>
  </si>
  <si>
    <t>$E$89</t>
  </si>
  <si>
    <t>$B$90</t>
  </si>
  <si>
    <t>$C$90</t>
  </si>
  <si>
    <t>$D$90</t>
  </si>
  <si>
    <t>$E$90</t>
  </si>
  <si>
    <t>$B$93</t>
  </si>
  <si>
    <t>$B$94</t>
  </si>
  <si>
    <t>$B$98</t>
  </si>
  <si>
    <t>$B$99</t>
  </si>
  <si>
    <t>$B$103</t>
  </si>
  <si>
    <t>$I$94</t>
  </si>
  <si>
    <t>$J$94</t>
  </si>
  <si>
    <t>$K$94</t>
  </si>
  <si>
    <t>$L$94</t>
  </si>
  <si>
    <t>$M$94</t>
  </si>
  <si>
    <t>$I$95</t>
  </si>
  <si>
    <t>$J$95</t>
  </si>
  <si>
    <t>$K$95</t>
  </si>
  <si>
    <t>$L$95</t>
  </si>
  <si>
    <t>$M$95</t>
  </si>
  <si>
    <t>$I$96</t>
  </si>
  <si>
    <t>$J$96</t>
  </si>
  <si>
    <t>$K$96</t>
  </si>
  <si>
    <t>$L$96</t>
  </si>
  <si>
    <t>$M$96</t>
  </si>
  <si>
    <t>$B$83</t>
  </si>
  <si>
    <t>$B$84</t>
  </si>
  <si>
    <t>$B$85</t>
  </si>
  <si>
    <t>$C$85</t>
  </si>
  <si>
    <t>$D$85</t>
  </si>
  <si>
    <t>$E$85</t>
  </si>
  <si>
    <t>&lt;=</t>
  </si>
  <si>
    <t>=</t>
  </si>
  <si>
    <t>Product 1 from factory 2</t>
  </si>
  <si>
    <t xml:space="preserve">Original cost </t>
  </si>
  <si>
    <t>Allowable decrease</t>
  </si>
  <si>
    <t>New cost</t>
  </si>
  <si>
    <t>Report Created: 12/19/2023 10:14:34 PM</t>
  </si>
  <si>
    <t>$K$51</t>
  </si>
  <si>
    <t>$L$51</t>
  </si>
  <si>
    <t>$M$51</t>
  </si>
  <si>
    <t>$N$51</t>
  </si>
  <si>
    <t>$O$51</t>
  </si>
  <si>
    <t xml:space="preserve">Factories to Warehouses </t>
  </si>
  <si>
    <t>Factories to retailers</t>
  </si>
  <si>
    <t xml:space="preserve">Warehouses to retailers </t>
  </si>
  <si>
    <t xml:space="preserve">Transported </t>
  </si>
  <si>
    <t>Total Emission unit in each route</t>
  </si>
  <si>
    <t>Carbon emission constraint</t>
  </si>
  <si>
    <t>Total product transported in each route after carbon tax 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</si>
</sst>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£&quot;#,##0.00"/>
  </numFmts>
  <fonts count="15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4" tint="-0.499984740745262"/>
      <name val="Arial"/>
      <family val="2"/>
    </font>
    <font>
      <b/>
      <sz val="12"/>
      <color theme="4" tint="-0.499984740745262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2" borderId="1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/>
    <xf numFmtId="0" fontId="2" fillId="0" borderId="13" xfId="0" applyFont="1" applyBorder="1"/>
    <xf numFmtId="0" fontId="2" fillId="0" borderId="14" xfId="0" applyFont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8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3" fillId="0" borderId="8" xfId="0" applyFont="1" applyBorder="1"/>
    <xf numFmtId="44" fontId="2" fillId="0" borderId="10" xfId="1" applyFont="1" applyFill="1" applyBorder="1"/>
    <xf numFmtId="0" fontId="3" fillId="0" borderId="11" xfId="0" applyFont="1" applyBorder="1"/>
    <xf numFmtId="44" fontId="2" fillId="0" borderId="12" xfId="1" applyFont="1" applyFill="1" applyBorder="1"/>
    <xf numFmtId="0" fontId="1" fillId="0" borderId="13" xfId="0" applyFont="1" applyBorder="1"/>
    <xf numFmtId="44" fontId="1" fillId="0" borderId="15" xfId="1" applyFont="1" applyFill="1" applyBorder="1"/>
    <xf numFmtId="0" fontId="2" fillId="0" borderId="1" xfId="0" applyFont="1" applyBorder="1" applyAlignment="1">
      <alignment wrapText="1"/>
    </xf>
    <xf numFmtId="0" fontId="0" fillId="0" borderId="1" xfId="0" applyBorder="1"/>
    <xf numFmtId="0" fontId="11" fillId="0" borderId="0" xfId="0" applyFont="1"/>
    <xf numFmtId="0" fontId="0" fillId="0" borderId="22" xfId="0" applyBorder="1"/>
    <xf numFmtId="0" fontId="0" fillId="0" borderId="23" xfId="0" applyBorder="1"/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center"/>
    </xf>
    <xf numFmtId="44" fontId="0" fillId="0" borderId="1" xfId="1" applyFont="1" applyBorder="1"/>
    <xf numFmtId="44" fontId="2" fillId="0" borderId="1" xfId="1" applyFont="1" applyBorder="1"/>
    <xf numFmtId="44" fontId="2" fillId="0" borderId="0" xfId="1" applyFont="1" applyBorder="1"/>
    <xf numFmtId="44" fontId="0" fillId="0" borderId="1" xfId="0" applyNumberFormat="1" applyBorder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2" xfId="0" applyFill="1" applyBorder="1" applyAlignment="1"/>
    <xf numFmtId="0" fontId="0" fillId="0" borderId="23" xfId="0" applyFill="1" applyBorder="1" applyAlignment="1"/>
    <xf numFmtId="0" fontId="12" fillId="0" borderId="20" xfId="0" applyFont="1" applyFill="1" applyBorder="1" applyAlignment="1">
      <alignment horizontal="center"/>
    </xf>
    <xf numFmtId="0" fontId="12" fillId="0" borderId="2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313152</xdr:colOff>
      <xdr:row>85</xdr:row>
      <xdr:rowOff>106471</xdr:rowOff>
    </xdr:from>
    <xdr:ext cx="562066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B0B0C6-523A-A6E5-1862-464293898BA5}"/>
            </a:ext>
          </a:extLst>
        </xdr:cNvPr>
        <xdr:cNvSpPr txBox="1"/>
      </xdr:nvSpPr>
      <xdr:spPr>
        <a:xfrm>
          <a:off x="9102248" y="15377786"/>
          <a:ext cx="56206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DFC8-D700-4361-82C0-0A1F631C1A8A}">
  <dimension ref="A1:AG201"/>
  <sheetViews>
    <sheetView showGridLines="0" topLeftCell="A19" zoomScale="70" zoomScaleNormal="70" workbookViewId="0">
      <selection activeCell="H9" sqref="H9:H13"/>
    </sheetView>
  </sheetViews>
  <sheetFormatPr defaultRowHeight="14.4" x14ac:dyDescent="0.3"/>
  <cols>
    <col min="1" max="1" width="2.33203125" customWidth="1"/>
    <col min="2" max="2" width="9.109375" bestFit="1" customWidth="1"/>
    <col min="3" max="3" width="20.6640625" bestFit="1" customWidth="1"/>
    <col min="4" max="4" width="7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33" x14ac:dyDescent="0.3">
      <c r="A1" s="34" t="s">
        <v>52</v>
      </c>
    </row>
    <row r="2" spans="1:33" x14ac:dyDescent="0.3">
      <c r="A2" s="34" t="s">
        <v>53</v>
      </c>
    </row>
    <row r="3" spans="1:33" x14ac:dyDescent="0.3">
      <c r="A3" s="34" t="s">
        <v>173</v>
      </c>
    </row>
    <row r="6" spans="1:33" ht="15" thickBot="1" x14ac:dyDescent="0.35">
      <c r="A6" t="s">
        <v>54</v>
      </c>
    </row>
    <row r="7" spans="1:33" x14ac:dyDescent="0.3">
      <c r="B7" s="37"/>
      <c r="C7" s="37"/>
      <c r="D7" s="37" t="s">
        <v>57</v>
      </c>
      <c r="E7" s="37" t="s">
        <v>59</v>
      </c>
      <c r="F7" s="37" t="s">
        <v>61</v>
      </c>
      <c r="G7" s="37" t="s">
        <v>63</v>
      </c>
      <c r="H7" s="37" t="s">
        <v>63</v>
      </c>
    </row>
    <row r="8" spans="1:33" ht="15" thickBot="1" x14ac:dyDescent="0.35">
      <c r="B8" s="38" t="s">
        <v>55</v>
      </c>
      <c r="C8" s="38" t="s">
        <v>56</v>
      </c>
      <c r="D8" s="38" t="s">
        <v>58</v>
      </c>
      <c r="E8" s="38" t="s">
        <v>60</v>
      </c>
      <c r="F8" s="38" t="s">
        <v>62</v>
      </c>
      <c r="G8" s="38" t="s">
        <v>64</v>
      </c>
      <c r="H8" s="38" t="s">
        <v>65</v>
      </c>
    </row>
    <row r="9" spans="1:33" x14ac:dyDescent="0.3">
      <c r="B9" s="35" t="s">
        <v>9</v>
      </c>
      <c r="C9" s="35" t="s">
        <v>108</v>
      </c>
      <c r="D9" s="35">
        <v>0</v>
      </c>
      <c r="E9" s="35">
        <v>2.5500000000000114</v>
      </c>
      <c r="F9" s="35">
        <v>5</v>
      </c>
      <c r="G9" s="35">
        <v>1E+30</v>
      </c>
      <c r="H9" s="35">
        <v>2.5500000000000114</v>
      </c>
      <c r="R9" s="35" t="s">
        <v>103</v>
      </c>
      <c r="S9" s="35" t="s">
        <v>143</v>
      </c>
      <c r="T9" s="35">
        <v>0</v>
      </c>
      <c r="U9" s="35">
        <v>0.55000000000001137</v>
      </c>
      <c r="V9" s="35">
        <v>3.1999999999999886</v>
      </c>
      <c r="W9" s="35">
        <v>1E+30</v>
      </c>
      <c r="X9" s="35">
        <v>0.55000000000001137</v>
      </c>
      <c r="AA9" s="35" t="s">
        <v>174</v>
      </c>
      <c r="AB9" s="35" t="s">
        <v>72</v>
      </c>
      <c r="AC9" s="35">
        <v>0</v>
      </c>
      <c r="AD9" s="35">
        <v>0.34999999999999698</v>
      </c>
      <c r="AE9" s="35">
        <v>1.3</v>
      </c>
      <c r="AF9" s="35">
        <v>1E+30</v>
      </c>
      <c r="AG9" s="35">
        <v>0.34999999999999698</v>
      </c>
    </row>
    <row r="10" spans="1:33" x14ac:dyDescent="0.3">
      <c r="B10" s="35" t="s">
        <v>9</v>
      </c>
      <c r="C10" s="35" t="s">
        <v>110</v>
      </c>
      <c r="D10" s="35">
        <v>0</v>
      </c>
      <c r="E10" s="35">
        <v>2.25</v>
      </c>
      <c r="F10" s="35">
        <v>5.5</v>
      </c>
      <c r="G10" s="35">
        <v>1E+30</v>
      </c>
      <c r="H10" s="35">
        <v>2.25</v>
      </c>
      <c r="R10" s="35" t="s">
        <v>104</v>
      </c>
      <c r="S10" s="35" t="s">
        <v>145</v>
      </c>
      <c r="T10" s="35">
        <v>0</v>
      </c>
      <c r="U10" s="35">
        <v>0.25000000000001421</v>
      </c>
      <c r="V10" s="35">
        <v>3.5</v>
      </c>
      <c r="W10" s="35">
        <v>1E+30</v>
      </c>
      <c r="X10" s="35">
        <v>0.25000000000001421</v>
      </c>
      <c r="AA10" s="35" t="s">
        <v>175</v>
      </c>
      <c r="AB10" s="35" t="s">
        <v>74</v>
      </c>
      <c r="AC10" s="35">
        <v>0</v>
      </c>
      <c r="AD10" s="35">
        <v>0.45000000000000018</v>
      </c>
      <c r="AE10" s="35">
        <v>1.2</v>
      </c>
      <c r="AF10" s="35">
        <v>1E+30</v>
      </c>
      <c r="AG10" s="35">
        <v>0.45000000000000018</v>
      </c>
    </row>
    <row r="11" spans="1:33" x14ac:dyDescent="0.3">
      <c r="B11" s="35" t="s">
        <v>9</v>
      </c>
      <c r="C11" s="35" t="s">
        <v>112</v>
      </c>
      <c r="D11" s="35">
        <v>0</v>
      </c>
      <c r="E11" s="35">
        <v>2.0500000000000256</v>
      </c>
      <c r="F11" s="35">
        <v>6.0000000000000142</v>
      </c>
      <c r="G11" s="35">
        <v>1E+30</v>
      </c>
      <c r="H11" s="35">
        <v>2.0500000000000256</v>
      </c>
      <c r="R11" s="35" t="s">
        <v>105</v>
      </c>
      <c r="S11" s="35" t="s">
        <v>147</v>
      </c>
      <c r="T11" s="35">
        <v>0</v>
      </c>
      <c r="U11" s="35">
        <v>0.25000000000005684</v>
      </c>
      <c r="V11" s="35">
        <v>3.2000000000000455</v>
      </c>
      <c r="W11" s="35">
        <v>1E+30</v>
      </c>
      <c r="X11" s="35">
        <v>0.25000000000005684</v>
      </c>
      <c r="AA11" s="35" t="s">
        <v>176</v>
      </c>
      <c r="AB11" s="35" t="s">
        <v>76</v>
      </c>
      <c r="AC11" s="35">
        <v>0</v>
      </c>
      <c r="AD11" s="35">
        <v>0.25</v>
      </c>
      <c r="AE11" s="35">
        <v>0.75</v>
      </c>
      <c r="AF11" s="35">
        <v>1E+30</v>
      </c>
      <c r="AG11" s="35">
        <v>0.25</v>
      </c>
    </row>
    <row r="12" spans="1:33" x14ac:dyDescent="0.3">
      <c r="B12" s="35" t="s">
        <v>9</v>
      </c>
      <c r="C12" s="35" t="s">
        <v>114</v>
      </c>
      <c r="D12" s="35">
        <v>0</v>
      </c>
      <c r="E12" s="35">
        <v>1</v>
      </c>
      <c r="F12" s="35">
        <v>4.75</v>
      </c>
      <c r="G12" s="35">
        <v>1E+30</v>
      </c>
      <c r="H12" s="35">
        <v>1</v>
      </c>
      <c r="R12" s="35" t="s">
        <v>106</v>
      </c>
      <c r="S12" s="35" t="s">
        <v>149</v>
      </c>
      <c r="T12" s="35">
        <v>25000</v>
      </c>
      <c r="U12" s="35">
        <v>0</v>
      </c>
      <c r="V12" s="35">
        <v>3.1999999999999886</v>
      </c>
      <c r="W12" s="35">
        <v>0.25000000000001421</v>
      </c>
      <c r="X12" s="35">
        <v>1E+30</v>
      </c>
      <c r="AA12" s="35" t="s">
        <v>177</v>
      </c>
      <c r="AB12" s="35" t="s">
        <v>78</v>
      </c>
      <c r="AC12" s="35">
        <v>0</v>
      </c>
      <c r="AD12" s="35">
        <v>0</v>
      </c>
      <c r="AE12" s="35">
        <v>0.5</v>
      </c>
      <c r="AF12" s="35">
        <v>0.19999999999998863</v>
      </c>
      <c r="AG12" s="35">
        <v>0</v>
      </c>
    </row>
    <row r="13" spans="1:33" x14ac:dyDescent="0.3">
      <c r="B13" s="35" t="s">
        <v>9</v>
      </c>
      <c r="C13" s="35" t="s">
        <v>116</v>
      </c>
      <c r="D13" s="35">
        <v>0</v>
      </c>
      <c r="E13" s="35">
        <v>1.5499999999999972</v>
      </c>
      <c r="F13" s="35">
        <v>3.75</v>
      </c>
      <c r="G13" s="35">
        <v>1E+30</v>
      </c>
      <c r="H13" s="35">
        <v>1.5499999999999972</v>
      </c>
      <c r="R13" s="35" t="s">
        <v>240</v>
      </c>
      <c r="S13" s="35" t="s">
        <v>151</v>
      </c>
      <c r="T13" s="35">
        <v>0</v>
      </c>
      <c r="U13" s="35">
        <v>1.0000000000000142</v>
      </c>
      <c r="V13" s="35">
        <v>4</v>
      </c>
      <c r="W13" s="35">
        <v>1E+30</v>
      </c>
      <c r="X13" s="35">
        <v>1.0000000000000142</v>
      </c>
      <c r="AA13" s="35" t="s">
        <v>178</v>
      </c>
      <c r="AB13" s="35" t="s">
        <v>80</v>
      </c>
      <c r="AC13" s="35">
        <v>0</v>
      </c>
      <c r="AD13" s="35">
        <v>1.5</v>
      </c>
      <c r="AE13" s="35">
        <v>2</v>
      </c>
      <c r="AF13" s="35">
        <v>1E+30</v>
      </c>
      <c r="AG13" s="35">
        <v>1.5</v>
      </c>
    </row>
    <row r="14" spans="1:33" x14ac:dyDescent="0.3">
      <c r="J14" s="35" t="s">
        <v>217</v>
      </c>
      <c r="K14" s="35" t="s">
        <v>118</v>
      </c>
      <c r="L14" s="35">
        <v>0</v>
      </c>
      <c r="M14" s="35">
        <v>2.5500000000000114</v>
      </c>
      <c r="N14" s="35">
        <v>6</v>
      </c>
      <c r="O14" s="35">
        <v>1E+30</v>
      </c>
      <c r="P14" s="35">
        <v>2.5500000000000114</v>
      </c>
      <c r="R14" s="35" t="s">
        <v>241</v>
      </c>
      <c r="S14" s="35" t="s">
        <v>153</v>
      </c>
      <c r="T14" s="35">
        <v>0</v>
      </c>
      <c r="U14" s="35">
        <v>2.9000000000000341</v>
      </c>
      <c r="V14" s="35">
        <v>5</v>
      </c>
      <c r="W14" s="35">
        <v>1E+30</v>
      </c>
      <c r="X14" s="35">
        <v>2.9000000000000341</v>
      </c>
      <c r="AA14" s="35" t="s">
        <v>179</v>
      </c>
      <c r="AB14" s="35" t="s">
        <v>82</v>
      </c>
      <c r="AC14" s="35">
        <v>0</v>
      </c>
      <c r="AD14" s="35">
        <v>1.7000000000000002</v>
      </c>
      <c r="AE14" s="35">
        <v>2.2000000000000002</v>
      </c>
      <c r="AF14" s="35">
        <v>1E+30</v>
      </c>
      <c r="AG14" s="35">
        <v>1.7000000000000002</v>
      </c>
    </row>
    <row r="15" spans="1:33" x14ac:dyDescent="0.3">
      <c r="J15" s="35" t="s">
        <v>218</v>
      </c>
      <c r="K15" s="35" t="s">
        <v>120</v>
      </c>
      <c r="L15" s="35">
        <v>0</v>
      </c>
      <c r="M15" s="35">
        <v>2.9500000000000028</v>
      </c>
      <c r="N15" s="35">
        <v>7</v>
      </c>
      <c r="O15" s="35">
        <v>1E+30</v>
      </c>
      <c r="P15" s="35">
        <v>2.9500000000000028</v>
      </c>
      <c r="R15" s="35" t="s">
        <v>242</v>
      </c>
      <c r="S15" s="35" t="s">
        <v>155</v>
      </c>
      <c r="T15" s="35">
        <v>0</v>
      </c>
      <c r="U15" s="35">
        <v>1.9000000000000341</v>
      </c>
      <c r="V15" s="35">
        <v>4</v>
      </c>
      <c r="W15" s="35">
        <v>1E+30</v>
      </c>
      <c r="X15" s="35">
        <v>1.9000000000000341</v>
      </c>
      <c r="AA15" s="35" t="s">
        <v>180</v>
      </c>
      <c r="AB15" s="35" t="s">
        <v>84</v>
      </c>
      <c r="AC15" s="35">
        <v>0</v>
      </c>
      <c r="AD15" s="35">
        <v>1.9999999999999991</v>
      </c>
      <c r="AE15" s="35">
        <v>2.4999999999999991</v>
      </c>
      <c r="AF15" s="35">
        <v>1E+30</v>
      </c>
      <c r="AG15" s="35">
        <v>1.9999999999999991</v>
      </c>
    </row>
    <row r="16" spans="1:33" x14ac:dyDescent="0.3">
      <c r="J16" s="35" t="s">
        <v>219</v>
      </c>
      <c r="K16" s="35" t="s">
        <v>122</v>
      </c>
      <c r="L16" s="35">
        <v>0</v>
      </c>
      <c r="M16" s="35">
        <v>2.25</v>
      </c>
      <c r="N16" s="35">
        <v>6</v>
      </c>
      <c r="O16" s="35">
        <v>1E+30</v>
      </c>
      <c r="P16" s="35">
        <v>2.25</v>
      </c>
      <c r="R16" s="35" t="s">
        <v>243</v>
      </c>
      <c r="S16" s="35" t="s">
        <v>157</v>
      </c>
      <c r="T16" s="35">
        <v>0</v>
      </c>
      <c r="U16" s="35">
        <v>2.2000000000000455</v>
      </c>
      <c r="V16" s="35">
        <v>3.8000000000000114</v>
      </c>
      <c r="W16" s="35">
        <v>1E+30</v>
      </c>
      <c r="X16" s="35">
        <v>2.2000000000000455</v>
      </c>
      <c r="AA16" s="35" t="s">
        <v>181</v>
      </c>
      <c r="AB16" s="35" t="s">
        <v>86</v>
      </c>
      <c r="AC16" s="35">
        <v>0</v>
      </c>
      <c r="AD16" s="35">
        <v>2.5</v>
      </c>
      <c r="AE16" s="35">
        <v>3</v>
      </c>
      <c r="AF16" s="35">
        <v>1E+30</v>
      </c>
      <c r="AG16" s="35">
        <v>2.5</v>
      </c>
    </row>
    <row r="17" spans="10:33" x14ac:dyDescent="0.3">
      <c r="J17" s="35" t="s">
        <v>220</v>
      </c>
      <c r="K17" s="35" t="s">
        <v>124</v>
      </c>
      <c r="L17" s="35">
        <v>0</v>
      </c>
      <c r="M17" s="35">
        <v>1.75</v>
      </c>
      <c r="N17" s="35">
        <v>5.75</v>
      </c>
      <c r="O17" s="35">
        <v>1E+30</v>
      </c>
      <c r="P17" s="35">
        <v>1.75</v>
      </c>
      <c r="R17" s="35" t="s">
        <v>244</v>
      </c>
      <c r="S17" s="35" t="s">
        <v>159</v>
      </c>
      <c r="T17" s="35">
        <v>25000</v>
      </c>
      <c r="U17" s="35">
        <v>0</v>
      </c>
      <c r="V17" s="35">
        <v>2.0999999999999659</v>
      </c>
      <c r="W17" s="35">
        <v>0.10000000000002274</v>
      </c>
      <c r="X17" s="35">
        <v>1E+30</v>
      </c>
      <c r="AA17" s="35" t="s">
        <v>182</v>
      </c>
      <c r="AB17" s="35" t="s">
        <v>87</v>
      </c>
      <c r="AC17" s="35">
        <v>0</v>
      </c>
      <c r="AD17" s="35">
        <v>0.30000000000000071</v>
      </c>
      <c r="AE17" s="35">
        <v>0.80000000000000071</v>
      </c>
      <c r="AF17" s="35">
        <v>1E+30</v>
      </c>
      <c r="AG17" s="35">
        <v>0.30000000000000071</v>
      </c>
    </row>
    <row r="18" spans="10:33" x14ac:dyDescent="0.3">
      <c r="J18" s="35" t="s">
        <v>221</v>
      </c>
      <c r="K18" s="35" t="s">
        <v>126</v>
      </c>
      <c r="L18" s="35">
        <v>0</v>
      </c>
      <c r="M18" s="35">
        <v>1.9500000000000028</v>
      </c>
      <c r="N18" s="35">
        <v>5.75</v>
      </c>
      <c r="O18" s="35">
        <v>1E+30</v>
      </c>
      <c r="P18" s="35">
        <v>1.9500000000000028</v>
      </c>
      <c r="R18" s="35" t="s">
        <v>245</v>
      </c>
      <c r="S18" s="35" t="s">
        <v>161</v>
      </c>
      <c r="T18" s="35">
        <v>0</v>
      </c>
      <c r="U18" s="35">
        <v>0.10000000000002274</v>
      </c>
      <c r="V18" s="35">
        <v>1.9499999999999886</v>
      </c>
      <c r="W18" s="35">
        <v>1E+30</v>
      </c>
      <c r="X18" s="35">
        <v>0.10000000000002274</v>
      </c>
      <c r="AA18" s="35" t="s">
        <v>183</v>
      </c>
      <c r="AB18" s="35" t="s">
        <v>88</v>
      </c>
      <c r="AC18" s="35">
        <v>0</v>
      </c>
      <c r="AD18" s="35">
        <v>0.69999999999999929</v>
      </c>
      <c r="AE18" s="35">
        <v>1.1999999999999993</v>
      </c>
      <c r="AF18" s="35">
        <v>1E+30</v>
      </c>
      <c r="AG18" s="35">
        <v>0.69999999999999929</v>
      </c>
    </row>
    <row r="19" spans="10:33" x14ac:dyDescent="0.3">
      <c r="J19" s="35" t="s">
        <v>222</v>
      </c>
      <c r="K19" s="35" t="s">
        <v>127</v>
      </c>
      <c r="L19" s="35">
        <v>0</v>
      </c>
      <c r="M19" s="35">
        <v>1.3499999999999801</v>
      </c>
      <c r="N19" s="35">
        <v>5.7999999999999829</v>
      </c>
      <c r="O19" s="35">
        <v>1E+30</v>
      </c>
      <c r="P19" s="35">
        <v>1.3499999999999801</v>
      </c>
      <c r="R19" s="35" t="s">
        <v>246</v>
      </c>
      <c r="S19" s="35" t="s">
        <v>133</v>
      </c>
      <c r="T19" s="35">
        <v>10000</v>
      </c>
      <c r="U19" s="35">
        <v>0</v>
      </c>
      <c r="V19" s="35">
        <v>1.25</v>
      </c>
      <c r="W19" s="35">
        <v>0.80000000000002558</v>
      </c>
      <c r="X19" s="35">
        <v>1E+30</v>
      </c>
      <c r="AA19" s="35" t="s">
        <v>184</v>
      </c>
      <c r="AB19" s="35" t="s">
        <v>89</v>
      </c>
      <c r="AC19" s="35">
        <v>2500</v>
      </c>
      <c r="AD19" s="35">
        <v>0</v>
      </c>
      <c r="AE19" s="35">
        <v>0.5</v>
      </c>
      <c r="AF19" s="35">
        <v>0</v>
      </c>
      <c r="AG19" s="35">
        <v>0.25</v>
      </c>
    </row>
    <row r="20" spans="10:33" x14ac:dyDescent="0.3">
      <c r="J20" s="35" t="s">
        <v>223</v>
      </c>
      <c r="K20" s="35" t="s">
        <v>128</v>
      </c>
      <c r="L20" s="35">
        <v>0</v>
      </c>
      <c r="M20" s="35">
        <v>1.5499999999999972</v>
      </c>
      <c r="N20" s="35">
        <v>6</v>
      </c>
      <c r="O20" s="35">
        <v>1E+30</v>
      </c>
      <c r="P20" s="35">
        <v>1.5499999999999972</v>
      </c>
      <c r="R20" s="35" t="s">
        <v>247</v>
      </c>
      <c r="S20" s="35" t="s">
        <v>135</v>
      </c>
      <c r="T20" s="35">
        <v>0</v>
      </c>
      <c r="U20" s="35">
        <v>0.69999999999998863</v>
      </c>
      <c r="V20" s="35">
        <v>2.75</v>
      </c>
      <c r="W20" s="35">
        <v>1E+30</v>
      </c>
      <c r="X20" s="35">
        <v>0.69999999999998863</v>
      </c>
      <c r="AA20" s="35" t="s">
        <v>185</v>
      </c>
      <c r="AB20" s="35" t="s">
        <v>90</v>
      </c>
      <c r="AC20" s="35">
        <v>0</v>
      </c>
      <c r="AD20" s="35">
        <v>0</v>
      </c>
      <c r="AE20" s="35">
        <v>0.5</v>
      </c>
      <c r="AF20" s="35">
        <v>1E+30</v>
      </c>
      <c r="AG20" s="35">
        <v>0</v>
      </c>
    </row>
    <row r="21" spans="10:33" x14ac:dyDescent="0.3">
      <c r="J21" s="35" t="s">
        <v>224</v>
      </c>
      <c r="K21" s="35" t="s">
        <v>129</v>
      </c>
      <c r="L21" s="35">
        <v>0</v>
      </c>
      <c r="M21" s="35">
        <v>1.8500000000000085</v>
      </c>
      <c r="N21" s="35">
        <v>5.8000000000000114</v>
      </c>
      <c r="O21" s="35">
        <v>1E+30</v>
      </c>
      <c r="P21" s="35">
        <v>1.8500000000000085</v>
      </c>
      <c r="R21" s="35" t="s">
        <v>248</v>
      </c>
      <c r="S21" s="35" t="s">
        <v>137</v>
      </c>
      <c r="T21" s="35">
        <v>10000</v>
      </c>
      <c r="U21" s="35">
        <v>0</v>
      </c>
      <c r="V21" s="35">
        <v>2.75</v>
      </c>
      <c r="W21" s="35">
        <v>0.44999999999998863</v>
      </c>
      <c r="X21" s="35">
        <v>0.80000000000002558</v>
      </c>
      <c r="AA21" s="35" t="s">
        <v>186</v>
      </c>
      <c r="AB21" s="35" t="s">
        <v>72</v>
      </c>
      <c r="AC21" s="35">
        <v>0</v>
      </c>
      <c r="AD21" s="35">
        <v>0.54999999999999716</v>
      </c>
      <c r="AE21" s="35">
        <v>1.5</v>
      </c>
      <c r="AF21" s="35">
        <v>1E+30</v>
      </c>
      <c r="AG21" s="35">
        <v>0.54999999999999716</v>
      </c>
    </row>
    <row r="22" spans="10:33" x14ac:dyDescent="0.3">
      <c r="J22" s="35" t="s">
        <v>225</v>
      </c>
      <c r="K22" s="35" t="s">
        <v>130</v>
      </c>
      <c r="L22" s="35">
        <v>0</v>
      </c>
      <c r="M22" s="35">
        <v>2.0499999999999972</v>
      </c>
      <c r="N22" s="35">
        <v>6.5</v>
      </c>
      <c r="O22" s="35">
        <v>1E+30</v>
      </c>
      <c r="P22" s="35">
        <v>2.0499999999999972</v>
      </c>
      <c r="R22" s="35" t="s">
        <v>249</v>
      </c>
      <c r="S22" s="35" t="s">
        <v>139</v>
      </c>
      <c r="T22" s="35">
        <v>0</v>
      </c>
      <c r="U22" s="35">
        <v>0.44999999999998863</v>
      </c>
      <c r="V22" s="35">
        <v>3</v>
      </c>
      <c r="W22" s="35">
        <v>1E+30</v>
      </c>
      <c r="X22" s="35">
        <v>0.44999999999998863</v>
      </c>
      <c r="AA22" s="35" t="s">
        <v>187</v>
      </c>
      <c r="AB22" s="35" t="s">
        <v>74</v>
      </c>
      <c r="AC22" s="35">
        <v>0</v>
      </c>
      <c r="AD22" s="35">
        <v>0.80000000000000071</v>
      </c>
      <c r="AE22" s="35">
        <v>1.5500000000000007</v>
      </c>
      <c r="AF22" s="35">
        <v>1E+30</v>
      </c>
      <c r="AG22" s="35">
        <v>0.80000000000000071</v>
      </c>
    </row>
    <row r="23" spans="10:33" x14ac:dyDescent="0.3">
      <c r="J23" s="35" t="s">
        <v>226</v>
      </c>
      <c r="K23" s="35" t="s">
        <v>131</v>
      </c>
      <c r="L23" s="35">
        <v>0</v>
      </c>
      <c r="M23" s="35">
        <v>0.79999999999999716</v>
      </c>
      <c r="N23" s="35">
        <v>5</v>
      </c>
      <c r="O23" s="35">
        <v>1E+30</v>
      </c>
      <c r="P23" s="35">
        <v>0.79999999999999716</v>
      </c>
      <c r="R23" s="35" t="s">
        <v>250</v>
      </c>
      <c r="S23" s="35" t="s">
        <v>141</v>
      </c>
      <c r="T23" s="35">
        <v>0</v>
      </c>
      <c r="U23" s="35">
        <v>1.9999999999999858</v>
      </c>
      <c r="V23" s="35">
        <v>3</v>
      </c>
      <c r="W23" s="35">
        <v>1E+30</v>
      </c>
      <c r="X23" s="35">
        <v>1.9999999999999858</v>
      </c>
      <c r="AA23" s="35" t="s">
        <v>188</v>
      </c>
      <c r="AB23" s="35" t="s">
        <v>76</v>
      </c>
      <c r="AC23" s="35">
        <v>0</v>
      </c>
      <c r="AD23" s="35">
        <v>1.5</v>
      </c>
      <c r="AE23" s="35">
        <v>2</v>
      </c>
      <c r="AF23" s="35">
        <v>1E+30</v>
      </c>
      <c r="AG23" s="35">
        <v>1.5</v>
      </c>
    </row>
    <row r="24" spans="10:33" x14ac:dyDescent="0.3">
      <c r="J24" s="35" t="s">
        <v>227</v>
      </c>
      <c r="K24" s="35" t="s">
        <v>108</v>
      </c>
      <c r="L24" s="35">
        <v>0</v>
      </c>
      <c r="M24" s="35">
        <v>4.0500000000000114</v>
      </c>
      <c r="N24" s="35">
        <v>6.5</v>
      </c>
      <c r="O24" s="35">
        <v>1E+30</v>
      </c>
      <c r="P24" s="35">
        <v>4.0500000000000114</v>
      </c>
      <c r="R24" s="35" t="s">
        <v>251</v>
      </c>
      <c r="S24" s="35" t="s">
        <v>143</v>
      </c>
      <c r="T24" s="35">
        <v>0</v>
      </c>
      <c r="U24" s="35">
        <v>0.60000000000000853</v>
      </c>
      <c r="V24" s="35">
        <v>3</v>
      </c>
      <c r="W24" s="35">
        <v>1E+30</v>
      </c>
      <c r="X24" s="35">
        <v>0.60000000000000853</v>
      </c>
      <c r="AA24" s="35" t="s">
        <v>189</v>
      </c>
      <c r="AB24" s="35" t="s">
        <v>78</v>
      </c>
      <c r="AC24" s="35">
        <v>0</v>
      </c>
      <c r="AD24" s="35">
        <v>2.5</v>
      </c>
      <c r="AE24" s="35">
        <v>3</v>
      </c>
      <c r="AF24" s="35">
        <v>1E+30</v>
      </c>
      <c r="AG24" s="35">
        <v>2.5</v>
      </c>
    </row>
    <row r="25" spans="10:33" x14ac:dyDescent="0.3">
      <c r="J25" s="35" t="s">
        <v>228</v>
      </c>
      <c r="K25" s="35" t="s">
        <v>110</v>
      </c>
      <c r="L25" s="35">
        <v>0</v>
      </c>
      <c r="M25" s="35">
        <v>4.75</v>
      </c>
      <c r="N25" s="35">
        <v>8</v>
      </c>
      <c r="O25" s="35">
        <v>1E+30</v>
      </c>
      <c r="P25" s="35">
        <v>4.75</v>
      </c>
      <c r="R25" s="35" t="s">
        <v>252</v>
      </c>
      <c r="S25" s="35" t="s">
        <v>145</v>
      </c>
      <c r="T25" s="35">
        <v>12500</v>
      </c>
      <c r="U25" s="35">
        <v>0</v>
      </c>
      <c r="V25" s="35">
        <v>3</v>
      </c>
      <c r="W25" s="35">
        <v>0.20000000000000284</v>
      </c>
      <c r="X25" s="35">
        <v>1E+30</v>
      </c>
      <c r="AA25" s="35" t="s">
        <v>190</v>
      </c>
      <c r="AB25" s="35" t="s">
        <v>80</v>
      </c>
      <c r="AC25" s="35">
        <v>0</v>
      </c>
      <c r="AD25" s="35">
        <v>1.8999999999999986</v>
      </c>
      <c r="AE25" s="35">
        <v>2.3999999999999986</v>
      </c>
      <c r="AF25" s="35">
        <v>1E+30</v>
      </c>
      <c r="AG25" s="35">
        <v>1.8999999999999986</v>
      </c>
    </row>
    <row r="26" spans="10:33" x14ac:dyDescent="0.3">
      <c r="J26" s="35" t="s">
        <v>229</v>
      </c>
      <c r="K26" s="35" t="s">
        <v>112</v>
      </c>
      <c r="L26" s="35">
        <v>0</v>
      </c>
      <c r="M26" s="35">
        <v>1.3500000000000227</v>
      </c>
      <c r="N26" s="35">
        <v>5.3000000000000114</v>
      </c>
      <c r="O26" s="35">
        <v>1E+30</v>
      </c>
      <c r="P26" s="35">
        <v>1.3500000000000227</v>
      </c>
      <c r="R26" s="35" t="s">
        <v>253</v>
      </c>
      <c r="S26" s="35" t="s">
        <v>147</v>
      </c>
      <c r="T26" s="35">
        <v>0</v>
      </c>
      <c r="U26" s="35">
        <v>4.9999999999997158E-2</v>
      </c>
      <c r="V26" s="35">
        <v>2.75</v>
      </c>
      <c r="W26" s="35">
        <v>1E+30</v>
      </c>
      <c r="X26" s="35">
        <v>4.9999999999997158E-2</v>
      </c>
      <c r="AA26" s="35" t="s">
        <v>191</v>
      </c>
      <c r="AB26" s="35" t="s">
        <v>82</v>
      </c>
      <c r="AC26" s="35">
        <v>0</v>
      </c>
      <c r="AD26" s="35">
        <v>2.1000000000000014</v>
      </c>
      <c r="AE26" s="35">
        <v>2.6000000000000014</v>
      </c>
      <c r="AF26" s="35">
        <v>1E+30</v>
      </c>
      <c r="AG26" s="35">
        <v>2.1000000000000014</v>
      </c>
    </row>
    <row r="27" spans="10:33" x14ac:dyDescent="0.3">
      <c r="J27" s="35" t="s">
        <v>230</v>
      </c>
      <c r="K27" s="35" t="s">
        <v>114</v>
      </c>
      <c r="L27" s="35">
        <v>0</v>
      </c>
      <c r="M27" s="35">
        <v>1.25</v>
      </c>
      <c r="N27" s="35">
        <v>5</v>
      </c>
      <c r="O27" s="35">
        <v>1E+30</v>
      </c>
      <c r="P27" s="35">
        <v>1.25</v>
      </c>
      <c r="R27" s="35" t="s">
        <v>254</v>
      </c>
      <c r="S27" s="35" t="s">
        <v>149</v>
      </c>
      <c r="T27" s="35">
        <v>0</v>
      </c>
      <c r="U27" s="35">
        <v>4.9999999999997158E-2</v>
      </c>
      <c r="V27" s="35">
        <v>3</v>
      </c>
      <c r="W27" s="35">
        <v>1E+30</v>
      </c>
      <c r="X27" s="35">
        <v>4.9999999999997158E-2</v>
      </c>
      <c r="AA27" s="35" t="s">
        <v>192</v>
      </c>
      <c r="AB27" s="35" t="s">
        <v>84</v>
      </c>
      <c r="AC27" s="35">
        <v>0</v>
      </c>
      <c r="AD27" s="35">
        <v>1.5</v>
      </c>
      <c r="AE27" s="35">
        <v>2</v>
      </c>
      <c r="AF27" s="35">
        <v>1E+30</v>
      </c>
      <c r="AG27" s="35">
        <v>1.5</v>
      </c>
    </row>
    <row r="28" spans="10:33" x14ac:dyDescent="0.3">
      <c r="J28" s="35" t="s">
        <v>231</v>
      </c>
      <c r="K28" s="35" t="s">
        <v>116</v>
      </c>
      <c r="L28" s="35">
        <v>0</v>
      </c>
      <c r="M28" s="35">
        <v>3.9999999999999858</v>
      </c>
      <c r="N28" s="35">
        <v>6.1999999999999886</v>
      </c>
      <c r="O28" s="35">
        <v>1E+30</v>
      </c>
      <c r="P28" s="35">
        <v>3.9999999999999858</v>
      </c>
      <c r="R28" s="35" t="s">
        <v>255</v>
      </c>
      <c r="S28" s="35" t="s">
        <v>151</v>
      </c>
      <c r="T28" s="35">
        <v>7500</v>
      </c>
      <c r="U28" s="35">
        <v>0</v>
      </c>
      <c r="V28" s="35">
        <v>2.75</v>
      </c>
      <c r="W28" s="35">
        <v>4.9999999999997158E-2</v>
      </c>
      <c r="X28" s="35">
        <v>0.20000000000000284</v>
      </c>
      <c r="AA28" s="35" t="s">
        <v>193</v>
      </c>
      <c r="AB28" s="35" t="s">
        <v>86</v>
      </c>
      <c r="AC28" s="35">
        <v>0</v>
      </c>
      <c r="AD28" s="35">
        <v>1.25</v>
      </c>
      <c r="AE28" s="35">
        <v>1.75</v>
      </c>
      <c r="AF28" s="35">
        <v>1E+30</v>
      </c>
      <c r="AG28" s="35">
        <v>1.25</v>
      </c>
    </row>
    <row r="29" spans="10:33" x14ac:dyDescent="0.3">
      <c r="J29" s="35" t="s">
        <v>107</v>
      </c>
      <c r="K29" s="35" t="s">
        <v>118</v>
      </c>
      <c r="L29" s="35">
        <v>0</v>
      </c>
      <c r="M29" s="35">
        <v>2.0500000000000114</v>
      </c>
      <c r="N29" s="35">
        <v>5.5</v>
      </c>
      <c r="O29" s="35">
        <v>1E+30</v>
      </c>
      <c r="P29" s="35">
        <v>2.0500000000000114</v>
      </c>
      <c r="R29" s="35" t="s">
        <v>256</v>
      </c>
      <c r="S29" s="35" t="s">
        <v>153</v>
      </c>
      <c r="T29" s="35">
        <v>10000</v>
      </c>
      <c r="U29" s="35">
        <v>0</v>
      </c>
      <c r="V29" s="35">
        <v>3</v>
      </c>
      <c r="W29" s="35">
        <v>0.25</v>
      </c>
      <c r="X29" s="35">
        <v>1E+30</v>
      </c>
      <c r="AA29" s="35" t="s">
        <v>194</v>
      </c>
      <c r="AB29" s="35" t="s">
        <v>87</v>
      </c>
      <c r="AC29" s="35">
        <v>0</v>
      </c>
      <c r="AD29" s="35">
        <v>2.2999999999999972</v>
      </c>
      <c r="AE29" s="35">
        <v>3</v>
      </c>
      <c r="AF29" s="35">
        <v>1E+30</v>
      </c>
      <c r="AG29" s="35">
        <v>2.2999999999999972</v>
      </c>
    </row>
    <row r="30" spans="10:33" x14ac:dyDescent="0.3">
      <c r="J30" s="35" t="s">
        <v>109</v>
      </c>
      <c r="K30" s="35" t="s">
        <v>120</v>
      </c>
      <c r="L30" s="35">
        <v>0</v>
      </c>
      <c r="M30" s="35">
        <v>1.4500000000000028</v>
      </c>
      <c r="N30" s="35">
        <v>5.5</v>
      </c>
      <c r="O30" s="35">
        <v>1E+30</v>
      </c>
      <c r="P30" s="35">
        <v>1.4500000000000028</v>
      </c>
      <c r="R30" s="35" t="s">
        <v>257</v>
      </c>
      <c r="S30" s="35" t="s">
        <v>155</v>
      </c>
      <c r="T30" s="35">
        <v>0</v>
      </c>
      <c r="U30" s="35">
        <v>0</v>
      </c>
      <c r="V30" s="35">
        <v>3</v>
      </c>
      <c r="W30" s="35">
        <v>1E+30</v>
      </c>
      <c r="X30" s="35">
        <v>0</v>
      </c>
      <c r="AA30" s="35" t="s">
        <v>195</v>
      </c>
      <c r="AB30" s="35" t="s">
        <v>88</v>
      </c>
      <c r="AC30" s="35">
        <v>0</v>
      </c>
      <c r="AD30" s="35">
        <v>2.7999999999999972</v>
      </c>
      <c r="AE30" s="35">
        <v>3.5</v>
      </c>
      <c r="AF30" s="35">
        <v>1E+30</v>
      </c>
      <c r="AG30" s="35">
        <v>2.7999999999999972</v>
      </c>
    </row>
    <row r="31" spans="10:33" x14ac:dyDescent="0.3">
      <c r="J31" s="35" t="s">
        <v>111</v>
      </c>
      <c r="K31" s="35" t="s">
        <v>122</v>
      </c>
      <c r="L31" s="35">
        <v>0</v>
      </c>
      <c r="M31" s="35">
        <v>1.75</v>
      </c>
      <c r="N31" s="35">
        <v>5.5</v>
      </c>
      <c r="O31" s="35">
        <v>1E+30</v>
      </c>
      <c r="P31" s="35">
        <v>1.75</v>
      </c>
      <c r="R31" s="35" t="s">
        <v>258</v>
      </c>
      <c r="S31" s="35" t="s">
        <v>157</v>
      </c>
      <c r="T31" s="35">
        <v>0</v>
      </c>
      <c r="U31" s="35">
        <v>0.5</v>
      </c>
      <c r="V31" s="35">
        <v>3</v>
      </c>
      <c r="W31" s="35">
        <v>1E+30</v>
      </c>
      <c r="X31" s="35">
        <v>0.5</v>
      </c>
      <c r="AA31" s="35" t="s">
        <v>196</v>
      </c>
      <c r="AB31" s="35" t="s">
        <v>89</v>
      </c>
      <c r="AC31" s="35">
        <v>0</v>
      </c>
      <c r="AD31" s="35">
        <v>1.2999999999999972</v>
      </c>
      <c r="AE31" s="35">
        <v>2</v>
      </c>
      <c r="AF31" s="35">
        <v>1E+30</v>
      </c>
      <c r="AG31" s="35">
        <v>1.2999999999999972</v>
      </c>
    </row>
    <row r="32" spans="10:33" x14ac:dyDescent="0.3">
      <c r="J32" s="35" t="s">
        <v>113</v>
      </c>
      <c r="K32" s="35" t="s">
        <v>124</v>
      </c>
      <c r="L32" s="35">
        <v>0</v>
      </c>
      <c r="M32" s="35">
        <v>1.5</v>
      </c>
      <c r="N32" s="35">
        <v>5.5</v>
      </c>
      <c r="O32" s="35">
        <v>1E+30</v>
      </c>
      <c r="P32" s="35">
        <v>1.5</v>
      </c>
      <c r="R32" s="35" t="s">
        <v>259</v>
      </c>
      <c r="S32" s="35" t="s">
        <v>159</v>
      </c>
      <c r="T32" s="35">
        <v>0</v>
      </c>
      <c r="U32" s="35">
        <v>0</v>
      </c>
      <c r="V32" s="35">
        <v>3</v>
      </c>
      <c r="W32" s="35">
        <v>1E+30</v>
      </c>
      <c r="X32" s="35">
        <v>0</v>
      </c>
      <c r="AA32" s="35" t="s">
        <v>197</v>
      </c>
      <c r="AB32" s="35" t="s">
        <v>90</v>
      </c>
      <c r="AC32" s="35">
        <v>0</v>
      </c>
      <c r="AD32" s="35">
        <v>2.0999999999999943</v>
      </c>
      <c r="AE32" s="35">
        <v>2.7999999999999972</v>
      </c>
      <c r="AF32" s="35">
        <v>1E+30</v>
      </c>
      <c r="AG32" s="35">
        <v>2.0999999999999943</v>
      </c>
    </row>
    <row r="33" spans="10:33" x14ac:dyDescent="0.3">
      <c r="J33" s="35" t="s">
        <v>115</v>
      </c>
      <c r="K33" s="35" t="s">
        <v>126</v>
      </c>
      <c r="L33" s="35">
        <v>0</v>
      </c>
      <c r="M33" s="35">
        <v>1.7000000000000313</v>
      </c>
      <c r="N33" s="35">
        <v>5.5000000000000284</v>
      </c>
      <c r="O33" s="35">
        <v>1E+30</v>
      </c>
      <c r="P33" s="35">
        <v>1.7000000000000313</v>
      </c>
      <c r="R33" s="35" t="s">
        <v>260</v>
      </c>
      <c r="S33" s="35" t="s">
        <v>161</v>
      </c>
      <c r="T33" s="35">
        <v>10000</v>
      </c>
      <c r="U33" s="35">
        <v>0</v>
      </c>
      <c r="V33" s="35">
        <v>2.75</v>
      </c>
      <c r="W33" s="35">
        <v>0</v>
      </c>
      <c r="X33" s="35">
        <v>0.25</v>
      </c>
      <c r="AA33" s="35" t="s">
        <v>198</v>
      </c>
      <c r="AB33" s="35" t="s">
        <v>72</v>
      </c>
      <c r="AC33" s="35">
        <v>27500</v>
      </c>
      <c r="AD33" s="35">
        <v>0</v>
      </c>
      <c r="AE33" s="35">
        <v>0.95000000000000284</v>
      </c>
      <c r="AF33" s="35">
        <v>0.34999999999999698</v>
      </c>
      <c r="AG33" s="35">
        <v>0.20000000000000284</v>
      </c>
    </row>
    <row r="34" spans="10:33" x14ac:dyDescent="0.3">
      <c r="J34" s="35" t="s">
        <v>117</v>
      </c>
      <c r="K34" s="35" t="s">
        <v>127</v>
      </c>
      <c r="L34" s="35">
        <v>0</v>
      </c>
      <c r="M34" s="35">
        <v>1.5499999999999972</v>
      </c>
      <c r="N34" s="35">
        <v>6</v>
      </c>
      <c r="O34" s="35">
        <v>1E+30</v>
      </c>
      <c r="P34" s="35">
        <v>1.5499999999999972</v>
      </c>
      <c r="R34" s="35" t="s">
        <v>132</v>
      </c>
      <c r="S34" s="35" t="s">
        <v>133</v>
      </c>
      <c r="T34" s="35">
        <v>0</v>
      </c>
      <c r="U34" s="35">
        <v>0.85000000000007958</v>
      </c>
      <c r="V34" s="35">
        <v>2.8000000000000682</v>
      </c>
      <c r="W34" s="35">
        <v>1E+30</v>
      </c>
      <c r="X34" s="35">
        <v>0.85000000000007958</v>
      </c>
      <c r="AA34" s="35" t="s">
        <v>199</v>
      </c>
      <c r="AB34" s="35" t="s">
        <v>74</v>
      </c>
      <c r="AC34" s="35">
        <v>25000</v>
      </c>
      <c r="AD34" s="35">
        <v>0</v>
      </c>
      <c r="AE34" s="35">
        <v>0.75</v>
      </c>
      <c r="AF34" s="35">
        <v>0.19999999999998863</v>
      </c>
      <c r="AG34" s="35">
        <v>1E+30</v>
      </c>
    </row>
    <row r="35" spans="10:33" x14ac:dyDescent="0.3">
      <c r="J35" s="35" t="s">
        <v>119</v>
      </c>
      <c r="K35" s="35" t="s">
        <v>128</v>
      </c>
      <c r="L35" s="35">
        <v>0</v>
      </c>
      <c r="M35" s="35">
        <v>1.5499999999999972</v>
      </c>
      <c r="N35" s="35">
        <v>6</v>
      </c>
      <c r="O35" s="35">
        <v>1E+30</v>
      </c>
      <c r="P35" s="35">
        <v>1.5499999999999972</v>
      </c>
      <c r="R35" s="35" t="s">
        <v>134</v>
      </c>
      <c r="S35" s="35" t="s">
        <v>135</v>
      </c>
      <c r="T35" s="35">
        <v>27500</v>
      </c>
      <c r="U35" s="35">
        <v>0</v>
      </c>
      <c r="V35" s="35">
        <v>2.75</v>
      </c>
      <c r="W35" s="35">
        <v>0.19999999999998863</v>
      </c>
      <c r="X35" s="35">
        <v>1E+30</v>
      </c>
      <c r="AA35" s="35" t="s">
        <v>200</v>
      </c>
      <c r="AB35" s="35" t="s">
        <v>76</v>
      </c>
      <c r="AC35" s="35">
        <v>20000</v>
      </c>
      <c r="AD35" s="35">
        <v>0</v>
      </c>
      <c r="AE35" s="35">
        <v>0.5</v>
      </c>
      <c r="AF35" s="35">
        <v>0.25</v>
      </c>
      <c r="AG35" s="35">
        <v>1E+30</v>
      </c>
    </row>
    <row r="36" spans="10:33" x14ac:dyDescent="0.3">
      <c r="J36" s="35" t="s">
        <v>121</v>
      </c>
      <c r="K36" s="35" t="s">
        <v>129</v>
      </c>
      <c r="L36" s="35">
        <v>0</v>
      </c>
      <c r="M36" s="35">
        <v>2.0499999999999972</v>
      </c>
      <c r="N36" s="35">
        <v>6</v>
      </c>
      <c r="O36" s="35">
        <v>1E+30</v>
      </c>
      <c r="P36" s="35">
        <v>2.0499999999999972</v>
      </c>
      <c r="R36" s="35" t="s">
        <v>136</v>
      </c>
      <c r="S36" s="35" t="s">
        <v>137</v>
      </c>
      <c r="T36" s="35">
        <v>0</v>
      </c>
      <c r="U36" s="35">
        <v>5.0000000000011369E-2</v>
      </c>
      <c r="V36" s="35">
        <v>3.5</v>
      </c>
      <c r="W36" s="35">
        <v>1E+30</v>
      </c>
      <c r="X36" s="35">
        <v>5.0000000000011369E-2</v>
      </c>
      <c r="AA36" s="35" t="s">
        <v>201</v>
      </c>
      <c r="AB36" s="35" t="s">
        <v>78</v>
      </c>
      <c r="AC36" s="35">
        <v>27500</v>
      </c>
      <c r="AD36" s="35">
        <v>0</v>
      </c>
      <c r="AE36" s="35">
        <v>0.5</v>
      </c>
      <c r="AF36" s="35">
        <v>0</v>
      </c>
      <c r="AG36" s="35">
        <v>0.19999999999998863</v>
      </c>
    </row>
    <row r="37" spans="10:33" x14ac:dyDescent="0.3">
      <c r="J37" s="35" t="s">
        <v>123</v>
      </c>
      <c r="K37" s="35" t="s">
        <v>130</v>
      </c>
      <c r="L37" s="35">
        <v>0</v>
      </c>
      <c r="M37" s="35">
        <v>1.5499999999999972</v>
      </c>
      <c r="N37" s="35">
        <v>6</v>
      </c>
      <c r="O37" s="35">
        <v>1E+30</v>
      </c>
      <c r="P37" s="35">
        <v>1.5499999999999972</v>
      </c>
      <c r="R37" s="35" t="s">
        <v>138</v>
      </c>
      <c r="S37" s="35" t="s">
        <v>139</v>
      </c>
      <c r="T37" s="35">
        <v>0</v>
      </c>
      <c r="U37" s="35">
        <v>0.25</v>
      </c>
      <c r="V37" s="35">
        <v>3.5</v>
      </c>
      <c r="W37" s="35">
        <v>1E+30</v>
      </c>
      <c r="X37" s="35">
        <v>0.25</v>
      </c>
      <c r="AA37" s="35" t="s">
        <v>71</v>
      </c>
      <c r="AB37" s="35" t="s">
        <v>80</v>
      </c>
      <c r="AC37" s="35">
        <v>32500</v>
      </c>
      <c r="AD37" s="35">
        <v>0</v>
      </c>
      <c r="AE37" s="35">
        <v>0.5</v>
      </c>
      <c r="AF37" s="35">
        <v>0.75</v>
      </c>
      <c r="AG37" s="35">
        <v>1E+30</v>
      </c>
    </row>
    <row r="38" spans="10:33" x14ac:dyDescent="0.3">
      <c r="J38" s="35" t="s">
        <v>125</v>
      </c>
      <c r="K38" s="35" t="s">
        <v>131</v>
      </c>
      <c r="L38" s="35">
        <v>0</v>
      </c>
      <c r="M38" s="35">
        <v>1.7999999999999972</v>
      </c>
      <c r="N38" s="35">
        <v>6</v>
      </c>
      <c r="O38" s="35">
        <v>1E+30</v>
      </c>
      <c r="P38" s="35">
        <v>1.7999999999999972</v>
      </c>
      <c r="R38" s="35" t="s">
        <v>140</v>
      </c>
      <c r="S38" s="35" t="s">
        <v>141</v>
      </c>
      <c r="T38" s="35">
        <v>0</v>
      </c>
      <c r="U38" s="35">
        <v>4.0499999999999972</v>
      </c>
      <c r="V38" s="35">
        <v>5.75</v>
      </c>
      <c r="W38" s="35">
        <v>1E+30</v>
      </c>
      <c r="X38" s="35">
        <v>4.0499999999999972</v>
      </c>
      <c r="AA38" s="35" t="s">
        <v>73</v>
      </c>
      <c r="AB38" s="35" t="s">
        <v>82</v>
      </c>
      <c r="AC38" s="35">
        <v>25000</v>
      </c>
      <c r="AD38" s="35">
        <v>0</v>
      </c>
      <c r="AE38" s="35">
        <v>0.5</v>
      </c>
      <c r="AF38" s="35">
        <v>0.30000000000001137</v>
      </c>
      <c r="AG38" s="35">
        <v>1E+30</v>
      </c>
    </row>
    <row r="39" spans="10:33" x14ac:dyDescent="0.3">
      <c r="J39" s="35" t="s">
        <v>91</v>
      </c>
      <c r="K39" s="35" t="s">
        <v>133</v>
      </c>
      <c r="L39" s="35">
        <v>0</v>
      </c>
      <c r="M39" s="35">
        <v>0.80000000000002558</v>
      </c>
      <c r="N39" s="35">
        <v>2.3000000000000114</v>
      </c>
      <c r="O39" s="35">
        <v>1E+30</v>
      </c>
      <c r="P39" s="35">
        <v>0.80000000000002558</v>
      </c>
      <c r="R39" s="35" t="s">
        <v>142</v>
      </c>
      <c r="S39" s="35" t="s">
        <v>143</v>
      </c>
      <c r="T39" s="35">
        <v>0</v>
      </c>
      <c r="U39" s="35">
        <v>1.0500000000000114</v>
      </c>
      <c r="V39" s="35">
        <v>4</v>
      </c>
      <c r="W39" s="35">
        <v>1E+30</v>
      </c>
      <c r="X39" s="35">
        <v>1.0500000000000114</v>
      </c>
      <c r="AA39" s="35" t="s">
        <v>75</v>
      </c>
      <c r="AB39" s="35" t="s">
        <v>84</v>
      </c>
      <c r="AC39" s="35">
        <v>20000</v>
      </c>
      <c r="AD39" s="35">
        <v>0</v>
      </c>
      <c r="AE39" s="35">
        <v>0.5</v>
      </c>
      <c r="AF39" s="35">
        <v>0.54999999999999716</v>
      </c>
      <c r="AG39" s="35">
        <v>1E+30</v>
      </c>
    </row>
    <row r="40" spans="10:33" x14ac:dyDescent="0.3">
      <c r="J40" s="35" t="s">
        <v>92</v>
      </c>
      <c r="K40" s="35" t="s">
        <v>135</v>
      </c>
      <c r="L40" s="35">
        <v>0</v>
      </c>
      <c r="M40" s="35">
        <v>0.70000000000000284</v>
      </c>
      <c r="N40" s="35">
        <v>3</v>
      </c>
      <c r="O40" s="35">
        <v>1E+30</v>
      </c>
      <c r="P40" s="35">
        <v>0.70000000000000284</v>
      </c>
      <c r="R40" s="35" t="s">
        <v>144</v>
      </c>
      <c r="S40" s="35" t="s">
        <v>145</v>
      </c>
      <c r="T40" s="35">
        <v>0</v>
      </c>
      <c r="U40" s="35">
        <v>0.45000000000000284</v>
      </c>
      <c r="V40" s="35">
        <v>4</v>
      </c>
      <c r="W40" s="35">
        <v>1E+30</v>
      </c>
      <c r="X40" s="35">
        <v>0.45000000000000284</v>
      </c>
      <c r="AA40" s="35" t="s">
        <v>77</v>
      </c>
      <c r="AB40" s="35" t="s">
        <v>86</v>
      </c>
      <c r="AC40" s="35">
        <v>0</v>
      </c>
      <c r="AD40" s="35">
        <v>0</v>
      </c>
      <c r="AE40" s="35">
        <v>0.5</v>
      </c>
      <c r="AF40" s="35">
        <v>1.25</v>
      </c>
      <c r="AG40" s="35">
        <v>0.25</v>
      </c>
    </row>
    <row r="41" spans="10:33" x14ac:dyDescent="0.3">
      <c r="J41" s="35" t="s">
        <v>93</v>
      </c>
      <c r="K41" s="35" t="s">
        <v>137</v>
      </c>
      <c r="L41" s="35">
        <v>0</v>
      </c>
      <c r="M41" s="35">
        <v>1.2000000000000028</v>
      </c>
      <c r="N41" s="35">
        <v>4.1999999999999886</v>
      </c>
      <c r="O41" s="35">
        <v>1E+30</v>
      </c>
      <c r="P41" s="35">
        <v>1.2000000000000028</v>
      </c>
      <c r="R41" s="35" t="s">
        <v>146</v>
      </c>
      <c r="S41" s="35" t="s">
        <v>147</v>
      </c>
      <c r="T41" s="35">
        <v>0</v>
      </c>
      <c r="U41" s="35">
        <v>0.5</v>
      </c>
      <c r="V41" s="35">
        <v>3.75</v>
      </c>
      <c r="W41" s="35">
        <v>1E+30</v>
      </c>
      <c r="X41" s="35">
        <v>0.5</v>
      </c>
      <c r="AA41" s="35" t="s">
        <v>79</v>
      </c>
      <c r="AB41" s="35" t="s">
        <v>87</v>
      </c>
      <c r="AC41" s="35">
        <v>32500</v>
      </c>
      <c r="AD41" s="35">
        <v>0</v>
      </c>
      <c r="AE41" s="35">
        <v>0.70000000000000284</v>
      </c>
      <c r="AF41" s="35">
        <v>0.30000000000000071</v>
      </c>
      <c r="AG41" s="35">
        <v>1E+30</v>
      </c>
    </row>
    <row r="42" spans="10:33" x14ac:dyDescent="0.3">
      <c r="J42" s="35" t="s">
        <v>94</v>
      </c>
      <c r="K42" s="35" t="s">
        <v>139</v>
      </c>
      <c r="L42" s="35">
        <v>0</v>
      </c>
      <c r="M42" s="35">
        <v>0.20000000000000284</v>
      </c>
      <c r="N42" s="35">
        <v>3</v>
      </c>
      <c r="O42" s="35">
        <v>1E+30</v>
      </c>
      <c r="P42" s="35">
        <v>0.20000000000000284</v>
      </c>
      <c r="R42" s="35" t="s">
        <v>148</v>
      </c>
      <c r="S42" s="35" t="s">
        <v>149</v>
      </c>
      <c r="T42" s="35">
        <v>0</v>
      </c>
      <c r="U42" s="35">
        <v>0.25</v>
      </c>
      <c r="V42" s="35">
        <v>3.75</v>
      </c>
      <c r="W42" s="35">
        <v>1E+30</v>
      </c>
      <c r="X42" s="35">
        <v>0.25</v>
      </c>
      <c r="AA42" s="35" t="s">
        <v>81</v>
      </c>
      <c r="AB42" s="35" t="s">
        <v>88</v>
      </c>
      <c r="AC42" s="35">
        <v>25000</v>
      </c>
      <c r="AD42" s="35">
        <v>0</v>
      </c>
      <c r="AE42" s="35">
        <v>0.70000000000000284</v>
      </c>
      <c r="AF42" s="35">
        <v>0.69999999999999929</v>
      </c>
      <c r="AG42" s="35">
        <v>1E+30</v>
      </c>
    </row>
    <row r="43" spans="10:33" x14ac:dyDescent="0.3">
      <c r="J43" s="35" t="s">
        <v>232</v>
      </c>
      <c r="K43" s="35" t="s">
        <v>141</v>
      </c>
      <c r="L43" s="35">
        <v>27500</v>
      </c>
      <c r="M43" s="35">
        <v>0</v>
      </c>
      <c r="N43" s="35">
        <v>1.25</v>
      </c>
      <c r="O43" s="35">
        <v>1.5499999999999972</v>
      </c>
      <c r="P43" s="35">
        <v>1E+30</v>
      </c>
      <c r="R43" s="35" t="s">
        <v>150</v>
      </c>
      <c r="S43" s="35" t="s">
        <v>151</v>
      </c>
      <c r="T43" s="35">
        <v>0</v>
      </c>
      <c r="U43" s="35">
        <v>0.45000000000000284</v>
      </c>
      <c r="V43" s="35">
        <v>3.75</v>
      </c>
      <c r="W43" s="35">
        <v>1E+30</v>
      </c>
      <c r="X43" s="35">
        <v>0.45000000000000284</v>
      </c>
      <c r="AA43" s="35" t="s">
        <v>83</v>
      </c>
      <c r="AB43" s="35" t="s">
        <v>89</v>
      </c>
      <c r="AC43" s="35">
        <v>17500</v>
      </c>
      <c r="AD43" s="35">
        <v>0</v>
      </c>
      <c r="AE43" s="35">
        <v>0.70000000000000284</v>
      </c>
      <c r="AF43" s="35">
        <v>0.25</v>
      </c>
      <c r="AG43" s="35">
        <v>0</v>
      </c>
    </row>
    <row r="44" spans="10:33" x14ac:dyDescent="0.3">
      <c r="J44" s="35" t="s">
        <v>233</v>
      </c>
      <c r="K44" s="35" t="s">
        <v>143</v>
      </c>
      <c r="L44" s="35">
        <v>7500</v>
      </c>
      <c r="M44" s="35">
        <v>0</v>
      </c>
      <c r="N44" s="35">
        <v>2.1999999999999886</v>
      </c>
      <c r="O44" s="35">
        <v>0.55000000000001137</v>
      </c>
      <c r="P44" s="35">
        <v>1E+30</v>
      </c>
      <c r="R44" s="35" t="s">
        <v>152</v>
      </c>
      <c r="S44" s="35" t="s">
        <v>153</v>
      </c>
      <c r="T44" s="35">
        <v>0</v>
      </c>
      <c r="U44" s="35">
        <v>0.25</v>
      </c>
      <c r="V44" s="35">
        <v>4</v>
      </c>
      <c r="W44" s="35">
        <v>1E+30</v>
      </c>
      <c r="X44" s="35">
        <v>0.25</v>
      </c>
      <c r="AA44" s="35" t="s">
        <v>85</v>
      </c>
      <c r="AB44" s="35" t="s">
        <v>90</v>
      </c>
      <c r="AC44" s="35">
        <v>0</v>
      </c>
      <c r="AD44" s="35">
        <v>0</v>
      </c>
      <c r="AE44" s="35">
        <v>0.70000000000000284</v>
      </c>
      <c r="AF44" s="35">
        <v>0</v>
      </c>
      <c r="AG44" s="35">
        <v>0.25</v>
      </c>
    </row>
    <row r="45" spans="10:33" x14ac:dyDescent="0.3">
      <c r="J45" s="35" t="s">
        <v>234</v>
      </c>
      <c r="K45" s="35" t="s">
        <v>145</v>
      </c>
      <c r="L45" s="35">
        <v>0</v>
      </c>
      <c r="M45" s="35">
        <v>0.20000000000000284</v>
      </c>
      <c r="N45" s="35">
        <v>3</v>
      </c>
      <c r="O45" s="35">
        <v>1E+30</v>
      </c>
      <c r="P45" s="35">
        <v>0.20000000000000284</v>
      </c>
      <c r="R45" s="35" t="s">
        <v>154</v>
      </c>
      <c r="S45" s="35" t="s">
        <v>155</v>
      </c>
      <c r="T45" s="35">
        <v>0</v>
      </c>
      <c r="U45" s="35">
        <v>0.25</v>
      </c>
      <c r="V45" s="35">
        <v>4</v>
      </c>
      <c r="W45" s="35">
        <v>1E+30</v>
      </c>
      <c r="X45" s="35">
        <v>0.25</v>
      </c>
      <c r="AA45" s="35" t="s">
        <v>202</v>
      </c>
      <c r="AB45" s="35" t="s">
        <v>108</v>
      </c>
      <c r="AC45" s="35">
        <v>0</v>
      </c>
      <c r="AD45" s="35">
        <v>1.0500000000000114</v>
      </c>
      <c r="AE45" s="35">
        <v>3.5</v>
      </c>
      <c r="AF45" s="35">
        <v>1E+30</v>
      </c>
      <c r="AG45" s="35">
        <v>1.0500000000000114</v>
      </c>
    </row>
    <row r="46" spans="10:33" x14ac:dyDescent="0.3">
      <c r="J46" s="35" t="s">
        <v>235</v>
      </c>
      <c r="K46" s="35" t="s">
        <v>147</v>
      </c>
      <c r="L46" s="35">
        <v>25000</v>
      </c>
      <c r="M46" s="35">
        <v>0</v>
      </c>
      <c r="N46" s="35">
        <v>2.5</v>
      </c>
      <c r="O46" s="35">
        <v>5.0000000000011369E-2</v>
      </c>
      <c r="P46" s="35">
        <v>0.55000000000001137</v>
      </c>
      <c r="R46" s="35" t="s">
        <v>156</v>
      </c>
      <c r="S46" s="35" t="s">
        <v>157</v>
      </c>
      <c r="T46" s="35">
        <v>0</v>
      </c>
      <c r="U46" s="35">
        <v>0.75</v>
      </c>
      <c r="V46" s="35">
        <v>4</v>
      </c>
      <c r="W46" s="35">
        <v>1E+30</v>
      </c>
      <c r="X46" s="35">
        <v>0.75</v>
      </c>
      <c r="AA46" s="35" t="s">
        <v>203</v>
      </c>
      <c r="AB46" s="35" t="s">
        <v>110</v>
      </c>
      <c r="AC46" s="35">
        <v>0</v>
      </c>
      <c r="AD46" s="35">
        <v>0.75</v>
      </c>
      <c r="AE46" s="35">
        <v>4</v>
      </c>
      <c r="AF46" s="35">
        <v>1E+30</v>
      </c>
      <c r="AG46" s="35">
        <v>0.75</v>
      </c>
    </row>
    <row r="47" spans="10:33" x14ac:dyDescent="0.3">
      <c r="J47" s="35" t="s">
        <v>236</v>
      </c>
      <c r="K47" s="35" t="s">
        <v>149</v>
      </c>
      <c r="L47" s="35">
        <v>0</v>
      </c>
      <c r="M47" s="35">
        <v>5.0000000000011369E-2</v>
      </c>
      <c r="N47" s="35">
        <v>2.8000000000000114</v>
      </c>
      <c r="O47" s="35">
        <v>1E+30</v>
      </c>
      <c r="P47" s="35">
        <v>5.0000000000011369E-2</v>
      </c>
      <c r="R47" s="35" t="s">
        <v>158</v>
      </c>
      <c r="S47" s="35" t="s">
        <v>159</v>
      </c>
      <c r="T47" s="35">
        <v>0</v>
      </c>
      <c r="U47" s="35">
        <v>0.25</v>
      </c>
      <c r="V47" s="35">
        <v>4</v>
      </c>
      <c r="W47" s="35">
        <v>1E+30</v>
      </c>
      <c r="X47" s="35">
        <v>0.25</v>
      </c>
      <c r="AA47" s="35" t="s">
        <v>204</v>
      </c>
      <c r="AB47" s="35" t="s">
        <v>112</v>
      </c>
      <c r="AC47" s="35">
        <v>0</v>
      </c>
      <c r="AD47" s="35">
        <v>1.0500000000000114</v>
      </c>
      <c r="AE47" s="35">
        <v>5</v>
      </c>
      <c r="AF47" s="35">
        <v>1E+30</v>
      </c>
      <c r="AG47" s="35">
        <v>1.0500000000000114</v>
      </c>
    </row>
    <row r="48" spans="10:33" ht="15" thickBot="1" x14ac:dyDescent="0.35">
      <c r="J48" s="35" t="s">
        <v>237</v>
      </c>
      <c r="K48" s="35" t="s">
        <v>151</v>
      </c>
      <c r="L48" s="35">
        <v>0</v>
      </c>
      <c r="M48" s="35">
        <v>0.45000000000000284</v>
      </c>
      <c r="N48" s="35">
        <v>3</v>
      </c>
      <c r="O48" s="35">
        <v>1E+30</v>
      </c>
      <c r="P48" s="35">
        <v>0.45000000000000284</v>
      </c>
      <c r="R48" s="36" t="s">
        <v>160</v>
      </c>
      <c r="S48" s="36" t="s">
        <v>161</v>
      </c>
      <c r="T48" s="36">
        <v>0</v>
      </c>
      <c r="U48" s="36">
        <v>0.5</v>
      </c>
      <c r="V48" s="36">
        <v>4</v>
      </c>
      <c r="W48" s="36">
        <v>1E+30</v>
      </c>
      <c r="X48" s="36">
        <v>0.5</v>
      </c>
      <c r="AA48" s="35" t="s">
        <v>205</v>
      </c>
      <c r="AB48" s="35" t="s">
        <v>114</v>
      </c>
      <c r="AC48" s="35">
        <v>22500</v>
      </c>
      <c r="AD48" s="35">
        <v>0</v>
      </c>
      <c r="AE48" s="35">
        <v>3.75</v>
      </c>
      <c r="AF48" s="35">
        <v>5.0000000000011369E-2</v>
      </c>
      <c r="AG48" s="35">
        <v>0.19999999999998863</v>
      </c>
    </row>
    <row r="49" spans="10:33" x14ac:dyDescent="0.3">
      <c r="J49" s="35" t="s">
        <v>95</v>
      </c>
      <c r="K49" s="35" t="s">
        <v>153</v>
      </c>
      <c r="L49" s="35">
        <v>0</v>
      </c>
      <c r="M49" s="35">
        <v>0.80000000000001137</v>
      </c>
      <c r="N49" s="35">
        <v>4</v>
      </c>
      <c r="O49" s="35">
        <v>1E+30</v>
      </c>
      <c r="P49" s="35">
        <v>0.80000000000001137</v>
      </c>
      <c r="AA49" s="35" t="s">
        <v>206</v>
      </c>
      <c r="AB49" s="35" t="s">
        <v>116</v>
      </c>
      <c r="AC49" s="35">
        <v>0</v>
      </c>
      <c r="AD49" s="35">
        <v>1.7999999999999972</v>
      </c>
      <c r="AE49" s="35">
        <v>4</v>
      </c>
      <c r="AF49" s="35">
        <v>1E+30</v>
      </c>
      <c r="AG49" s="35">
        <v>1.7999999999999972</v>
      </c>
    </row>
    <row r="50" spans="10:33" x14ac:dyDescent="0.3">
      <c r="J50" s="35" t="s">
        <v>96</v>
      </c>
      <c r="K50" s="35" t="s">
        <v>155</v>
      </c>
      <c r="L50" s="35">
        <v>22500</v>
      </c>
      <c r="M50" s="35">
        <v>0</v>
      </c>
      <c r="N50" s="35">
        <v>3.1999999999999886</v>
      </c>
      <c r="O50" s="35">
        <v>0</v>
      </c>
      <c r="P50" s="35">
        <v>1E+30</v>
      </c>
      <c r="AA50" s="35" t="s">
        <v>207</v>
      </c>
      <c r="AB50" s="35" t="s">
        <v>118</v>
      </c>
      <c r="AC50" s="35">
        <v>0</v>
      </c>
      <c r="AD50" s="35">
        <v>1.0500000000000114</v>
      </c>
      <c r="AE50" s="35">
        <v>4.5</v>
      </c>
      <c r="AF50" s="35">
        <v>1E+30</v>
      </c>
      <c r="AG50" s="35">
        <v>1.0500000000000114</v>
      </c>
    </row>
    <row r="51" spans="10:33" x14ac:dyDescent="0.3">
      <c r="J51" s="35" t="s">
        <v>97</v>
      </c>
      <c r="K51" s="35" t="s">
        <v>157</v>
      </c>
      <c r="L51" s="35">
        <v>0</v>
      </c>
      <c r="M51" s="35">
        <v>2.3000000000000114</v>
      </c>
      <c r="N51" s="35">
        <v>5</v>
      </c>
      <c r="O51" s="35">
        <v>1E+30</v>
      </c>
      <c r="P51" s="35">
        <v>2.3000000000000114</v>
      </c>
      <c r="AA51" s="35" t="s">
        <v>208</v>
      </c>
      <c r="AB51" s="35" t="s">
        <v>120</v>
      </c>
      <c r="AC51" s="35">
        <v>0</v>
      </c>
      <c r="AD51" s="35">
        <v>0.95000000000000284</v>
      </c>
      <c r="AE51" s="35">
        <v>5</v>
      </c>
      <c r="AF51" s="35">
        <v>1E+30</v>
      </c>
      <c r="AG51" s="35">
        <v>0.95000000000000284</v>
      </c>
    </row>
    <row r="52" spans="10:33" x14ac:dyDescent="0.3">
      <c r="J52" s="35" t="s">
        <v>98</v>
      </c>
      <c r="K52" s="35" t="s">
        <v>159</v>
      </c>
      <c r="L52" s="35">
        <v>10000</v>
      </c>
      <c r="M52" s="35">
        <v>0</v>
      </c>
      <c r="N52" s="35">
        <v>3.1999999999999886</v>
      </c>
      <c r="O52" s="35">
        <v>0.55000000000001137</v>
      </c>
      <c r="P52" s="35">
        <v>0</v>
      </c>
      <c r="AA52" s="35" t="s">
        <v>209</v>
      </c>
      <c r="AB52" s="35" t="s">
        <v>122</v>
      </c>
      <c r="AC52" s="35">
        <v>0</v>
      </c>
      <c r="AD52" s="35">
        <v>0</v>
      </c>
      <c r="AE52" s="35">
        <v>3.75</v>
      </c>
      <c r="AF52" s="35">
        <v>4.9999999999997158E-2</v>
      </c>
      <c r="AG52" s="35">
        <v>5.0000000000011369E-2</v>
      </c>
    </row>
    <row r="53" spans="10:33" x14ac:dyDescent="0.3">
      <c r="J53" s="35" t="s">
        <v>238</v>
      </c>
      <c r="K53" s="35" t="s">
        <v>161</v>
      </c>
      <c r="L53" s="35">
        <v>0</v>
      </c>
      <c r="M53" s="35">
        <v>1.0500000000000114</v>
      </c>
      <c r="N53" s="35">
        <v>4</v>
      </c>
      <c r="O53" s="35">
        <v>1E+30</v>
      </c>
      <c r="P53" s="35">
        <v>1.0500000000000114</v>
      </c>
      <c r="AA53" s="35" t="s">
        <v>210</v>
      </c>
      <c r="AB53" s="35" t="s">
        <v>124</v>
      </c>
      <c r="AC53" s="35">
        <v>7500</v>
      </c>
      <c r="AD53" s="35">
        <v>0</v>
      </c>
      <c r="AE53" s="35">
        <v>4</v>
      </c>
      <c r="AF53" s="35">
        <v>4.9999999999997158E-2</v>
      </c>
      <c r="AG53" s="35">
        <v>0.25000000000001421</v>
      </c>
    </row>
    <row r="54" spans="10:33" x14ac:dyDescent="0.3">
      <c r="J54" s="35" t="s">
        <v>99</v>
      </c>
      <c r="K54" s="35" t="s">
        <v>133</v>
      </c>
      <c r="L54" s="35">
        <v>0</v>
      </c>
      <c r="M54" s="35">
        <v>1</v>
      </c>
      <c r="N54" s="35">
        <v>2.5</v>
      </c>
      <c r="O54" s="35">
        <v>1E+30</v>
      </c>
      <c r="P54" s="35">
        <v>1</v>
      </c>
      <c r="AA54" s="35" t="s">
        <v>211</v>
      </c>
      <c r="AB54" s="35" t="s">
        <v>126</v>
      </c>
      <c r="AC54" s="35">
        <v>20000</v>
      </c>
      <c r="AD54" s="35">
        <v>0</v>
      </c>
      <c r="AE54" s="35">
        <v>3.7999999999999972</v>
      </c>
      <c r="AF54" s="35">
        <v>0.20000000000000284</v>
      </c>
      <c r="AG54" s="35">
        <v>4.9999999999997158E-2</v>
      </c>
    </row>
    <row r="55" spans="10:33" x14ac:dyDescent="0.3">
      <c r="J55" s="35" t="s">
        <v>100</v>
      </c>
      <c r="K55" s="35" t="s">
        <v>135</v>
      </c>
      <c r="L55" s="35">
        <v>0</v>
      </c>
      <c r="M55" s="35">
        <v>0.19999999999998863</v>
      </c>
      <c r="N55" s="35">
        <v>2.5</v>
      </c>
      <c r="O55" s="35">
        <v>1E+30</v>
      </c>
      <c r="P55" s="35">
        <v>0.19999999999998863</v>
      </c>
      <c r="AA55" s="35" t="s">
        <v>212</v>
      </c>
      <c r="AB55" s="35" t="s">
        <v>127</v>
      </c>
      <c r="AC55" s="35">
        <v>0</v>
      </c>
      <c r="AD55" s="35">
        <v>0.75</v>
      </c>
      <c r="AE55" s="35">
        <v>5</v>
      </c>
      <c r="AF55" s="35">
        <v>1E+30</v>
      </c>
      <c r="AG55" s="35">
        <v>0.75</v>
      </c>
    </row>
    <row r="56" spans="10:33" x14ac:dyDescent="0.3">
      <c r="J56" s="35" t="s">
        <v>101</v>
      </c>
      <c r="K56" s="35" t="s">
        <v>137</v>
      </c>
      <c r="L56" s="35">
        <v>15000</v>
      </c>
      <c r="M56" s="35">
        <v>0</v>
      </c>
      <c r="N56" s="35">
        <v>3</v>
      </c>
      <c r="O56" s="35">
        <v>5.0000000000011369E-2</v>
      </c>
      <c r="P56" s="35">
        <v>0.44999999999998863</v>
      </c>
      <c r="AA56" s="35" t="s">
        <v>213</v>
      </c>
      <c r="AB56" s="35" t="s">
        <v>128</v>
      </c>
      <c r="AC56" s="35">
        <v>0</v>
      </c>
      <c r="AD56" s="35">
        <v>1.25</v>
      </c>
      <c r="AE56" s="35">
        <v>5.5</v>
      </c>
      <c r="AF56" s="35">
        <v>1E+30</v>
      </c>
      <c r="AG56" s="35">
        <v>1.25</v>
      </c>
    </row>
    <row r="57" spans="10:33" x14ac:dyDescent="0.3">
      <c r="J57" s="35" t="s">
        <v>102</v>
      </c>
      <c r="K57" s="35" t="s">
        <v>139</v>
      </c>
      <c r="L57" s="35">
        <v>10000</v>
      </c>
      <c r="M57" s="35">
        <v>0</v>
      </c>
      <c r="N57" s="35">
        <v>2.8000000000000114</v>
      </c>
      <c r="O57" s="35">
        <v>0.19999999999998863</v>
      </c>
      <c r="P57" s="35">
        <v>5.0000000000011369E-2</v>
      </c>
      <c r="AA57" s="35" t="s">
        <v>214</v>
      </c>
      <c r="AB57" s="35" t="s">
        <v>129</v>
      </c>
      <c r="AC57" s="35">
        <v>25000</v>
      </c>
      <c r="AD57" s="35">
        <v>0</v>
      </c>
      <c r="AE57" s="35">
        <v>3.75</v>
      </c>
      <c r="AF57" s="35">
        <v>0.5</v>
      </c>
      <c r="AG57" s="35">
        <v>1E+30</v>
      </c>
    </row>
    <row r="58" spans="10:33" x14ac:dyDescent="0.3">
      <c r="J58" s="35" t="s">
        <v>239</v>
      </c>
      <c r="K58" s="35" t="s">
        <v>141</v>
      </c>
      <c r="L58" s="35">
        <v>0</v>
      </c>
      <c r="M58" s="35">
        <v>1.7499999999999858</v>
      </c>
      <c r="N58" s="35">
        <v>3</v>
      </c>
      <c r="O58" s="35">
        <v>1E+30</v>
      </c>
      <c r="P58" s="35">
        <v>1.7499999999999858</v>
      </c>
      <c r="AA58" s="35" t="s">
        <v>215</v>
      </c>
      <c r="AB58" s="35" t="s">
        <v>130</v>
      </c>
      <c r="AC58" s="35">
        <v>0</v>
      </c>
      <c r="AD58" s="35">
        <v>0</v>
      </c>
      <c r="AE58" s="35">
        <v>4.25</v>
      </c>
      <c r="AF58" s="35">
        <v>0</v>
      </c>
      <c r="AG58" s="35">
        <v>0.10000000000002274</v>
      </c>
    </row>
    <row r="59" spans="10:33" x14ac:dyDescent="0.3">
      <c r="AA59" s="35" t="s">
        <v>216</v>
      </c>
      <c r="AB59" s="35" t="s">
        <v>131</v>
      </c>
      <c r="AC59" s="35">
        <v>20000</v>
      </c>
      <c r="AD59" s="35">
        <v>0</v>
      </c>
      <c r="AE59" s="35">
        <v>4</v>
      </c>
      <c r="AF59" s="35">
        <v>0.10000000000002274</v>
      </c>
      <c r="AG59" s="35">
        <v>0</v>
      </c>
    </row>
    <row r="151" spans="1:8" ht="15" thickBot="1" x14ac:dyDescent="0.35">
      <c r="A151" t="s">
        <v>66</v>
      </c>
    </row>
    <row r="152" spans="1:8" x14ac:dyDescent="0.3">
      <c r="B152" s="37"/>
      <c r="C152" s="37"/>
      <c r="D152" s="37" t="s">
        <v>57</v>
      </c>
      <c r="E152" s="37" t="s">
        <v>67</v>
      </c>
      <c r="F152" s="37" t="s">
        <v>69</v>
      </c>
      <c r="G152" s="37" t="s">
        <v>63</v>
      </c>
      <c r="H152" s="37" t="s">
        <v>63</v>
      </c>
    </row>
    <row r="153" spans="1:8" ht="15" thickBot="1" x14ac:dyDescent="0.35">
      <c r="B153" s="38" t="s">
        <v>55</v>
      </c>
      <c r="C153" s="38" t="s">
        <v>56</v>
      </c>
      <c r="D153" s="38" t="s">
        <v>58</v>
      </c>
      <c r="E153" s="38" t="s">
        <v>68</v>
      </c>
      <c r="F153" s="38" t="s">
        <v>70</v>
      </c>
      <c r="G153" s="38" t="s">
        <v>64</v>
      </c>
      <c r="H153" s="38" t="s">
        <v>65</v>
      </c>
    </row>
    <row r="154" spans="1:8" x14ac:dyDescent="0.3">
      <c r="B154" s="35" t="s">
        <v>261</v>
      </c>
      <c r="C154" s="35" t="s">
        <v>72</v>
      </c>
      <c r="D154" s="35">
        <v>27500</v>
      </c>
      <c r="E154" s="35">
        <v>-0.95000000000000284</v>
      </c>
      <c r="F154" s="35">
        <v>0</v>
      </c>
      <c r="G154" s="35">
        <v>0</v>
      </c>
      <c r="H154" s="35">
        <v>5000</v>
      </c>
    </row>
    <row r="155" spans="1:8" x14ac:dyDescent="0.3">
      <c r="B155" s="35" t="s">
        <v>262</v>
      </c>
      <c r="C155" s="35" t="s">
        <v>74</v>
      </c>
      <c r="D155" s="35">
        <v>25000</v>
      </c>
      <c r="E155" s="35">
        <v>-0.94999999999998863</v>
      </c>
      <c r="F155" s="35">
        <v>0</v>
      </c>
      <c r="G155" s="35">
        <v>22500</v>
      </c>
      <c r="H155" s="35">
        <v>10000</v>
      </c>
    </row>
    <row r="156" spans="1:8" x14ac:dyDescent="0.3">
      <c r="B156" s="35" t="s">
        <v>263</v>
      </c>
      <c r="C156" s="35" t="s">
        <v>76</v>
      </c>
      <c r="D156" s="35">
        <v>20000</v>
      </c>
      <c r="E156" s="35">
        <v>-1.1999999999999886</v>
      </c>
      <c r="F156" s="35">
        <v>0</v>
      </c>
      <c r="G156" s="35">
        <v>15000</v>
      </c>
      <c r="H156" s="35">
        <v>10000</v>
      </c>
    </row>
    <row r="157" spans="1:8" x14ac:dyDescent="0.3">
      <c r="B157" s="35" t="s">
        <v>264</v>
      </c>
      <c r="C157" s="35" t="s">
        <v>78</v>
      </c>
      <c r="D157" s="35">
        <v>27500</v>
      </c>
      <c r="E157" s="35">
        <v>-0.5</v>
      </c>
      <c r="F157" s="35">
        <v>0</v>
      </c>
      <c r="G157" s="35">
        <v>0</v>
      </c>
      <c r="H157" s="35">
        <v>5000</v>
      </c>
    </row>
    <row r="158" spans="1:8" x14ac:dyDescent="0.3">
      <c r="B158" s="35" t="s">
        <v>265</v>
      </c>
      <c r="C158" s="35" t="s">
        <v>80</v>
      </c>
      <c r="D158" s="35">
        <v>32500</v>
      </c>
      <c r="E158" s="35">
        <v>-1.25</v>
      </c>
      <c r="F158" s="35">
        <v>0</v>
      </c>
      <c r="G158" s="35">
        <v>0</v>
      </c>
      <c r="H158" s="35">
        <v>20000</v>
      </c>
    </row>
    <row r="159" spans="1:8" x14ac:dyDescent="0.3">
      <c r="B159" s="35" t="s">
        <v>266</v>
      </c>
      <c r="C159" s="35" t="s">
        <v>82</v>
      </c>
      <c r="D159" s="35">
        <v>25000</v>
      </c>
      <c r="E159" s="35">
        <v>-0.80000000000001137</v>
      </c>
      <c r="F159" s="35">
        <v>0</v>
      </c>
      <c r="G159" s="35">
        <v>7500</v>
      </c>
      <c r="H159" s="35">
        <v>20000</v>
      </c>
    </row>
    <row r="160" spans="1:8" x14ac:dyDescent="0.3">
      <c r="B160" s="35" t="s">
        <v>267</v>
      </c>
      <c r="C160" s="35" t="s">
        <v>84</v>
      </c>
      <c r="D160" s="35">
        <v>20000</v>
      </c>
      <c r="E160" s="35">
        <v>-1.0499999999999972</v>
      </c>
      <c r="F160" s="35">
        <v>0</v>
      </c>
      <c r="G160" s="35">
        <v>20000</v>
      </c>
      <c r="H160" s="35">
        <v>7500</v>
      </c>
    </row>
    <row r="161" spans="2:8" x14ac:dyDescent="0.3">
      <c r="B161" s="35" t="s">
        <v>268</v>
      </c>
      <c r="C161" s="35" t="s">
        <v>86</v>
      </c>
      <c r="D161" s="35">
        <v>0</v>
      </c>
      <c r="E161" s="35">
        <v>-0.5</v>
      </c>
      <c r="F161" s="35">
        <v>0</v>
      </c>
      <c r="G161" s="35">
        <v>0</v>
      </c>
      <c r="H161" s="35">
        <v>20000</v>
      </c>
    </row>
    <row r="162" spans="2:8" x14ac:dyDescent="0.3">
      <c r="B162" s="35" t="s">
        <v>269</v>
      </c>
      <c r="C162" s="35" t="s">
        <v>87</v>
      </c>
      <c r="D162" s="35">
        <v>32500</v>
      </c>
      <c r="E162" s="35">
        <v>-1.2500000000000142</v>
      </c>
      <c r="F162" s="35">
        <v>0</v>
      </c>
      <c r="G162" s="35">
        <v>0</v>
      </c>
      <c r="H162" s="35">
        <v>2500</v>
      </c>
    </row>
    <row r="163" spans="2:8" x14ac:dyDescent="0.3">
      <c r="B163" s="35" t="s">
        <v>270</v>
      </c>
      <c r="C163" s="35" t="s">
        <v>88</v>
      </c>
      <c r="D163" s="35">
        <v>25000</v>
      </c>
      <c r="E163" s="35">
        <v>-2.3500000000000369</v>
      </c>
      <c r="F163" s="35">
        <v>0</v>
      </c>
      <c r="G163" s="35">
        <v>0</v>
      </c>
      <c r="H163" s="35">
        <v>2500</v>
      </c>
    </row>
    <row r="164" spans="2:8" x14ac:dyDescent="0.3">
      <c r="B164" s="35" t="s">
        <v>271</v>
      </c>
      <c r="C164" s="35" t="s">
        <v>89</v>
      </c>
      <c r="D164" s="35">
        <v>20000</v>
      </c>
      <c r="E164" s="35">
        <v>-1.4500000000000028</v>
      </c>
      <c r="F164" s="35">
        <v>0</v>
      </c>
      <c r="G164" s="35">
        <v>17500</v>
      </c>
      <c r="H164" s="35">
        <v>2500</v>
      </c>
    </row>
    <row r="165" spans="2:8" x14ac:dyDescent="0.3">
      <c r="B165" s="35" t="s">
        <v>272</v>
      </c>
      <c r="C165" s="35" t="s">
        <v>90</v>
      </c>
      <c r="D165" s="35">
        <v>0</v>
      </c>
      <c r="E165" s="35">
        <v>-0.70000000000000284</v>
      </c>
      <c r="F165" s="35">
        <v>0</v>
      </c>
      <c r="G165" s="35">
        <v>0</v>
      </c>
      <c r="H165" s="35">
        <v>25000</v>
      </c>
    </row>
    <row r="166" spans="2:8" x14ac:dyDescent="0.3">
      <c r="B166" s="35" t="s">
        <v>273</v>
      </c>
      <c r="C166" s="35" t="s">
        <v>170</v>
      </c>
      <c r="D166" s="35">
        <v>22500</v>
      </c>
      <c r="E166" s="35">
        <v>0</v>
      </c>
      <c r="F166" s="35">
        <v>50000</v>
      </c>
      <c r="G166" s="35">
        <v>1E+30</v>
      </c>
      <c r="H166" s="35">
        <v>27500</v>
      </c>
    </row>
    <row r="167" spans="2:8" x14ac:dyDescent="0.3">
      <c r="B167" s="35" t="s">
        <v>274</v>
      </c>
      <c r="C167" s="35" t="s">
        <v>80</v>
      </c>
      <c r="D167" s="35">
        <v>27500</v>
      </c>
      <c r="E167" s="35">
        <v>0</v>
      </c>
      <c r="F167" s="35">
        <v>47500</v>
      </c>
      <c r="G167" s="35">
        <v>1E+30</v>
      </c>
      <c r="H167" s="35">
        <v>20000</v>
      </c>
    </row>
    <row r="168" spans="2:8" x14ac:dyDescent="0.3">
      <c r="B168" s="35" t="s">
        <v>171</v>
      </c>
      <c r="C168" s="35" t="s">
        <v>87</v>
      </c>
      <c r="D168" s="35">
        <v>47500</v>
      </c>
      <c r="E168" s="35">
        <v>-0.20000000000000284</v>
      </c>
      <c r="F168" s="35">
        <v>47500</v>
      </c>
      <c r="G168" s="35">
        <v>17500</v>
      </c>
      <c r="H168" s="35">
        <v>2500</v>
      </c>
    </row>
    <row r="169" spans="2:8" x14ac:dyDescent="0.3">
      <c r="B169" s="35" t="s">
        <v>172</v>
      </c>
      <c r="C169" s="35" t="s">
        <v>72</v>
      </c>
      <c r="D169" s="35">
        <v>0</v>
      </c>
      <c r="E169" s="35">
        <v>0</v>
      </c>
      <c r="F169" s="35">
        <v>37500</v>
      </c>
      <c r="G169" s="35">
        <v>1E+30</v>
      </c>
      <c r="H169" s="35">
        <v>37500</v>
      </c>
    </row>
    <row r="170" spans="2:8" x14ac:dyDescent="0.3">
      <c r="B170" s="35" t="s">
        <v>275</v>
      </c>
      <c r="C170" s="35" t="s">
        <v>80</v>
      </c>
      <c r="D170" s="35">
        <v>0</v>
      </c>
      <c r="E170" s="35">
        <v>0</v>
      </c>
      <c r="F170" s="35">
        <v>30000</v>
      </c>
      <c r="G170" s="35">
        <v>1E+30</v>
      </c>
      <c r="H170" s="35">
        <v>30000</v>
      </c>
    </row>
    <row r="171" spans="2:8" x14ac:dyDescent="0.3">
      <c r="B171" s="35" t="s">
        <v>276</v>
      </c>
      <c r="C171" s="35" t="s">
        <v>87</v>
      </c>
      <c r="D171" s="35">
        <v>0</v>
      </c>
      <c r="E171" s="35">
        <v>0</v>
      </c>
      <c r="F171" s="35">
        <v>30000</v>
      </c>
      <c r="G171" s="35">
        <v>1E+30</v>
      </c>
      <c r="H171" s="35">
        <v>30000</v>
      </c>
    </row>
    <row r="172" spans="2:8" x14ac:dyDescent="0.3">
      <c r="B172" s="35" t="s">
        <v>168</v>
      </c>
      <c r="C172" s="35" t="s">
        <v>72</v>
      </c>
      <c r="D172" s="35">
        <v>100000</v>
      </c>
      <c r="E172" s="35">
        <v>0</v>
      </c>
      <c r="F172" s="35">
        <v>100000</v>
      </c>
      <c r="G172" s="35">
        <v>0</v>
      </c>
      <c r="H172" s="35">
        <v>27500</v>
      </c>
    </row>
    <row r="173" spans="2:8" x14ac:dyDescent="0.3">
      <c r="B173" s="35" t="s">
        <v>169</v>
      </c>
      <c r="C173" s="35" t="s">
        <v>80</v>
      </c>
      <c r="D173" s="35">
        <v>77500</v>
      </c>
      <c r="E173" s="35">
        <v>0</v>
      </c>
      <c r="F173" s="35">
        <v>97500</v>
      </c>
      <c r="G173" s="35">
        <v>1E+30</v>
      </c>
      <c r="H173" s="35">
        <v>20000</v>
      </c>
    </row>
    <row r="174" spans="2:8" x14ac:dyDescent="0.3">
      <c r="B174" s="35" t="s">
        <v>277</v>
      </c>
      <c r="C174" s="35" t="s">
        <v>87</v>
      </c>
      <c r="D174" s="35">
        <v>75000</v>
      </c>
      <c r="E174" s="35">
        <v>0</v>
      </c>
      <c r="F174" s="35">
        <v>100000</v>
      </c>
      <c r="G174" s="35">
        <v>1E+30</v>
      </c>
      <c r="H174" s="35">
        <v>25000</v>
      </c>
    </row>
    <row r="175" spans="2:8" x14ac:dyDescent="0.3">
      <c r="B175" s="35" t="s">
        <v>278</v>
      </c>
      <c r="C175" s="35" t="s">
        <v>108</v>
      </c>
      <c r="D175" s="35">
        <v>10000</v>
      </c>
      <c r="E175" s="35">
        <v>2.4499999999999886</v>
      </c>
      <c r="F175" s="35">
        <v>10000</v>
      </c>
      <c r="G175" s="35">
        <v>10000</v>
      </c>
      <c r="H175" s="35">
        <v>10000</v>
      </c>
    </row>
    <row r="176" spans="2:8" x14ac:dyDescent="0.3">
      <c r="B176" s="35" t="s">
        <v>279</v>
      </c>
      <c r="C176" s="35" t="s">
        <v>110</v>
      </c>
      <c r="D176" s="35">
        <v>27500</v>
      </c>
      <c r="E176" s="35">
        <v>3.25</v>
      </c>
      <c r="F176" s="35">
        <v>27500</v>
      </c>
      <c r="G176" s="35">
        <v>5000</v>
      </c>
      <c r="H176" s="35">
        <v>0</v>
      </c>
    </row>
    <row r="177" spans="2:8" x14ac:dyDescent="0.3">
      <c r="B177" s="35" t="s">
        <v>280</v>
      </c>
      <c r="C177" s="35" t="s">
        <v>112</v>
      </c>
      <c r="D177" s="35">
        <v>25000</v>
      </c>
      <c r="E177" s="35">
        <v>3.9499999999999886</v>
      </c>
      <c r="F177" s="35">
        <v>25000</v>
      </c>
      <c r="G177" s="35">
        <v>10000</v>
      </c>
      <c r="H177" s="35">
        <v>15000</v>
      </c>
    </row>
    <row r="178" spans="2:8" x14ac:dyDescent="0.3">
      <c r="B178" s="35" t="s">
        <v>281</v>
      </c>
      <c r="C178" s="35" t="s">
        <v>114</v>
      </c>
      <c r="D178" s="35">
        <v>32500</v>
      </c>
      <c r="E178" s="35">
        <v>3.75</v>
      </c>
      <c r="F178" s="35">
        <v>32500</v>
      </c>
      <c r="G178" s="35">
        <v>27500</v>
      </c>
      <c r="H178" s="35">
        <v>22500</v>
      </c>
    </row>
    <row r="179" spans="2:8" x14ac:dyDescent="0.3">
      <c r="B179" s="35" t="s">
        <v>282</v>
      </c>
      <c r="C179" s="35" t="s">
        <v>116</v>
      </c>
      <c r="D179" s="35">
        <v>27500</v>
      </c>
      <c r="E179" s="35">
        <v>2.2000000000000028</v>
      </c>
      <c r="F179" s="35">
        <v>27500</v>
      </c>
      <c r="G179" s="35">
        <v>5000</v>
      </c>
      <c r="H179" s="35">
        <v>0</v>
      </c>
    </row>
    <row r="180" spans="2:8" x14ac:dyDescent="0.3">
      <c r="B180" s="35" t="s">
        <v>283</v>
      </c>
      <c r="C180" s="35" t="s">
        <v>118</v>
      </c>
      <c r="D180" s="35">
        <v>7500</v>
      </c>
      <c r="E180" s="35">
        <v>3.4499999999999886</v>
      </c>
      <c r="F180" s="35">
        <v>7500</v>
      </c>
      <c r="G180" s="35">
        <v>20000</v>
      </c>
      <c r="H180" s="35">
        <v>0</v>
      </c>
    </row>
    <row r="181" spans="2:8" x14ac:dyDescent="0.3">
      <c r="B181" s="35" t="s">
        <v>284</v>
      </c>
      <c r="C181" s="35" t="s">
        <v>120</v>
      </c>
      <c r="D181" s="35">
        <v>12500</v>
      </c>
      <c r="E181" s="35">
        <v>4.0499999999999972</v>
      </c>
      <c r="F181" s="35">
        <v>12500</v>
      </c>
      <c r="G181" s="35">
        <v>7500</v>
      </c>
      <c r="H181" s="35">
        <v>12500</v>
      </c>
    </row>
    <row r="182" spans="2:8" x14ac:dyDescent="0.3">
      <c r="B182" s="35" t="s">
        <v>285</v>
      </c>
      <c r="C182" s="35" t="s">
        <v>122</v>
      </c>
      <c r="D182" s="35">
        <v>25000</v>
      </c>
      <c r="E182" s="35">
        <v>3.75</v>
      </c>
      <c r="F182" s="35">
        <v>25000</v>
      </c>
      <c r="G182" s="35">
        <v>20000</v>
      </c>
      <c r="H182" s="35">
        <v>0</v>
      </c>
    </row>
    <row r="183" spans="2:8" x14ac:dyDescent="0.3">
      <c r="B183" s="35" t="s">
        <v>286</v>
      </c>
      <c r="C183" s="35" t="s">
        <v>124</v>
      </c>
      <c r="D183" s="35">
        <v>32500</v>
      </c>
      <c r="E183" s="35">
        <v>4</v>
      </c>
      <c r="F183" s="35">
        <v>32500</v>
      </c>
      <c r="G183" s="35">
        <v>20000</v>
      </c>
      <c r="H183" s="35">
        <v>7500</v>
      </c>
    </row>
    <row r="184" spans="2:8" x14ac:dyDescent="0.3">
      <c r="B184" s="35" t="s">
        <v>287</v>
      </c>
      <c r="C184" s="35" t="s">
        <v>126</v>
      </c>
      <c r="D184" s="35">
        <v>27500</v>
      </c>
      <c r="E184" s="35">
        <v>3.7999999999999972</v>
      </c>
      <c r="F184" s="35">
        <v>27500</v>
      </c>
      <c r="G184" s="35">
        <v>20000</v>
      </c>
      <c r="H184" s="35">
        <v>20000</v>
      </c>
    </row>
    <row r="185" spans="2:8" x14ac:dyDescent="0.3">
      <c r="B185" s="35" t="s">
        <v>288</v>
      </c>
      <c r="C185" s="35" t="s">
        <v>127</v>
      </c>
      <c r="D185" s="35">
        <v>10000</v>
      </c>
      <c r="E185" s="35">
        <v>4.4500000000000028</v>
      </c>
      <c r="F185" s="35">
        <v>10000</v>
      </c>
      <c r="G185" s="35">
        <v>2500</v>
      </c>
      <c r="H185" s="35">
        <v>10000</v>
      </c>
    </row>
    <row r="186" spans="2:8" x14ac:dyDescent="0.3">
      <c r="B186" s="35" t="s">
        <v>289</v>
      </c>
      <c r="C186" s="35" t="s">
        <v>128</v>
      </c>
      <c r="D186" s="35">
        <v>22500</v>
      </c>
      <c r="E186" s="35">
        <v>4.4500000000000028</v>
      </c>
      <c r="F186" s="35">
        <v>22500</v>
      </c>
      <c r="G186" s="35">
        <v>2500</v>
      </c>
      <c r="H186" s="35">
        <v>0</v>
      </c>
    </row>
    <row r="187" spans="2:8" x14ac:dyDescent="0.3">
      <c r="B187" s="35" t="s">
        <v>290</v>
      </c>
      <c r="C187" s="35" t="s">
        <v>129</v>
      </c>
      <c r="D187" s="35">
        <v>25000</v>
      </c>
      <c r="E187" s="35">
        <v>3.9500000000000028</v>
      </c>
      <c r="F187" s="35">
        <v>25000</v>
      </c>
      <c r="G187" s="35">
        <v>2500</v>
      </c>
      <c r="H187" s="35">
        <v>17500</v>
      </c>
    </row>
    <row r="188" spans="2:8" x14ac:dyDescent="0.3">
      <c r="B188" s="35" t="s">
        <v>291</v>
      </c>
      <c r="C188" s="35" t="s">
        <v>130</v>
      </c>
      <c r="D188" s="35">
        <v>35000</v>
      </c>
      <c r="E188" s="35">
        <v>4.4500000000000028</v>
      </c>
      <c r="F188" s="35">
        <v>35000</v>
      </c>
      <c r="G188" s="35">
        <v>2500</v>
      </c>
      <c r="H188" s="35">
        <v>0</v>
      </c>
    </row>
    <row r="189" spans="2:8" x14ac:dyDescent="0.3">
      <c r="B189" s="35" t="s">
        <v>292</v>
      </c>
      <c r="C189" s="35" t="s">
        <v>131</v>
      </c>
      <c r="D189" s="35">
        <v>30000</v>
      </c>
      <c r="E189" s="35">
        <v>4.2000000000000028</v>
      </c>
      <c r="F189" s="35">
        <v>30000</v>
      </c>
      <c r="G189" s="35">
        <v>2500</v>
      </c>
      <c r="H189" s="35">
        <v>17500</v>
      </c>
    </row>
    <row r="190" spans="2:8" x14ac:dyDescent="0.3">
      <c r="B190" s="35" t="s">
        <v>293</v>
      </c>
      <c r="C190" s="35" t="s">
        <v>72</v>
      </c>
      <c r="D190" s="35">
        <v>27500</v>
      </c>
      <c r="E190" s="35">
        <v>0</v>
      </c>
      <c r="F190" s="35">
        <v>32500</v>
      </c>
      <c r="G190" s="35">
        <v>1E+30</v>
      </c>
      <c r="H190" s="35">
        <v>5000</v>
      </c>
    </row>
    <row r="191" spans="2:8" x14ac:dyDescent="0.3">
      <c r="B191" s="35" t="s">
        <v>162</v>
      </c>
      <c r="C191" s="35" t="s">
        <v>74</v>
      </c>
      <c r="D191" s="35">
        <v>25000</v>
      </c>
      <c r="E191" s="35">
        <v>-0.19999999999998863</v>
      </c>
      <c r="F191" s="35">
        <v>25000</v>
      </c>
      <c r="G191" s="35">
        <v>22500</v>
      </c>
      <c r="H191" s="35">
        <v>0</v>
      </c>
    </row>
    <row r="192" spans="2:8" x14ac:dyDescent="0.3">
      <c r="B192" s="35" t="s">
        <v>163</v>
      </c>
      <c r="C192" s="35" t="s">
        <v>76</v>
      </c>
      <c r="D192" s="35">
        <v>20000</v>
      </c>
      <c r="E192" s="35">
        <v>-0.69999999999998863</v>
      </c>
      <c r="F192" s="35">
        <v>20000</v>
      </c>
      <c r="G192" s="35">
        <v>15000</v>
      </c>
      <c r="H192" s="35">
        <v>0</v>
      </c>
    </row>
    <row r="193" spans="2:8" x14ac:dyDescent="0.3">
      <c r="B193" s="35" t="s">
        <v>164</v>
      </c>
      <c r="C193" s="35" t="s">
        <v>78</v>
      </c>
      <c r="D193" s="35">
        <v>27500</v>
      </c>
      <c r="E193" s="35">
        <v>0</v>
      </c>
      <c r="F193" s="35">
        <v>32500</v>
      </c>
      <c r="G193" s="35">
        <v>1E+30</v>
      </c>
      <c r="H193" s="35">
        <v>5000</v>
      </c>
    </row>
    <row r="194" spans="2:8" x14ac:dyDescent="0.3">
      <c r="B194" s="35" t="s">
        <v>294</v>
      </c>
      <c r="C194" s="35" t="s">
        <v>80</v>
      </c>
      <c r="D194" s="35">
        <v>32500</v>
      </c>
      <c r="E194" s="35">
        <v>-0.75</v>
      </c>
      <c r="F194" s="35">
        <v>32500</v>
      </c>
      <c r="G194" s="35">
        <v>0</v>
      </c>
      <c r="H194" s="35">
        <v>20000</v>
      </c>
    </row>
    <row r="195" spans="2:8" x14ac:dyDescent="0.3">
      <c r="B195" s="35" t="s">
        <v>165</v>
      </c>
      <c r="C195" s="35" t="s">
        <v>82</v>
      </c>
      <c r="D195" s="35">
        <v>25000</v>
      </c>
      <c r="E195" s="35">
        <v>-0.30000000000001137</v>
      </c>
      <c r="F195" s="35">
        <v>25000</v>
      </c>
      <c r="G195" s="35">
        <v>7500</v>
      </c>
      <c r="H195" s="35">
        <v>20000</v>
      </c>
    </row>
    <row r="196" spans="2:8" x14ac:dyDescent="0.3">
      <c r="B196" s="35" t="s">
        <v>166</v>
      </c>
      <c r="C196" s="35" t="s">
        <v>84</v>
      </c>
      <c r="D196" s="35">
        <v>20000</v>
      </c>
      <c r="E196" s="35">
        <v>-0.54999999999999716</v>
      </c>
      <c r="F196" s="35">
        <v>20000</v>
      </c>
      <c r="G196" s="35">
        <v>20000</v>
      </c>
      <c r="H196" s="35">
        <v>7500</v>
      </c>
    </row>
    <row r="197" spans="2:8" x14ac:dyDescent="0.3">
      <c r="B197" s="35" t="s">
        <v>167</v>
      </c>
      <c r="C197" s="35" t="s">
        <v>86</v>
      </c>
      <c r="D197" s="35">
        <v>0</v>
      </c>
      <c r="E197" s="35">
        <v>0</v>
      </c>
      <c r="F197" s="35">
        <v>32500</v>
      </c>
      <c r="G197" s="35">
        <v>1E+30</v>
      </c>
      <c r="H197" s="35">
        <v>32500</v>
      </c>
    </row>
    <row r="198" spans="2:8" x14ac:dyDescent="0.3">
      <c r="B198" s="35" t="s">
        <v>295</v>
      </c>
      <c r="C198" s="35" t="s">
        <v>87</v>
      </c>
      <c r="D198" s="35">
        <v>32500</v>
      </c>
      <c r="E198" s="35">
        <v>-0.55000000000001137</v>
      </c>
      <c r="F198" s="35">
        <v>32500</v>
      </c>
      <c r="G198" s="35">
        <v>0</v>
      </c>
      <c r="H198" s="35">
        <v>2500</v>
      </c>
    </row>
    <row r="199" spans="2:8" x14ac:dyDescent="0.3">
      <c r="B199" s="35" t="s">
        <v>296</v>
      </c>
      <c r="C199" s="35" t="s">
        <v>88</v>
      </c>
      <c r="D199" s="35">
        <v>25000</v>
      </c>
      <c r="E199" s="35">
        <v>-1.6500000000000341</v>
      </c>
      <c r="F199" s="35">
        <v>25000</v>
      </c>
      <c r="G199" s="35">
        <v>0</v>
      </c>
      <c r="H199" s="35">
        <v>2500</v>
      </c>
    </row>
    <row r="200" spans="2:8" x14ac:dyDescent="0.3">
      <c r="B200" s="35" t="s">
        <v>297</v>
      </c>
      <c r="C200" s="35" t="s">
        <v>89</v>
      </c>
      <c r="D200" s="35">
        <v>20000</v>
      </c>
      <c r="E200" s="35">
        <v>-0.75</v>
      </c>
      <c r="F200" s="35">
        <v>20000</v>
      </c>
      <c r="G200" s="35">
        <v>20000</v>
      </c>
      <c r="H200" s="35">
        <v>2500</v>
      </c>
    </row>
    <row r="201" spans="2:8" ht="15" thickBot="1" x14ac:dyDescent="0.35">
      <c r="B201" s="36" t="s">
        <v>298</v>
      </c>
      <c r="C201" s="36" t="s">
        <v>90</v>
      </c>
      <c r="D201" s="36">
        <v>0</v>
      </c>
      <c r="E201" s="36">
        <v>0</v>
      </c>
      <c r="F201" s="36">
        <v>32500</v>
      </c>
      <c r="G201" s="36">
        <v>1E+30</v>
      </c>
      <c r="H201" s="36">
        <v>32500</v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D6B5-C5E9-4EB0-B09D-3DD56223580A}">
  <dimension ref="A1:H201"/>
  <sheetViews>
    <sheetView showGridLines="0" topLeftCell="A34" workbookViewId="0"/>
  </sheetViews>
  <sheetFormatPr defaultRowHeight="14.4" x14ac:dyDescent="0.3"/>
  <cols>
    <col min="1" max="1" width="2.33203125" customWidth="1"/>
    <col min="2" max="2" width="7.109375" bestFit="1" customWidth="1"/>
    <col min="3" max="3" width="20.6640625" bestFit="1" customWidth="1"/>
    <col min="4" max="4" width="7" bestFit="1" customWidth="1"/>
    <col min="5" max="5" width="8.33203125" bestFit="1" customWidth="1"/>
    <col min="6" max="6" width="10.109375" bestFit="1" customWidth="1"/>
    <col min="7" max="8" width="9.21875" bestFit="1" customWidth="1"/>
  </cols>
  <sheetData>
    <row r="1" spans="1:8" x14ac:dyDescent="0.3">
      <c r="A1" s="34" t="s">
        <v>52</v>
      </c>
    </row>
    <row r="2" spans="1:8" x14ac:dyDescent="0.3">
      <c r="A2" s="34" t="s">
        <v>53</v>
      </c>
    </row>
    <row r="3" spans="1:8" x14ac:dyDescent="0.3">
      <c r="A3" s="34" t="s">
        <v>305</v>
      </c>
    </row>
    <row r="6" spans="1:8" ht="15" thickBot="1" x14ac:dyDescent="0.35">
      <c r="A6" t="s">
        <v>54</v>
      </c>
    </row>
    <row r="7" spans="1:8" x14ac:dyDescent="0.3">
      <c r="B7" s="61"/>
      <c r="C7" s="61"/>
      <c r="D7" s="61" t="s">
        <v>57</v>
      </c>
      <c r="E7" s="61" t="s">
        <v>59</v>
      </c>
      <c r="F7" s="61" t="s">
        <v>61</v>
      </c>
      <c r="G7" s="61" t="s">
        <v>63</v>
      </c>
      <c r="H7" s="61" t="s">
        <v>63</v>
      </c>
    </row>
    <row r="8" spans="1:8" ht="15" thickBot="1" x14ac:dyDescent="0.35">
      <c r="B8" s="62" t="s">
        <v>55</v>
      </c>
      <c r="C8" s="62" t="s">
        <v>56</v>
      </c>
      <c r="D8" s="62" t="s">
        <v>58</v>
      </c>
      <c r="E8" s="62" t="s">
        <v>60</v>
      </c>
      <c r="F8" s="62" t="s">
        <v>62</v>
      </c>
      <c r="G8" s="62" t="s">
        <v>64</v>
      </c>
      <c r="H8" s="62" t="s">
        <v>65</v>
      </c>
    </row>
    <row r="9" spans="1:8" x14ac:dyDescent="0.3">
      <c r="B9" s="59" t="s">
        <v>174</v>
      </c>
      <c r="C9" s="59" t="s">
        <v>72</v>
      </c>
      <c r="D9" s="59">
        <v>0</v>
      </c>
      <c r="E9" s="59">
        <v>0.34999999999999698</v>
      </c>
      <c r="F9" s="59">
        <v>1.3</v>
      </c>
      <c r="G9" s="59">
        <v>1E+30</v>
      </c>
      <c r="H9" s="59">
        <v>0.34999999999999698</v>
      </c>
    </row>
    <row r="10" spans="1:8" x14ac:dyDescent="0.3">
      <c r="B10" s="59" t="s">
        <v>175</v>
      </c>
      <c r="C10" s="59" t="s">
        <v>74</v>
      </c>
      <c r="D10" s="59">
        <v>0</v>
      </c>
      <c r="E10" s="59">
        <v>0.45000000000000018</v>
      </c>
      <c r="F10" s="59">
        <v>1.2</v>
      </c>
      <c r="G10" s="59">
        <v>1E+30</v>
      </c>
      <c r="H10" s="59">
        <v>0.45000000000000018</v>
      </c>
    </row>
    <row r="11" spans="1:8" x14ac:dyDescent="0.3">
      <c r="B11" s="59" t="s">
        <v>176</v>
      </c>
      <c r="C11" s="59" t="s">
        <v>76</v>
      </c>
      <c r="D11" s="59">
        <v>0</v>
      </c>
      <c r="E11" s="59">
        <v>0.25</v>
      </c>
      <c r="F11" s="59">
        <v>0.75</v>
      </c>
      <c r="G11" s="59">
        <v>1E+30</v>
      </c>
      <c r="H11" s="59">
        <v>0.25</v>
      </c>
    </row>
    <row r="12" spans="1:8" x14ac:dyDescent="0.3">
      <c r="B12" s="59" t="s">
        <v>177</v>
      </c>
      <c r="C12" s="59" t="s">
        <v>78</v>
      </c>
      <c r="D12" s="59">
        <v>0</v>
      </c>
      <c r="E12" s="59">
        <v>0</v>
      </c>
      <c r="F12" s="59">
        <v>0.5</v>
      </c>
      <c r="G12" s="59">
        <v>0.19999999999998863</v>
      </c>
      <c r="H12" s="59">
        <v>0</v>
      </c>
    </row>
    <row r="13" spans="1:8" x14ac:dyDescent="0.3">
      <c r="B13" s="59" t="s">
        <v>178</v>
      </c>
      <c r="C13" s="59" t="s">
        <v>80</v>
      </c>
      <c r="D13" s="59">
        <v>0</v>
      </c>
      <c r="E13" s="59">
        <v>1.5</v>
      </c>
      <c r="F13" s="59">
        <v>2</v>
      </c>
      <c r="G13" s="59">
        <v>1E+30</v>
      </c>
      <c r="H13" s="59">
        <v>1.5</v>
      </c>
    </row>
    <row r="14" spans="1:8" x14ac:dyDescent="0.3">
      <c r="B14" s="59" t="s">
        <v>179</v>
      </c>
      <c r="C14" s="59" t="s">
        <v>82</v>
      </c>
      <c r="D14" s="59">
        <v>0</v>
      </c>
      <c r="E14" s="59">
        <v>1.7000000000000002</v>
      </c>
      <c r="F14" s="59">
        <v>2.2000000000000002</v>
      </c>
      <c r="G14" s="59">
        <v>1E+30</v>
      </c>
      <c r="H14" s="59">
        <v>1.7000000000000002</v>
      </c>
    </row>
    <row r="15" spans="1:8" x14ac:dyDescent="0.3">
      <c r="B15" s="59" t="s">
        <v>180</v>
      </c>
      <c r="C15" s="59" t="s">
        <v>84</v>
      </c>
      <c r="D15" s="59">
        <v>0</v>
      </c>
      <c r="E15" s="59">
        <v>1.9999999999999991</v>
      </c>
      <c r="F15" s="59">
        <v>2.4999999999999991</v>
      </c>
      <c r="G15" s="59">
        <v>1E+30</v>
      </c>
      <c r="H15" s="59">
        <v>1.9999999999999991</v>
      </c>
    </row>
    <row r="16" spans="1:8" x14ac:dyDescent="0.3">
      <c r="B16" s="59" t="s">
        <v>181</v>
      </c>
      <c r="C16" s="59" t="s">
        <v>86</v>
      </c>
      <c r="D16" s="59">
        <v>0</v>
      </c>
      <c r="E16" s="59">
        <v>2.5</v>
      </c>
      <c r="F16" s="59">
        <v>3</v>
      </c>
      <c r="G16" s="59">
        <v>1E+30</v>
      </c>
      <c r="H16" s="59">
        <v>2.5</v>
      </c>
    </row>
    <row r="17" spans="2:8" x14ac:dyDescent="0.3">
      <c r="B17" s="59" t="s">
        <v>182</v>
      </c>
      <c r="C17" s="59" t="s">
        <v>87</v>
      </c>
      <c r="D17" s="59">
        <v>0</v>
      </c>
      <c r="E17" s="59">
        <v>0.30000000000000071</v>
      </c>
      <c r="F17" s="59">
        <v>0.80000000000000071</v>
      </c>
      <c r="G17" s="59">
        <v>1E+30</v>
      </c>
      <c r="H17" s="59">
        <v>0.30000000000000071</v>
      </c>
    </row>
    <row r="18" spans="2:8" x14ac:dyDescent="0.3">
      <c r="B18" s="59" t="s">
        <v>183</v>
      </c>
      <c r="C18" s="59" t="s">
        <v>88</v>
      </c>
      <c r="D18" s="59">
        <v>0</v>
      </c>
      <c r="E18" s="59">
        <v>0.69999999999999929</v>
      </c>
      <c r="F18" s="59">
        <v>1.1999999999999993</v>
      </c>
      <c r="G18" s="59">
        <v>1E+30</v>
      </c>
      <c r="H18" s="59">
        <v>0.69999999999999929</v>
      </c>
    </row>
    <row r="19" spans="2:8" x14ac:dyDescent="0.3">
      <c r="B19" s="59" t="s">
        <v>184</v>
      </c>
      <c r="C19" s="59" t="s">
        <v>89</v>
      </c>
      <c r="D19" s="59">
        <v>2500</v>
      </c>
      <c r="E19" s="59">
        <v>0</v>
      </c>
      <c r="F19" s="59">
        <v>0.5</v>
      </c>
      <c r="G19" s="59">
        <v>0</v>
      </c>
      <c r="H19" s="59">
        <v>0.25</v>
      </c>
    </row>
    <row r="20" spans="2:8" x14ac:dyDescent="0.3">
      <c r="B20" s="59" t="s">
        <v>185</v>
      </c>
      <c r="C20" s="59" t="s">
        <v>90</v>
      </c>
      <c r="D20" s="59">
        <v>0</v>
      </c>
      <c r="E20" s="59">
        <v>0</v>
      </c>
      <c r="F20" s="59">
        <v>0.5</v>
      </c>
      <c r="G20" s="59">
        <v>1E+30</v>
      </c>
      <c r="H20" s="59">
        <v>0</v>
      </c>
    </row>
    <row r="21" spans="2:8" x14ac:dyDescent="0.3">
      <c r="B21" s="59" t="s">
        <v>186</v>
      </c>
      <c r="C21" s="59" t="s">
        <v>72</v>
      </c>
      <c r="D21" s="59">
        <v>0</v>
      </c>
      <c r="E21" s="59">
        <v>0.54999999999999716</v>
      </c>
      <c r="F21" s="59">
        <v>1.5</v>
      </c>
      <c r="G21" s="59">
        <v>1E+30</v>
      </c>
      <c r="H21" s="59">
        <v>0.54999999999999716</v>
      </c>
    </row>
    <row r="22" spans="2:8" x14ac:dyDescent="0.3">
      <c r="B22" s="59" t="s">
        <v>187</v>
      </c>
      <c r="C22" s="59" t="s">
        <v>74</v>
      </c>
      <c r="D22" s="59">
        <v>0</v>
      </c>
      <c r="E22" s="59">
        <v>0.80000000000000071</v>
      </c>
      <c r="F22" s="59">
        <v>1.5500000000000007</v>
      </c>
      <c r="G22" s="59">
        <v>1E+30</v>
      </c>
      <c r="H22" s="59">
        <v>0.80000000000000071</v>
      </c>
    </row>
    <row r="23" spans="2:8" x14ac:dyDescent="0.3">
      <c r="B23" s="59" t="s">
        <v>188</v>
      </c>
      <c r="C23" s="59" t="s">
        <v>76</v>
      </c>
      <c r="D23" s="59">
        <v>0</v>
      </c>
      <c r="E23" s="59">
        <v>1.5</v>
      </c>
      <c r="F23" s="59">
        <v>2</v>
      </c>
      <c r="G23" s="59">
        <v>1E+30</v>
      </c>
      <c r="H23" s="59">
        <v>1.5</v>
      </c>
    </row>
    <row r="24" spans="2:8" x14ac:dyDescent="0.3">
      <c r="B24" s="59" t="s">
        <v>189</v>
      </c>
      <c r="C24" s="59" t="s">
        <v>78</v>
      </c>
      <c r="D24" s="59">
        <v>0</v>
      </c>
      <c r="E24" s="59">
        <v>2.5</v>
      </c>
      <c r="F24" s="59">
        <v>3</v>
      </c>
      <c r="G24" s="59">
        <v>1E+30</v>
      </c>
      <c r="H24" s="59">
        <v>2.5</v>
      </c>
    </row>
    <row r="25" spans="2:8" x14ac:dyDescent="0.3">
      <c r="B25" s="59" t="s">
        <v>190</v>
      </c>
      <c r="C25" s="59" t="s">
        <v>80</v>
      </c>
      <c r="D25" s="59">
        <v>0</v>
      </c>
      <c r="E25" s="59">
        <v>1.8999999999999986</v>
      </c>
      <c r="F25" s="59">
        <v>2.3999999999999986</v>
      </c>
      <c r="G25" s="59">
        <v>1E+30</v>
      </c>
      <c r="H25" s="59">
        <v>1.8999999999999986</v>
      </c>
    </row>
    <row r="26" spans="2:8" x14ac:dyDescent="0.3">
      <c r="B26" s="59" t="s">
        <v>191</v>
      </c>
      <c r="C26" s="59" t="s">
        <v>82</v>
      </c>
      <c r="D26" s="59">
        <v>0</v>
      </c>
      <c r="E26" s="59">
        <v>2.1000000000000014</v>
      </c>
      <c r="F26" s="59">
        <v>2.6000000000000014</v>
      </c>
      <c r="G26" s="59">
        <v>1E+30</v>
      </c>
      <c r="H26" s="59">
        <v>2.1000000000000014</v>
      </c>
    </row>
    <row r="27" spans="2:8" x14ac:dyDescent="0.3">
      <c r="B27" s="59" t="s">
        <v>192</v>
      </c>
      <c r="C27" s="59" t="s">
        <v>84</v>
      </c>
      <c r="D27" s="59">
        <v>0</v>
      </c>
      <c r="E27" s="59">
        <v>1.5</v>
      </c>
      <c r="F27" s="59">
        <v>2</v>
      </c>
      <c r="G27" s="59">
        <v>1E+30</v>
      </c>
      <c r="H27" s="59">
        <v>1.5</v>
      </c>
    </row>
    <row r="28" spans="2:8" x14ac:dyDescent="0.3">
      <c r="B28" s="59" t="s">
        <v>193</v>
      </c>
      <c r="C28" s="59" t="s">
        <v>86</v>
      </c>
      <c r="D28" s="59">
        <v>0</v>
      </c>
      <c r="E28" s="59">
        <v>1.25</v>
      </c>
      <c r="F28" s="59">
        <v>1.75</v>
      </c>
      <c r="G28" s="59">
        <v>1E+30</v>
      </c>
      <c r="H28" s="59">
        <v>1.25</v>
      </c>
    </row>
    <row r="29" spans="2:8" x14ac:dyDescent="0.3">
      <c r="B29" s="59" t="s">
        <v>194</v>
      </c>
      <c r="C29" s="59" t="s">
        <v>87</v>
      </c>
      <c r="D29" s="59">
        <v>0</v>
      </c>
      <c r="E29" s="59">
        <v>2.2999999999999972</v>
      </c>
      <c r="F29" s="59">
        <v>3</v>
      </c>
      <c r="G29" s="59">
        <v>1E+30</v>
      </c>
      <c r="H29" s="59">
        <v>2.2999999999999972</v>
      </c>
    </row>
    <row r="30" spans="2:8" x14ac:dyDescent="0.3">
      <c r="B30" s="59" t="s">
        <v>195</v>
      </c>
      <c r="C30" s="59" t="s">
        <v>88</v>
      </c>
      <c r="D30" s="59">
        <v>0</v>
      </c>
      <c r="E30" s="59">
        <v>2.7999999999999972</v>
      </c>
      <c r="F30" s="59">
        <v>3.5</v>
      </c>
      <c r="G30" s="59">
        <v>1E+30</v>
      </c>
      <c r="H30" s="59">
        <v>2.7999999999999972</v>
      </c>
    </row>
    <row r="31" spans="2:8" x14ac:dyDescent="0.3">
      <c r="B31" s="59" t="s">
        <v>196</v>
      </c>
      <c r="C31" s="59" t="s">
        <v>89</v>
      </c>
      <c r="D31" s="59">
        <v>0</v>
      </c>
      <c r="E31" s="59">
        <v>1.2999999999999972</v>
      </c>
      <c r="F31" s="59">
        <v>2</v>
      </c>
      <c r="G31" s="59">
        <v>1E+30</v>
      </c>
      <c r="H31" s="59">
        <v>1.2999999999999972</v>
      </c>
    </row>
    <row r="32" spans="2:8" x14ac:dyDescent="0.3">
      <c r="B32" s="59" t="s">
        <v>197</v>
      </c>
      <c r="C32" s="59" t="s">
        <v>90</v>
      </c>
      <c r="D32" s="59">
        <v>0</v>
      </c>
      <c r="E32" s="59">
        <v>2.0999999999999943</v>
      </c>
      <c r="F32" s="59">
        <v>2.7999999999999972</v>
      </c>
      <c r="G32" s="59">
        <v>1E+30</v>
      </c>
      <c r="H32" s="59">
        <v>2.0999999999999943</v>
      </c>
    </row>
    <row r="33" spans="2:8" x14ac:dyDescent="0.3">
      <c r="B33" s="59" t="s">
        <v>198</v>
      </c>
      <c r="C33" s="59" t="s">
        <v>72</v>
      </c>
      <c r="D33" s="59">
        <v>27500</v>
      </c>
      <c r="E33" s="59">
        <v>0</v>
      </c>
      <c r="F33" s="59">
        <v>0.95000000000000284</v>
      </c>
      <c r="G33" s="59">
        <v>0.34999999999999698</v>
      </c>
      <c r="H33" s="59">
        <v>0.20000000000000284</v>
      </c>
    </row>
    <row r="34" spans="2:8" x14ac:dyDescent="0.3">
      <c r="B34" s="59" t="s">
        <v>199</v>
      </c>
      <c r="C34" s="59" t="s">
        <v>74</v>
      </c>
      <c r="D34" s="59">
        <v>25000</v>
      </c>
      <c r="E34" s="59">
        <v>0</v>
      </c>
      <c r="F34" s="59">
        <v>0.75</v>
      </c>
      <c r="G34" s="59">
        <v>0.19999999999998863</v>
      </c>
      <c r="H34" s="59">
        <v>1E+30</v>
      </c>
    </row>
    <row r="35" spans="2:8" x14ac:dyDescent="0.3">
      <c r="B35" s="59" t="s">
        <v>200</v>
      </c>
      <c r="C35" s="59" t="s">
        <v>76</v>
      </c>
      <c r="D35" s="59">
        <v>20000</v>
      </c>
      <c r="E35" s="59">
        <v>0</v>
      </c>
      <c r="F35" s="59">
        <v>0.5</v>
      </c>
      <c r="G35" s="59">
        <v>0.25</v>
      </c>
      <c r="H35" s="59">
        <v>1E+30</v>
      </c>
    </row>
    <row r="36" spans="2:8" x14ac:dyDescent="0.3">
      <c r="B36" s="59" t="s">
        <v>201</v>
      </c>
      <c r="C36" s="59" t="s">
        <v>78</v>
      </c>
      <c r="D36" s="59">
        <v>27500</v>
      </c>
      <c r="E36" s="59">
        <v>0</v>
      </c>
      <c r="F36" s="59">
        <v>0.5</v>
      </c>
      <c r="G36" s="59">
        <v>0</v>
      </c>
      <c r="H36" s="59">
        <v>0.19999999999998863</v>
      </c>
    </row>
    <row r="37" spans="2:8" x14ac:dyDescent="0.3">
      <c r="B37" s="59" t="s">
        <v>71</v>
      </c>
      <c r="C37" s="59" t="s">
        <v>80</v>
      </c>
      <c r="D37" s="59">
        <v>32500</v>
      </c>
      <c r="E37" s="59">
        <v>0</v>
      </c>
      <c r="F37" s="59">
        <v>0.5</v>
      </c>
      <c r="G37" s="59">
        <v>0.75</v>
      </c>
      <c r="H37" s="59">
        <v>1E+30</v>
      </c>
    </row>
    <row r="38" spans="2:8" x14ac:dyDescent="0.3">
      <c r="B38" s="59" t="s">
        <v>73</v>
      </c>
      <c r="C38" s="59" t="s">
        <v>82</v>
      </c>
      <c r="D38" s="59">
        <v>25000</v>
      </c>
      <c r="E38" s="59">
        <v>0</v>
      </c>
      <c r="F38" s="59">
        <v>0.5</v>
      </c>
      <c r="G38" s="59">
        <v>0.30000000000001137</v>
      </c>
      <c r="H38" s="59">
        <v>1E+30</v>
      </c>
    </row>
    <row r="39" spans="2:8" x14ac:dyDescent="0.3">
      <c r="B39" s="59" t="s">
        <v>75</v>
      </c>
      <c r="C39" s="59" t="s">
        <v>84</v>
      </c>
      <c r="D39" s="59">
        <v>20000</v>
      </c>
      <c r="E39" s="59">
        <v>0</v>
      </c>
      <c r="F39" s="59">
        <v>0.5</v>
      </c>
      <c r="G39" s="59">
        <v>0.54999999999999716</v>
      </c>
      <c r="H39" s="59">
        <v>1E+30</v>
      </c>
    </row>
    <row r="40" spans="2:8" x14ac:dyDescent="0.3">
      <c r="B40" s="59" t="s">
        <v>77</v>
      </c>
      <c r="C40" s="59" t="s">
        <v>86</v>
      </c>
      <c r="D40" s="59">
        <v>0</v>
      </c>
      <c r="E40" s="59">
        <v>0</v>
      </c>
      <c r="F40" s="59">
        <v>0.5</v>
      </c>
      <c r="G40" s="59">
        <v>1.25</v>
      </c>
      <c r="H40" s="59">
        <v>0.25</v>
      </c>
    </row>
    <row r="41" spans="2:8" x14ac:dyDescent="0.3">
      <c r="B41" s="59" t="s">
        <v>79</v>
      </c>
      <c r="C41" s="59" t="s">
        <v>87</v>
      </c>
      <c r="D41" s="59">
        <v>32500</v>
      </c>
      <c r="E41" s="59">
        <v>0</v>
      </c>
      <c r="F41" s="59">
        <v>0.70000000000000284</v>
      </c>
      <c r="G41" s="59">
        <v>0.30000000000000071</v>
      </c>
      <c r="H41" s="59">
        <v>1E+30</v>
      </c>
    </row>
    <row r="42" spans="2:8" x14ac:dyDescent="0.3">
      <c r="B42" s="59" t="s">
        <v>81</v>
      </c>
      <c r="C42" s="59" t="s">
        <v>88</v>
      </c>
      <c r="D42" s="59">
        <v>25000</v>
      </c>
      <c r="E42" s="59">
        <v>0</v>
      </c>
      <c r="F42" s="59">
        <v>0.70000000000000284</v>
      </c>
      <c r="G42" s="59">
        <v>0.69999999999999929</v>
      </c>
      <c r="H42" s="59">
        <v>1E+30</v>
      </c>
    </row>
    <row r="43" spans="2:8" x14ac:dyDescent="0.3">
      <c r="B43" s="59" t="s">
        <v>83</v>
      </c>
      <c r="C43" s="59" t="s">
        <v>89</v>
      </c>
      <c r="D43" s="59">
        <v>17500</v>
      </c>
      <c r="E43" s="59">
        <v>0</v>
      </c>
      <c r="F43" s="59">
        <v>0.70000000000000284</v>
      </c>
      <c r="G43" s="59">
        <v>0.25</v>
      </c>
      <c r="H43" s="59">
        <v>0</v>
      </c>
    </row>
    <row r="44" spans="2:8" x14ac:dyDescent="0.3">
      <c r="B44" s="59" t="s">
        <v>85</v>
      </c>
      <c r="C44" s="59" t="s">
        <v>90</v>
      </c>
      <c r="D44" s="59">
        <v>0</v>
      </c>
      <c r="E44" s="59">
        <v>0</v>
      </c>
      <c r="F44" s="59">
        <v>0.70000000000000284</v>
      </c>
      <c r="G44" s="59">
        <v>0</v>
      </c>
      <c r="H44" s="59">
        <v>0.25</v>
      </c>
    </row>
    <row r="45" spans="2:8" x14ac:dyDescent="0.3">
      <c r="B45" s="59" t="s">
        <v>202</v>
      </c>
      <c r="C45" s="59" t="s">
        <v>108</v>
      </c>
      <c r="D45" s="59">
        <v>0</v>
      </c>
      <c r="E45" s="59">
        <v>1.0500000000000114</v>
      </c>
      <c r="F45" s="59">
        <v>3.5</v>
      </c>
      <c r="G45" s="59">
        <v>1E+30</v>
      </c>
      <c r="H45" s="59">
        <v>1.0500000000000114</v>
      </c>
    </row>
    <row r="46" spans="2:8" x14ac:dyDescent="0.3">
      <c r="B46" s="59" t="s">
        <v>203</v>
      </c>
      <c r="C46" s="59" t="s">
        <v>110</v>
      </c>
      <c r="D46" s="59">
        <v>0</v>
      </c>
      <c r="E46" s="59">
        <v>0.75</v>
      </c>
      <c r="F46" s="59">
        <v>4</v>
      </c>
      <c r="G46" s="59">
        <v>1E+30</v>
      </c>
      <c r="H46" s="59">
        <v>0.75</v>
      </c>
    </row>
    <row r="47" spans="2:8" x14ac:dyDescent="0.3">
      <c r="B47" s="59" t="s">
        <v>204</v>
      </c>
      <c r="C47" s="59" t="s">
        <v>112</v>
      </c>
      <c r="D47" s="59">
        <v>0</v>
      </c>
      <c r="E47" s="59">
        <v>1.0500000000000114</v>
      </c>
      <c r="F47" s="59">
        <v>5</v>
      </c>
      <c r="G47" s="59">
        <v>1E+30</v>
      </c>
      <c r="H47" s="59">
        <v>1.0500000000000114</v>
      </c>
    </row>
    <row r="48" spans="2:8" x14ac:dyDescent="0.3">
      <c r="B48" s="59" t="s">
        <v>205</v>
      </c>
      <c r="C48" s="59" t="s">
        <v>114</v>
      </c>
      <c r="D48" s="59">
        <v>22500</v>
      </c>
      <c r="E48" s="59">
        <v>0</v>
      </c>
      <c r="F48" s="59">
        <v>3.75</v>
      </c>
      <c r="G48" s="59">
        <v>5.0000000000011369E-2</v>
      </c>
      <c r="H48" s="59">
        <v>0.19999999999998863</v>
      </c>
    </row>
    <row r="49" spans="2:8" x14ac:dyDescent="0.3">
      <c r="B49" s="59" t="s">
        <v>206</v>
      </c>
      <c r="C49" s="59" t="s">
        <v>116</v>
      </c>
      <c r="D49" s="59">
        <v>0</v>
      </c>
      <c r="E49" s="59">
        <v>1.7999999999999972</v>
      </c>
      <c r="F49" s="59">
        <v>4</v>
      </c>
      <c r="G49" s="59">
        <v>1E+30</v>
      </c>
      <c r="H49" s="59">
        <v>1.7999999999999972</v>
      </c>
    </row>
    <row r="50" spans="2:8" x14ac:dyDescent="0.3">
      <c r="B50" s="59" t="s">
        <v>207</v>
      </c>
      <c r="C50" s="59" t="s">
        <v>118</v>
      </c>
      <c r="D50" s="59">
        <v>0</v>
      </c>
      <c r="E50" s="59">
        <v>1.0500000000000114</v>
      </c>
      <c r="F50" s="59">
        <v>4.5</v>
      </c>
      <c r="G50" s="59">
        <v>1E+30</v>
      </c>
      <c r="H50" s="59">
        <v>1.0500000000000114</v>
      </c>
    </row>
    <row r="51" spans="2:8" x14ac:dyDescent="0.3">
      <c r="B51" s="59" t="s">
        <v>208</v>
      </c>
      <c r="C51" s="59" t="s">
        <v>120</v>
      </c>
      <c r="D51" s="59">
        <v>0</v>
      </c>
      <c r="E51" s="59">
        <v>0.95000000000000284</v>
      </c>
      <c r="F51" s="59">
        <v>5</v>
      </c>
      <c r="G51" s="59">
        <v>1E+30</v>
      </c>
      <c r="H51" s="59">
        <v>0.95000000000000284</v>
      </c>
    </row>
    <row r="52" spans="2:8" x14ac:dyDescent="0.3">
      <c r="B52" s="59" t="s">
        <v>209</v>
      </c>
      <c r="C52" s="59" t="s">
        <v>122</v>
      </c>
      <c r="D52" s="59">
        <v>0</v>
      </c>
      <c r="E52" s="59">
        <v>0</v>
      </c>
      <c r="F52" s="59">
        <v>3.75</v>
      </c>
      <c r="G52" s="59">
        <v>4.9999999999997158E-2</v>
      </c>
      <c r="H52" s="59">
        <v>5.0000000000011369E-2</v>
      </c>
    </row>
    <row r="53" spans="2:8" x14ac:dyDescent="0.3">
      <c r="B53" s="59" t="s">
        <v>210</v>
      </c>
      <c r="C53" s="59" t="s">
        <v>124</v>
      </c>
      <c r="D53" s="59">
        <v>7500</v>
      </c>
      <c r="E53" s="59">
        <v>0</v>
      </c>
      <c r="F53" s="59">
        <v>4</v>
      </c>
      <c r="G53" s="59">
        <v>4.9999999999997158E-2</v>
      </c>
      <c r="H53" s="59">
        <v>0.25000000000001421</v>
      </c>
    </row>
    <row r="54" spans="2:8" x14ac:dyDescent="0.3">
      <c r="B54" s="59" t="s">
        <v>211</v>
      </c>
      <c r="C54" s="59" t="s">
        <v>126</v>
      </c>
      <c r="D54" s="59">
        <v>20000</v>
      </c>
      <c r="E54" s="59">
        <v>0</v>
      </c>
      <c r="F54" s="59">
        <v>3.7999999999999972</v>
      </c>
      <c r="G54" s="59">
        <v>0.20000000000000284</v>
      </c>
      <c r="H54" s="59">
        <v>4.9999999999997158E-2</v>
      </c>
    </row>
    <row r="55" spans="2:8" x14ac:dyDescent="0.3">
      <c r="B55" s="59" t="s">
        <v>212</v>
      </c>
      <c r="C55" s="59" t="s">
        <v>127</v>
      </c>
      <c r="D55" s="59">
        <v>0</v>
      </c>
      <c r="E55" s="59">
        <v>0.75</v>
      </c>
      <c r="F55" s="59">
        <v>5</v>
      </c>
      <c r="G55" s="59">
        <v>1E+30</v>
      </c>
      <c r="H55" s="59">
        <v>0.75</v>
      </c>
    </row>
    <row r="56" spans="2:8" x14ac:dyDescent="0.3">
      <c r="B56" s="59" t="s">
        <v>213</v>
      </c>
      <c r="C56" s="59" t="s">
        <v>128</v>
      </c>
      <c r="D56" s="59">
        <v>0</v>
      </c>
      <c r="E56" s="59">
        <v>1.25</v>
      </c>
      <c r="F56" s="59">
        <v>5.5</v>
      </c>
      <c r="G56" s="59">
        <v>1E+30</v>
      </c>
      <c r="H56" s="59">
        <v>1.25</v>
      </c>
    </row>
    <row r="57" spans="2:8" x14ac:dyDescent="0.3">
      <c r="B57" s="59" t="s">
        <v>214</v>
      </c>
      <c r="C57" s="59" t="s">
        <v>129</v>
      </c>
      <c r="D57" s="59">
        <v>25000</v>
      </c>
      <c r="E57" s="59">
        <v>0</v>
      </c>
      <c r="F57" s="59">
        <v>3.75</v>
      </c>
      <c r="G57" s="59">
        <v>0.5</v>
      </c>
      <c r="H57" s="59">
        <v>1E+30</v>
      </c>
    </row>
    <row r="58" spans="2:8" x14ac:dyDescent="0.3">
      <c r="B58" s="59" t="s">
        <v>215</v>
      </c>
      <c r="C58" s="59" t="s">
        <v>130</v>
      </c>
      <c r="D58" s="59">
        <v>0</v>
      </c>
      <c r="E58" s="59">
        <v>0</v>
      </c>
      <c r="F58" s="59">
        <v>4.25</v>
      </c>
      <c r="G58" s="59">
        <v>0</v>
      </c>
      <c r="H58" s="59">
        <v>0.10000000000002274</v>
      </c>
    </row>
    <row r="59" spans="2:8" x14ac:dyDescent="0.3">
      <c r="B59" s="59" t="s">
        <v>216</v>
      </c>
      <c r="C59" s="59" t="s">
        <v>131</v>
      </c>
      <c r="D59" s="59">
        <v>20000</v>
      </c>
      <c r="E59" s="59">
        <v>0</v>
      </c>
      <c r="F59" s="59">
        <v>4</v>
      </c>
      <c r="G59" s="59">
        <v>0.10000000000002274</v>
      </c>
      <c r="H59" s="59">
        <v>0</v>
      </c>
    </row>
    <row r="60" spans="2:8" x14ac:dyDescent="0.3">
      <c r="B60" s="59" t="s">
        <v>306</v>
      </c>
      <c r="C60" s="59" t="s">
        <v>108</v>
      </c>
      <c r="D60" s="59">
        <v>0</v>
      </c>
      <c r="E60" s="59">
        <v>2.5500000000000114</v>
      </c>
      <c r="F60" s="59">
        <v>5</v>
      </c>
      <c r="G60" s="59">
        <v>1E+30</v>
      </c>
      <c r="H60" s="59">
        <v>2.5500000000000114</v>
      </c>
    </row>
    <row r="61" spans="2:8" x14ac:dyDescent="0.3">
      <c r="B61" s="59" t="s">
        <v>307</v>
      </c>
      <c r="C61" s="59" t="s">
        <v>110</v>
      </c>
      <c r="D61" s="59">
        <v>0</v>
      </c>
      <c r="E61" s="59">
        <v>2.25</v>
      </c>
      <c r="F61" s="59">
        <v>5.5</v>
      </c>
      <c r="G61" s="59">
        <v>1E+30</v>
      </c>
      <c r="H61" s="59">
        <v>2.25</v>
      </c>
    </row>
    <row r="62" spans="2:8" x14ac:dyDescent="0.3">
      <c r="B62" s="59" t="s">
        <v>308</v>
      </c>
      <c r="C62" s="59" t="s">
        <v>112</v>
      </c>
      <c r="D62" s="59">
        <v>0</v>
      </c>
      <c r="E62" s="59">
        <v>2.0500000000000256</v>
      </c>
      <c r="F62" s="59">
        <v>6.0000000000000142</v>
      </c>
      <c r="G62" s="59">
        <v>1E+30</v>
      </c>
      <c r="H62" s="59">
        <v>2.0500000000000256</v>
      </c>
    </row>
    <row r="63" spans="2:8" x14ac:dyDescent="0.3">
      <c r="B63" s="59" t="s">
        <v>309</v>
      </c>
      <c r="C63" s="59" t="s">
        <v>114</v>
      </c>
      <c r="D63" s="59">
        <v>0</v>
      </c>
      <c r="E63" s="59">
        <v>1</v>
      </c>
      <c r="F63" s="59">
        <v>4.75</v>
      </c>
      <c r="G63" s="59">
        <v>1E+30</v>
      </c>
      <c r="H63" s="59">
        <v>1</v>
      </c>
    </row>
    <row r="64" spans="2:8" x14ac:dyDescent="0.3">
      <c r="B64" s="59" t="s">
        <v>310</v>
      </c>
      <c r="C64" s="59" t="s">
        <v>116</v>
      </c>
      <c r="D64" s="59">
        <v>0</v>
      </c>
      <c r="E64" s="59">
        <v>1.5499999999999972</v>
      </c>
      <c r="F64" s="59">
        <v>3.75</v>
      </c>
      <c r="G64" s="59">
        <v>1E+30</v>
      </c>
      <c r="H64" s="59">
        <v>1.5499999999999972</v>
      </c>
    </row>
    <row r="65" spans="2:8" x14ac:dyDescent="0.3">
      <c r="B65" s="59" t="s">
        <v>217</v>
      </c>
      <c r="C65" s="59" t="s">
        <v>118</v>
      </c>
      <c r="D65" s="59">
        <v>0</v>
      </c>
      <c r="E65" s="59">
        <v>2.5500000000000114</v>
      </c>
      <c r="F65" s="59">
        <v>6</v>
      </c>
      <c r="G65" s="59">
        <v>1E+30</v>
      </c>
      <c r="H65" s="59">
        <v>2.5500000000000114</v>
      </c>
    </row>
    <row r="66" spans="2:8" x14ac:dyDescent="0.3">
      <c r="B66" s="59" t="s">
        <v>218</v>
      </c>
      <c r="C66" s="59" t="s">
        <v>120</v>
      </c>
      <c r="D66" s="59">
        <v>0</v>
      </c>
      <c r="E66" s="59">
        <v>2.9500000000000028</v>
      </c>
      <c r="F66" s="59">
        <v>7</v>
      </c>
      <c r="G66" s="59">
        <v>1E+30</v>
      </c>
      <c r="H66" s="59">
        <v>2.9500000000000028</v>
      </c>
    </row>
    <row r="67" spans="2:8" x14ac:dyDescent="0.3">
      <c r="B67" s="59" t="s">
        <v>219</v>
      </c>
      <c r="C67" s="59" t="s">
        <v>122</v>
      </c>
      <c r="D67" s="59">
        <v>0</v>
      </c>
      <c r="E67" s="59">
        <v>2.25</v>
      </c>
      <c r="F67" s="59">
        <v>6</v>
      </c>
      <c r="G67" s="59">
        <v>1E+30</v>
      </c>
      <c r="H67" s="59">
        <v>2.25</v>
      </c>
    </row>
    <row r="68" spans="2:8" x14ac:dyDescent="0.3">
      <c r="B68" s="59" t="s">
        <v>220</v>
      </c>
      <c r="C68" s="59" t="s">
        <v>124</v>
      </c>
      <c r="D68" s="59">
        <v>0</v>
      </c>
      <c r="E68" s="59">
        <v>1.75</v>
      </c>
      <c r="F68" s="59">
        <v>5.75</v>
      </c>
      <c r="G68" s="59">
        <v>1E+30</v>
      </c>
      <c r="H68" s="59">
        <v>1.75</v>
      </c>
    </row>
    <row r="69" spans="2:8" x14ac:dyDescent="0.3">
      <c r="B69" s="59" t="s">
        <v>221</v>
      </c>
      <c r="C69" s="59" t="s">
        <v>126</v>
      </c>
      <c r="D69" s="59">
        <v>0</v>
      </c>
      <c r="E69" s="59">
        <v>1.9500000000000028</v>
      </c>
      <c r="F69" s="59">
        <v>5.75</v>
      </c>
      <c r="G69" s="59">
        <v>1E+30</v>
      </c>
      <c r="H69" s="59">
        <v>1.9500000000000028</v>
      </c>
    </row>
    <row r="70" spans="2:8" x14ac:dyDescent="0.3">
      <c r="B70" s="59" t="s">
        <v>222</v>
      </c>
      <c r="C70" s="59" t="s">
        <v>127</v>
      </c>
      <c r="D70" s="59">
        <v>0</v>
      </c>
      <c r="E70" s="59">
        <v>1.3499999999999801</v>
      </c>
      <c r="F70" s="59">
        <v>5.7999999999999829</v>
      </c>
      <c r="G70" s="59">
        <v>1E+30</v>
      </c>
      <c r="H70" s="59">
        <v>1.3499999999999801</v>
      </c>
    </row>
    <row r="71" spans="2:8" x14ac:dyDescent="0.3">
      <c r="B71" s="59" t="s">
        <v>223</v>
      </c>
      <c r="C71" s="59" t="s">
        <v>128</v>
      </c>
      <c r="D71" s="59">
        <v>0</v>
      </c>
      <c r="E71" s="59">
        <v>1.5499999999999972</v>
      </c>
      <c r="F71" s="59">
        <v>6</v>
      </c>
      <c r="G71" s="59">
        <v>1E+30</v>
      </c>
      <c r="H71" s="59">
        <v>1.5499999999999972</v>
      </c>
    </row>
    <row r="72" spans="2:8" x14ac:dyDescent="0.3">
      <c r="B72" s="59" t="s">
        <v>224</v>
      </c>
      <c r="C72" s="59" t="s">
        <v>129</v>
      </c>
      <c r="D72" s="59">
        <v>0</v>
      </c>
      <c r="E72" s="59">
        <v>1.8500000000000085</v>
      </c>
      <c r="F72" s="59">
        <v>5.8000000000000114</v>
      </c>
      <c r="G72" s="59">
        <v>1E+30</v>
      </c>
      <c r="H72" s="59">
        <v>1.8500000000000085</v>
      </c>
    </row>
    <row r="73" spans="2:8" x14ac:dyDescent="0.3">
      <c r="B73" s="59" t="s">
        <v>225</v>
      </c>
      <c r="C73" s="59" t="s">
        <v>130</v>
      </c>
      <c r="D73" s="59">
        <v>0</v>
      </c>
      <c r="E73" s="59">
        <v>2.0499999999999972</v>
      </c>
      <c r="F73" s="59">
        <v>6.5</v>
      </c>
      <c r="G73" s="59">
        <v>1E+30</v>
      </c>
      <c r="H73" s="59">
        <v>2.0499999999999972</v>
      </c>
    </row>
    <row r="74" spans="2:8" x14ac:dyDescent="0.3">
      <c r="B74" s="59" t="s">
        <v>226</v>
      </c>
      <c r="C74" s="59" t="s">
        <v>131</v>
      </c>
      <c r="D74" s="59">
        <v>0</v>
      </c>
      <c r="E74" s="59">
        <v>0.79999999999999716</v>
      </c>
      <c r="F74" s="59">
        <v>5</v>
      </c>
      <c r="G74" s="59">
        <v>1E+30</v>
      </c>
      <c r="H74" s="59">
        <v>0.79999999999999716</v>
      </c>
    </row>
    <row r="75" spans="2:8" x14ac:dyDescent="0.3">
      <c r="B75" s="59" t="s">
        <v>227</v>
      </c>
      <c r="C75" s="59" t="s">
        <v>108</v>
      </c>
      <c r="D75" s="59">
        <v>0</v>
      </c>
      <c r="E75" s="59">
        <v>4.0500000000000114</v>
      </c>
      <c r="F75" s="59">
        <v>6.5</v>
      </c>
      <c r="G75" s="59">
        <v>1E+30</v>
      </c>
      <c r="H75" s="59">
        <v>4.0500000000000114</v>
      </c>
    </row>
    <row r="76" spans="2:8" x14ac:dyDescent="0.3">
      <c r="B76" s="59" t="s">
        <v>228</v>
      </c>
      <c r="C76" s="59" t="s">
        <v>110</v>
      </c>
      <c r="D76" s="59">
        <v>0</v>
      </c>
      <c r="E76" s="59">
        <v>4.75</v>
      </c>
      <c r="F76" s="59">
        <v>8</v>
      </c>
      <c r="G76" s="59">
        <v>1E+30</v>
      </c>
      <c r="H76" s="59">
        <v>4.75</v>
      </c>
    </row>
    <row r="77" spans="2:8" x14ac:dyDescent="0.3">
      <c r="B77" s="59" t="s">
        <v>229</v>
      </c>
      <c r="C77" s="59" t="s">
        <v>112</v>
      </c>
      <c r="D77" s="59">
        <v>0</v>
      </c>
      <c r="E77" s="59">
        <v>1.3500000000000227</v>
      </c>
      <c r="F77" s="59">
        <v>5.3000000000000114</v>
      </c>
      <c r="G77" s="59">
        <v>1E+30</v>
      </c>
      <c r="H77" s="59">
        <v>1.3500000000000227</v>
      </c>
    </row>
    <row r="78" spans="2:8" x14ac:dyDescent="0.3">
      <c r="B78" s="59" t="s">
        <v>230</v>
      </c>
      <c r="C78" s="59" t="s">
        <v>114</v>
      </c>
      <c r="D78" s="59">
        <v>0</v>
      </c>
      <c r="E78" s="59">
        <v>1.25</v>
      </c>
      <c r="F78" s="59">
        <v>5</v>
      </c>
      <c r="G78" s="59">
        <v>1E+30</v>
      </c>
      <c r="H78" s="59">
        <v>1.25</v>
      </c>
    </row>
    <row r="79" spans="2:8" x14ac:dyDescent="0.3">
      <c r="B79" s="59" t="s">
        <v>231</v>
      </c>
      <c r="C79" s="59" t="s">
        <v>116</v>
      </c>
      <c r="D79" s="59">
        <v>0</v>
      </c>
      <c r="E79" s="59">
        <v>3.9999999999999858</v>
      </c>
      <c r="F79" s="59">
        <v>6.1999999999999886</v>
      </c>
      <c r="G79" s="59">
        <v>1E+30</v>
      </c>
      <c r="H79" s="59">
        <v>3.9999999999999858</v>
      </c>
    </row>
    <row r="80" spans="2:8" x14ac:dyDescent="0.3">
      <c r="B80" s="59" t="s">
        <v>107</v>
      </c>
      <c r="C80" s="59" t="s">
        <v>118</v>
      </c>
      <c r="D80" s="59">
        <v>0</v>
      </c>
      <c r="E80" s="59">
        <v>2.0500000000000114</v>
      </c>
      <c r="F80" s="59">
        <v>5.5</v>
      </c>
      <c r="G80" s="59">
        <v>1E+30</v>
      </c>
      <c r="H80" s="59">
        <v>2.0500000000000114</v>
      </c>
    </row>
    <row r="81" spans="2:8" x14ac:dyDescent="0.3">
      <c r="B81" s="59" t="s">
        <v>109</v>
      </c>
      <c r="C81" s="59" t="s">
        <v>120</v>
      </c>
      <c r="D81" s="59">
        <v>0</v>
      </c>
      <c r="E81" s="59">
        <v>1.4500000000000028</v>
      </c>
      <c r="F81" s="59">
        <v>5.5</v>
      </c>
      <c r="G81" s="59">
        <v>1E+30</v>
      </c>
      <c r="H81" s="59">
        <v>1.4500000000000028</v>
      </c>
    </row>
    <row r="82" spans="2:8" x14ac:dyDescent="0.3">
      <c r="B82" s="59" t="s">
        <v>111</v>
      </c>
      <c r="C82" s="59" t="s">
        <v>122</v>
      </c>
      <c r="D82" s="59">
        <v>0</v>
      </c>
      <c r="E82" s="59">
        <v>1.75</v>
      </c>
      <c r="F82" s="59">
        <v>5.5</v>
      </c>
      <c r="G82" s="59">
        <v>1E+30</v>
      </c>
      <c r="H82" s="59">
        <v>1.75</v>
      </c>
    </row>
    <row r="83" spans="2:8" x14ac:dyDescent="0.3">
      <c r="B83" s="59" t="s">
        <v>113</v>
      </c>
      <c r="C83" s="59" t="s">
        <v>124</v>
      </c>
      <c r="D83" s="59">
        <v>0</v>
      </c>
      <c r="E83" s="59">
        <v>1.5</v>
      </c>
      <c r="F83" s="59">
        <v>5.5</v>
      </c>
      <c r="G83" s="59">
        <v>1E+30</v>
      </c>
      <c r="H83" s="59">
        <v>1.5</v>
      </c>
    </row>
    <row r="84" spans="2:8" x14ac:dyDescent="0.3">
      <c r="B84" s="59" t="s">
        <v>115</v>
      </c>
      <c r="C84" s="59" t="s">
        <v>126</v>
      </c>
      <c r="D84" s="59">
        <v>0</v>
      </c>
      <c r="E84" s="59">
        <v>1.7000000000000313</v>
      </c>
      <c r="F84" s="59">
        <v>5.5000000000000284</v>
      </c>
      <c r="G84" s="59">
        <v>1E+30</v>
      </c>
      <c r="H84" s="59">
        <v>1.7000000000000313</v>
      </c>
    </row>
    <row r="85" spans="2:8" x14ac:dyDescent="0.3">
      <c r="B85" s="59" t="s">
        <v>117</v>
      </c>
      <c r="C85" s="59" t="s">
        <v>127</v>
      </c>
      <c r="D85" s="59">
        <v>0</v>
      </c>
      <c r="E85" s="59">
        <v>1.5499999999999972</v>
      </c>
      <c r="F85" s="59">
        <v>6</v>
      </c>
      <c r="G85" s="59">
        <v>1E+30</v>
      </c>
      <c r="H85" s="59">
        <v>1.5499999999999972</v>
      </c>
    </row>
    <row r="86" spans="2:8" x14ac:dyDescent="0.3">
      <c r="B86" s="59" t="s">
        <v>119</v>
      </c>
      <c r="C86" s="59" t="s">
        <v>128</v>
      </c>
      <c r="D86" s="59">
        <v>0</v>
      </c>
      <c r="E86" s="59">
        <v>1.5499999999999972</v>
      </c>
      <c r="F86" s="59">
        <v>6</v>
      </c>
      <c r="G86" s="59">
        <v>1E+30</v>
      </c>
      <c r="H86" s="59">
        <v>1.5499999999999972</v>
      </c>
    </row>
    <row r="87" spans="2:8" x14ac:dyDescent="0.3">
      <c r="B87" s="59" t="s">
        <v>121</v>
      </c>
      <c r="C87" s="59" t="s">
        <v>129</v>
      </c>
      <c r="D87" s="59">
        <v>0</v>
      </c>
      <c r="E87" s="59">
        <v>2.0499999999999972</v>
      </c>
      <c r="F87" s="59">
        <v>6</v>
      </c>
      <c r="G87" s="59">
        <v>1E+30</v>
      </c>
      <c r="H87" s="59">
        <v>2.0499999999999972</v>
      </c>
    </row>
    <row r="88" spans="2:8" x14ac:dyDescent="0.3">
      <c r="B88" s="59" t="s">
        <v>123</v>
      </c>
      <c r="C88" s="59" t="s">
        <v>130</v>
      </c>
      <c r="D88" s="59">
        <v>0</v>
      </c>
      <c r="E88" s="59">
        <v>1.5499999999999972</v>
      </c>
      <c r="F88" s="59">
        <v>6</v>
      </c>
      <c r="G88" s="59">
        <v>1E+30</v>
      </c>
      <c r="H88" s="59">
        <v>1.5499999999999972</v>
      </c>
    </row>
    <row r="89" spans="2:8" x14ac:dyDescent="0.3">
      <c r="B89" s="59" t="s">
        <v>125</v>
      </c>
      <c r="C89" s="59" t="s">
        <v>131</v>
      </c>
      <c r="D89" s="59">
        <v>0</v>
      </c>
      <c r="E89" s="59">
        <v>1.7999999999999972</v>
      </c>
      <c r="F89" s="59">
        <v>6</v>
      </c>
      <c r="G89" s="59">
        <v>1E+30</v>
      </c>
      <c r="H89" s="59">
        <v>1.7999999999999972</v>
      </c>
    </row>
    <row r="90" spans="2:8" x14ac:dyDescent="0.3">
      <c r="B90" s="59" t="s">
        <v>91</v>
      </c>
      <c r="C90" s="59" t="s">
        <v>133</v>
      </c>
      <c r="D90" s="59">
        <v>0</v>
      </c>
      <c r="E90" s="59">
        <v>0.80000000000002558</v>
      </c>
      <c r="F90" s="59">
        <v>2.3000000000000114</v>
      </c>
      <c r="G90" s="59">
        <v>1E+30</v>
      </c>
      <c r="H90" s="59">
        <v>0.80000000000002558</v>
      </c>
    </row>
    <row r="91" spans="2:8" x14ac:dyDescent="0.3">
      <c r="B91" s="59" t="s">
        <v>92</v>
      </c>
      <c r="C91" s="59" t="s">
        <v>135</v>
      </c>
      <c r="D91" s="59">
        <v>0</v>
      </c>
      <c r="E91" s="59">
        <v>0.70000000000000284</v>
      </c>
      <c r="F91" s="59">
        <v>3</v>
      </c>
      <c r="G91" s="59">
        <v>1E+30</v>
      </c>
      <c r="H91" s="59">
        <v>0.70000000000000284</v>
      </c>
    </row>
    <row r="92" spans="2:8" x14ac:dyDescent="0.3">
      <c r="B92" s="59" t="s">
        <v>93</v>
      </c>
      <c r="C92" s="59" t="s">
        <v>137</v>
      </c>
      <c r="D92" s="59">
        <v>0</v>
      </c>
      <c r="E92" s="59">
        <v>1.2000000000000028</v>
      </c>
      <c r="F92" s="59">
        <v>4.1999999999999886</v>
      </c>
      <c r="G92" s="59">
        <v>1E+30</v>
      </c>
      <c r="H92" s="59">
        <v>1.2000000000000028</v>
      </c>
    </row>
    <row r="93" spans="2:8" x14ac:dyDescent="0.3">
      <c r="B93" s="59" t="s">
        <v>94</v>
      </c>
      <c r="C93" s="59" t="s">
        <v>139</v>
      </c>
      <c r="D93" s="59">
        <v>0</v>
      </c>
      <c r="E93" s="59">
        <v>0.20000000000000284</v>
      </c>
      <c r="F93" s="59">
        <v>3</v>
      </c>
      <c r="G93" s="59">
        <v>1E+30</v>
      </c>
      <c r="H93" s="59">
        <v>0.20000000000000284</v>
      </c>
    </row>
    <row r="94" spans="2:8" x14ac:dyDescent="0.3">
      <c r="B94" s="59" t="s">
        <v>232</v>
      </c>
      <c r="C94" s="59" t="s">
        <v>141</v>
      </c>
      <c r="D94" s="59">
        <v>27500</v>
      </c>
      <c r="E94" s="59">
        <v>0</v>
      </c>
      <c r="F94" s="59">
        <v>1.25</v>
      </c>
      <c r="G94" s="59">
        <v>1.5499999999999972</v>
      </c>
      <c r="H94" s="59">
        <v>1E+30</v>
      </c>
    </row>
    <row r="95" spans="2:8" x14ac:dyDescent="0.3">
      <c r="B95" s="59" t="s">
        <v>233</v>
      </c>
      <c r="C95" s="59" t="s">
        <v>143</v>
      </c>
      <c r="D95" s="59">
        <v>7500</v>
      </c>
      <c r="E95" s="59">
        <v>0</v>
      </c>
      <c r="F95" s="59">
        <v>2.1999999999999886</v>
      </c>
      <c r="G95" s="59">
        <v>0.55000000000001137</v>
      </c>
      <c r="H95" s="59">
        <v>1E+30</v>
      </c>
    </row>
    <row r="96" spans="2:8" x14ac:dyDescent="0.3">
      <c r="B96" s="59" t="s">
        <v>234</v>
      </c>
      <c r="C96" s="59" t="s">
        <v>145</v>
      </c>
      <c r="D96" s="59">
        <v>0</v>
      </c>
      <c r="E96" s="59">
        <v>0.20000000000000284</v>
      </c>
      <c r="F96" s="59">
        <v>3</v>
      </c>
      <c r="G96" s="59">
        <v>1E+30</v>
      </c>
      <c r="H96" s="59">
        <v>0.20000000000000284</v>
      </c>
    </row>
    <row r="97" spans="2:8" x14ac:dyDescent="0.3">
      <c r="B97" s="59" t="s">
        <v>235</v>
      </c>
      <c r="C97" s="59" t="s">
        <v>147</v>
      </c>
      <c r="D97" s="59">
        <v>25000</v>
      </c>
      <c r="E97" s="59">
        <v>0</v>
      </c>
      <c r="F97" s="59">
        <v>2.5</v>
      </c>
      <c r="G97" s="59">
        <v>5.0000000000011369E-2</v>
      </c>
      <c r="H97" s="59">
        <v>0.55000000000001137</v>
      </c>
    </row>
    <row r="98" spans="2:8" x14ac:dyDescent="0.3">
      <c r="B98" s="59" t="s">
        <v>236</v>
      </c>
      <c r="C98" s="59" t="s">
        <v>149</v>
      </c>
      <c r="D98" s="59">
        <v>0</v>
      </c>
      <c r="E98" s="59">
        <v>5.0000000000011369E-2</v>
      </c>
      <c r="F98" s="59">
        <v>2.8000000000000114</v>
      </c>
      <c r="G98" s="59">
        <v>1E+30</v>
      </c>
      <c r="H98" s="59">
        <v>5.0000000000011369E-2</v>
      </c>
    </row>
    <row r="99" spans="2:8" x14ac:dyDescent="0.3">
      <c r="B99" s="59" t="s">
        <v>237</v>
      </c>
      <c r="C99" s="59" t="s">
        <v>151</v>
      </c>
      <c r="D99" s="59">
        <v>0</v>
      </c>
      <c r="E99" s="59">
        <v>0.45000000000000284</v>
      </c>
      <c r="F99" s="59">
        <v>3</v>
      </c>
      <c r="G99" s="59">
        <v>1E+30</v>
      </c>
      <c r="H99" s="59">
        <v>0.45000000000000284</v>
      </c>
    </row>
    <row r="100" spans="2:8" x14ac:dyDescent="0.3">
      <c r="B100" s="59" t="s">
        <v>95</v>
      </c>
      <c r="C100" s="59" t="s">
        <v>153</v>
      </c>
      <c r="D100" s="59">
        <v>0</v>
      </c>
      <c r="E100" s="59">
        <v>0.80000000000001137</v>
      </c>
      <c r="F100" s="59">
        <v>4</v>
      </c>
      <c r="G100" s="59">
        <v>1E+30</v>
      </c>
      <c r="H100" s="59">
        <v>0.80000000000001137</v>
      </c>
    </row>
    <row r="101" spans="2:8" x14ac:dyDescent="0.3">
      <c r="B101" s="59" t="s">
        <v>96</v>
      </c>
      <c r="C101" s="59" t="s">
        <v>155</v>
      </c>
      <c r="D101" s="59">
        <v>22500</v>
      </c>
      <c r="E101" s="59">
        <v>0</v>
      </c>
      <c r="F101" s="59">
        <v>3.1999999999999886</v>
      </c>
      <c r="G101" s="59">
        <v>0</v>
      </c>
      <c r="H101" s="59">
        <v>1E+30</v>
      </c>
    </row>
    <row r="102" spans="2:8" x14ac:dyDescent="0.3">
      <c r="B102" s="59" t="s">
        <v>97</v>
      </c>
      <c r="C102" s="59" t="s">
        <v>157</v>
      </c>
      <c r="D102" s="59">
        <v>0</v>
      </c>
      <c r="E102" s="59">
        <v>2.3000000000000114</v>
      </c>
      <c r="F102" s="59">
        <v>5</v>
      </c>
      <c r="G102" s="59">
        <v>1E+30</v>
      </c>
      <c r="H102" s="59">
        <v>2.3000000000000114</v>
      </c>
    </row>
    <row r="103" spans="2:8" x14ac:dyDescent="0.3">
      <c r="B103" s="59" t="s">
        <v>98</v>
      </c>
      <c r="C103" s="59" t="s">
        <v>159</v>
      </c>
      <c r="D103" s="59">
        <v>10000</v>
      </c>
      <c r="E103" s="59">
        <v>0</v>
      </c>
      <c r="F103" s="59">
        <v>3.1999999999999886</v>
      </c>
      <c r="G103" s="59">
        <v>0.55000000000001137</v>
      </c>
      <c r="H103" s="59">
        <v>0</v>
      </c>
    </row>
    <row r="104" spans="2:8" x14ac:dyDescent="0.3">
      <c r="B104" s="59" t="s">
        <v>238</v>
      </c>
      <c r="C104" s="59" t="s">
        <v>161</v>
      </c>
      <c r="D104" s="59">
        <v>0</v>
      </c>
      <c r="E104" s="59">
        <v>1.0500000000000114</v>
      </c>
      <c r="F104" s="59">
        <v>4</v>
      </c>
      <c r="G104" s="59">
        <v>1E+30</v>
      </c>
      <c r="H104" s="59">
        <v>1.0500000000000114</v>
      </c>
    </row>
    <row r="105" spans="2:8" x14ac:dyDescent="0.3">
      <c r="B105" s="59" t="s">
        <v>99</v>
      </c>
      <c r="C105" s="59" t="s">
        <v>133</v>
      </c>
      <c r="D105" s="59">
        <v>0</v>
      </c>
      <c r="E105" s="59">
        <v>1</v>
      </c>
      <c r="F105" s="59">
        <v>2.5</v>
      </c>
      <c r="G105" s="59">
        <v>1E+30</v>
      </c>
      <c r="H105" s="59">
        <v>1</v>
      </c>
    </row>
    <row r="106" spans="2:8" x14ac:dyDescent="0.3">
      <c r="B106" s="59" t="s">
        <v>100</v>
      </c>
      <c r="C106" s="59" t="s">
        <v>135</v>
      </c>
      <c r="D106" s="59">
        <v>0</v>
      </c>
      <c r="E106" s="59">
        <v>0.19999999999998863</v>
      </c>
      <c r="F106" s="59">
        <v>2.5</v>
      </c>
      <c r="G106" s="59">
        <v>1E+30</v>
      </c>
      <c r="H106" s="59">
        <v>0.19999999999998863</v>
      </c>
    </row>
    <row r="107" spans="2:8" x14ac:dyDescent="0.3">
      <c r="B107" s="59" t="s">
        <v>101</v>
      </c>
      <c r="C107" s="59" t="s">
        <v>137</v>
      </c>
      <c r="D107" s="59">
        <v>15000</v>
      </c>
      <c r="E107" s="59">
        <v>0</v>
      </c>
      <c r="F107" s="59">
        <v>3</v>
      </c>
      <c r="G107" s="59">
        <v>5.0000000000011369E-2</v>
      </c>
      <c r="H107" s="59">
        <v>0.44999999999998863</v>
      </c>
    </row>
    <row r="108" spans="2:8" x14ac:dyDescent="0.3">
      <c r="B108" s="59" t="s">
        <v>102</v>
      </c>
      <c r="C108" s="59" t="s">
        <v>139</v>
      </c>
      <c r="D108" s="59">
        <v>10000</v>
      </c>
      <c r="E108" s="59">
        <v>0</v>
      </c>
      <c r="F108" s="59">
        <v>2.8000000000000114</v>
      </c>
      <c r="G108" s="59">
        <v>0.19999999999998863</v>
      </c>
      <c r="H108" s="59">
        <v>5.0000000000011369E-2</v>
      </c>
    </row>
    <row r="109" spans="2:8" x14ac:dyDescent="0.3">
      <c r="B109" s="59" t="s">
        <v>239</v>
      </c>
      <c r="C109" s="59" t="s">
        <v>141</v>
      </c>
      <c r="D109" s="59">
        <v>0</v>
      </c>
      <c r="E109" s="59">
        <v>1.7499999999999858</v>
      </c>
      <c r="F109" s="59">
        <v>3</v>
      </c>
      <c r="G109" s="59">
        <v>1E+30</v>
      </c>
      <c r="H109" s="59">
        <v>1.7499999999999858</v>
      </c>
    </row>
    <row r="110" spans="2:8" x14ac:dyDescent="0.3">
      <c r="B110" s="59" t="s">
        <v>103</v>
      </c>
      <c r="C110" s="59" t="s">
        <v>143</v>
      </c>
      <c r="D110" s="59">
        <v>0</v>
      </c>
      <c r="E110" s="59">
        <v>0.55000000000001137</v>
      </c>
      <c r="F110" s="59">
        <v>3.1999999999999886</v>
      </c>
      <c r="G110" s="59">
        <v>1E+30</v>
      </c>
      <c r="H110" s="59">
        <v>0.55000000000001137</v>
      </c>
    </row>
    <row r="111" spans="2:8" x14ac:dyDescent="0.3">
      <c r="B111" s="59" t="s">
        <v>104</v>
      </c>
      <c r="C111" s="59" t="s">
        <v>145</v>
      </c>
      <c r="D111" s="59">
        <v>0</v>
      </c>
      <c r="E111" s="59">
        <v>0.25000000000001421</v>
      </c>
      <c r="F111" s="59">
        <v>3.5</v>
      </c>
      <c r="G111" s="59">
        <v>1E+30</v>
      </c>
      <c r="H111" s="59">
        <v>0.25000000000001421</v>
      </c>
    </row>
    <row r="112" spans="2:8" x14ac:dyDescent="0.3">
      <c r="B112" s="59" t="s">
        <v>105</v>
      </c>
      <c r="C112" s="59" t="s">
        <v>147</v>
      </c>
      <c r="D112" s="59">
        <v>0</v>
      </c>
      <c r="E112" s="59">
        <v>0.25000000000005684</v>
      </c>
      <c r="F112" s="59">
        <v>3.2000000000000455</v>
      </c>
      <c r="G112" s="59">
        <v>1E+30</v>
      </c>
      <c r="H112" s="59">
        <v>0.25000000000005684</v>
      </c>
    </row>
    <row r="113" spans="2:8" x14ac:dyDescent="0.3">
      <c r="B113" s="59" t="s">
        <v>106</v>
      </c>
      <c r="C113" s="59" t="s">
        <v>149</v>
      </c>
      <c r="D113" s="59">
        <v>25000</v>
      </c>
      <c r="E113" s="59">
        <v>0</v>
      </c>
      <c r="F113" s="59">
        <v>3.1999999999999886</v>
      </c>
      <c r="G113" s="59">
        <v>0.25000000000001421</v>
      </c>
      <c r="H113" s="59">
        <v>1E+30</v>
      </c>
    </row>
    <row r="114" spans="2:8" x14ac:dyDescent="0.3">
      <c r="B114" s="59" t="s">
        <v>240</v>
      </c>
      <c r="C114" s="59" t="s">
        <v>151</v>
      </c>
      <c r="D114" s="59">
        <v>0</v>
      </c>
      <c r="E114" s="59">
        <v>1.0000000000000142</v>
      </c>
      <c r="F114" s="59">
        <v>4</v>
      </c>
      <c r="G114" s="59">
        <v>1E+30</v>
      </c>
      <c r="H114" s="59">
        <v>1.0000000000000142</v>
      </c>
    </row>
    <row r="115" spans="2:8" x14ac:dyDescent="0.3">
      <c r="B115" s="59" t="s">
        <v>241</v>
      </c>
      <c r="C115" s="59" t="s">
        <v>153</v>
      </c>
      <c r="D115" s="59">
        <v>0</v>
      </c>
      <c r="E115" s="59">
        <v>2.9000000000000341</v>
      </c>
      <c r="F115" s="59">
        <v>5</v>
      </c>
      <c r="G115" s="59">
        <v>1E+30</v>
      </c>
      <c r="H115" s="59">
        <v>2.9000000000000341</v>
      </c>
    </row>
    <row r="116" spans="2:8" x14ac:dyDescent="0.3">
      <c r="B116" s="59" t="s">
        <v>242</v>
      </c>
      <c r="C116" s="59" t="s">
        <v>155</v>
      </c>
      <c r="D116" s="59">
        <v>0</v>
      </c>
      <c r="E116" s="59">
        <v>1.9000000000000341</v>
      </c>
      <c r="F116" s="59">
        <v>4</v>
      </c>
      <c r="G116" s="59">
        <v>1E+30</v>
      </c>
      <c r="H116" s="59">
        <v>1.9000000000000341</v>
      </c>
    </row>
    <row r="117" spans="2:8" x14ac:dyDescent="0.3">
      <c r="B117" s="59" t="s">
        <v>243</v>
      </c>
      <c r="C117" s="59" t="s">
        <v>157</v>
      </c>
      <c r="D117" s="59">
        <v>0</v>
      </c>
      <c r="E117" s="59">
        <v>2.2000000000000455</v>
      </c>
      <c r="F117" s="59">
        <v>3.8000000000000114</v>
      </c>
      <c r="G117" s="59">
        <v>1E+30</v>
      </c>
      <c r="H117" s="59">
        <v>2.2000000000000455</v>
      </c>
    </row>
    <row r="118" spans="2:8" x14ac:dyDescent="0.3">
      <c r="B118" s="59" t="s">
        <v>244</v>
      </c>
      <c r="C118" s="59" t="s">
        <v>159</v>
      </c>
      <c r="D118" s="59">
        <v>25000</v>
      </c>
      <c r="E118" s="59">
        <v>0</v>
      </c>
      <c r="F118" s="59">
        <v>2.0999999999999659</v>
      </c>
      <c r="G118" s="59">
        <v>0.10000000000002274</v>
      </c>
      <c r="H118" s="59">
        <v>1E+30</v>
      </c>
    </row>
    <row r="119" spans="2:8" x14ac:dyDescent="0.3">
      <c r="B119" s="59" t="s">
        <v>245</v>
      </c>
      <c r="C119" s="59" t="s">
        <v>161</v>
      </c>
      <c r="D119" s="59">
        <v>0</v>
      </c>
      <c r="E119" s="59">
        <v>0.10000000000002274</v>
      </c>
      <c r="F119" s="59">
        <v>1.9499999999999886</v>
      </c>
      <c r="G119" s="59">
        <v>1E+30</v>
      </c>
      <c r="H119" s="59">
        <v>0.10000000000002274</v>
      </c>
    </row>
    <row r="120" spans="2:8" x14ac:dyDescent="0.3">
      <c r="B120" s="59" t="s">
        <v>246</v>
      </c>
      <c r="C120" s="59" t="s">
        <v>133</v>
      </c>
      <c r="D120" s="59">
        <v>10000</v>
      </c>
      <c r="E120" s="59">
        <v>0</v>
      </c>
      <c r="F120" s="59">
        <v>1.25</v>
      </c>
      <c r="G120" s="59">
        <v>0.80000000000002558</v>
      </c>
      <c r="H120" s="59">
        <v>1E+30</v>
      </c>
    </row>
    <row r="121" spans="2:8" x14ac:dyDescent="0.3">
      <c r="B121" s="59" t="s">
        <v>247</v>
      </c>
      <c r="C121" s="59" t="s">
        <v>135</v>
      </c>
      <c r="D121" s="59">
        <v>0</v>
      </c>
      <c r="E121" s="59">
        <v>0.69999999999998863</v>
      </c>
      <c r="F121" s="59">
        <v>2.75</v>
      </c>
      <c r="G121" s="59">
        <v>1E+30</v>
      </c>
      <c r="H121" s="59">
        <v>0.69999999999998863</v>
      </c>
    </row>
    <row r="122" spans="2:8" x14ac:dyDescent="0.3">
      <c r="B122" s="59" t="s">
        <v>248</v>
      </c>
      <c r="C122" s="59" t="s">
        <v>137</v>
      </c>
      <c r="D122" s="59">
        <v>10000</v>
      </c>
      <c r="E122" s="59">
        <v>0</v>
      </c>
      <c r="F122" s="59">
        <v>2.75</v>
      </c>
      <c r="G122" s="59">
        <v>0.44999999999998863</v>
      </c>
      <c r="H122" s="59">
        <v>0.80000000000002558</v>
      </c>
    </row>
    <row r="123" spans="2:8" x14ac:dyDescent="0.3">
      <c r="B123" s="59" t="s">
        <v>249</v>
      </c>
      <c r="C123" s="59" t="s">
        <v>139</v>
      </c>
      <c r="D123" s="59">
        <v>0</v>
      </c>
      <c r="E123" s="59">
        <v>0.44999999999998863</v>
      </c>
      <c r="F123" s="59">
        <v>3</v>
      </c>
      <c r="G123" s="59">
        <v>1E+30</v>
      </c>
      <c r="H123" s="59">
        <v>0.44999999999998863</v>
      </c>
    </row>
    <row r="124" spans="2:8" x14ac:dyDescent="0.3">
      <c r="B124" s="59" t="s">
        <v>250</v>
      </c>
      <c r="C124" s="59" t="s">
        <v>141</v>
      </c>
      <c r="D124" s="59">
        <v>0</v>
      </c>
      <c r="E124" s="59">
        <v>1.9999999999999858</v>
      </c>
      <c r="F124" s="59">
        <v>3</v>
      </c>
      <c r="G124" s="59">
        <v>1E+30</v>
      </c>
      <c r="H124" s="59">
        <v>1.9999999999999858</v>
      </c>
    </row>
    <row r="125" spans="2:8" x14ac:dyDescent="0.3">
      <c r="B125" s="59" t="s">
        <v>251</v>
      </c>
      <c r="C125" s="59" t="s">
        <v>143</v>
      </c>
      <c r="D125" s="59">
        <v>0</v>
      </c>
      <c r="E125" s="59">
        <v>0.60000000000000853</v>
      </c>
      <c r="F125" s="59">
        <v>3</v>
      </c>
      <c r="G125" s="59">
        <v>1E+30</v>
      </c>
      <c r="H125" s="59">
        <v>0.60000000000000853</v>
      </c>
    </row>
    <row r="126" spans="2:8" x14ac:dyDescent="0.3">
      <c r="B126" s="59" t="s">
        <v>252</v>
      </c>
      <c r="C126" s="59" t="s">
        <v>145</v>
      </c>
      <c r="D126" s="59">
        <v>12500</v>
      </c>
      <c r="E126" s="59">
        <v>0</v>
      </c>
      <c r="F126" s="59">
        <v>3</v>
      </c>
      <c r="G126" s="59">
        <v>0.20000000000000284</v>
      </c>
      <c r="H126" s="59">
        <v>1E+30</v>
      </c>
    </row>
    <row r="127" spans="2:8" x14ac:dyDescent="0.3">
      <c r="B127" s="59" t="s">
        <v>253</v>
      </c>
      <c r="C127" s="59" t="s">
        <v>147</v>
      </c>
      <c r="D127" s="59">
        <v>0</v>
      </c>
      <c r="E127" s="59">
        <v>4.9999999999997158E-2</v>
      </c>
      <c r="F127" s="59">
        <v>2.75</v>
      </c>
      <c r="G127" s="59">
        <v>1E+30</v>
      </c>
      <c r="H127" s="59">
        <v>4.9999999999997158E-2</v>
      </c>
    </row>
    <row r="128" spans="2:8" x14ac:dyDescent="0.3">
      <c r="B128" s="59" t="s">
        <v>254</v>
      </c>
      <c r="C128" s="59" t="s">
        <v>149</v>
      </c>
      <c r="D128" s="59">
        <v>0</v>
      </c>
      <c r="E128" s="59">
        <v>4.9999999999997158E-2</v>
      </c>
      <c r="F128" s="59">
        <v>3</v>
      </c>
      <c r="G128" s="59">
        <v>1E+30</v>
      </c>
      <c r="H128" s="59">
        <v>4.9999999999997158E-2</v>
      </c>
    </row>
    <row r="129" spans="2:8" x14ac:dyDescent="0.3">
      <c r="B129" s="59" t="s">
        <v>255</v>
      </c>
      <c r="C129" s="59" t="s">
        <v>151</v>
      </c>
      <c r="D129" s="59">
        <v>7500</v>
      </c>
      <c r="E129" s="59">
        <v>0</v>
      </c>
      <c r="F129" s="59">
        <v>2.75</v>
      </c>
      <c r="G129" s="59">
        <v>4.9999999999997158E-2</v>
      </c>
      <c r="H129" s="59">
        <v>0.20000000000000284</v>
      </c>
    </row>
    <row r="130" spans="2:8" x14ac:dyDescent="0.3">
      <c r="B130" s="59" t="s">
        <v>256</v>
      </c>
      <c r="C130" s="59" t="s">
        <v>153</v>
      </c>
      <c r="D130" s="59">
        <v>10000</v>
      </c>
      <c r="E130" s="59">
        <v>0</v>
      </c>
      <c r="F130" s="59">
        <v>3</v>
      </c>
      <c r="G130" s="59">
        <v>0.25</v>
      </c>
      <c r="H130" s="59">
        <v>1E+30</v>
      </c>
    </row>
    <row r="131" spans="2:8" x14ac:dyDescent="0.3">
      <c r="B131" s="59" t="s">
        <v>257</v>
      </c>
      <c r="C131" s="59" t="s">
        <v>155</v>
      </c>
      <c r="D131" s="59">
        <v>0</v>
      </c>
      <c r="E131" s="59">
        <v>0</v>
      </c>
      <c r="F131" s="59">
        <v>3</v>
      </c>
      <c r="G131" s="59">
        <v>1E+30</v>
      </c>
      <c r="H131" s="59">
        <v>0</v>
      </c>
    </row>
    <row r="132" spans="2:8" x14ac:dyDescent="0.3">
      <c r="B132" s="59" t="s">
        <v>258</v>
      </c>
      <c r="C132" s="59" t="s">
        <v>157</v>
      </c>
      <c r="D132" s="59">
        <v>0</v>
      </c>
      <c r="E132" s="59">
        <v>0.5</v>
      </c>
      <c r="F132" s="59">
        <v>3</v>
      </c>
      <c r="G132" s="59">
        <v>1E+30</v>
      </c>
      <c r="H132" s="59">
        <v>0.5</v>
      </c>
    </row>
    <row r="133" spans="2:8" x14ac:dyDescent="0.3">
      <c r="B133" s="59" t="s">
        <v>259</v>
      </c>
      <c r="C133" s="59" t="s">
        <v>159</v>
      </c>
      <c r="D133" s="59">
        <v>0</v>
      </c>
      <c r="E133" s="59">
        <v>0</v>
      </c>
      <c r="F133" s="59">
        <v>3</v>
      </c>
      <c r="G133" s="59">
        <v>1E+30</v>
      </c>
      <c r="H133" s="59">
        <v>0</v>
      </c>
    </row>
    <row r="134" spans="2:8" x14ac:dyDescent="0.3">
      <c r="B134" s="59" t="s">
        <v>260</v>
      </c>
      <c r="C134" s="59" t="s">
        <v>161</v>
      </c>
      <c r="D134" s="59">
        <v>10000</v>
      </c>
      <c r="E134" s="59">
        <v>0</v>
      </c>
      <c r="F134" s="59">
        <v>2.75</v>
      </c>
      <c r="G134" s="59">
        <v>0</v>
      </c>
      <c r="H134" s="59">
        <v>0.25</v>
      </c>
    </row>
    <row r="135" spans="2:8" x14ac:dyDescent="0.3">
      <c r="B135" s="59" t="s">
        <v>132</v>
      </c>
      <c r="C135" s="59" t="s">
        <v>133</v>
      </c>
      <c r="D135" s="59">
        <v>0</v>
      </c>
      <c r="E135" s="59">
        <v>0.85000000000007958</v>
      </c>
      <c r="F135" s="59">
        <v>2.8000000000000682</v>
      </c>
      <c r="G135" s="59">
        <v>1E+30</v>
      </c>
      <c r="H135" s="59">
        <v>0.85000000000007958</v>
      </c>
    </row>
    <row r="136" spans="2:8" x14ac:dyDescent="0.3">
      <c r="B136" s="59" t="s">
        <v>134</v>
      </c>
      <c r="C136" s="59" t="s">
        <v>135</v>
      </c>
      <c r="D136" s="59">
        <v>27500</v>
      </c>
      <c r="E136" s="59">
        <v>0</v>
      </c>
      <c r="F136" s="59">
        <v>2.75</v>
      </c>
      <c r="G136" s="59">
        <v>0.19999999999998863</v>
      </c>
      <c r="H136" s="59">
        <v>1E+30</v>
      </c>
    </row>
    <row r="137" spans="2:8" x14ac:dyDescent="0.3">
      <c r="B137" s="59" t="s">
        <v>136</v>
      </c>
      <c r="C137" s="59" t="s">
        <v>137</v>
      </c>
      <c r="D137" s="59">
        <v>0</v>
      </c>
      <c r="E137" s="59">
        <v>5.0000000000011369E-2</v>
      </c>
      <c r="F137" s="59">
        <v>3.5</v>
      </c>
      <c r="G137" s="59">
        <v>1E+30</v>
      </c>
      <c r="H137" s="59">
        <v>5.0000000000011369E-2</v>
      </c>
    </row>
    <row r="138" spans="2:8" x14ac:dyDescent="0.3">
      <c r="B138" s="59" t="s">
        <v>138</v>
      </c>
      <c r="C138" s="59" t="s">
        <v>139</v>
      </c>
      <c r="D138" s="59">
        <v>0</v>
      </c>
      <c r="E138" s="59">
        <v>0.25</v>
      </c>
      <c r="F138" s="59">
        <v>3.5</v>
      </c>
      <c r="G138" s="59">
        <v>1E+30</v>
      </c>
      <c r="H138" s="59">
        <v>0.25</v>
      </c>
    </row>
    <row r="139" spans="2:8" x14ac:dyDescent="0.3">
      <c r="B139" s="59" t="s">
        <v>140</v>
      </c>
      <c r="C139" s="59" t="s">
        <v>141</v>
      </c>
      <c r="D139" s="59">
        <v>0</v>
      </c>
      <c r="E139" s="59">
        <v>4.0499999999999972</v>
      </c>
      <c r="F139" s="59">
        <v>5.75</v>
      </c>
      <c r="G139" s="59">
        <v>1E+30</v>
      </c>
      <c r="H139" s="59">
        <v>4.0499999999999972</v>
      </c>
    </row>
    <row r="140" spans="2:8" x14ac:dyDescent="0.3">
      <c r="B140" s="59" t="s">
        <v>142</v>
      </c>
      <c r="C140" s="59" t="s">
        <v>143</v>
      </c>
      <c r="D140" s="59">
        <v>0</v>
      </c>
      <c r="E140" s="59">
        <v>1.0500000000000114</v>
      </c>
      <c r="F140" s="59">
        <v>4</v>
      </c>
      <c r="G140" s="59">
        <v>1E+30</v>
      </c>
      <c r="H140" s="59">
        <v>1.0500000000000114</v>
      </c>
    </row>
    <row r="141" spans="2:8" x14ac:dyDescent="0.3">
      <c r="B141" s="59" t="s">
        <v>144</v>
      </c>
      <c r="C141" s="59" t="s">
        <v>145</v>
      </c>
      <c r="D141" s="59">
        <v>0</v>
      </c>
      <c r="E141" s="59">
        <v>0.45000000000000284</v>
      </c>
      <c r="F141" s="59">
        <v>4</v>
      </c>
      <c r="G141" s="59">
        <v>1E+30</v>
      </c>
      <c r="H141" s="59">
        <v>0.45000000000000284</v>
      </c>
    </row>
    <row r="142" spans="2:8" x14ac:dyDescent="0.3">
      <c r="B142" s="59" t="s">
        <v>146</v>
      </c>
      <c r="C142" s="59" t="s">
        <v>147</v>
      </c>
      <c r="D142" s="59">
        <v>0</v>
      </c>
      <c r="E142" s="59">
        <v>0.5</v>
      </c>
      <c r="F142" s="59">
        <v>3.75</v>
      </c>
      <c r="G142" s="59">
        <v>1E+30</v>
      </c>
      <c r="H142" s="59">
        <v>0.5</v>
      </c>
    </row>
    <row r="143" spans="2:8" x14ac:dyDescent="0.3">
      <c r="B143" s="59" t="s">
        <v>148</v>
      </c>
      <c r="C143" s="59" t="s">
        <v>149</v>
      </c>
      <c r="D143" s="59">
        <v>0</v>
      </c>
      <c r="E143" s="59">
        <v>0.25</v>
      </c>
      <c r="F143" s="59">
        <v>3.75</v>
      </c>
      <c r="G143" s="59">
        <v>1E+30</v>
      </c>
      <c r="H143" s="59">
        <v>0.25</v>
      </c>
    </row>
    <row r="144" spans="2:8" x14ac:dyDescent="0.3">
      <c r="B144" s="59" t="s">
        <v>150</v>
      </c>
      <c r="C144" s="59" t="s">
        <v>151</v>
      </c>
      <c r="D144" s="59">
        <v>0</v>
      </c>
      <c r="E144" s="59">
        <v>0.45000000000000284</v>
      </c>
      <c r="F144" s="59">
        <v>3.75</v>
      </c>
      <c r="G144" s="59">
        <v>1E+30</v>
      </c>
      <c r="H144" s="59">
        <v>0.45000000000000284</v>
      </c>
    </row>
    <row r="145" spans="1:8" x14ac:dyDescent="0.3">
      <c r="B145" s="59" t="s">
        <v>152</v>
      </c>
      <c r="C145" s="59" t="s">
        <v>153</v>
      </c>
      <c r="D145" s="59">
        <v>0</v>
      </c>
      <c r="E145" s="59">
        <v>0.25</v>
      </c>
      <c r="F145" s="59">
        <v>4</v>
      </c>
      <c r="G145" s="59">
        <v>1E+30</v>
      </c>
      <c r="H145" s="59">
        <v>0.25</v>
      </c>
    </row>
    <row r="146" spans="1:8" x14ac:dyDescent="0.3">
      <c r="B146" s="59" t="s">
        <v>154</v>
      </c>
      <c r="C146" s="59" t="s">
        <v>155</v>
      </c>
      <c r="D146" s="59">
        <v>0</v>
      </c>
      <c r="E146" s="59">
        <v>0.25</v>
      </c>
      <c r="F146" s="59">
        <v>4</v>
      </c>
      <c r="G146" s="59">
        <v>1E+30</v>
      </c>
      <c r="H146" s="59">
        <v>0.25</v>
      </c>
    </row>
    <row r="147" spans="1:8" x14ac:dyDescent="0.3">
      <c r="B147" s="59" t="s">
        <v>156</v>
      </c>
      <c r="C147" s="59" t="s">
        <v>157</v>
      </c>
      <c r="D147" s="59">
        <v>0</v>
      </c>
      <c r="E147" s="59">
        <v>0.75</v>
      </c>
      <c r="F147" s="59">
        <v>4</v>
      </c>
      <c r="G147" s="59">
        <v>1E+30</v>
      </c>
      <c r="H147" s="59">
        <v>0.75</v>
      </c>
    </row>
    <row r="148" spans="1:8" x14ac:dyDescent="0.3">
      <c r="B148" s="59" t="s">
        <v>158</v>
      </c>
      <c r="C148" s="59" t="s">
        <v>159</v>
      </c>
      <c r="D148" s="59">
        <v>0</v>
      </c>
      <c r="E148" s="59">
        <v>0.25</v>
      </c>
      <c r="F148" s="59">
        <v>4</v>
      </c>
      <c r="G148" s="59">
        <v>1E+30</v>
      </c>
      <c r="H148" s="59">
        <v>0.25</v>
      </c>
    </row>
    <row r="149" spans="1:8" ht="15" thickBot="1" x14ac:dyDescent="0.35">
      <c r="B149" s="60" t="s">
        <v>160</v>
      </c>
      <c r="C149" s="60" t="s">
        <v>161</v>
      </c>
      <c r="D149" s="60">
        <v>0</v>
      </c>
      <c r="E149" s="60">
        <v>0.5</v>
      </c>
      <c r="F149" s="60">
        <v>4</v>
      </c>
      <c r="G149" s="60">
        <v>1E+30</v>
      </c>
      <c r="H149" s="60">
        <v>0.5</v>
      </c>
    </row>
    <row r="151" spans="1:8" ht="15" thickBot="1" x14ac:dyDescent="0.35">
      <c r="A151" t="s">
        <v>66</v>
      </c>
    </row>
    <row r="152" spans="1:8" x14ac:dyDescent="0.3">
      <c r="B152" s="61"/>
      <c r="C152" s="61"/>
      <c r="D152" s="61" t="s">
        <v>57</v>
      </c>
      <c r="E152" s="61" t="s">
        <v>67</v>
      </c>
      <c r="F152" s="61" t="s">
        <v>69</v>
      </c>
      <c r="G152" s="61" t="s">
        <v>63</v>
      </c>
      <c r="H152" s="61" t="s">
        <v>63</v>
      </c>
    </row>
    <row r="153" spans="1:8" ht="15" thickBot="1" x14ac:dyDescent="0.35">
      <c r="B153" s="62" t="s">
        <v>55</v>
      </c>
      <c r="C153" s="62" t="s">
        <v>56</v>
      </c>
      <c r="D153" s="62" t="s">
        <v>58</v>
      </c>
      <c r="E153" s="62" t="s">
        <v>68</v>
      </c>
      <c r="F153" s="62" t="s">
        <v>70</v>
      </c>
      <c r="G153" s="62" t="s">
        <v>64</v>
      </c>
      <c r="H153" s="62" t="s">
        <v>65</v>
      </c>
    </row>
    <row r="154" spans="1:8" x14ac:dyDescent="0.3">
      <c r="B154" s="59" t="s">
        <v>278</v>
      </c>
      <c r="C154" s="59" t="s">
        <v>108</v>
      </c>
      <c r="D154" s="59">
        <v>10000</v>
      </c>
      <c r="E154" s="59">
        <v>2.4499999999999886</v>
      </c>
      <c r="F154" s="59">
        <v>10000</v>
      </c>
      <c r="G154" s="59">
        <v>10000</v>
      </c>
      <c r="H154" s="59">
        <v>10000</v>
      </c>
    </row>
    <row r="155" spans="1:8" x14ac:dyDescent="0.3">
      <c r="B155" s="59" t="s">
        <v>279</v>
      </c>
      <c r="C155" s="59" t="s">
        <v>110</v>
      </c>
      <c r="D155" s="59">
        <v>27500</v>
      </c>
      <c r="E155" s="59">
        <v>3.25</v>
      </c>
      <c r="F155" s="59">
        <v>27500</v>
      </c>
      <c r="G155" s="59">
        <v>5000</v>
      </c>
      <c r="H155" s="59">
        <v>0</v>
      </c>
    </row>
    <row r="156" spans="1:8" x14ac:dyDescent="0.3">
      <c r="B156" s="59" t="s">
        <v>280</v>
      </c>
      <c r="C156" s="59" t="s">
        <v>112</v>
      </c>
      <c r="D156" s="59">
        <v>25000</v>
      </c>
      <c r="E156" s="59">
        <v>3.9499999999999886</v>
      </c>
      <c r="F156" s="59">
        <v>25000</v>
      </c>
      <c r="G156" s="59">
        <v>10000</v>
      </c>
      <c r="H156" s="59">
        <v>15000</v>
      </c>
    </row>
    <row r="157" spans="1:8" x14ac:dyDescent="0.3">
      <c r="B157" s="59" t="s">
        <v>281</v>
      </c>
      <c r="C157" s="59" t="s">
        <v>114</v>
      </c>
      <c r="D157" s="59">
        <v>32500</v>
      </c>
      <c r="E157" s="59">
        <v>3.75</v>
      </c>
      <c r="F157" s="59">
        <v>32500</v>
      </c>
      <c r="G157" s="59">
        <v>27500</v>
      </c>
      <c r="H157" s="59">
        <v>22500</v>
      </c>
    </row>
    <row r="158" spans="1:8" x14ac:dyDescent="0.3">
      <c r="B158" s="59" t="s">
        <v>282</v>
      </c>
      <c r="C158" s="59" t="s">
        <v>116</v>
      </c>
      <c r="D158" s="59">
        <v>27500</v>
      </c>
      <c r="E158" s="59">
        <v>2.2000000000000028</v>
      </c>
      <c r="F158" s="59">
        <v>27500</v>
      </c>
      <c r="G158" s="59">
        <v>5000</v>
      </c>
      <c r="H158" s="59">
        <v>0</v>
      </c>
    </row>
    <row r="159" spans="1:8" x14ac:dyDescent="0.3">
      <c r="B159" s="59" t="s">
        <v>283</v>
      </c>
      <c r="C159" s="59" t="s">
        <v>118</v>
      </c>
      <c r="D159" s="59">
        <v>7500</v>
      </c>
      <c r="E159" s="59">
        <v>3.4499999999999886</v>
      </c>
      <c r="F159" s="59">
        <v>7500</v>
      </c>
      <c r="G159" s="59">
        <v>20000</v>
      </c>
      <c r="H159" s="59">
        <v>0</v>
      </c>
    </row>
    <row r="160" spans="1:8" x14ac:dyDescent="0.3">
      <c r="B160" s="59" t="s">
        <v>284</v>
      </c>
      <c r="C160" s="59" t="s">
        <v>120</v>
      </c>
      <c r="D160" s="59">
        <v>12500</v>
      </c>
      <c r="E160" s="59">
        <v>4.0499999999999972</v>
      </c>
      <c r="F160" s="59">
        <v>12500</v>
      </c>
      <c r="G160" s="59">
        <v>7500</v>
      </c>
      <c r="H160" s="59">
        <v>12500</v>
      </c>
    </row>
    <row r="161" spans="2:8" x14ac:dyDescent="0.3">
      <c r="B161" s="59" t="s">
        <v>285</v>
      </c>
      <c r="C161" s="59" t="s">
        <v>122</v>
      </c>
      <c r="D161" s="59">
        <v>25000</v>
      </c>
      <c r="E161" s="59">
        <v>3.75</v>
      </c>
      <c r="F161" s="59">
        <v>25000</v>
      </c>
      <c r="G161" s="59">
        <v>20000</v>
      </c>
      <c r="H161" s="59">
        <v>0</v>
      </c>
    </row>
    <row r="162" spans="2:8" x14ac:dyDescent="0.3">
      <c r="B162" s="59" t="s">
        <v>286</v>
      </c>
      <c r="C162" s="59" t="s">
        <v>124</v>
      </c>
      <c r="D162" s="59">
        <v>32500</v>
      </c>
      <c r="E162" s="59">
        <v>4</v>
      </c>
      <c r="F162" s="59">
        <v>32500</v>
      </c>
      <c r="G162" s="59">
        <v>20000</v>
      </c>
      <c r="H162" s="59">
        <v>7500</v>
      </c>
    </row>
    <row r="163" spans="2:8" x14ac:dyDescent="0.3">
      <c r="B163" s="59" t="s">
        <v>287</v>
      </c>
      <c r="C163" s="59" t="s">
        <v>126</v>
      </c>
      <c r="D163" s="59">
        <v>27500</v>
      </c>
      <c r="E163" s="59">
        <v>3.7999999999999972</v>
      </c>
      <c r="F163" s="59">
        <v>27500</v>
      </c>
      <c r="G163" s="59">
        <v>20000</v>
      </c>
      <c r="H163" s="59">
        <v>20000</v>
      </c>
    </row>
    <row r="164" spans="2:8" x14ac:dyDescent="0.3">
      <c r="B164" s="59" t="s">
        <v>288</v>
      </c>
      <c r="C164" s="59" t="s">
        <v>127</v>
      </c>
      <c r="D164" s="59">
        <v>10000</v>
      </c>
      <c r="E164" s="59">
        <v>4.4500000000000028</v>
      </c>
      <c r="F164" s="59">
        <v>10000</v>
      </c>
      <c r="G164" s="59">
        <v>2500</v>
      </c>
      <c r="H164" s="59">
        <v>10000</v>
      </c>
    </row>
    <row r="165" spans="2:8" x14ac:dyDescent="0.3">
      <c r="B165" s="59" t="s">
        <v>289</v>
      </c>
      <c r="C165" s="59" t="s">
        <v>128</v>
      </c>
      <c r="D165" s="59">
        <v>22500</v>
      </c>
      <c r="E165" s="59">
        <v>4.4500000000000028</v>
      </c>
      <c r="F165" s="59">
        <v>22500</v>
      </c>
      <c r="G165" s="59">
        <v>2500</v>
      </c>
      <c r="H165" s="59">
        <v>0</v>
      </c>
    </row>
    <row r="166" spans="2:8" x14ac:dyDescent="0.3">
      <c r="B166" s="59" t="s">
        <v>290</v>
      </c>
      <c r="C166" s="59" t="s">
        <v>129</v>
      </c>
      <c r="D166" s="59">
        <v>25000</v>
      </c>
      <c r="E166" s="59">
        <v>3.9500000000000028</v>
      </c>
      <c r="F166" s="59">
        <v>25000</v>
      </c>
      <c r="G166" s="59">
        <v>2500</v>
      </c>
      <c r="H166" s="59">
        <v>17500</v>
      </c>
    </row>
    <row r="167" spans="2:8" x14ac:dyDescent="0.3">
      <c r="B167" s="59" t="s">
        <v>291</v>
      </c>
      <c r="C167" s="59" t="s">
        <v>130</v>
      </c>
      <c r="D167" s="59">
        <v>35000</v>
      </c>
      <c r="E167" s="59">
        <v>4.4500000000000028</v>
      </c>
      <c r="F167" s="59">
        <v>35000</v>
      </c>
      <c r="G167" s="59">
        <v>2500</v>
      </c>
      <c r="H167" s="59">
        <v>0</v>
      </c>
    </row>
    <row r="168" spans="2:8" x14ac:dyDescent="0.3">
      <c r="B168" s="59" t="s">
        <v>292</v>
      </c>
      <c r="C168" s="59" t="s">
        <v>131</v>
      </c>
      <c r="D168" s="59">
        <v>30000</v>
      </c>
      <c r="E168" s="59">
        <v>4.2000000000000028</v>
      </c>
      <c r="F168" s="59">
        <v>30000</v>
      </c>
      <c r="G168" s="59">
        <v>2500</v>
      </c>
      <c r="H168" s="59">
        <v>17500</v>
      </c>
    </row>
    <row r="169" spans="2:8" x14ac:dyDescent="0.3">
      <c r="B169" s="59" t="s">
        <v>293</v>
      </c>
      <c r="C169" s="59" t="s">
        <v>72</v>
      </c>
      <c r="D169" s="59">
        <v>27500</v>
      </c>
      <c r="E169" s="59">
        <v>0</v>
      </c>
      <c r="F169" s="59">
        <v>32500</v>
      </c>
      <c r="G169" s="59">
        <v>1E+30</v>
      </c>
      <c r="H169" s="59">
        <v>5000</v>
      </c>
    </row>
    <row r="170" spans="2:8" x14ac:dyDescent="0.3">
      <c r="B170" s="59" t="s">
        <v>162</v>
      </c>
      <c r="C170" s="59" t="s">
        <v>74</v>
      </c>
      <c r="D170" s="59">
        <v>25000</v>
      </c>
      <c r="E170" s="59">
        <v>-0.19999999999998863</v>
      </c>
      <c r="F170" s="59">
        <v>25000</v>
      </c>
      <c r="G170" s="59">
        <v>22500</v>
      </c>
      <c r="H170" s="59">
        <v>0</v>
      </c>
    </row>
    <row r="171" spans="2:8" x14ac:dyDescent="0.3">
      <c r="B171" s="59" t="s">
        <v>163</v>
      </c>
      <c r="C171" s="59" t="s">
        <v>76</v>
      </c>
      <c r="D171" s="59">
        <v>20000</v>
      </c>
      <c r="E171" s="59">
        <v>-0.69999999999998863</v>
      </c>
      <c r="F171" s="59">
        <v>20000</v>
      </c>
      <c r="G171" s="59">
        <v>15000</v>
      </c>
      <c r="H171" s="59">
        <v>0</v>
      </c>
    </row>
    <row r="172" spans="2:8" x14ac:dyDescent="0.3">
      <c r="B172" s="59" t="s">
        <v>164</v>
      </c>
      <c r="C172" s="59" t="s">
        <v>78</v>
      </c>
      <c r="D172" s="59">
        <v>27500</v>
      </c>
      <c r="E172" s="59">
        <v>0</v>
      </c>
      <c r="F172" s="59">
        <v>32500</v>
      </c>
      <c r="G172" s="59">
        <v>1E+30</v>
      </c>
      <c r="H172" s="59">
        <v>5000</v>
      </c>
    </row>
    <row r="173" spans="2:8" x14ac:dyDescent="0.3">
      <c r="B173" s="59" t="s">
        <v>294</v>
      </c>
      <c r="C173" s="59" t="s">
        <v>80</v>
      </c>
      <c r="D173" s="59">
        <v>32500</v>
      </c>
      <c r="E173" s="59">
        <v>-0.75</v>
      </c>
      <c r="F173" s="59">
        <v>32500</v>
      </c>
      <c r="G173" s="59">
        <v>0</v>
      </c>
      <c r="H173" s="59">
        <v>20000</v>
      </c>
    </row>
    <row r="174" spans="2:8" x14ac:dyDescent="0.3">
      <c r="B174" s="59" t="s">
        <v>165</v>
      </c>
      <c r="C174" s="59" t="s">
        <v>82</v>
      </c>
      <c r="D174" s="59">
        <v>25000</v>
      </c>
      <c r="E174" s="59">
        <v>-0.30000000000001137</v>
      </c>
      <c r="F174" s="59">
        <v>25000</v>
      </c>
      <c r="G174" s="59">
        <v>7500</v>
      </c>
      <c r="H174" s="59">
        <v>20000</v>
      </c>
    </row>
    <row r="175" spans="2:8" x14ac:dyDescent="0.3">
      <c r="B175" s="59" t="s">
        <v>166</v>
      </c>
      <c r="C175" s="59" t="s">
        <v>84</v>
      </c>
      <c r="D175" s="59">
        <v>20000</v>
      </c>
      <c r="E175" s="59">
        <v>-0.54999999999999716</v>
      </c>
      <c r="F175" s="59">
        <v>20000</v>
      </c>
      <c r="G175" s="59">
        <v>20000</v>
      </c>
      <c r="H175" s="59">
        <v>7500</v>
      </c>
    </row>
    <row r="176" spans="2:8" x14ac:dyDescent="0.3">
      <c r="B176" s="59" t="s">
        <v>167</v>
      </c>
      <c r="C176" s="59" t="s">
        <v>86</v>
      </c>
      <c r="D176" s="59">
        <v>0</v>
      </c>
      <c r="E176" s="59">
        <v>0</v>
      </c>
      <c r="F176" s="59">
        <v>32500</v>
      </c>
      <c r="G176" s="59">
        <v>1E+30</v>
      </c>
      <c r="H176" s="59">
        <v>32500</v>
      </c>
    </row>
    <row r="177" spans="2:8" x14ac:dyDescent="0.3">
      <c r="B177" s="59" t="s">
        <v>295</v>
      </c>
      <c r="C177" s="59" t="s">
        <v>87</v>
      </c>
      <c r="D177" s="59">
        <v>32500</v>
      </c>
      <c r="E177" s="59">
        <v>-0.55000000000001137</v>
      </c>
      <c r="F177" s="59">
        <v>32500</v>
      </c>
      <c r="G177" s="59">
        <v>0</v>
      </c>
      <c r="H177" s="59">
        <v>2500</v>
      </c>
    </row>
    <row r="178" spans="2:8" x14ac:dyDescent="0.3">
      <c r="B178" s="59" t="s">
        <v>296</v>
      </c>
      <c r="C178" s="59" t="s">
        <v>88</v>
      </c>
      <c r="D178" s="59">
        <v>25000</v>
      </c>
      <c r="E178" s="59">
        <v>-1.6500000000000341</v>
      </c>
      <c r="F178" s="59">
        <v>25000</v>
      </c>
      <c r="G178" s="59">
        <v>0</v>
      </c>
      <c r="H178" s="59">
        <v>2500</v>
      </c>
    </row>
    <row r="179" spans="2:8" x14ac:dyDescent="0.3">
      <c r="B179" s="59" t="s">
        <v>297</v>
      </c>
      <c r="C179" s="59" t="s">
        <v>89</v>
      </c>
      <c r="D179" s="59">
        <v>20000</v>
      </c>
      <c r="E179" s="59">
        <v>-0.75</v>
      </c>
      <c r="F179" s="59">
        <v>20000</v>
      </c>
      <c r="G179" s="59">
        <v>20000</v>
      </c>
      <c r="H179" s="59">
        <v>2500</v>
      </c>
    </row>
    <row r="180" spans="2:8" x14ac:dyDescent="0.3">
      <c r="B180" s="59" t="s">
        <v>298</v>
      </c>
      <c r="C180" s="59" t="s">
        <v>90</v>
      </c>
      <c r="D180" s="59">
        <v>0</v>
      </c>
      <c r="E180" s="59">
        <v>0</v>
      </c>
      <c r="F180" s="59">
        <v>32500</v>
      </c>
      <c r="G180" s="59">
        <v>1E+30</v>
      </c>
      <c r="H180" s="59">
        <v>32500</v>
      </c>
    </row>
    <row r="181" spans="2:8" x14ac:dyDescent="0.3">
      <c r="B181" s="59" t="s">
        <v>168</v>
      </c>
      <c r="C181" s="59" t="s">
        <v>72</v>
      </c>
      <c r="D181" s="59">
        <v>100000</v>
      </c>
      <c r="E181" s="59">
        <v>0</v>
      </c>
      <c r="F181" s="59">
        <v>100000</v>
      </c>
      <c r="G181" s="59">
        <v>0</v>
      </c>
      <c r="H181" s="59">
        <v>27500</v>
      </c>
    </row>
    <row r="182" spans="2:8" x14ac:dyDescent="0.3">
      <c r="B182" s="59" t="s">
        <v>169</v>
      </c>
      <c r="C182" s="59" t="s">
        <v>80</v>
      </c>
      <c r="D182" s="59">
        <v>77500</v>
      </c>
      <c r="E182" s="59">
        <v>0</v>
      </c>
      <c r="F182" s="59">
        <v>97500</v>
      </c>
      <c r="G182" s="59">
        <v>1E+30</v>
      </c>
      <c r="H182" s="59">
        <v>20000</v>
      </c>
    </row>
    <row r="183" spans="2:8" x14ac:dyDescent="0.3">
      <c r="B183" s="59" t="s">
        <v>277</v>
      </c>
      <c r="C183" s="59" t="s">
        <v>87</v>
      </c>
      <c r="D183" s="59">
        <v>75000</v>
      </c>
      <c r="E183" s="59">
        <v>0</v>
      </c>
      <c r="F183" s="59">
        <v>100000</v>
      </c>
      <c r="G183" s="59">
        <v>1E+30</v>
      </c>
      <c r="H183" s="59">
        <v>25000</v>
      </c>
    </row>
    <row r="184" spans="2:8" x14ac:dyDescent="0.3">
      <c r="B184" s="59" t="s">
        <v>261</v>
      </c>
      <c r="C184" s="59" t="s">
        <v>72</v>
      </c>
      <c r="D184" s="59">
        <v>27500</v>
      </c>
      <c r="E184" s="59">
        <v>-0.95000000000000284</v>
      </c>
      <c r="F184" s="59">
        <v>0</v>
      </c>
      <c r="G184" s="59">
        <v>0</v>
      </c>
      <c r="H184" s="59">
        <v>5000</v>
      </c>
    </row>
    <row r="185" spans="2:8" x14ac:dyDescent="0.3">
      <c r="B185" s="59" t="s">
        <v>262</v>
      </c>
      <c r="C185" s="59" t="s">
        <v>74</v>
      </c>
      <c r="D185" s="59">
        <v>25000</v>
      </c>
      <c r="E185" s="59">
        <v>-0.94999999999998863</v>
      </c>
      <c r="F185" s="59">
        <v>0</v>
      </c>
      <c r="G185" s="59">
        <v>22500</v>
      </c>
      <c r="H185" s="59">
        <v>10000</v>
      </c>
    </row>
    <row r="186" spans="2:8" x14ac:dyDescent="0.3">
      <c r="B186" s="59" t="s">
        <v>263</v>
      </c>
      <c r="C186" s="59" t="s">
        <v>76</v>
      </c>
      <c r="D186" s="59">
        <v>20000</v>
      </c>
      <c r="E186" s="59">
        <v>-1.1999999999999886</v>
      </c>
      <c r="F186" s="59">
        <v>0</v>
      </c>
      <c r="G186" s="59">
        <v>15000</v>
      </c>
      <c r="H186" s="59">
        <v>10000</v>
      </c>
    </row>
    <row r="187" spans="2:8" x14ac:dyDescent="0.3">
      <c r="B187" s="59" t="s">
        <v>264</v>
      </c>
      <c r="C187" s="59" t="s">
        <v>78</v>
      </c>
      <c r="D187" s="59">
        <v>27500</v>
      </c>
      <c r="E187" s="59">
        <v>-0.5</v>
      </c>
      <c r="F187" s="59">
        <v>0</v>
      </c>
      <c r="G187" s="59">
        <v>0</v>
      </c>
      <c r="H187" s="59">
        <v>5000</v>
      </c>
    </row>
    <row r="188" spans="2:8" x14ac:dyDescent="0.3">
      <c r="B188" s="59" t="s">
        <v>265</v>
      </c>
      <c r="C188" s="59" t="s">
        <v>80</v>
      </c>
      <c r="D188" s="59">
        <v>32500</v>
      </c>
      <c r="E188" s="59">
        <v>-1.25</v>
      </c>
      <c r="F188" s="59">
        <v>0</v>
      </c>
      <c r="G188" s="59">
        <v>0</v>
      </c>
      <c r="H188" s="59">
        <v>20000</v>
      </c>
    </row>
    <row r="189" spans="2:8" x14ac:dyDescent="0.3">
      <c r="B189" s="59" t="s">
        <v>266</v>
      </c>
      <c r="C189" s="59" t="s">
        <v>82</v>
      </c>
      <c r="D189" s="59">
        <v>25000</v>
      </c>
      <c r="E189" s="59">
        <v>-0.80000000000001137</v>
      </c>
      <c r="F189" s="59">
        <v>0</v>
      </c>
      <c r="G189" s="59">
        <v>7500</v>
      </c>
      <c r="H189" s="59">
        <v>20000</v>
      </c>
    </row>
    <row r="190" spans="2:8" x14ac:dyDescent="0.3">
      <c r="B190" s="59" t="s">
        <v>267</v>
      </c>
      <c r="C190" s="59" t="s">
        <v>84</v>
      </c>
      <c r="D190" s="59">
        <v>20000</v>
      </c>
      <c r="E190" s="59">
        <v>-1.0499999999999972</v>
      </c>
      <c r="F190" s="59">
        <v>0</v>
      </c>
      <c r="G190" s="59">
        <v>20000</v>
      </c>
      <c r="H190" s="59">
        <v>7500</v>
      </c>
    </row>
    <row r="191" spans="2:8" x14ac:dyDescent="0.3">
      <c r="B191" s="59" t="s">
        <v>268</v>
      </c>
      <c r="C191" s="59" t="s">
        <v>86</v>
      </c>
      <c r="D191" s="59">
        <v>0</v>
      </c>
      <c r="E191" s="59">
        <v>-0.5</v>
      </c>
      <c r="F191" s="59">
        <v>0</v>
      </c>
      <c r="G191" s="59">
        <v>0</v>
      </c>
      <c r="H191" s="59">
        <v>20000</v>
      </c>
    </row>
    <row r="192" spans="2:8" x14ac:dyDescent="0.3">
      <c r="B192" s="59" t="s">
        <v>269</v>
      </c>
      <c r="C192" s="59" t="s">
        <v>87</v>
      </c>
      <c r="D192" s="59">
        <v>32500</v>
      </c>
      <c r="E192" s="59">
        <v>-1.2500000000000142</v>
      </c>
      <c r="F192" s="59">
        <v>0</v>
      </c>
      <c r="G192" s="59">
        <v>0</v>
      </c>
      <c r="H192" s="59">
        <v>2500</v>
      </c>
    </row>
    <row r="193" spans="2:8" x14ac:dyDescent="0.3">
      <c r="B193" s="59" t="s">
        <v>270</v>
      </c>
      <c r="C193" s="59" t="s">
        <v>88</v>
      </c>
      <c r="D193" s="59">
        <v>25000</v>
      </c>
      <c r="E193" s="59">
        <v>-2.3500000000000369</v>
      </c>
      <c r="F193" s="59">
        <v>0</v>
      </c>
      <c r="G193" s="59">
        <v>0</v>
      </c>
      <c r="H193" s="59">
        <v>2500</v>
      </c>
    </row>
    <row r="194" spans="2:8" x14ac:dyDescent="0.3">
      <c r="B194" s="59" t="s">
        <v>271</v>
      </c>
      <c r="C194" s="59" t="s">
        <v>89</v>
      </c>
      <c r="D194" s="59">
        <v>20000</v>
      </c>
      <c r="E194" s="59">
        <v>-1.4500000000000028</v>
      </c>
      <c r="F194" s="59">
        <v>0</v>
      </c>
      <c r="G194" s="59">
        <v>17500</v>
      </c>
      <c r="H194" s="59">
        <v>2500</v>
      </c>
    </row>
    <row r="195" spans="2:8" x14ac:dyDescent="0.3">
      <c r="B195" s="59" t="s">
        <v>272</v>
      </c>
      <c r="C195" s="59" t="s">
        <v>90</v>
      </c>
      <c r="D195" s="59">
        <v>0</v>
      </c>
      <c r="E195" s="59">
        <v>-0.70000000000000284</v>
      </c>
      <c r="F195" s="59">
        <v>0</v>
      </c>
      <c r="G195" s="59">
        <v>0</v>
      </c>
      <c r="H195" s="59">
        <v>25000</v>
      </c>
    </row>
    <row r="196" spans="2:8" x14ac:dyDescent="0.3">
      <c r="B196" s="59" t="s">
        <v>273</v>
      </c>
      <c r="C196" s="59" t="s">
        <v>170</v>
      </c>
      <c r="D196" s="59">
        <v>22500</v>
      </c>
      <c r="E196" s="59">
        <v>0</v>
      </c>
      <c r="F196" s="59">
        <v>50000</v>
      </c>
      <c r="G196" s="59">
        <v>1E+30</v>
      </c>
      <c r="H196" s="59">
        <v>27500</v>
      </c>
    </row>
    <row r="197" spans="2:8" x14ac:dyDescent="0.3">
      <c r="B197" s="59" t="s">
        <v>274</v>
      </c>
      <c r="C197" s="59" t="s">
        <v>80</v>
      </c>
      <c r="D197" s="59">
        <v>27500</v>
      </c>
      <c r="E197" s="59">
        <v>0</v>
      </c>
      <c r="F197" s="59">
        <v>47500</v>
      </c>
      <c r="G197" s="59">
        <v>1E+30</v>
      </c>
      <c r="H197" s="59">
        <v>20000</v>
      </c>
    </row>
    <row r="198" spans="2:8" x14ac:dyDescent="0.3">
      <c r="B198" s="59" t="s">
        <v>171</v>
      </c>
      <c r="C198" s="59" t="s">
        <v>87</v>
      </c>
      <c r="D198" s="59">
        <v>47500</v>
      </c>
      <c r="E198" s="59">
        <v>-0.20000000000000284</v>
      </c>
      <c r="F198" s="59">
        <v>47500</v>
      </c>
      <c r="G198" s="59">
        <v>17500</v>
      </c>
      <c r="H198" s="59">
        <v>2500</v>
      </c>
    </row>
    <row r="199" spans="2:8" x14ac:dyDescent="0.3">
      <c r="B199" s="59" t="s">
        <v>172</v>
      </c>
      <c r="C199" s="59" t="s">
        <v>72</v>
      </c>
      <c r="D199" s="59">
        <v>0</v>
      </c>
      <c r="E199" s="59">
        <v>0</v>
      </c>
      <c r="F199" s="59">
        <v>37500</v>
      </c>
      <c r="G199" s="59">
        <v>1E+30</v>
      </c>
      <c r="H199" s="59">
        <v>37500</v>
      </c>
    </row>
    <row r="200" spans="2:8" x14ac:dyDescent="0.3">
      <c r="B200" s="59" t="s">
        <v>275</v>
      </c>
      <c r="C200" s="59" t="s">
        <v>80</v>
      </c>
      <c r="D200" s="59">
        <v>0</v>
      </c>
      <c r="E200" s="59">
        <v>0</v>
      </c>
      <c r="F200" s="59">
        <v>30000</v>
      </c>
      <c r="G200" s="59">
        <v>1E+30</v>
      </c>
      <c r="H200" s="59">
        <v>30000</v>
      </c>
    </row>
    <row r="201" spans="2:8" ht="15" thickBot="1" x14ac:dyDescent="0.35">
      <c r="B201" s="60" t="s">
        <v>276</v>
      </c>
      <c r="C201" s="60" t="s">
        <v>87</v>
      </c>
      <c r="D201" s="60">
        <v>0</v>
      </c>
      <c r="E201" s="60">
        <v>0</v>
      </c>
      <c r="F201" s="60">
        <v>30000</v>
      </c>
      <c r="G201" s="60">
        <v>1E+30</v>
      </c>
      <c r="H201" s="60">
        <v>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showGridLines="0" tabSelected="1" topLeftCell="A91" zoomScale="73" workbookViewId="0">
      <selection activeCell="A106" sqref="A106"/>
    </sheetView>
  </sheetViews>
  <sheetFormatPr defaultColWidth="9.109375" defaultRowHeight="13.2" x14ac:dyDescent="0.25"/>
  <cols>
    <col min="1" max="1" width="31.88671875" style="2" bestFit="1" customWidth="1"/>
    <col min="2" max="2" width="18.109375" style="2" customWidth="1"/>
    <col min="3" max="5" width="12" style="2" bestFit="1" customWidth="1"/>
    <col min="6" max="6" width="15" style="2" customWidth="1"/>
    <col min="7" max="7" width="13.21875" style="2" customWidth="1"/>
    <col min="8" max="8" width="18.6640625" style="2" bestFit="1" customWidth="1"/>
    <col min="9" max="9" width="21.109375" style="2" bestFit="1" customWidth="1"/>
    <col min="10" max="11" width="13.44140625" style="2" customWidth="1"/>
    <col min="12" max="12" width="13.5546875" style="2" customWidth="1"/>
    <col min="13" max="13" width="8.77734375" style="2" bestFit="1" customWidth="1"/>
    <col min="14" max="14" width="11.88671875" style="2" customWidth="1"/>
    <col min="15" max="16" width="12" style="2" bestFit="1" customWidth="1"/>
    <col min="17" max="20" width="8.77734375" style="2" bestFit="1" customWidth="1"/>
    <col min="21" max="16384" width="9.109375" style="2"/>
  </cols>
  <sheetData>
    <row r="1" spans="1:17" x14ac:dyDescent="0.25">
      <c r="A1" s="1"/>
    </row>
    <row r="3" spans="1:17" x14ac:dyDescent="0.25">
      <c r="I3" s="7"/>
    </row>
    <row r="4" spans="1:17" ht="15.6" x14ac:dyDescent="0.3">
      <c r="A4" s="5" t="s">
        <v>0</v>
      </c>
      <c r="I4" s="5"/>
      <c r="N4" s="5"/>
    </row>
    <row r="5" spans="1:17" x14ac:dyDescent="0.25">
      <c r="B5" s="3" t="s">
        <v>16</v>
      </c>
      <c r="J5" s="7" t="s">
        <v>38</v>
      </c>
    </row>
    <row r="6" spans="1:17" ht="15.6" x14ac:dyDescent="0.3">
      <c r="C6" s="2" t="s">
        <v>1</v>
      </c>
      <c r="D6" s="2" t="s">
        <v>2</v>
      </c>
      <c r="E6" s="2" t="s">
        <v>3</v>
      </c>
      <c r="F6" s="2" t="s">
        <v>4</v>
      </c>
      <c r="J6" s="5" t="s">
        <v>24</v>
      </c>
      <c r="O6" s="5" t="s">
        <v>28</v>
      </c>
    </row>
    <row r="7" spans="1:17" x14ac:dyDescent="0.25">
      <c r="A7" s="2" t="s">
        <v>5</v>
      </c>
      <c r="B7" s="2" t="s">
        <v>6</v>
      </c>
      <c r="C7" s="4">
        <v>1.3</v>
      </c>
      <c r="D7" s="4">
        <v>1.2</v>
      </c>
      <c r="E7" s="4">
        <v>0.75</v>
      </c>
      <c r="F7" s="4">
        <v>0.5</v>
      </c>
      <c r="K7" s="3" t="s">
        <v>25</v>
      </c>
      <c r="M7" s="2" t="s">
        <v>27</v>
      </c>
      <c r="O7" s="3" t="s">
        <v>29</v>
      </c>
    </row>
    <row r="8" spans="1:17" x14ac:dyDescent="0.25">
      <c r="B8" s="2" t="s">
        <v>7</v>
      </c>
      <c r="C8" s="4">
        <v>2</v>
      </c>
      <c r="D8" s="4">
        <v>2.2000000000000002</v>
      </c>
      <c r="E8" s="4">
        <v>2.5</v>
      </c>
      <c r="F8" s="4">
        <v>3</v>
      </c>
      <c r="K8" s="2" t="s">
        <v>5</v>
      </c>
      <c r="L8" s="2" t="s">
        <v>6</v>
      </c>
      <c r="M8" s="2">
        <v>50000</v>
      </c>
      <c r="O8" s="2" t="s">
        <v>11</v>
      </c>
      <c r="P8" s="2" t="s">
        <v>6</v>
      </c>
      <c r="Q8" s="2">
        <v>10000</v>
      </c>
    </row>
    <row r="9" spans="1:17" x14ac:dyDescent="0.25">
      <c r="B9" s="2" t="s">
        <v>8</v>
      </c>
      <c r="C9" s="4">
        <v>0.8</v>
      </c>
      <c r="D9" s="4">
        <v>1.2</v>
      </c>
      <c r="E9" s="4">
        <v>0.5</v>
      </c>
      <c r="F9" s="4">
        <v>0.5</v>
      </c>
      <c r="L9" s="2" t="s">
        <v>7</v>
      </c>
      <c r="M9" s="2">
        <v>47500</v>
      </c>
      <c r="P9" s="2" t="s">
        <v>7</v>
      </c>
      <c r="Q9" s="2">
        <v>7500</v>
      </c>
    </row>
    <row r="10" spans="1:17" x14ac:dyDescent="0.25">
      <c r="A10" s="2" t="s">
        <v>9</v>
      </c>
      <c r="B10" s="2" t="s">
        <v>6</v>
      </c>
      <c r="C10" s="4">
        <v>1.5</v>
      </c>
      <c r="D10" s="4">
        <v>1.55</v>
      </c>
      <c r="E10" s="4">
        <v>2</v>
      </c>
      <c r="F10" s="4">
        <v>3</v>
      </c>
      <c r="L10" s="2" t="s">
        <v>8</v>
      </c>
      <c r="M10" s="2">
        <v>47500</v>
      </c>
      <c r="P10" s="2" t="s">
        <v>8</v>
      </c>
      <c r="Q10" s="2">
        <v>10000</v>
      </c>
    </row>
    <row r="11" spans="1:17" x14ac:dyDescent="0.25">
      <c r="B11" s="2" t="s">
        <v>7</v>
      </c>
      <c r="C11" s="4">
        <v>2.4</v>
      </c>
      <c r="D11" s="4">
        <v>2.6</v>
      </c>
      <c r="E11" s="4">
        <v>2</v>
      </c>
      <c r="F11" s="4">
        <v>1.75</v>
      </c>
      <c r="K11" s="2" t="s">
        <v>9</v>
      </c>
      <c r="L11" s="2" t="s">
        <v>6</v>
      </c>
      <c r="M11" s="2">
        <v>37500</v>
      </c>
      <c r="O11" s="2" t="s">
        <v>12</v>
      </c>
      <c r="P11" s="2" t="s">
        <v>6</v>
      </c>
      <c r="Q11" s="2">
        <v>27500</v>
      </c>
    </row>
    <row r="12" spans="1:17" x14ac:dyDescent="0.25">
      <c r="B12" s="2" t="s">
        <v>8</v>
      </c>
      <c r="C12" s="4">
        <v>3</v>
      </c>
      <c r="D12" s="4">
        <v>3.5</v>
      </c>
      <c r="E12" s="4">
        <v>2</v>
      </c>
      <c r="F12" s="4">
        <v>2.8</v>
      </c>
      <c r="L12" s="2" t="s">
        <v>7</v>
      </c>
      <c r="M12" s="2">
        <v>30000</v>
      </c>
      <c r="P12" s="2" t="s">
        <v>7</v>
      </c>
      <c r="Q12" s="2">
        <v>12500</v>
      </c>
    </row>
    <row r="13" spans="1:17" x14ac:dyDescent="0.25">
      <c r="A13" s="2" t="s">
        <v>10</v>
      </c>
      <c r="B13" s="2" t="s">
        <v>6</v>
      </c>
      <c r="C13" s="4">
        <v>0.95</v>
      </c>
      <c r="D13" s="4">
        <v>0.75</v>
      </c>
      <c r="E13" s="4">
        <v>0.5</v>
      </c>
      <c r="F13" s="4">
        <v>0.5</v>
      </c>
      <c r="L13" s="2" t="s">
        <v>8</v>
      </c>
      <c r="M13" s="2">
        <v>30000</v>
      </c>
      <c r="P13" s="2" t="s">
        <v>8</v>
      </c>
      <c r="Q13" s="2">
        <v>22500</v>
      </c>
    </row>
    <row r="14" spans="1:17" x14ac:dyDescent="0.25">
      <c r="B14" s="2" t="s">
        <v>7</v>
      </c>
      <c r="C14" s="4">
        <v>0.5</v>
      </c>
      <c r="D14" s="4">
        <v>0.5</v>
      </c>
      <c r="E14" s="4">
        <v>0.5</v>
      </c>
      <c r="F14" s="4">
        <v>0.5</v>
      </c>
      <c r="K14" s="2" t="s">
        <v>10</v>
      </c>
      <c r="L14" s="2" t="s">
        <v>6</v>
      </c>
      <c r="M14" s="2">
        <v>100000</v>
      </c>
      <c r="O14" s="2" t="s">
        <v>13</v>
      </c>
      <c r="P14" s="2" t="s">
        <v>6</v>
      </c>
      <c r="Q14" s="2">
        <v>25000</v>
      </c>
    </row>
    <row r="15" spans="1:17" x14ac:dyDescent="0.25">
      <c r="B15" s="2" t="s">
        <v>8</v>
      </c>
      <c r="C15" s="4">
        <v>0.7</v>
      </c>
      <c r="D15" s="4">
        <v>0.7</v>
      </c>
      <c r="E15" s="4">
        <v>0.7</v>
      </c>
      <c r="F15" s="4">
        <v>0.7</v>
      </c>
      <c r="L15" s="2" t="s">
        <v>7</v>
      </c>
      <c r="M15" s="2">
        <v>97500</v>
      </c>
      <c r="P15" s="2" t="s">
        <v>7</v>
      </c>
      <c r="Q15" s="2">
        <v>25000</v>
      </c>
    </row>
    <row r="16" spans="1:17" x14ac:dyDescent="0.25">
      <c r="L16" s="2" t="s">
        <v>8</v>
      </c>
      <c r="M16" s="2">
        <v>100000</v>
      </c>
      <c r="P16" s="2" t="s">
        <v>8</v>
      </c>
      <c r="Q16" s="2">
        <v>25000</v>
      </c>
    </row>
    <row r="17" spans="1:17" x14ac:dyDescent="0.25">
      <c r="B17" s="3" t="s">
        <v>17</v>
      </c>
      <c r="O17" s="2" t="s">
        <v>14</v>
      </c>
      <c r="P17" s="2" t="s">
        <v>6</v>
      </c>
      <c r="Q17" s="2">
        <v>32500</v>
      </c>
    </row>
    <row r="18" spans="1:17" x14ac:dyDescent="0.25">
      <c r="C18" s="2" t="s">
        <v>11</v>
      </c>
      <c r="D18" s="2" t="s">
        <v>12</v>
      </c>
      <c r="E18" s="2" t="s">
        <v>13</v>
      </c>
      <c r="F18" s="2" t="s">
        <v>14</v>
      </c>
      <c r="G18" s="2" t="s">
        <v>15</v>
      </c>
      <c r="P18" s="2" t="s">
        <v>7</v>
      </c>
      <c r="Q18" s="2">
        <v>32500</v>
      </c>
    </row>
    <row r="19" spans="1:17" x14ac:dyDescent="0.25">
      <c r="A19" s="2" t="s">
        <v>5</v>
      </c>
      <c r="B19" s="2" t="s">
        <v>6</v>
      </c>
      <c r="C19" s="4">
        <v>3.5</v>
      </c>
      <c r="D19" s="4">
        <v>4</v>
      </c>
      <c r="E19" s="4">
        <v>5</v>
      </c>
      <c r="F19" s="4">
        <v>3.75</v>
      </c>
      <c r="G19" s="4">
        <v>4</v>
      </c>
      <c r="K19" s="3" t="s">
        <v>26</v>
      </c>
      <c r="M19" s="2" t="s">
        <v>27</v>
      </c>
      <c r="P19" s="2" t="s">
        <v>8</v>
      </c>
      <c r="Q19" s="2">
        <v>35000</v>
      </c>
    </row>
    <row r="20" spans="1:17" x14ac:dyDescent="0.25">
      <c r="B20" s="2" t="s">
        <v>7</v>
      </c>
      <c r="C20" s="4">
        <v>4.5</v>
      </c>
      <c r="D20" s="4">
        <v>5</v>
      </c>
      <c r="E20" s="4">
        <v>3.75</v>
      </c>
      <c r="F20" s="4">
        <v>4</v>
      </c>
      <c r="G20" s="4">
        <v>3.8</v>
      </c>
      <c r="K20" s="2" t="s">
        <v>1</v>
      </c>
      <c r="L20" s="2" t="s">
        <v>6</v>
      </c>
      <c r="M20" s="2">
        <v>32500</v>
      </c>
      <c r="O20" s="2" t="s">
        <v>15</v>
      </c>
      <c r="P20" s="2" t="s">
        <v>6</v>
      </c>
      <c r="Q20" s="2">
        <v>27500</v>
      </c>
    </row>
    <row r="21" spans="1:17" x14ac:dyDescent="0.25">
      <c r="B21" s="2" t="s">
        <v>8</v>
      </c>
      <c r="C21" s="4">
        <v>5</v>
      </c>
      <c r="D21" s="4">
        <v>5.5</v>
      </c>
      <c r="E21" s="4">
        <v>3.75</v>
      </c>
      <c r="F21" s="4">
        <v>4.25</v>
      </c>
      <c r="G21" s="4">
        <v>4</v>
      </c>
      <c r="L21" s="2" t="s">
        <v>7</v>
      </c>
      <c r="M21" s="2">
        <v>32500</v>
      </c>
      <c r="P21" s="2" t="s">
        <v>7</v>
      </c>
      <c r="Q21" s="2">
        <v>27500</v>
      </c>
    </row>
    <row r="22" spans="1:17" x14ac:dyDescent="0.25">
      <c r="A22" s="2" t="s">
        <v>9</v>
      </c>
      <c r="B22" s="2" t="s">
        <v>6</v>
      </c>
      <c r="C22" s="4">
        <v>5</v>
      </c>
      <c r="D22" s="4">
        <v>5.5</v>
      </c>
      <c r="E22" s="4">
        <v>6</v>
      </c>
      <c r="F22" s="4">
        <v>4.75</v>
      </c>
      <c r="G22" s="4">
        <v>3.75</v>
      </c>
      <c r="L22" s="2" t="s">
        <v>8</v>
      </c>
      <c r="M22" s="2">
        <v>32500</v>
      </c>
      <c r="P22" s="2" t="s">
        <v>8</v>
      </c>
      <c r="Q22" s="2">
        <v>30000</v>
      </c>
    </row>
    <row r="23" spans="1:17" x14ac:dyDescent="0.25">
      <c r="B23" s="2" t="s">
        <v>7</v>
      </c>
      <c r="C23" s="4">
        <v>6</v>
      </c>
      <c r="D23" s="4">
        <v>7</v>
      </c>
      <c r="E23" s="4">
        <v>6</v>
      </c>
      <c r="F23" s="4">
        <v>5.75</v>
      </c>
      <c r="G23" s="4">
        <v>5.75</v>
      </c>
      <c r="K23" s="2" t="s">
        <v>2</v>
      </c>
      <c r="L23" s="2" t="s">
        <v>6</v>
      </c>
      <c r="M23" s="2">
        <v>25000</v>
      </c>
    </row>
    <row r="24" spans="1:17" x14ac:dyDescent="0.25">
      <c r="B24" s="2" t="s">
        <v>8</v>
      </c>
      <c r="C24" s="4">
        <v>5.8</v>
      </c>
      <c r="D24" s="4">
        <v>6</v>
      </c>
      <c r="E24" s="4">
        <v>5.8</v>
      </c>
      <c r="F24" s="4">
        <v>6.5</v>
      </c>
      <c r="G24" s="4">
        <v>5</v>
      </c>
      <c r="L24" s="2" t="s">
        <v>7</v>
      </c>
      <c r="M24" s="2">
        <v>25000</v>
      </c>
    </row>
    <row r="25" spans="1:17" x14ac:dyDescent="0.25">
      <c r="A25" s="2" t="s">
        <v>10</v>
      </c>
      <c r="B25" s="2" t="s">
        <v>6</v>
      </c>
      <c r="C25" s="4">
        <v>6.5</v>
      </c>
      <c r="D25" s="4">
        <v>8</v>
      </c>
      <c r="E25" s="4">
        <v>5.3</v>
      </c>
      <c r="F25" s="4">
        <v>5</v>
      </c>
      <c r="G25" s="4">
        <v>6.2</v>
      </c>
      <c r="L25" s="2" t="s">
        <v>8</v>
      </c>
      <c r="M25" s="2">
        <v>25000</v>
      </c>
    </row>
    <row r="26" spans="1:17" x14ac:dyDescent="0.25">
      <c r="B26" s="2" t="s">
        <v>7</v>
      </c>
      <c r="C26" s="4">
        <v>5.5</v>
      </c>
      <c r="D26" s="4">
        <v>5.5</v>
      </c>
      <c r="E26" s="4">
        <v>5.5</v>
      </c>
      <c r="F26" s="4">
        <v>5.5</v>
      </c>
      <c r="G26" s="4">
        <v>5.5</v>
      </c>
      <c r="K26" s="2" t="s">
        <v>3</v>
      </c>
      <c r="L26" s="2" t="s">
        <v>6</v>
      </c>
      <c r="M26" s="2">
        <v>20000</v>
      </c>
    </row>
    <row r="27" spans="1:17" x14ac:dyDescent="0.25">
      <c r="B27" s="2" t="s">
        <v>8</v>
      </c>
      <c r="C27" s="4">
        <v>6</v>
      </c>
      <c r="D27" s="4">
        <v>6</v>
      </c>
      <c r="E27" s="4">
        <v>6</v>
      </c>
      <c r="F27" s="4">
        <v>6</v>
      </c>
      <c r="G27" s="4">
        <v>6</v>
      </c>
      <c r="L27" s="2" t="s">
        <v>7</v>
      </c>
      <c r="M27" s="2">
        <v>20000</v>
      </c>
    </row>
    <row r="28" spans="1:17" x14ac:dyDescent="0.25">
      <c r="L28" s="2" t="s">
        <v>8</v>
      </c>
      <c r="M28" s="2">
        <v>20000</v>
      </c>
    </row>
    <row r="29" spans="1:17" x14ac:dyDescent="0.25">
      <c r="B29" s="3" t="s">
        <v>23</v>
      </c>
      <c r="K29" s="2" t="s">
        <v>4</v>
      </c>
      <c r="L29" s="2" t="s">
        <v>6</v>
      </c>
      <c r="M29" s="2">
        <v>32500</v>
      </c>
    </row>
    <row r="30" spans="1:17" x14ac:dyDescent="0.25">
      <c r="C30" s="2" t="s">
        <v>18</v>
      </c>
      <c r="D30" s="2" t="s">
        <v>19</v>
      </c>
      <c r="E30" s="2" t="s">
        <v>20</v>
      </c>
      <c r="F30" s="2" t="s">
        <v>21</v>
      </c>
      <c r="G30" s="2" t="s">
        <v>22</v>
      </c>
      <c r="L30" s="2" t="s">
        <v>7</v>
      </c>
      <c r="M30" s="2">
        <v>32500</v>
      </c>
    </row>
    <row r="31" spans="1:17" x14ac:dyDescent="0.25">
      <c r="A31" s="2" t="s">
        <v>1</v>
      </c>
      <c r="B31" s="2" t="s">
        <v>6</v>
      </c>
      <c r="C31" s="4">
        <v>2.2999999999999998</v>
      </c>
      <c r="D31" s="4">
        <v>3</v>
      </c>
      <c r="E31" s="4">
        <v>4.2</v>
      </c>
      <c r="F31" s="4">
        <v>3</v>
      </c>
      <c r="G31" s="4">
        <v>1.25</v>
      </c>
      <c r="L31" s="2" t="s">
        <v>8</v>
      </c>
      <c r="M31" s="2">
        <v>32500</v>
      </c>
    </row>
    <row r="32" spans="1:17" x14ac:dyDescent="0.25">
      <c r="B32" s="2" t="s">
        <v>7</v>
      </c>
      <c r="C32" s="4">
        <v>2.2000000000000002</v>
      </c>
      <c r="D32" s="4">
        <v>3</v>
      </c>
      <c r="E32" s="4">
        <v>2.5</v>
      </c>
      <c r="F32" s="4">
        <v>2.8</v>
      </c>
      <c r="G32" s="4">
        <v>3</v>
      </c>
    </row>
    <row r="33" spans="1:21" x14ac:dyDescent="0.25">
      <c r="B33" s="2" t="s">
        <v>8</v>
      </c>
      <c r="C33" s="4">
        <v>4</v>
      </c>
      <c r="D33" s="4">
        <v>3.2</v>
      </c>
      <c r="E33" s="4">
        <v>5</v>
      </c>
      <c r="F33" s="4">
        <v>3.2</v>
      </c>
      <c r="G33" s="4">
        <v>4</v>
      </c>
    </row>
    <row r="34" spans="1:21" x14ac:dyDescent="0.25">
      <c r="A34" s="2" t="s">
        <v>2</v>
      </c>
      <c r="B34" s="2" t="s">
        <v>6</v>
      </c>
      <c r="C34" s="4">
        <v>2.5</v>
      </c>
      <c r="D34" s="4">
        <v>2.5</v>
      </c>
      <c r="E34" s="4">
        <v>3</v>
      </c>
      <c r="F34" s="4">
        <v>2.8</v>
      </c>
      <c r="G34" s="4">
        <v>3</v>
      </c>
    </row>
    <row r="35" spans="1:21" x14ac:dyDescent="0.25">
      <c r="B35" s="2" t="s">
        <v>7</v>
      </c>
      <c r="C35" s="4">
        <v>3.2</v>
      </c>
      <c r="D35" s="4">
        <v>3.5</v>
      </c>
      <c r="E35" s="4">
        <v>3.2</v>
      </c>
      <c r="F35" s="4">
        <v>3.2</v>
      </c>
      <c r="G35" s="4">
        <v>4</v>
      </c>
    </row>
    <row r="36" spans="1:21" x14ac:dyDescent="0.25">
      <c r="B36" s="2" t="s">
        <v>8</v>
      </c>
      <c r="C36" s="4">
        <v>5</v>
      </c>
      <c r="D36" s="4">
        <v>4</v>
      </c>
      <c r="E36" s="4">
        <v>3.8</v>
      </c>
      <c r="F36" s="4">
        <v>2.1</v>
      </c>
      <c r="G36" s="4">
        <v>1.95</v>
      </c>
    </row>
    <row r="37" spans="1:21" x14ac:dyDescent="0.25">
      <c r="A37" s="2" t="s">
        <v>3</v>
      </c>
      <c r="B37" s="2" t="s">
        <v>6</v>
      </c>
      <c r="C37" s="4">
        <v>1.25</v>
      </c>
      <c r="D37" s="4">
        <v>2.75</v>
      </c>
      <c r="E37" s="4">
        <v>2.75</v>
      </c>
      <c r="F37" s="4">
        <v>3</v>
      </c>
      <c r="G37" s="4">
        <v>3</v>
      </c>
    </row>
    <row r="38" spans="1:21" x14ac:dyDescent="0.25">
      <c r="B38" s="2" t="s">
        <v>7</v>
      </c>
      <c r="C38" s="4">
        <v>3</v>
      </c>
      <c r="D38" s="4">
        <v>3</v>
      </c>
      <c r="E38" s="4">
        <v>2.75</v>
      </c>
      <c r="F38" s="4">
        <v>3</v>
      </c>
      <c r="G38" s="4">
        <v>2.75</v>
      </c>
    </row>
    <row r="39" spans="1:21" x14ac:dyDescent="0.25">
      <c r="B39" s="2" t="s">
        <v>8</v>
      </c>
      <c r="C39" s="4">
        <v>3</v>
      </c>
      <c r="D39" s="4">
        <v>3</v>
      </c>
      <c r="E39" s="4">
        <v>3</v>
      </c>
      <c r="F39" s="4">
        <v>3</v>
      </c>
      <c r="G39" s="4">
        <v>2.75</v>
      </c>
    </row>
    <row r="40" spans="1:21" x14ac:dyDescent="0.25">
      <c r="A40" s="2" t="s">
        <v>4</v>
      </c>
      <c r="B40" s="2" t="s">
        <v>6</v>
      </c>
      <c r="C40" s="4">
        <v>2.8</v>
      </c>
      <c r="D40" s="4">
        <v>2.75</v>
      </c>
      <c r="E40" s="4">
        <v>3.5</v>
      </c>
      <c r="F40" s="4">
        <v>3.5</v>
      </c>
      <c r="G40" s="4">
        <v>5.75</v>
      </c>
    </row>
    <row r="41" spans="1:21" x14ac:dyDescent="0.25">
      <c r="B41" s="2" t="s">
        <v>7</v>
      </c>
      <c r="C41" s="4">
        <v>4</v>
      </c>
      <c r="D41" s="4">
        <v>4</v>
      </c>
      <c r="E41" s="4">
        <v>3.75</v>
      </c>
      <c r="F41" s="4">
        <v>3.75</v>
      </c>
      <c r="G41" s="4">
        <v>3.75</v>
      </c>
    </row>
    <row r="42" spans="1:21" x14ac:dyDescent="0.25">
      <c r="B42" s="2" t="s">
        <v>8</v>
      </c>
      <c r="C42" s="4">
        <v>4</v>
      </c>
      <c r="D42" s="4">
        <v>4</v>
      </c>
      <c r="E42" s="4">
        <v>4</v>
      </c>
      <c r="F42" s="4">
        <v>4</v>
      </c>
      <c r="G42" s="4">
        <v>4</v>
      </c>
    </row>
    <row r="44" spans="1:21" ht="17.399999999999999" x14ac:dyDescent="0.3">
      <c r="A44" s="8" t="s">
        <v>32</v>
      </c>
    </row>
    <row r="45" spans="1:21" ht="15.6" x14ac:dyDescent="0.3">
      <c r="A45" s="6" t="s">
        <v>30</v>
      </c>
      <c r="B45" s="52"/>
      <c r="C45" s="52"/>
      <c r="D45" s="52"/>
      <c r="E45" s="52"/>
      <c r="F45"/>
      <c r="G45"/>
      <c r="H45"/>
      <c r="I45" s="52"/>
      <c r="J45" s="52"/>
      <c r="K45" s="52"/>
      <c r="L45" s="52"/>
      <c r="M45" s="52"/>
      <c r="N45"/>
      <c r="P45"/>
      <c r="Q45" s="52"/>
      <c r="R45" s="52"/>
      <c r="S45" s="52"/>
      <c r="T45" s="52"/>
      <c r="U45" s="52"/>
    </row>
    <row r="46" spans="1:21" ht="14.4" customHeight="1" thickBot="1" x14ac:dyDescent="0.3">
      <c r="A46" s="54" t="s">
        <v>16</v>
      </c>
      <c r="B46" s="55"/>
      <c r="C46" s="55"/>
      <c r="D46" s="55"/>
      <c r="E46" s="55"/>
      <c r="F46" s="55"/>
      <c r="G46" s="56"/>
      <c r="I46" s="54" t="s">
        <v>17</v>
      </c>
      <c r="J46" s="55"/>
      <c r="K46" s="55"/>
      <c r="L46" s="55"/>
      <c r="M46" s="55"/>
      <c r="N46" s="55"/>
      <c r="O46" s="55"/>
      <c r="P46" s="56"/>
    </row>
    <row r="47" spans="1:21" ht="14.4" x14ac:dyDescent="0.3">
      <c r="A47" s="12"/>
      <c r="B47" s="13"/>
      <c r="C47" s="13" t="s">
        <v>1</v>
      </c>
      <c r="D47" s="13" t="s">
        <v>2</v>
      </c>
      <c r="E47" s="13" t="s">
        <v>3</v>
      </c>
      <c r="F47" s="13" t="s">
        <v>4</v>
      </c>
      <c r="G47" s="23" t="s">
        <v>37</v>
      </c>
      <c r="I47" s="12"/>
      <c r="J47" s="13"/>
      <c r="K47" s="13" t="s">
        <v>11</v>
      </c>
      <c r="L47" s="13" t="s">
        <v>12</v>
      </c>
      <c r="M47" s="13" t="s">
        <v>13</v>
      </c>
      <c r="N47" s="13" t="s">
        <v>14</v>
      </c>
      <c r="O47" s="13" t="s">
        <v>15</v>
      </c>
      <c r="P47" s="23" t="s">
        <v>37</v>
      </c>
      <c r="Q47"/>
      <c r="R47"/>
      <c r="S47"/>
      <c r="T47"/>
      <c r="U47"/>
    </row>
    <row r="48" spans="1:21" ht="14.4" x14ac:dyDescent="0.3">
      <c r="A48" s="15" t="s">
        <v>5</v>
      </c>
      <c r="B48" s="10" t="s">
        <v>6</v>
      </c>
      <c r="C48" s="11">
        <v>0</v>
      </c>
      <c r="D48" s="11">
        <v>0</v>
      </c>
      <c r="E48" s="11">
        <v>0</v>
      </c>
      <c r="F48" s="11">
        <v>17500</v>
      </c>
      <c r="G48" s="24">
        <f>SUM(C48:F48)</f>
        <v>17500</v>
      </c>
      <c r="I48" s="15" t="s">
        <v>5</v>
      </c>
      <c r="J48" s="10" t="s">
        <v>6</v>
      </c>
      <c r="K48" s="11">
        <v>0</v>
      </c>
      <c r="L48" s="11">
        <v>0</v>
      </c>
      <c r="M48" s="11">
        <v>0</v>
      </c>
      <c r="N48" s="11">
        <v>32500</v>
      </c>
      <c r="O48" s="11">
        <v>0</v>
      </c>
      <c r="P48" s="24">
        <f t="shared" ref="P48:P56" si="0">SUM(K48:O48)</f>
        <v>32500</v>
      </c>
      <c r="Q48"/>
      <c r="R48"/>
      <c r="S48"/>
      <c r="T48"/>
      <c r="U48"/>
    </row>
    <row r="49" spans="1:21" ht="14.4" x14ac:dyDescent="0.3">
      <c r="A49" s="15"/>
      <c r="B49" s="10" t="s">
        <v>7</v>
      </c>
      <c r="C49" s="11">
        <v>0</v>
      </c>
      <c r="D49" s="11">
        <v>0</v>
      </c>
      <c r="E49" s="11">
        <v>0</v>
      </c>
      <c r="F49" s="11">
        <v>0</v>
      </c>
      <c r="G49" s="24">
        <f t="shared" ref="G49:G56" si="1">SUM(C49:F49)</f>
        <v>0</v>
      </c>
      <c r="I49" s="15"/>
      <c r="J49" s="10" t="s">
        <v>7</v>
      </c>
      <c r="K49" s="11">
        <v>0</v>
      </c>
      <c r="L49" s="11">
        <v>0</v>
      </c>
      <c r="M49" s="11">
        <v>0</v>
      </c>
      <c r="N49" s="11">
        <v>7500</v>
      </c>
      <c r="O49" s="11">
        <v>20000</v>
      </c>
      <c r="P49" s="24">
        <f t="shared" si="0"/>
        <v>27500</v>
      </c>
      <c r="Q49"/>
      <c r="R49"/>
      <c r="S49"/>
      <c r="T49"/>
      <c r="U49"/>
    </row>
    <row r="50" spans="1:21" ht="15" thickBot="1" x14ac:dyDescent="0.35">
      <c r="A50" s="17"/>
      <c r="B50" s="18" t="s">
        <v>8</v>
      </c>
      <c r="C50" s="19">
        <v>0</v>
      </c>
      <c r="D50" s="19">
        <v>0</v>
      </c>
      <c r="E50" s="19">
        <v>2500</v>
      </c>
      <c r="F50" s="19">
        <v>5000</v>
      </c>
      <c r="G50" s="25">
        <f t="shared" si="1"/>
        <v>7500</v>
      </c>
      <c r="I50" s="17"/>
      <c r="J50" s="18" t="s">
        <v>8</v>
      </c>
      <c r="K50" s="19">
        <v>0</v>
      </c>
      <c r="L50" s="19">
        <v>0</v>
      </c>
      <c r="M50" s="19">
        <v>25000</v>
      </c>
      <c r="N50" s="19">
        <v>0</v>
      </c>
      <c r="O50" s="19">
        <v>15000</v>
      </c>
      <c r="P50" s="25">
        <f t="shared" si="0"/>
        <v>40000</v>
      </c>
      <c r="Q50"/>
      <c r="R50"/>
      <c r="S50"/>
      <c r="T50"/>
      <c r="U50"/>
    </row>
    <row r="51" spans="1:21" ht="14.4" x14ac:dyDescent="0.3">
      <c r="A51" s="12" t="s">
        <v>9</v>
      </c>
      <c r="B51" s="13" t="s">
        <v>6</v>
      </c>
      <c r="C51" s="21">
        <v>0</v>
      </c>
      <c r="D51" s="21">
        <v>0</v>
      </c>
      <c r="E51" s="21">
        <v>0</v>
      </c>
      <c r="F51" s="21">
        <v>0</v>
      </c>
      <c r="G51" s="14">
        <f t="shared" si="1"/>
        <v>0</v>
      </c>
      <c r="I51" s="12" t="s">
        <v>9</v>
      </c>
      <c r="J51" s="13" t="s">
        <v>6</v>
      </c>
      <c r="K51" s="21">
        <v>0</v>
      </c>
      <c r="L51" s="21">
        <v>0</v>
      </c>
      <c r="M51" s="21">
        <v>0</v>
      </c>
      <c r="N51" s="21">
        <v>0</v>
      </c>
      <c r="O51" s="21">
        <v>0</v>
      </c>
      <c r="P51" s="14">
        <f t="shared" si="0"/>
        <v>0</v>
      </c>
      <c r="Q51"/>
      <c r="R51"/>
      <c r="S51"/>
      <c r="T51"/>
      <c r="U51"/>
    </row>
    <row r="52" spans="1:21" ht="14.4" x14ac:dyDescent="0.3">
      <c r="A52" s="15"/>
      <c r="B52" s="10" t="s">
        <v>7</v>
      </c>
      <c r="C52" s="11">
        <v>0</v>
      </c>
      <c r="D52" s="11">
        <v>0</v>
      </c>
      <c r="E52" s="11">
        <v>0</v>
      </c>
      <c r="F52" s="11">
        <v>0</v>
      </c>
      <c r="G52" s="24">
        <f t="shared" si="1"/>
        <v>0</v>
      </c>
      <c r="I52" s="15"/>
      <c r="J52" s="10" t="s">
        <v>7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24">
        <f t="shared" si="0"/>
        <v>0</v>
      </c>
      <c r="Q52"/>
      <c r="R52"/>
      <c r="S52"/>
      <c r="T52"/>
      <c r="U52"/>
    </row>
    <row r="53" spans="1:21" ht="15" thickBot="1" x14ac:dyDescent="0.35">
      <c r="A53" s="17"/>
      <c r="B53" s="18" t="s">
        <v>8</v>
      </c>
      <c r="C53" s="19">
        <v>0</v>
      </c>
      <c r="D53" s="19">
        <v>0</v>
      </c>
      <c r="E53" s="19">
        <v>0</v>
      </c>
      <c r="F53" s="19">
        <v>0</v>
      </c>
      <c r="G53" s="25">
        <f t="shared" si="1"/>
        <v>0</v>
      </c>
      <c r="I53" s="17"/>
      <c r="J53" s="18" t="s">
        <v>8</v>
      </c>
      <c r="K53" s="19">
        <v>0</v>
      </c>
      <c r="L53" s="19">
        <v>0</v>
      </c>
      <c r="M53" s="19">
        <v>0</v>
      </c>
      <c r="N53" s="19">
        <v>0</v>
      </c>
      <c r="O53" s="19">
        <v>0</v>
      </c>
      <c r="P53" s="25">
        <f t="shared" si="0"/>
        <v>0</v>
      </c>
      <c r="Q53"/>
      <c r="R53"/>
      <c r="S53"/>
      <c r="T53"/>
      <c r="U53"/>
    </row>
    <row r="54" spans="1:21" ht="14.4" x14ac:dyDescent="0.3">
      <c r="A54" s="12" t="s">
        <v>10</v>
      </c>
      <c r="B54" s="13" t="s">
        <v>6</v>
      </c>
      <c r="C54" s="21">
        <v>27500</v>
      </c>
      <c r="D54" s="21">
        <v>25000</v>
      </c>
      <c r="E54" s="21">
        <v>20000</v>
      </c>
      <c r="F54" s="21">
        <v>0</v>
      </c>
      <c r="G54" s="14">
        <f t="shared" si="1"/>
        <v>72500</v>
      </c>
      <c r="I54" s="12" t="s">
        <v>10</v>
      </c>
      <c r="J54" s="13" t="s">
        <v>6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14">
        <f t="shared" si="0"/>
        <v>0</v>
      </c>
      <c r="Q54"/>
      <c r="R54"/>
      <c r="S54"/>
      <c r="T54"/>
      <c r="U54"/>
    </row>
    <row r="55" spans="1:21" ht="14.4" x14ac:dyDescent="0.3">
      <c r="A55" s="15"/>
      <c r="B55" s="10" t="s">
        <v>7</v>
      </c>
      <c r="C55" s="11">
        <v>32500</v>
      </c>
      <c r="D55" s="11">
        <v>25000</v>
      </c>
      <c r="E55" s="11">
        <v>20000</v>
      </c>
      <c r="F55" s="11">
        <v>0</v>
      </c>
      <c r="G55" s="24">
        <f t="shared" si="1"/>
        <v>77500</v>
      </c>
      <c r="I55" s="15"/>
      <c r="J55" s="10" t="s">
        <v>7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24">
        <f t="shared" si="0"/>
        <v>0</v>
      </c>
      <c r="Q55"/>
      <c r="R55"/>
      <c r="S55"/>
      <c r="T55"/>
      <c r="U55"/>
    </row>
    <row r="56" spans="1:21" ht="15" thickBot="1" x14ac:dyDescent="0.35">
      <c r="A56" s="17"/>
      <c r="B56" s="18" t="s">
        <v>8</v>
      </c>
      <c r="C56" s="19">
        <v>32500</v>
      </c>
      <c r="D56" s="19">
        <v>25000</v>
      </c>
      <c r="E56" s="19">
        <v>17500</v>
      </c>
      <c r="F56" s="19">
        <v>0</v>
      </c>
      <c r="G56" s="25">
        <f t="shared" si="1"/>
        <v>75000</v>
      </c>
      <c r="I56" s="17"/>
      <c r="J56" s="18" t="s">
        <v>8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25">
        <f t="shared" si="0"/>
        <v>0</v>
      </c>
      <c r="Q56"/>
      <c r="R56"/>
      <c r="S56"/>
      <c r="T56"/>
      <c r="U56"/>
    </row>
    <row r="57" spans="1:21" ht="14.4" x14ac:dyDescent="0.3">
      <c r="B57" s="7"/>
      <c r="J57" s="7"/>
      <c r="K57"/>
      <c r="L57"/>
      <c r="M57"/>
      <c r="N57"/>
      <c r="O57"/>
      <c r="Q57"/>
      <c r="R57"/>
      <c r="S57"/>
      <c r="T57"/>
      <c r="U57"/>
    </row>
    <row r="58" spans="1:21" ht="14.4" x14ac:dyDescent="0.3">
      <c r="H58"/>
      <c r="I58"/>
      <c r="J58"/>
      <c r="K58"/>
      <c r="L58"/>
      <c r="M58"/>
      <c r="N58"/>
      <c r="Q58"/>
      <c r="R58"/>
      <c r="S58"/>
      <c r="T58"/>
      <c r="U58"/>
    </row>
    <row r="59" spans="1:21" ht="15" thickBot="1" x14ac:dyDescent="0.35">
      <c r="A59" s="54" t="s">
        <v>23</v>
      </c>
      <c r="B59" s="55"/>
      <c r="C59" s="55"/>
      <c r="D59" s="55"/>
      <c r="E59" s="55"/>
      <c r="F59" s="55"/>
      <c r="G59" s="56"/>
      <c r="H59"/>
      <c r="U59"/>
    </row>
    <row r="60" spans="1:21" ht="14.4" x14ac:dyDescent="0.3">
      <c r="A60" s="12"/>
      <c r="B60" s="13"/>
      <c r="C60" s="13" t="s">
        <v>18</v>
      </c>
      <c r="D60" s="13" t="s">
        <v>19</v>
      </c>
      <c r="E60" s="13" t="s">
        <v>20</v>
      </c>
      <c r="F60" s="13" t="s">
        <v>21</v>
      </c>
      <c r="G60" s="14" t="s">
        <v>22</v>
      </c>
      <c r="H60" s="7" t="s">
        <v>314</v>
      </c>
      <c r="L60" s="45"/>
      <c r="U60"/>
    </row>
    <row r="61" spans="1:21" ht="14.4" x14ac:dyDescent="0.3">
      <c r="A61" s="15" t="s">
        <v>1</v>
      </c>
      <c r="B61" s="10" t="s">
        <v>6</v>
      </c>
      <c r="C61" s="11">
        <v>0</v>
      </c>
      <c r="D61" s="11">
        <v>0</v>
      </c>
      <c r="E61" s="11">
        <v>0</v>
      </c>
      <c r="F61" s="11">
        <v>0</v>
      </c>
      <c r="G61" s="16">
        <v>27500</v>
      </c>
      <c r="H61">
        <f>SUM(C61:G61)</f>
        <v>27500</v>
      </c>
      <c r="L61" s="45"/>
      <c r="U61"/>
    </row>
    <row r="62" spans="1:21" ht="14.4" x14ac:dyDescent="0.3">
      <c r="A62" s="15"/>
      <c r="B62" s="10" t="s">
        <v>7</v>
      </c>
      <c r="C62" s="11">
        <v>7500</v>
      </c>
      <c r="D62" s="11">
        <v>0</v>
      </c>
      <c r="E62" s="11">
        <v>25000</v>
      </c>
      <c r="F62" s="11">
        <v>0</v>
      </c>
      <c r="G62" s="16">
        <v>0</v>
      </c>
      <c r="H62">
        <f t="shared" ref="H62:H72" si="2">SUM(C62:G62)</f>
        <v>32500</v>
      </c>
      <c r="L62" s="45"/>
      <c r="U62"/>
    </row>
    <row r="63" spans="1:21" ht="15" thickBot="1" x14ac:dyDescent="0.35">
      <c r="A63" s="17"/>
      <c r="B63" s="18" t="s">
        <v>8</v>
      </c>
      <c r="C63" s="19">
        <v>0</v>
      </c>
      <c r="D63" s="19">
        <v>22500</v>
      </c>
      <c r="E63" s="19">
        <v>0</v>
      </c>
      <c r="F63" s="19">
        <v>10000</v>
      </c>
      <c r="G63" s="20">
        <v>0</v>
      </c>
      <c r="H63">
        <f t="shared" si="2"/>
        <v>32500</v>
      </c>
      <c r="L63" s="45"/>
    </row>
    <row r="64" spans="1:21" ht="14.4" x14ac:dyDescent="0.3">
      <c r="A64" s="12" t="s">
        <v>2</v>
      </c>
      <c r="B64" s="13" t="s">
        <v>6</v>
      </c>
      <c r="C64" s="21">
        <v>0</v>
      </c>
      <c r="D64" s="21">
        <v>10000</v>
      </c>
      <c r="E64" s="21">
        <v>15000</v>
      </c>
      <c r="F64" s="21">
        <v>0</v>
      </c>
      <c r="G64" s="22">
        <v>0</v>
      </c>
      <c r="H64">
        <f t="shared" si="2"/>
        <v>25000</v>
      </c>
      <c r="L64" s="45"/>
    </row>
    <row r="65" spans="1:20" ht="14.4" x14ac:dyDescent="0.3">
      <c r="A65" s="15"/>
      <c r="B65" s="10" t="s">
        <v>7</v>
      </c>
      <c r="C65" s="11">
        <v>0</v>
      </c>
      <c r="D65" s="11">
        <v>0</v>
      </c>
      <c r="E65" s="11">
        <v>0</v>
      </c>
      <c r="F65" s="11">
        <v>25000</v>
      </c>
      <c r="G65" s="16">
        <v>0</v>
      </c>
      <c r="H65">
        <f t="shared" si="2"/>
        <v>25000</v>
      </c>
      <c r="I65" s="42"/>
      <c r="P65" s="53"/>
      <c r="Q65" s="53"/>
      <c r="R65" s="53"/>
      <c r="S65" s="53"/>
      <c r="T65" s="53"/>
    </row>
    <row r="66" spans="1:20" ht="15" thickBot="1" x14ac:dyDescent="0.35">
      <c r="A66" s="17"/>
      <c r="B66" s="18" t="s">
        <v>8</v>
      </c>
      <c r="C66" s="19">
        <v>0</v>
      </c>
      <c r="D66" s="19">
        <v>0</v>
      </c>
      <c r="E66" s="19">
        <v>0</v>
      </c>
      <c r="F66" s="19">
        <v>25000</v>
      </c>
      <c r="G66" s="20">
        <v>0</v>
      </c>
      <c r="H66">
        <f t="shared" si="2"/>
        <v>25000</v>
      </c>
      <c r="I66" s="10" t="s">
        <v>301</v>
      </c>
      <c r="J66" s="10" t="s">
        <v>11</v>
      </c>
      <c r="K66" s="10" t="s">
        <v>12</v>
      </c>
      <c r="L66" s="10" t="s">
        <v>13</v>
      </c>
      <c r="M66" s="10" t="s">
        <v>14</v>
      </c>
      <c r="N66" s="10" t="s">
        <v>15</v>
      </c>
    </row>
    <row r="67" spans="1:20" ht="14.4" x14ac:dyDescent="0.3">
      <c r="A67" s="12" t="s">
        <v>3</v>
      </c>
      <c r="B67" s="13" t="s">
        <v>6</v>
      </c>
      <c r="C67" s="21">
        <v>10000</v>
      </c>
      <c r="D67" s="21">
        <v>0</v>
      </c>
      <c r="E67" s="21">
        <v>10000</v>
      </c>
      <c r="F67" s="21">
        <v>0</v>
      </c>
      <c r="G67" s="22">
        <v>0</v>
      </c>
      <c r="H67">
        <f t="shared" si="2"/>
        <v>20000</v>
      </c>
      <c r="I67" s="10" t="s">
        <v>302</v>
      </c>
      <c r="J67" s="44">
        <v>5</v>
      </c>
      <c r="K67" s="44">
        <v>5.5</v>
      </c>
      <c r="L67" s="44">
        <v>6</v>
      </c>
      <c r="M67" s="44">
        <v>4.75</v>
      </c>
      <c r="N67" s="44">
        <v>3.75</v>
      </c>
      <c r="P67"/>
      <c r="Q67"/>
      <c r="R67"/>
      <c r="S67"/>
      <c r="T67"/>
    </row>
    <row r="68" spans="1:20" ht="14.4" x14ac:dyDescent="0.3">
      <c r="A68" s="15"/>
      <c r="B68" s="10" t="s">
        <v>7</v>
      </c>
      <c r="C68" s="11">
        <v>0</v>
      </c>
      <c r="D68" s="11">
        <v>12500</v>
      </c>
      <c r="E68" s="11">
        <v>0</v>
      </c>
      <c r="F68" s="11">
        <v>0</v>
      </c>
      <c r="G68" s="16">
        <v>7500</v>
      </c>
      <c r="H68">
        <f t="shared" si="2"/>
        <v>20000</v>
      </c>
      <c r="I68" s="10" t="s">
        <v>303</v>
      </c>
      <c r="J68" s="43">
        <v>2.55000000000001</v>
      </c>
      <c r="K68" s="43">
        <v>2.25</v>
      </c>
      <c r="L68" s="43">
        <v>2.0500000000000256</v>
      </c>
      <c r="M68" s="43">
        <v>1</v>
      </c>
      <c r="N68" s="43">
        <v>1.5499999999999972</v>
      </c>
      <c r="P68"/>
      <c r="Q68"/>
      <c r="R68"/>
      <c r="S68"/>
      <c r="T68"/>
    </row>
    <row r="69" spans="1:20" ht="15" thickBot="1" x14ac:dyDescent="0.35">
      <c r="A69" s="17"/>
      <c r="B69" s="18" t="s">
        <v>8</v>
      </c>
      <c r="C69" s="19">
        <v>5000</v>
      </c>
      <c r="D69" s="19">
        <v>0</v>
      </c>
      <c r="E69" s="19">
        <v>0</v>
      </c>
      <c r="F69" s="19">
        <v>0</v>
      </c>
      <c r="G69" s="20">
        <v>15000</v>
      </c>
      <c r="H69">
        <f t="shared" si="2"/>
        <v>20000</v>
      </c>
      <c r="I69" s="10" t="s">
        <v>304</v>
      </c>
      <c r="J69" s="46">
        <f>J67-J68</f>
        <v>2.44999999999999</v>
      </c>
      <c r="K69" s="46">
        <f t="shared" ref="K69:N69" si="3">K67-K68</f>
        <v>3.25</v>
      </c>
      <c r="L69" s="46">
        <f t="shared" si="3"/>
        <v>3.9499999999999744</v>
      </c>
      <c r="M69" s="46">
        <f t="shared" si="3"/>
        <v>3.75</v>
      </c>
      <c r="N69" s="46">
        <f t="shared" si="3"/>
        <v>2.2000000000000028</v>
      </c>
      <c r="O69"/>
      <c r="P69"/>
      <c r="Q69"/>
      <c r="R69"/>
      <c r="S69"/>
      <c r="T69"/>
    </row>
    <row r="70" spans="1:20" ht="14.4" x14ac:dyDescent="0.3">
      <c r="A70" s="12" t="s">
        <v>4</v>
      </c>
      <c r="B70" s="13" t="s">
        <v>6</v>
      </c>
      <c r="C70" s="21">
        <v>0</v>
      </c>
      <c r="D70" s="21">
        <v>17500</v>
      </c>
      <c r="E70" s="21">
        <v>0</v>
      </c>
      <c r="F70" s="21">
        <v>0</v>
      </c>
      <c r="G70" s="22">
        <v>0</v>
      </c>
      <c r="H70">
        <f t="shared" si="2"/>
        <v>17500</v>
      </c>
      <c r="I70"/>
      <c r="K70"/>
      <c r="L70"/>
      <c r="M70"/>
      <c r="N70"/>
      <c r="P70"/>
      <c r="Q70"/>
      <c r="R70"/>
      <c r="S70"/>
      <c r="T70"/>
    </row>
    <row r="71" spans="1:20" ht="14.4" x14ac:dyDescent="0.3">
      <c r="A71" s="15"/>
      <c r="B71" s="10" t="s">
        <v>7</v>
      </c>
      <c r="C71" s="11">
        <v>0</v>
      </c>
      <c r="D71" s="11">
        <v>0</v>
      </c>
      <c r="E71" s="11">
        <v>0</v>
      </c>
      <c r="F71" s="11">
        <v>0</v>
      </c>
      <c r="G71" s="16">
        <v>0</v>
      </c>
      <c r="H71">
        <f t="shared" si="2"/>
        <v>0</v>
      </c>
      <c r="I71"/>
      <c r="J71"/>
      <c r="K71"/>
      <c r="L71"/>
      <c r="M71"/>
      <c r="N71"/>
      <c r="P71"/>
      <c r="Q71"/>
      <c r="R71"/>
      <c r="S71"/>
      <c r="T71"/>
    </row>
    <row r="72" spans="1:20" ht="15" thickBot="1" x14ac:dyDescent="0.35">
      <c r="A72" s="17"/>
      <c r="B72" s="18" t="s">
        <v>8</v>
      </c>
      <c r="C72" s="19">
        <v>5000</v>
      </c>
      <c r="D72" s="19">
        <v>0</v>
      </c>
      <c r="E72" s="19">
        <v>0</v>
      </c>
      <c r="F72" s="19">
        <v>0</v>
      </c>
      <c r="G72" s="20">
        <v>0</v>
      </c>
      <c r="H72">
        <f t="shared" si="2"/>
        <v>5000</v>
      </c>
      <c r="I72"/>
      <c r="J72"/>
      <c r="K72"/>
      <c r="L72"/>
      <c r="M72"/>
      <c r="N72"/>
      <c r="P72"/>
      <c r="Q72"/>
      <c r="R72"/>
      <c r="S72"/>
      <c r="T72"/>
    </row>
    <row r="73" spans="1:20" ht="14.4" x14ac:dyDescent="0.3">
      <c r="B73" s="7"/>
      <c r="I73"/>
      <c r="J73"/>
      <c r="K73"/>
      <c r="L73"/>
      <c r="M73"/>
      <c r="N73"/>
      <c r="P73"/>
      <c r="Q73"/>
      <c r="R73"/>
      <c r="S73"/>
      <c r="T73"/>
    </row>
    <row r="74" spans="1:20" ht="14.4" x14ac:dyDescent="0.3">
      <c r="I74"/>
      <c r="J74"/>
      <c r="K74"/>
      <c r="L74"/>
      <c r="M74"/>
      <c r="N74"/>
      <c r="P74"/>
      <c r="Q74"/>
      <c r="R74"/>
      <c r="S74"/>
      <c r="T74"/>
    </row>
    <row r="75" spans="1:20" ht="15" thickBot="1" x14ac:dyDescent="0.35">
      <c r="A75" s="7" t="s">
        <v>31</v>
      </c>
      <c r="I75"/>
      <c r="J75"/>
      <c r="K75"/>
      <c r="L75"/>
      <c r="M75"/>
      <c r="N75"/>
      <c r="P75"/>
      <c r="Q75"/>
      <c r="R75"/>
      <c r="S75"/>
      <c r="T75"/>
    </row>
    <row r="76" spans="1:20" ht="14.4" x14ac:dyDescent="0.3">
      <c r="A76" s="26" t="s">
        <v>33</v>
      </c>
      <c r="B76" s="27">
        <f>SUMPRODUCT(C48:F56,C7:F15)</f>
        <v>158625</v>
      </c>
      <c r="I76"/>
      <c r="J76"/>
      <c r="K76"/>
      <c r="L76"/>
      <c r="M76"/>
      <c r="N76"/>
      <c r="P76"/>
      <c r="Q76"/>
      <c r="R76"/>
      <c r="S76"/>
      <c r="T76"/>
    </row>
    <row r="77" spans="1:20" ht="14.4" x14ac:dyDescent="0.3">
      <c r="A77" s="28" t="s">
        <v>34</v>
      </c>
      <c r="B77" s="29">
        <f>SUMPRODUCT(K48:O56,C19:G27)</f>
        <v>381625</v>
      </c>
      <c r="I77"/>
      <c r="J77"/>
      <c r="K77"/>
      <c r="L77"/>
      <c r="M77"/>
      <c r="N77"/>
      <c r="P77"/>
      <c r="Q77"/>
      <c r="R77"/>
      <c r="S77"/>
      <c r="T77"/>
    </row>
    <row r="78" spans="1:20" ht="14.4" x14ac:dyDescent="0.3">
      <c r="A78" s="28" t="s">
        <v>35</v>
      </c>
      <c r="B78" s="29">
        <f>SUMPRODUCT(C61:G72,C31:G42)</f>
        <v>642375</v>
      </c>
      <c r="H78"/>
      <c r="I78"/>
      <c r="J78"/>
      <c r="K78"/>
      <c r="L78"/>
      <c r="M78"/>
      <c r="N78"/>
      <c r="P78"/>
      <c r="Q78"/>
      <c r="R78"/>
      <c r="S78"/>
      <c r="T78"/>
    </row>
    <row r="79" spans="1:20" ht="15" thickBot="1" x14ac:dyDescent="0.35">
      <c r="A79" s="30" t="s">
        <v>36</v>
      </c>
      <c r="B79" s="31">
        <f>SUM(B76:B78)</f>
        <v>1182625</v>
      </c>
      <c r="H79"/>
      <c r="I79"/>
      <c r="J79"/>
      <c r="K79"/>
      <c r="L79"/>
      <c r="M79"/>
      <c r="N79"/>
      <c r="P79"/>
      <c r="Q79"/>
      <c r="R79"/>
      <c r="S79"/>
      <c r="T79"/>
    </row>
    <row r="80" spans="1:20" ht="14.4" x14ac:dyDescent="0.3">
      <c r="H80"/>
      <c r="I80"/>
      <c r="J80"/>
      <c r="K80"/>
      <c r="L80"/>
      <c r="M80"/>
      <c r="N80"/>
      <c r="P80"/>
      <c r="Q80"/>
      <c r="R80"/>
      <c r="S80"/>
      <c r="T80"/>
    </row>
    <row r="81" spans="1:20" ht="14.4" x14ac:dyDescent="0.3">
      <c r="A81" s="7" t="s">
        <v>39</v>
      </c>
      <c r="H81"/>
      <c r="I81"/>
      <c r="J81"/>
      <c r="K81"/>
      <c r="L81"/>
      <c r="M81"/>
      <c r="N81"/>
      <c r="P81"/>
      <c r="Q81"/>
      <c r="R81"/>
      <c r="S81"/>
      <c r="T81"/>
    </row>
    <row r="82" spans="1:20" ht="27" x14ac:dyDescent="0.3">
      <c r="A82" s="32" t="s">
        <v>41</v>
      </c>
      <c r="B82" s="10" t="s">
        <v>1</v>
      </c>
      <c r="C82" s="10" t="s">
        <v>2</v>
      </c>
      <c r="D82" s="10" t="s">
        <v>3</v>
      </c>
      <c r="E82" s="10" t="s">
        <v>4</v>
      </c>
      <c r="H82" s="10" t="s">
        <v>49</v>
      </c>
      <c r="I82" s="10" t="s">
        <v>1</v>
      </c>
      <c r="J82" s="10" t="s">
        <v>2</v>
      </c>
      <c r="K82" s="10" t="s">
        <v>3</v>
      </c>
      <c r="L82" s="10" t="s">
        <v>4</v>
      </c>
      <c r="P82"/>
      <c r="Q82"/>
      <c r="R82"/>
      <c r="S82"/>
      <c r="T82"/>
    </row>
    <row r="83" spans="1:20" x14ac:dyDescent="0.25">
      <c r="A83" s="10" t="s">
        <v>6</v>
      </c>
      <c r="B83" s="10">
        <f>SUM(C48,C51,C54)</f>
        <v>27500</v>
      </c>
      <c r="C83" s="10">
        <f t="shared" ref="B83:E85" si="4">SUM(D48,D51,D54)</f>
        <v>25000</v>
      </c>
      <c r="D83" s="10">
        <f t="shared" si="4"/>
        <v>20000</v>
      </c>
      <c r="E83" s="10">
        <f t="shared" si="4"/>
        <v>17500</v>
      </c>
      <c r="F83" s="40" t="s">
        <v>299</v>
      </c>
      <c r="H83" s="10" t="s">
        <v>6</v>
      </c>
      <c r="I83" s="10">
        <v>32500</v>
      </c>
      <c r="J83" s="10">
        <v>25000</v>
      </c>
      <c r="K83" s="10">
        <v>20000</v>
      </c>
      <c r="L83" s="10">
        <v>32500</v>
      </c>
    </row>
    <row r="84" spans="1:20" x14ac:dyDescent="0.25">
      <c r="A84" s="10" t="s">
        <v>7</v>
      </c>
      <c r="B84" s="10">
        <f t="shared" si="4"/>
        <v>32500</v>
      </c>
      <c r="C84" s="10">
        <f t="shared" si="4"/>
        <v>25000</v>
      </c>
      <c r="D84" s="10">
        <f t="shared" si="4"/>
        <v>20000</v>
      </c>
      <c r="E84" s="10">
        <f t="shared" si="4"/>
        <v>0</v>
      </c>
      <c r="F84" s="40" t="s">
        <v>299</v>
      </c>
      <c r="H84" s="10" t="s">
        <v>7</v>
      </c>
      <c r="I84" s="10">
        <v>32500</v>
      </c>
      <c r="J84" s="10">
        <v>25000</v>
      </c>
      <c r="K84" s="10">
        <v>20000</v>
      </c>
      <c r="L84" s="10">
        <v>32500</v>
      </c>
    </row>
    <row r="85" spans="1:20" x14ac:dyDescent="0.25">
      <c r="A85" s="10" t="s">
        <v>8</v>
      </c>
      <c r="B85" s="10">
        <f t="shared" si="4"/>
        <v>32500</v>
      </c>
      <c r="C85" s="10">
        <f t="shared" si="4"/>
        <v>25000</v>
      </c>
      <c r="D85" s="10">
        <f t="shared" si="4"/>
        <v>20000</v>
      </c>
      <c r="E85" s="10">
        <f t="shared" si="4"/>
        <v>5000</v>
      </c>
      <c r="F85" s="40" t="s">
        <v>299</v>
      </c>
      <c r="H85" s="10" t="s">
        <v>8</v>
      </c>
      <c r="I85" s="10">
        <v>32500</v>
      </c>
      <c r="J85" s="10">
        <v>25000</v>
      </c>
      <c r="K85" s="10">
        <v>20000</v>
      </c>
      <c r="L85" s="10">
        <v>32500</v>
      </c>
    </row>
    <row r="86" spans="1:20" x14ac:dyDescent="0.25">
      <c r="B86" s="39" t="s">
        <v>300</v>
      </c>
      <c r="C86" s="39" t="s">
        <v>300</v>
      </c>
      <c r="D86" s="39" t="s">
        <v>300</v>
      </c>
      <c r="E86" s="39" t="s">
        <v>300</v>
      </c>
    </row>
    <row r="87" spans="1:20" ht="26.4" x14ac:dyDescent="0.25">
      <c r="A87" s="32" t="s">
        <v>51</v>
      </c>
      <c r="B87" s="10" t="s">
        <v>1</v>
      </c>
      <c r="C87" s="10" t="s">
        <v>2</v>
      </c>
      <c r="D87" s="10" t="s">
        <v>3</v>
      </c>
      <c r="E87" s="10" t="s">
        <v>4</v>
      </c>
    </row>
    <row r="88" spans="1:20" x14ac:dyDescent="0.25">
      <c r="A88" s="10" t="s">
        <v>6</v>
      </c>
      <c r="B88" s="10">
        <f>SUM(C61:G61)</f>
        <v>27500</v>
      </c>
      <c r="C88" s="10">
        <f>SUM(C64:G64)</f>
        <v>25000</v>
      </c>
      <c r="D88" s="10">
        <f>SUM(C67:G67)</f>
        <v>20000</v>
      </c>
      <c r="E88" s="10">
        <f>SUM(C70:G70)</f>
        <v>17500</v>
      </c>
    </row>
    <row r="89" spans="1:20" x14ac:dyDescent="0.25">
      <c r="A89" s="10" t="s">
        <v>7</v>
      </c>
      <c r="B89" s="10">
        <f>SUM(C62:G62)</f>
        <v>32500</v>
      </c>
      <c r="C89" s="10">
        <f>SUM(C65:G65)</f>
        <v>25000</v>
      </c>
      <c r="D89" s="10">
        <f>SUM(C68:G68)</f>
        <v>20000</v>
      </c>
      <c r="E89" s="10">
        <f t="shared" ref="E89:E90" si="5">SUM(C71:G71)</f>
        <v>0</v>
      </c>
    </row>
    <row r="90" spans="1:20" x14ac:dyDescent="0.25">
      <c r="A90" s="10" t="s">
        <v>8</v>
      </c>
      <c r="B90" s="10">
        <f>SUM(C63:G63)</f>
        <v>32500</v>
      </c>
      <c r="C90" s="10">
        <f>SUM(C66:G66)</f>
        <v>25000</v>
      </c>
      <c r="D90" s="10">
        <f>SUM(C69:G69)</f>
        <v>20000</v>
      </c>
      <c r="E90" s="10">
        <f t="shared" si="5"/>
        <v>5000</v>
      </c>
    </row>
    <row r="91" spans="1:20" ht="13.8" thickBot="1" x14ac:dyDescent="0.3"/>
    <row r="92" spans="1:20" ht="14.4" customHeight="1" x14ac:dyDescent="0.25">
      <c r="A92" s="50" t="s">
        <v>43</v>
      </c>
      <c r="B92" s="51"/>
      <c r="D92" s="50" t="s">
        <v>46</v>
      </c>
      <c r="E92" s="51"/>
      <c r="H92" s="47" t="s">
        <v>40</v>
      </c>
      <c r="I92" s="48"/>
      <c r="J92" s="48"/>
      <c r="K92" s="48"/>
      <c r="L92" s="48"/>
      <c r="M92" s="49"/>
    </row>
    <row r="93" spans="1:20" ht="14.4" x14ac:dyDescent="0.3">
      <c r="A93" s="15" t="s">
        <v>42</v>
      </c>
      <c r="B93" s="24">
        <f>SUM(G48,P48)</f>
        <v>50000</v>
      </c>
      <c r="C93" s="40" t="s">
        <v>299</v>
      </c>
      <c r="D93" s="15" t="s">
        <v>42</v>
      </c>
      <c r="E93" s="24">
        <v>50000</v>
      </c>
      <c r="H93" s="33"/>
      <c r="I93" s="10" t="s">
        <v>11</v>
      </c>
      <c r="J93" s="10" t="s">
        <v>12</v>
      </c>
      <c r="K93" s="10" t="s">
        <v>13</v>
      </c>
      <c r="L93" s="10" t="s">
        <v>14</v>
      </c>
      <c r="M93" s="10" t="s">
        <v>15</v>
      </c>
    </row>
    <row r="94" spans="1:20" ht="14.4" x14ac:dyDescent="0.3">
      <c r="A94" s="15" t="s">
        <v>7</v>
      </c>
      <c r="B94" s="24">
        <f>SUM(G49,P49)</f>
        <v>27500</v>
      </c>
      <c r="C94" s="40" t="s">
        <v>299</v>
      </c>
      <c r="D94" s="15" t="s">
        <v>7</v>
      </c>
      <c r="E94" s="24">
        <v>47500</v>
      </c>
      <c r="H94" s="10" t="s">
        <v>6</v>
      </c>
      <c r="I94" s="33">
        <f t="shared" ref="I94:J96" si="6">SUM(K48,K51,K54,C61,C64,C67,C70)</f>
        <v>10000</v>
      </c>
      <c r="J94" s="33">
        <f t="shared" si="6"/>
        <v>27500</v>
      </c>
      <c r="K94" s="33">
        <f t="shared" ref="K94:K96" si="7">SUM(M48,M51,M54,E61,E64,E67,E70)</f>
        <v>25000</v>
      </c>
      <c r="L94" s="33">
        <f t="shared" ref="L94:M96" si="8">SUM(N48,N51,N54,F61,F64,F67,F70)</f>
        <v>32500</v>
      </c>
      <c r="M94" s="33">
        <f t="shared" si="8"/>
        <v>27500</v>
      </c>
    </row>
    <row r="95" spans="1:20" ht="15" thickBot="1" x14ac:dyDescent="0.35">
      <c r="A95" s="17" t="s">
        <v>8</v>
      </c>
      <c r="B95" s="24">
        <f>SUM(G50,P50)</f>
        <v>47500</v>
      </c>
      <c r="C95" s="40" t="s">
        <v>299</v>
      </c>
      <c r="D95" s="15" t="s">
        <v>8</v>
      </c>
      <c r="E95" s="25">
        <v>47500</v>
      </c>
      <c r="H95" s="10" t="s">
        <v>7</v>
      </c>
      <c r="I95" s="33">
        <f t="shared" si="6"/>
        <v>7500</v>
      </c>
      <c r="J95" s="33">
        <f t="shared" si="6"/>
        <v>12500</v>
      </c>
      <c r="K95" s="33">
        <f t="shared" si="7"/>
        <v>25000</v>
      </c>
      <c r="L95" s="33">
        <f t="shared" si="8"/>
        <v>32500</v>
      </c>
      <c r="M95" s="33">
        <f t="shared" si="8"/>
        <v>27500</v>
      </c>
    </row>
    <row r="96" spans="1:20" ht="14.4" x14ac:dyDescent="0.3">
      <c r="A96" s="57" t="s">
        <v>44</v>
      </c>
      <c r="B96" s="58"/>
      <c r="D96" s="57" t="s">
        <v>47</v>
      </c>
      <c r="E96" s="58"/>
      <c r="H96" s="10" t="s">
        <v>8</v>
      </c>
      <c r="I96" s="33">
        <f t="shared" si="6"/>
        <v>10000</v>
      </c>
      <c r="J96" s="33">
        <f t="shared" si="6"/>
        <v>22500</v>
      </c>
      <c r="K96" s="33">
        <f t="shared" si="7"/>
        <v>25000</v>
      </c>
      <c r="L96" s="33">
        <f t="shared" si="8"/>
        <v>35000</v>
      </c>
      <c r="M96" s="33">
        <f t="shared" si="8"/>
        <v>30000</v>
      </c>
    </row>
    <row r="97" spans="1:13" ht="14.4" x14ac:dyDescent="0.3">
      <c r="A97" s="15" t="s">
        <v>6</v>
      </c>
      <c r="B97" s="24">
        <f>SUM(G51,P51)</f>
        <v>0</v>
      </c>
      <c r="C97" s="40" t="s">
        <v>299</v>
      </c>
      <c r="D97" s="15" t="s">
        <v>42</v>
      </c>
      <c r="E97" s="24">
        <v>37500</v>
      </c>
      <c r="H97"/>
      <c r="I97" s="41" t="s">
        <v>300</v>
      </c>
      <c r="J97" s="41" t="s">
        <v>300</v>
      </c>
      <c r="K97" s="41" t="s">
        <v>300</v>
      </c>
      <c r="L97" s="41" t="s">
        <v>300</v>
      </c>
      <c r="M97" s="41" t="s">
        <v>300</v>
      </c>
    </row>
    <row r="98" spans="1:13" x14ac:dyDescent="0.25">
      <c r="A98" s="15" t="s">
        <v>7</v>
      </c>
      <c r="B98" s="24">
        <f>SUM(G52,P52)</f>
        <v>0</v>
      </c>
      <c r="C98" s="40" t="s">
        <v>299</v>
      </c>
      <c r="D98" s="15" t="s">
        <v>7</v>
      </c>
      <c r="E98" s="24">
        <v>30000</v>
      </c>
      <c r="H98" s="10" t="s">
        <v>50</v>
      </c>
      <c r="I98" s="10" t="s">
        <v>11</v>
      </c>
      <c r="J98" s="10" t="s">
        <v>12</v>
      </c>
      <c r="K98" s="10" t="s">
        <v>13</v>
      </c>
      <c r="L98" s="10" t="s">
        <v>14</v>
      </c>
      <c r="M98" s="10" t="s">
        <v>15</v>
      </c>
    </row>
    <row r="99" spans="1:13" ht="13.8" thickBot="1" x14ac:dyDescent="0.3">
      <c r="A99" s="17" t="s">
        <v>8</v>
      </c>
      <c r="B99" s="24">
        <f>SUM(G53,P53)</f>
        <v>0</v>
      </c>
      <c r="C99" s="40" t="s">
        <v>299</v>
      </c>
      <c r="D99" s="15" t="s">
        <v>8</v>
      </c>
      <c r="E99" s="25">
        <v>30000</v>
      </c>
      <c r="H99" s="10" t="s">
        <v>6</v>
      </c>
      <c r="I99" s="10">
        <v>10000</v>
      </c>
      <c r="J99" s="10">
        <v>27500</v>
      </c>
      <c r="K99" s="10">
        <v>25000</v>
      </c>
      <c r="L99" s="10">
        <v>32500</v>
      </c>
      <c r="M99" s="10">
        <v>27500</v>
      </c>
    </row>
    <row r="100" spans="1:13" ht="14.4" customHeight="1" x14ac:dyDescent="0.25">
      <c r="A100" s="57" t="s">
        <v>45</v>
      </c>
      <c r="B100" s="58"/>
      <c r="D100" s="57" t="s">
        <v>48</v>
      </c>
      <c r="E100" s="58"/>
      <c r="H100" s="10" t="s">
        <v>7</v>
      </c>
      <c r="I100" s="10">
        <v>7500</v>
      </c>
      <c r="J100" s="10">
        <v>12500</v>
      </c>
      <c r="K100" s="10">
        <v>25000</v>
      </c>
      <c r="L100" s="10">
        <v>32500</v>
      </c>
      <c r="M100" s="10">
        <v>27500</v>
      </c>
    </row>
    <row r="101" spans="1:13" x14ac:dyDescent="0.25">
      <c r="A101" s="15" t="s">
        <v>6</v>
      </c>
      <c r="B101" s="24">
        <f>SUM(G54+P54)</f>
        <v>72500</v>
      </c>
      <c r="C101" s="40" t="s">
        <v>299</v>
      </c>
      <c r="D101" s="15" t="s">
        <v>42</v>
      </c>
      <c r="E101" s="24">
        <v>100000</v>
      </c>
      <c r="H101" s="10" t="s">
        <v>8</v>
      </c>
      <c r="I101" s="10">
        <v>10000</v>
      </c>
      <c r="J101" s="10">
        <v>22500</v>
      </c>
      <c r="K101" s="10">
        <v>25000</v>
      </c>
      <c r="L101" s="10">
        <v>35000</v>
      </c>
      <c r="M101" s="10">
        <v>30000</v>
      </c>
    </row>
    <row r="102" spans="1:13" x14ac:dyDescent="0.25">
      <c r="A102" s="15" t="s">
        <v>7</v>
      </c>
      <c r="B102" s="24">
        <f>SUM(G55+P55)</f>
        <v>77500</v>
      </c>
      <c r="C102" s="40" t="s">
        <v>299</v>
      </c>
      <c r="D102" s="15" t="s">
        <v>7</v>
      </c>
      <c r="E102" s="24">
        <v>97500</v>
      </c>
    </row>
    <row r="103" spans="1:13" ht="13.8" thickBot="1" x14ac:dyDescent="0.3">
      <c r="A103" s="17" t="s">
        <v>8</v>
      </c>
      <c r="B103" s="25">
        <f>SUM(G56+P56)</f>
        <v>75000</v>
      </c>
      <c r="C103" s="40" t="s">
        <v>299</v>
      </c>
      <c r="D103" s="17" t="s">
        <v>8</v>
      </c>
      <c r="E103" s="25">
        <v>100000</v>
      </c>
    </row>
    <row r="105" spans="1:13" ht="39.6" x14ac:dyDescent="0.25">
      <c r="A105" s="32" t="s">
        <v>317</v>
      </c>
      <c r="B105" s="32" t="s">
        <v>311</v>
      </c>
      <c r="C105" s="32" t="s">
        <v>312</v>
      </c>
      <c r="D105" s="32" t="s">
        <v>313</v>
      </c>
      <c r="E105" s="9"/>
      <c r="F105" s="32" t="s">
        <v>315</v>
      </c>
      <c r="G105" s="32" t="s">
        <v>311</v>
      </c>
      <c r="H105" s="32" t="s">
        <v>312</v>
      </c>
      <c r="I105" s="32" t="s">
        <v>313</v>
      </c>
      <c r="K105" s="63" t="s">
        <v>316</v>
      </c>
      <c r="L105" s="64"/>
      <c r="M105" s="65"/>
    </row>
    <row r="106" spans="1:13" x14ac:dyDescent="0.25">
      <c r="A106" s="10" t="s">
        <v>6</v>
      </c>
      <c r="B106" s="10">
        <f>SUM(G48,G51,G54)</f>
        <v>90000</v>
      </c>
      <c r="C106" s="10">
        <f>SUM(P48,P51,P54)</f>
        <v>32500</v>
      </c>
      <c r="D106" s="10">
        <f>SUM(H61,H64,H67,H70)</f>
        <v>90000</v>
      </c>
      <c r="F106" s="10" t="s">
        <v>6</v>
      </c>
      <c r="G106" s="10">
        <f>B106*10</f>
        <v>900000</v>
      </c>
      <c r="H106" s="10">
        <f t="shared" ref="H106:I108" si="9">C106*10</f>
        <v>325000</v>
      </c>
      <c r="I106" s="10">
        <f t="shared" si="9"/>
        <v>900000</v>
      </c>
      <c r="J106" s="40" t="s">
        <v>299</v>
      </c>
      <c r="K106" s="10">
        <v>900000</v>
      </c>
      <c r="L106" s="10">
        <v>400000</v>
      </c>
      <c r="M106" s="10">
        <v>900000</v>
      </c>
    </row>
    <row r="107" spans="1:13" x14ac:dyDescent="0.25">
      <c r="A107" s="10" t="s">
        <v>7</v>
      </c>
      <c r="B107" s="10">
        <f>SUM(G49,G52,G55)</f>
        <v>77500</v>
      </c>
      <c r="C107" s="10">
        <f>SUM(P49,P52,P55)</f>
        <v>27500</v>
      </c>
      <c r="D107" s="10">
        <f>SUM(H62,H65,H68,H71)</f>
        <v>77500</v>
      </c>
      <c r="F107" s="10" t="s">
        <v>7</v>
      </c>
      <c r="G107" s="10">
        <f t="shared" ref="G107:G108" si="10">B107*10</f>
        <v>775000</v>
      </c>
      <c r="H107" s="10">
        <f t="shared" si="9"/>
        <v>275000</v>
      </c>
      <c r="I107" s="10">
        <f t="shared" si="9"/>
        <v>775000</v>
      </c>
      <c r="J107" s="40" t="s">
        <v>299</v>
      </c>
      <c r="K107" s="10">
        <v>900000</v>
      </c>
      <c r="L107" s="10">
        <v>400000</v>
      </c>
      <c r="M107" s="10">
        <v>900000</v>
      </c>
    </row>
    <row r="108" spans="1:13" x14ac:dyDescent="0.25">
      <c r="A108" s="10" t="s">
        <v>8</v>
      </c>
      <c r="B108" s="10">
        <f>SUM(G50,G53,G56)</f>
        <v>82500</v>
      </c>
      <c r="C108" s="10">
        <f>SUM(P50,P53,P56)</f>
        <v>40000</v>
      </c>
      <c r="D108" s="10">
        <f>SUM(H63,H66,H69,H72)</f>
        <v>82500</v>
      </c>
      <c r="F108" s="10" t="s">
        <v>8</v>
      </c>
      <c r="G108" s="10">
        <f t="shared" si="10"/>
        <v>825000</v>
      </c>
      <c r="H108" s="10">
        <f t="shared" si="9"/>
        <v>400000</v>
      </c>
      <c r="I108" s="10">
        <f t="shared" si="9"/>
        <v>825000</v>
      </c>
      <c r="J108" s="40" t="s">
        <v>299</v>
      </c>
      <c r="K108" s="10">
        <v>900000</v>
      </c>
      <c r="L108" s="10">
        <v>400000</v>
      </c>
      <c r="M108" s="10">
        <v>900000</v>
      </c>
    </row>
    <row r="109" spans="1:13" x14ac:dyDescent="0.25">
      <c r="A109" s="9"/>
    </row>
    <row r="113" spans="1:1" x14ac:dyDescent="0.25">
      <c r="A113" s="9"/>
    </row>
  </sheetData>
  <mergeCells count="15">
    <mergeCell ref="K105:M105"/>
    <mergeCell ref="A96:B96"/>
    <mergeCell ref="A100:B100"/>
    <mergeCell ref="D92:E92"/>
    <mergeCell ref="D96:E96"/>
    <mergeCell ref="D100:E100"/>
    <mergeCell ref="H92:M92"/>
    <mergeCell ref="A92:B92"/>
    <mergeCell ref="B45:E45"/>
    <mergeCell ref="I45:M45"/>
    <mergeCell ref="P65:T65"/>
    <mergeCell ref="Q45:U45"/>
    <mergeCell ref="A46:G46"/>
    <mergeCell ref="I46:P46"/>
    <mergeCell ref="A59:G59"/>
  </mergeCells>
  <phoneticPr fontId="1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ed18269-c593-462a-b485-298f055381a3">7T7QSZ3XH6EF-1264527711-4574</_dlc_DocId>
    <_dlc_DocIdUrl xmlns="2ed18269-c593-462a-b485-298f055381a3">
      <Url>https://unishare.hud.ac.uk/hbs/teaching-and-learning/_layouts/15/DocIdRedir.aspx?ID=7T7QSZ3XH6EF-1264527711-4574</Url>
      <Description>7T7QSZ3XH6EF-1264527711-4574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1E16C17BFAAE4E90FFEB1942FEE0E9" ma:contentTypeVersion="0" ma:contentTypeDescription="Create a new document." ma:contentTypeScope="" ma:versionID="04f7a599057a6c70fc2d44289f46a9ef">
  <xsd:schema xmlns:xsd="http://www.w3.org/2001/XMLSchema" xmlns:xs="http://www.w3.org/2001/XMLSchema" xmlns:p="http://schemas.microsoft.com/office/2006/metadata/properties" xmlns:ns2="2ed18269-c593-462a-b485-298f055381a3" targetNamespace="http://schemas.microsoft.com/office/2006/metadata/properties" ma:root="true" ma:fieldsID="163bdcaba201467ce556a8073da39965" ns2:_="">
    <xsd:import namespace="2ed18269-c593-462a-b485-298f055381a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d18269-c593-462a-b485-298f055381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B66DB0-4296-4177-AAA6-917E6F336B30}">
  <ds:schemaRefs>
    <ds:schemaRef ds:uri="http://schemas.microsoft.com/office/2006/metadata/properties"/>
    <ds:schemaRef ds:uri="http://schemas.microsoft.com/office/infopath/2007/PartnerControls"/>
    <ds:schemaRef ds:uri="2ed18269-c593-462a-b485-298f055381a3"/>
  </ds:schemaRefs>
</ds:datastoreItem>
</file>

<file path=customXml/itemProps2.xml><?xml version="1.0" encoding="utf-8"?>
<ds:datastoreItem xmlns:ds="http://schemas.openxmlformats.org/officeDocument/2006/customXml" ds:itemID="{4DFD4805-5885-42D2-A9AA-602B83ACD7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E22E26-A183-4D0C-84BD-CD02E6BF461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A8F704D-08EB-4AA8-A7CC-D1D11FDD3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d18269-c593-462a-b485-298f055381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Adjusted sensitivity Report </vt:lpstr>
      <vt:lpstr>Original sensitivity report</vt:lpstr>
      <vt:lpstr>Data and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account</dc:creator>
  <cp:lastModifiedBy>Khánh Bạch Quốc</cp:lastModifiedBy>
  <dcterms:created xsi:type="dcterms:W3CDTF">2019-09-10T08:45:13Z</dcterms:created>
  <dcterms:modified xsi:type="dcterms:W3CDTF">2023-12-20T00:44:50Z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0x010100321E16C17BFAAE4E90FFEB1942FEE0E9</vt:lpwstr>
  </property>
  <property fmtid="{D5CDD505-2E9C-101B-9397-08002B2CF9AE}" pid="3" name="_dlc_DocIdItemGuid">
    <vt:lpwstr>5e645acd-b717-40c3-be48-325ac1f13dcb</vt:lpwstr>
  </property>
</Properties>
</file>