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3"/>
  </bookViews>
  <sheets>
    <sheet name="BÁO CÁO CA BẮP- NÀNH-LÚA MÌ" sheetId="4" r:id="rId1"/>
    <sheet name="TỔNG BẮP-NÀNH-MÌ" sheetId="5" r:id="rId2"/>
    <sheet name="BÁO CÁO CA ĐIỀU" sheetId="3" r:id="rId3"/>
    <sheet name="TỔNG ĐIỀU " sheetId="1" r:id="rId4"/>
  </sheets>
  <externalReferences>
    <externalReference r:id="rId5"/>
    <externalReference r:id="rId6"/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3" l="1"/>
  <c r="E5" i="1" l="1"/>
  <c r="E6" i="1"/>
  <c r="E7" i="1"/>
  <c r="I11" i="1" l="1"/>
  <c r="I5" i="1"/>
  <c r="E11" i="1"/>
  <c r="E10" i="1"/>
  <c r="F7" i="1" l="1"/>
  <c r="J6" i="5" l="1"/>
  <c r="J7" i="5" s="1"/>
  <c r="I6" i="5"/>
  <c r="F7" i="5"/>
  <c r="K6" i="5"/>
  <c r="J10" i="1" l="1"/>
  <c r="J9" i="1"/>
  <c r="J8" i="1"/>
  <c r="J7" i="1"/>
  <c r="J6" i="1"/>
  <c r="J5" i="1"/>
  <c r="F10" i="1"/>
  <c r="F9" i="1"/>
  <c r="F8" i="1"/>
  <c r="F12" i="1"/>
  <c r="F5" i="1"/>
  <c r="F6" i="1" l="1"/>
  <c r="I10" i="1" l="1"/>
  <c r="I7" i="1"/>
  <c r="J12" i="1" l="1"/>
  <c r="N12" i="3" l="1"/>
  <c r="G12" i="3" l="1"/>
  <c r="G13" i="1" l="1"/>
  <c r="D13" i="1"/>
  <c r="C13" i="1"/>
  <c r="J30" i="4" l="1"/>
  <c r="I30" i="4"/>
  <c r="E8" i="1" l="1"/>
  <c r="E9" i="1"/>
  <c r="E12" i="1"/>
  <c r="I6" i="1" l="1"/>
  <c r="I12" i="1" l="1"/>
  <c r="I9" i="1"/>
  <c r="I13" i="1" s="1"/>
  <c r="E13" i="1"/>
  <c r="M12" i="3" l="1"/>
  <c r="I43" i="5" l="1"/>
  <c r="F38" i="5" l="1"/>
  <c r="F39" i="5" l="1"/>
  <c r="F37" i="5"/>
  <c r="F36" i="5"/>
  <c r="F35" i="5"/>
  <c r="F34" i="5"/>
  <c r="K34" i="5" l="1"/>
  <c r="K35" i="5"/>
  <c r="K39" i="5"/>
  <c r="K36" i="5"/>
  <c r="K37" i="5"/>
  <c r="K38" i="5"/>
  <c r="F12" i="3"/>
  <c r="K40" i="5" l="1"/>
  <c r="C7" i="5" l="1"/>
  <c r="H40" i="5" l="1"/>
  <c r="G40" i="5"/>
  <c r="D40" i="5"/>
  <c r="C40" i="5"/>
  <c r="I39" i="5"/>
  <c r="E39" i="5"/>
  <c r="I38" i="5"/>
  <c r="E38" i="5"/>
  <c r="I37" i="5"/>
  <c r="E37" i="5"/>
  <c r="I36" i="5"/>
  <c r="E36" i="5"/>
  <c r="I35" i="5"/>
  <c r="E35" i="5"/>
  <c r="I34" i="5"/>
  <c r="E34" i="5"/>
  <c r="H26" i="5"/>
  <c r="G26" i="5"/>
  <c r="D26" i="5"/>
  <c r="C26" i="5"/>
  <c r="I25" i="5"/>
  <c r="E25" i="5"/>
  <c r="I24" i="5"/>
  <c r="E24" i="5"/>
  <c r="I23" i="5"/>
  <c r="E23" i="5"/>
  <c r="I22" i="5"/>
  <c r="E22" i="5"/>
  <c r="I21" i="5"/>
  <c r="E21" i="5"/>
  <c r="I20" i="5"/>
  <c r="E20" i="5"/>
  <c r="H7" i="5"/>
  <c r="G7" i="5"/>
  <c r="D7" i="5"/>
  <c r="I7" i="5"/>
  <c r="E6" i="5"/>
  <c r="E26" i="5" l="1"/>
  <c r="I40" i="5"/>
  <c r="E7" i="5"/>
  <c r="I26" i="5"/>
  <c r="E40" i="5"/>
  <c r="E9" i="4" l="1"/>
  <c r="D9" i="4"/>
  <c r="E30" i="4" l="1"/>
  <c r="D30" i="4"/>
  <c r="H13" i="1" l="1"/>
  <c r="J39" i="5" l="1"/>
  <c r="J38" i="5"/>
  <c r="J37" i="5"/>
  <c r="J36" i="5"/>
  <c r="J35" i="5"/>
  <c r="J34" i="5"/>
  <c r="J40" i="5" l="1"/>
  <c r="F40" i="5" l="1"/>
  <c r="K7" i="5" l="1"/>
  <c r="F22" i="5" l="1"/>
  <c r="F24" i="5" l="1"/>
  <c r="J25" i="5"/>
  <c r="J24" i="5"/>
  <c r="J23" i="5"/>
  <c r="J21" i="5"/>
  <c r="J20" i="5"/>
  <c r="F25" i="5"/>
  <c r="F23" i="5"/>
  <c r="F20" i="5"/>
  <c r="F21" i="5" l="1"/>
  <c r="F26" i="5" s="1"/>
  <c r="J22" i="5"/>
  <c r="J26" i="5" s="1"/>
  <c r="K12" i="1" l="1"/>
  <c r="K6" i="1" l="1"/>
  <c r="K8" i="1" l="1"/>
  <c r="K9" i="1"/>
  <c r="L6" i="1" l="1"/>
  <c r="K10" i="1"/>
  <c r="K5" i="1"/>
  <c r="L9" i="1" l="1"/>
  <c r="L8" i="1"/>
  <c r="L5" i="1"/>
  <c r="L10" i="1" l="1"/>
  <c r="L12" i="1" l="1"/>
  <c r="K11" i="1" l="1"/>
  <c r="K7" i="1" l="1"/>
  <c r="K13" i="1" s="1"/>
  <c r="J11" i="1" l="1"/>
  <c r="J13" i="1" s="1"/>
  <c r="F11" i="1"/>
  <c r="F13" i="1" s="1"/>
  <c r="L11" i="1" l="1"/>
  <c r="L7" i="1"/>
  <c r="L13" i="1" l="1"/>
</calcChain>
</file>

<file path=xl/sharedStrings.xml><?xml version="1.0" encoding="utf-8"?>
<sst xmlns="http://schemas.openxmlformats.org/spreadsheetml/2006/main" count="161" uniqueCount="71">
  <si>
    <t>Điều nhập</t>
  </si>
  <si>
    <t>Kho 1.1</t>
  </si>
  <si>
    <t>Kho 1.2</t>
  </si>
  <si>
    <t>Kho 1.3</t>
  </si>
  <si>
    <t>Tổng cộng</t>
  </si>
  <si>
    <t>Tồn</t>
  </si>
  <si>
    <t>Điều xuất</t>
  </si>
  <si>
    <t>KHO</t>
  </si>
  <si>
    <t>Kho 2.1</t>
  </si>
  <si>
    <t>Kho 2.2</t>
  </si>
  <si>
    <t>Kho 2.3</t>
  </si>
  <si>
    <t>Trừ bì</t>
  </si>
  <si>
    <t>Chưa trừ bì</t>
  </si>
  <si>
    <t>CA 1</t>
  </si>
  <si>
    <t>CA 2</t>
  </si>
  <si>
    <t>Tổng ngày
( ca 1 +ca 2)</t>
  </si>
  <si>
    <t xml:space="preserve">CA 1 </t>
  </si>
  <si>
    <t>BILL/TK</t>
  </si>
  <si>
    <t>XE</t>
  </si>
  <si>
    <t>GHI CHÚ</t>
  </si>
  <si>
    <t>TỔNG 
&amp; GHI CHÚ</t>
  </si>
  <si>
    <t>SỐ LƯỢNG (kg)</t>
  </si>
  <si>
    <t>KHÁCH HÀNG</t>
  </si>
  <si>
    <t xml:space="preserve">BẮP NHẬP </t>
  </si>
  <si>
    <t>BẮP XUẤT</t>
  </si>
  <si>
    <t>KHO 2.3</t>
  </si>
  <si>
    <t xml:space="preserve">BÃ NÀNH NHẬP </t>
  </si>
  <si>
    <t>BÃ NÀNH XUẤT</t>
  </si>
  <si>
    <t>MOGB Q. TẾ</t>
  </si>
  <si>
    <t>KHO 1.3</t>
  </si>
  <si>
    <t>G1-01/7731</t>
  </si>
  <si>
    <t>Lúa Mì nhập ( xe/T.L)</t>
  </si>
  <si>
    <t>Lúa Mì xuất ( xe/T.L)</t>
  </si>
  <si>
    <t xml:space="preserve">LÚA MÌ NHẬP </t>
  </si>
  <si>
    <t>LÚA MÌ XUẤT</t>
  </si>
  <si>
    <t xml:space="preserve">TỔNG 
</t>
  </si>
  <si>
    <t>Bã Nành nhập ( xe/T.L)</t>
  </si>
  <si>
    <t>Bã Nành xuất ( xe/T.L)</t>
  </si>
  <si>
    <t>Cao Thăng</t>
  </si>
  <si>
    <t>KHO 1.1</t>
  </si>
  <si>
    <t>KHO 2.1</t>
  </si>
  <si>
    <t>2-02/3322</t>
  </si>
  <si>
    <t>Tháng 06
(Lũy kế)</t>
  </si>
  <si>
    <t>KHO 2.2</t>
  </si>
  <si>
    <t>'</t>
  </si>
  <si>
    <t>TK nhập xong</t>
  </si>
  <si>
    <t>BÁO CÁO CA 1 ngày 13.06.2021</t>
  </si>
  <si>
    <t>Tháng 07
(Lũy kế)</t>
  </si>
  <si>
    <t>BÁO CÁO CA 2 ngày 28.07.2021</t>
  </si>
  <si>
    <t>G1-01/9100</t>
  </si>
  <si>
    <t>30.07.2021</t>
  </si>
  <si>
    <t>13.07.2021</t>
  </si>
  <si>
    <t>BÁO CÁO CA 1 ngày 30.07.2021</t>
  </si>
  <si>
    <t>Kho 3.1</t>
  </si>
  <si>
    <t>Kho 3.2</t>
  </si>
  <si>
    <t>NHẬP (kg)</t>
  </si>
  <si>
    <t>XUẤT (kg)</t>
  </si>
  <si>
    <t>LOẠI HÀNG</t>
  </si>
  <si>
    <t>TỔNG</t>
  </si>
  <si>
    <t>LŨY KẾ NHẬP</t>
  </si>
  <si>
    <t>LŨY KẾ XUẤT</t>
  </si>
  <si>
    <t>Tháng 10
(Lũy kế)</t>
  </si>
  <si>
    <t>Tổng ngày
( ca 1+ca 2)</t>
  </si>
  <si>
    <t xml:space="preserve">TỔNG TỒN
</t>
  </si>
  <si>
    <t>KHO 3.2</t>
  </si>
  <si>
    <t>BÁO CÁO CA 1 NGÀY 06/10/2021</t>
  </si>
  <si>
    <t>ĐIỀU</t>
  </si>
  <si>
    <t>OB</t>
  </si>
  <si>
    <t>1870/6511</t>
  </si>
  <si>
    <t>BÁO CÁO CA 1 NGÀY 14/10/2022</t>
  </si>
  <si>
    <t>TK xong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</si>
</sst>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22"/>
      <color theme="1"/>
      <name val="Times New Roman"/>
      <family val="1"/>
    </font>
    <font>
      <sz val="15"/>
      <color theme="1"/>
      <name val="Times New Roman"/>
      <family val="1"/>
    </font>
    <font>
      <sz val="15"/>
      <color theme="4" tint="-0.249977111117893"/>
      <name val="Times New Roman"/>
      <family val="1"/>
    </font>
    <font>
      <b/>
      <sz val="15"/>
      <color theme="1"/>
      <name val="Times New Roman"/>
      <family val="1"/>
    </font>
    <font>
      <b/>
      <sz val="16"/>
      <color theme="1"/>
      <name val="Times New Roman"/>
      <family val="1"/>
    </font>
    <font>
      <sz val="15"/>
      <name val="Times New Roman"/>
      <family val="1"/>
    </font>
    <font>
      <sz val="15"/>
      <color rgb="FF0070C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vertical="center"/>
    </xf>
    <xf numFmtId="164" fontId="3" fillId="2" borderId="1" xfId="0" applyNumberFormat="1" applyFont="1" applyFill="1" applyBorder="1"/>
    <xf numFmtId="37" fontId="2" fillId="0" borderId="1" xfId="1" quotePrefix="1" applyNumberFormat="1" applyFont="1" applyFill="1" applyBorder="1" applyAlignment="1">
      <alignment horizontal="center" vertical="center" wrapText="1"/>
    </xf>
    <xf numFmtId="37" fontId="2" fillId="0" borderId="4" xfId="1" applyNumberFormat="1" applyFont="1" applyFill="1" applyBorder="1" applyAlignment="1">
      <alignment vertical="center"/>
    </xf>
    <xf numFmtId="37" fontId="2" fillId="0" borderId="1" xfId="1" applyNumberFormat="1" applyFont="1" applyFill="1" applyBorder="1" applyAlignment="1">
      <alignment horizontal="center" vertical="center"/>
    </xf>
    <xf numFmtId="37" fontId="2" fillId="0" borderId="4" xfId="1" applyNumberFormat="1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164" fontId="0" fillId="0" borderId="0" xfId="1" applyNumberFormat="1" applyFont="1"/>
    <xf numFmtId="37" fontId="2" fillId="0" borderId="1" xfId="1" quotePrefix="1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2" fillId="0" borderId="1" xfId="1" quotePrefix="1" applyNumberFormat="1" applyFont="1" applyFill="1" applyBorder="1" applyAlignment="1">
      <alignment horizontal="center" vertical="center" wrapText="1"/>
    </xf>
    <xf numFmtId="0" fontId="0" fillId="9" borderId="1" xfId="0" applyFill="1" applyBorder="1"/>
    <xf numFmtId="0" fontId="0" fillId="9" borderId="1" xfId="0" applyFill="1" applyBorder="1" applyAlignment="1">
      <alignment horizontal="left"/>
    </xf>
    <xf numFmtId="49" fontId="0" fillId="9" borderId="1" xfId="0" applyNumberFormat="1" applyFill="1" applyBorder="1"/>
    <xf numFmtId="37" fontId="2" fillId="9" borderId="1" xfId="0" applyNumberFormat="1" applyFont="1" applyFill="1" applyBorder="1" applyAlignment="1">
      <alignment vertical="center"/>
    </xf>
    <xf numFmtId="164" fontId="3" fillId="3" borderId="1" xfId="1" applyNumberFormat="1" applyFont="1" applyFill="1" applyBorder="1" applyAlignment="1">
      <alignment horizontal="center" vertical="center" wrapText="1"/>
    </xf>
    <xf numFmtId="164" fontId="2" fillId="0" borderId="1" xfId="1" quotePrefix="1" applyNumberFormat="1" applyFont="1" applyFill="1" applyBorder="1" applyAlignment="1">
      <alignment horizontal="center" vertical="center" wrapText="1"/>
    </xf>
    <xf numFmtId="164" fontId="2" fillId="9" borderId="1" xfId="1" applyNumberFormat="1" applyFont="1" applyFill="1" applyBorder="1" applyAlignment="1">
      <alignment vertical="center"/>
    </xf>
    <xf numFmtId="164" fontId="3" fillId="0" borderId="0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3" fillId="0" borderId="11" xfId="0" applyFont="1" applyFill="1" applyBorder="1" applyAlignment="1">
      <alignment horizontal="center" wrapText="1"/>
    </xf>
    <xf numFmtId="164" fontId="3" fillId="0" borderId="11" xfId="0" applyNumberFormat="1" applyFont="1" applyFill="1" applyBorder="1"/>
    <xf numFmtId="2" fontId="3" fillId="3" borderId="1" xfId="0" applyNumberFormat="1" applyFont="1" applyFill="1" applyBorder="1" applyAlignment="1">
      <alignment horizontal="center" vertical="center" wrapText="1"/>
    </xf>
    <xf numFmtId="2" fontId="2" fillId="0" borderId="1" xfId="1" quotePrefix="1" applyNumberFormat="1" applyFont="1" applyFill="1" applyBorder="1" applyAlignment="1">
      <alignment horizontal="left" vertical="center" wrapText="1"/>
    </xf>
    <xf numFmtId="2" fontId="2" fillId="9" borderId="1" xfId="0" quotePrefix="1" applyNumberFormat="1" applyFont="1" applyFill="1" applyBorder="1" applyAlignment="1">
      <alignment horizontal="left" vertical="center" wrapText="1"/>
    </xf>
    <xf numFmtId="164" fontId="3" fillId="0" borderId="1" xfId="1" applyNumberFormat="1" applyFont="1" applyBorder="1"/>
    <xf numFmtId="0" fontId="3" fillId="4" borderId="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164" fontId="3" fillId="9" borderId="1" xfId="1" applyNumberFormat="1" applyFont="1" applyFill="1" applyBorder="1" applyAlignment="1">
      <alignment vertical="center"/>
    </xf>
    <xf numFmtId="37" fontId="3" fillId="9" borderId="1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/>
    <xf numFmtId="164" fontId="2" fillId="0" borderId="0" xfId="1" applyNumberFormat="1" applyFont="1"/>
    <xf numFmtId="2" fontId="2" fillId="0" borderId="0" xfId="0" applyNumberFormat="1" applyFont="1"/>
    <xf numFmtId="0" fontId="3" fillId="4" borderId="5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wrapText="1"/>
    </xf>
    <xf numFmtId="164" fontId="3" fillId="0" borderId="13" xfId="0" applyNumberFormat="1" applyFont="1" applyFill="1" applyBorder="1"/>
    <xf numFmtId="164" fontId="3" fillId="0" borderId="13" xfId="1" applyNumberFormat="1" applyFont="1" applyFill="1" applyBorder="1"/>
    <xf numFmtId="0" fontId="3" fillId="0" borderId="0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wrapText="1"/>
    </xf>
    <xf numFmtId="14" fontId="3" fillId="5" borderId="1" xfId="0" applyNumberFormat="1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0" fontId="2" fillId="0" borderId="1" xfId="1" quotePrefix="1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/>
    <xf numFmtId="0" fontId="2" fillId="0" borderId="0" xfId="0" quotePrefix="1" applyFont="1" applyAlignment="1">
      <alignment horizontal="left"/>
    </xf>
    <xf numFmtId="37" fontId="3" fillId="9" borderId="1" xfId="0" applyNumberFormat="1" applyFont="1" applyFill="1" applyBorder="1" applyAlignment="1">
      <alignment horizontal="center" vertical="center"/>
    </xf>
    <xf numFmtId="2" fontId="2" fillId="0" borderId="0" xfId="0" quotePrefix="1" applyNumberFormat="1" applyFont="1" applyFill="1" applyBorder="1" applyAlignment="1">
      <alignment horizontal="left" vertical="center" wrapText="1"/>
    </xf>
    <xf numFmtId="0" fontId="3" fillId="17" borderId="6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49" fontId="3" fillId="18" borderId="1" xfId="0" applyNumberFormat="1" applyFont="1" applyFill="1" applyBorder="1" applyAlignment="1">
      <alignment horizontal="center" vertical="center" wrapText="1"/>
    </xf>
    <xf numFmtId="164" fontId="3" fillId="18" borderId="1" xfId="1" applyNumberFormat="1" applyFont="1" applyFill="1" applyBorder="1" applyAlignment="1">
      <alignment horizontal="center" vertical="center" wrapText="1"/>
    </xf>
    <xf numFmtId="2" fontId="3" fillId="18" borderId="1" xfId="0" applyNumberFormat="1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 wrapText="1"/>
    </xf>
    <xf numFmtId="164" fontId="11" fillId="13" borderId="1" xfId="1" applyNumberFormat="1" applyFont="1" applyFill="1" applyBorder="1" applyAlignment="1">
      <alignment horizontal="center" vertical="center" wrapText="1"/>
    </xf>
    <xf numFmtId="49" fontId="11" fillId="14" borderId="1" xfId="0" applyNumberFormat="1" applyFont="1" applyFill="1" applyBorder="1" applyAlignment="1">
      <alignment horizontal="center" vertical="center" wrapText="1"/>
    </xf>
    <xf numFmtId="37" fontId="11" fillId="14" borderId="1" xfId="1" quotePrefix="1" applyNumberFormat="1" applyFont="1" applyFill="1" applyBorder="1" applyAlignment="1">
      <alignment horizontal="center" vertical="center" wrapText="1"/>
    </xf>
    <xf numFmtId="164" fontId="11" fillId="14" borderId="1" xfId="1" quotePrefix="1" applyNumberFormat="1" applyFont="1" applyFill="1" applyBorder="1" applyAlignment="1">
      <alignment horizontal="center" vertical="center" wrapText="1"/>
    </xf>
    <xf numFmtId="37" fontId="11" fillId="13" borderId="1" xfId="1" quotePrefix="1" applyNumberFormat="1" applyFont="1" applyFill="1" applyBorder="1" applyAlignment="1">
      <alignment horizontal="center" vertical="center" wrapText="1"/>
    </xf>
    <xf numFmtId="37" fontId="12" fillId="13" borderId="1" xfId="1" quotePrefix="1" applyNumberFormat="1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0" fontId="11" fillId="13" borderId="5" xfId="0" applyFont="1" applyFill="1" applyBorder="1" applyAlignment="1">
      <alignment horizontal="center" vertical="center"/>
    </xf>
    <xf numFmtId="49" fontId="11" fillId="14" borderId="1" xfId="0" applyNumberFormat="1" applyFont="1" applyFill="1" applyBorder="1" applyAlignment="1">
      <alignment horizontal="center"/>
    </xf>
    <xf numFmtId="37" fontId="11" fillId="13" borderId="5" xfId="1" quotePrefix="1" applyNumberFormat="1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1" fillId="12" borderId="1" xfId="0" applyFont="1" applyFill="1" applyBorder="1"/>
    <xf numFmtId="37" fontId="13" fillId="12" borderId="1" xfId="0" applyNumberFormat="1" applyFont="1" applyFill="1" applyBorder="1" applyAlignment="1">
      <alignment vertical="center"/>
    </xf>
    <xf numFmtId="164" fontId="13" fillId="19" borderId="1" xfId="1" applyNumberFormat="1" applyFont="1" applyFill="1" applyBorder="1" applyAlignment="1">
      <alignment vertical="center"/>
    </xf>
    <xf numFmtId="37" fontId="13" fillId="12" borderId="1" xfId="0" applyNumberFormat="1" applyFont="1" applyFill="1" applyBorder="1" applyAlignment="1">
      <alignment horizontal="center" vertical="center"/>
    </xf>
    <xf numFmtId="2" fontId="11" fillId="14" borderId="1" xfId="0" applyNumberFormat="1" applyFont="1" applyFill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center"/>
    </xf>
    <xf numFmtId="49" fontId="11" fillId="19" borderId="1" xfId="0" applyNumberFormat="1" applyFont="1" applyFill="1" applyBorder="1" applyAlignment="1">
      <alignment horizontal="center"/>
    </xf>
    <xf numFmtId="2" fontId="11" fillId="19" borderId="1" xfId="0" quotePrefix="1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 vertical="center" wrapText="1"/>
    </xf>
    <xf numFmtId="164" fontId="8" fillId="16" borderId="1" xfId="0" applyNumberFormat="1" applyFont="1" applyFill="1" applyBorder="1" applyAlignment="1">
      <alignment horizontal="center" vertical="center"/>
    </xf>
    <xf numFmtId="14" fontId="8" fillId="14" borderId="1" xfId="0" applyNumberFormat="1" applyFont="1" applyFill="1" applyBorder="1" applyAlignment="1">
      <alignment horizontal="center" vertical="center"/>
    </xf>
    <xf numFmtId="14" fontId="8" fillId="14" borderId="1" xfId="0" applyNumberFormat="1" applyFont="1" applyFill="1" applyBorder="1" applyAlignment="1">
      <alignment horizontal="center" vertical="center" wrapText="1"/>
    </xf>
    <xf numFmtId="14" fontId="8" fillId="19" borderId="1" xfId="0" applyNumberFormat="1" applyFont="1" applyFill="1" applyBorder="1" applyAlignment="1">
      <alignment horizontal="center" vertical="center"/>
    </xf>
    <xf numFmtId="14" fontId="8" fillId="19" borderId="1" xfId="0" applyNumberFormat="1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vertical="center"/>
    </xf>
    <xf numFmtId="37" fontId="9" fillId="13" borderId="1" xfId="1" applyNumberFormat="1" applyFont="1" applyFill="1" applyBorder="1" applyAlignment="1">
      <alignment horizontal="center" vertical="center"/>
    </xf>
    <xf numFmtId="37" fontId="9" fillId="20" borderId="1" xfId="1" applyNumberFormat="1" applyFont="1" applyFill="1" applyBorder="1" applyAlignment="1">
      <alignment horizontal="center" vertical="center"/>
    </xf>
    <xf numFmtId="37" fontId="9" fillId="20" borderId="4" xfId="1" applyNumberFormat="1" applyFont="1" applyFill="1" applyBorder="1" applyAlignment="1">
      <alignment horizontal="center" vertical="center"/>
    </xf>
    <xf numFmtId="164" fontId="9" fillId="17" borderId="6" xfId="0" applyNumberFormat="1" applyFont="1" applyFill="1" applyBorder="1" applyAlignment="1">
      <alignment vertical="center"/>
    </xf>
    <xf numFmtId="2" fontId="12" fillId="14" borderId="1" xfId="0" applyNumberFormat="1" applyFont="1" applyFill="1" applyBorder="1" applyAlignment="1">
      <alignment horizontal="center" vertical="center" wrapText="1"/>
    </xf>
    <xf numFmtId="2" fontId="12" fillId="13" borderId="1" xfId="0" applyNumberFormat="1" applyFont="1" applyFill="1" applyBorder="1" applyAlignment="1">
      <alignment horizontal="center" vertical="center" wrapText="1"/>
    </xf>
    <xf numFmtId="37" fontId="13" fillId="19" borderId="1" xfId="0" applyNumberFormat="1" applyFont="1" applyFill="1" applyBorder="1" applyAlignment="1">
      <alignment horizontal="center" vertical="center"/>
    </xf>
    <xf numFmtId="0" fontId="11" fillId="19" borderId="1" xfId="0" applyFont="1" applyFill="1" applyBorder="1" applyAlignment="1">
      <alignment horizontal="center" vertical="center"/>
    </xf>
    <xf numFmtId="0" fontId="11" fillId="13" borderId="5" xfId="0" applyFont="1" applyFill="1" applyBorder="1" applyAlignment="1">
      <alignment horizontal="center" vertical="center"/>
    </xf>
    <xf numFmtId="0" fontId="11" fillId="13" borderId="5" xfId="0" applyFont="1" applyFill="1" applyBorder="1" applyAlignment="1">
      <alignment horizontal="center" vertical="center" wrapText="1"/>
    </xf>
    <xf numFmtId="37" fontId="11" fillId="14" borderId="5" xfId="1" quotePrefix="1" applyNumberFormat="1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5" fillId="13" borderId="1" xfId="0" applyFont="1" applyFill="1" applyBorder="1" applyAlignment="1">
      <alignment horizontal="center" vertical="center" wrapText="1"/>
    </xf>
    <xf numFmtId="2" fontId="16" fillId="14" borderId="1" xfId="0" applyNumberFormat="1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37" fontId="11" fillId="14" borderId="5" xfId="1" quotePrefix="1" applyNumberFormat="1" applyFont="1" applyFill="1" applyBorder="1" applyAlignment="1">
      <alignment horizontal="center" vertical="center" wrapText="1"/>
    </xf>
    <xf numFmtId="0" fontId="11" fillId="14" borderId="5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/>
    </xf>
    <xf numFmtId="164" fontId="3" fillId="16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37" fontId="2" fillId="20" borderId="1" xfId="1" applyNumberFormat="1" applyFont="1" applyFill="1" applyBorder="1" applyAlignment="1">
      <alignment horizontal="center" vertical="center"/>
    </xf>
    <xf numFmtId="37" fontId="2" fillId="20" borderId="4" xfId="1" applyNumberFormat="1" applyFont="1" applyFill="1" applyBorder="1" applyAlignment="1">
      <alignment horizontal="center" vertical="center"/>
    </xf>
    <xf numFmtId="37" fontId="2" fillId="13" borderId="1" xfId="1" applyNumberFormat="1" applyFont="1" applyFill="1" applyBorder="1" applyAlignment="1">
      <alignment horizontal="center" vertical="center"/>
    </xf>
    <xf numFmtId="164" fontId="3" fillId="17" borderId="1" xfId="1" applyNumberFormat="1" applyFont="1" applyFill="1" applyBorder="1" applyAlignment="1">
      <alignment horizontal="center" vertical="center"/>
    </xf>
    <xf numFmtId="14" fontId="3" fillId="19" borderId="1" xfId="0" applyNumberFormat="1" applyFont="1" applyFill="1" applyBorder="1" applyAlignment="1">
      <alignment horizontal="center" vertical="center"/>
    </xf>
    <xf numFmtId="14" fontId="3" fillId="19" borderId="1" xfId="0" applyNumberFormat="1" applyFont="1" applyFill="1" applyBorder="1" applyAlignment="1">
      <alignment horizontal="center" vertical="center" wrapText="1"/>
    </xf>
    <xf numFmtId="14" fontId="3" fillId="14" borderId="1" xfId="0" applyNumberFormat="1" applyFont="1" applyFill="1" applyBorder="1" applyAlignment="1">
      <alignment horizontal="center" vertical="center"/>
    </xf>
    <xf numFmtId="14" fontId="3" fillId="14" borderId="1" xfId="0" applyNumberFormat="1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164" fontId="2" fillId="0" borderId="0" xfId="0" applyNumberFormat="1" applyFont="1"/>
    <xf numFmtId="2" fontId="11" fillId="14" borderId="1" xfId="0" applyNumberFormat="1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14" fontId="3" fillId="14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 wrapText="1"/>
    </xf>
    <xf numFmtId="14" fontId="3" fillId="19" borderId="1" xfId="0" applyNumberFormat="1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3" fillId="6" borderId="2" xfId="0" applyNumberFormat="1" applyFont="1" applyFill="1" applyBorder="1" applyAlignment="1">
      <alignment horizontal="center" vertical="center"/>
    </xf>
    <xf numFmtId="14" fontId="3" fillId="6" borderId="3" xfId="0" applyNumberFormat="1" applyFont="1" applyFill="1" applyBorder="1" applyAlignment="1">
      <alignment horizontal="center" vertical="center"/>
    </xf>
    <xf numFmtId="14" fontId="3" fillId="6" borderId="4" xfId="0" applyNumberFormat="1" applyFont="1" applyFill="1" applyBorder="1" applyAlignment="1">
      <alignment horizontal="center" vertical="center"/>
    </xf>
    <xf numFmtId="14" fontId="3" fillId="5" borderId="2" xfId="0" applyNumberFormat="1" applyFont="1" applyFill="1" applyBorder="1" applyAlignment="1">
      <alignment horizontal="center" vertical="center"/>
    </xf>
    <xf numFmtId="14" fontId="3" fillId="5" borderId="3" xfId="0" applyNumberFormat="1" applyFont="1" applyFill="1" applyBorder="1" applyAlignment="1">
      <alignment horizontal="center" vertical="center"/>
    </xf>
    <xf numFmtId="14" fontId="3" fillId="5" borderId="4" xfId="0" applyNumberFormat="1" applyFont="1" applyFill="1" applyBorder="1" applyAlignment="1">
      <alignment horizontal="center" vertical="center"/>
    </xf>
    <xf numFmtId="14" fontId="3" fillId="5" borderId="5" xfId="0" applyNumberFormat="1" applyFont="1" applyFill="1" applyBorder="1" applyAlignment="1">
      <alignment horizontal="center" vertical="center" wrapText="1"/>
    </xf>
    <xf numFmtId="14" fontId="3" fillId="5" borderId="6" xfId="0" applyNumberFormat="1" applyFont="1" applyFill="1" applyBorder="1" applyAlignment="1">
      <alignment horizontal="center" vertical="center" wrapText="1"/>
    </xf>
    <xf numFmtId="14" fontId="3" fillId="6" borderId="5" xfId="0" applyNumberFormat="1" applyFont="1" applyFill="1" applyBorder="1" applyAlignment="1">
      <alignment horizontal="center" vertical="center" wrapText="1"/>
    </xf>
    <xf numFmtId="14" fontId="3" fillId="6" borderId="6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8" fillId="18" borderId="2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 vertical="center"/>
    </xf>
    <xf numFmtId="0" fontId="10" fillId="16" borderId="2" xfId="0" applyFont="1" applyFill="1" applyBorder="1" applyAlignment="1">
      <alignment horizontal="center" vertical="center"/>
    </xf>
    <xf numFmtId="0" fontId="10" fillId="16" borderId="3" xfId="0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center" vertical="center" wrapText="1"/>
    </xf>
    <xf numFmtId="0" fontId="8" fillId="14" borderId="6" xfId="0" applyFont="1" applyFill="1" applyBorder="1" applyAlignment="1">
      <alignment horizontal="center" vertical="center" wrapText="1"/>
    </xf>
    <xf numFmtId="0" fontId="8" fillId="19" borderId="5" xfId="0" applyFont="1" applyFill="1" applyBorder="1" applyAlignment="1">
      <alignment horizontal="center" vertical="center" wrapText="1"/>
    </xf>
    <xf numFmtId="0" fontId="8" fillId="19" borderId="6" xfId="0" applyFont="1" applyFill="1" applyBorder="1" applyAlignment="1">
      <alignment horizontal="center" vertical="center" wrapText="1"/>
    </xf>
    <xf numFmtId="0" fontId="8" fillId="15" borderId="7" xfId="0" applyFont="1" applyFill="1" applyBorder="1" applyAlignment="1">
      <alignment horizontal="center" vertical="center" wrapText="1"/>
    </xf>
    <xf numFmtId="0" fontId="8" fillId="15" borderId="8" xfId="0" applyFont="1" applyFill="1" applyBorder="1" applyAlignment="1">
      <alignment horizontal="center" vertical="center" wrapText="1"/>
    </xf>
    <xf numFmtId="0" fontId="8" fillId="15" borderId="9" xfId="0" applyFont="1" applyFill="1" applyBorder="1" applyAlignment="1">
      <alignment horizontal="center" vertical="center" wrapText="1"/>
    </xf>
    <xf numFmtId="0" fontId="8" fillId="15" borderId="10" xfId="0" applyFont="1" applyFill="1" applyBorder="1" applyAlignment="1">
      <alignment horizontal="center" vertical="center" wrapText="1"/>
    </xf>
    <xf numFmtId="14" fontId="8" fillId="14" borderId="1" xfId="0" applyNumberFormat="1" applyFont="1" applyFill="1" applyBorder="1" applyAlignment="1">
      <alignment horizontal="center" vertical="center"/>
    </xf>
    <xf numFmtId="14" fontId="8" fillId="19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EO%20D&#213;I%20H&#192;NG%20HO&#193;%20NH&#7852;P-%20XU&#7844;T-T&#7890;N%2010-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O%20CAO%20CHUNG\_THEO%20D&#213;I%20H&#192;NG%20HO&#193;%20NH&#7852;P-%20XU&#7844;T-T&#7890;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EO%20D&#213;I%20H&#192;NG%20HO&#193;%20NH&#7852;P-%20XU&#7844;T-T&#7890;N%2008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ẢN LÝ KHO"/>
      <sheetName val="BẮP"/>
      <sheetName val="BẮP KHO 3.2"/>
      <sheetName val="BILL ĐÃ XUẤT XONG"/>
      <sheetName val="ĐIỀU(THÁNG 10.2022)"/>
      <sheetName val="ĐIỀU KHO 1.1"/>
      <sheetName val="ĐIỀU KHO 1.2"/>
      <sheetName val="ĐIỀU KHO 1.3"/>
      <sheetName val="ĐIỀU KHO 2.1"/>
      <sheetName val="ĐIỀU KHO 2.2"/>
      <sheetName val="ĐIỀU KHO 2.3"/>
      <sheetName val="ĐIỀU KHO 3.1"/>
      <sheetName val="ĐIỀU KHO 3.2"/>
      <sheetName val="GREENTEC A6"/>
      <sheetName val="8301"/>
      <sheetName val="035G"/>
      <sheetName val="8903"/>
      <sheetName val="GREENTECB4"/>
      <sheetName val="6340"/>
      <sheetName val="4629"/>
      <sheetName val="0470"/>
      <sheetName val="7661"/>
      <sheetName val="7711"/>
      <sheetName val="2430"/>
      <sheetName val="9527"/>
      <sheetName val="6853"/>
      <sheetName val="1026"/>
      <sheetName val="9860"/>
      <sheetName val="4370B"/>
      <sheetName val="4718"/>
      <sheetName val="894C"/>
      <sheetName val="1770"/>
      <sheetName val="4924"/>
      <sheetName val="092L"/>
      <sheetName val="6811"/>
      <sheetName val="0711"/>
      <sheetName val="5902"/>
      <sheetName val="2801"/>
      <sheetName val="9011"/>
    </sheetNames>
    <sheetDataSet>
      <sheetData sheetId="0" refreshError="1"/>
      <sheetData sheetId="1">
        <row r="10">
          <cell r="L10">
            <v>0</v>
          </cell>
        </row>
        <row r="12">
          <cell r="G12">
            <v>29852720</v>
          </cell>
        </row>
      </sheetData>
      <sheetData sheetId="2" refreshError="1"/>
      <sheetData sheetId="3" refreshError="1"/>
      <sheetData sheetId="4">
        <row r="136">
          <cell r="D136">
            <v>6693580</v>
          </cell>
          <cell r="E136">
            <v>8712730</v>
          </cell>
          <cell r="F136">
            <v>6378700</v>
          </cell>
          <cell r="G136">
            <v>6558910</v>
          </cell>
          <cell r="H136">
            <v>9742470</v>
          </cell>
          <cell r="I136">
            <v>7645220</v>
          </cell>
          <cell r="J136">
            <v>7251250</v>
          </cell>
        </row>
        <row r="137">
          <cell r="D137">
            <v>6871790</v>
          </cell>
          <cell r="E137">
            <v>8999660</v>
          </cell>
          <cell r="F137">
            <v>6567770</v>
          </cell>
          <cell r="G137">
            <v>6656370</v>
          </cell>
          <cell r="H137">
            <v>9862440</v>
          </cell>
          <cell r="I137">
            <v>7739790</v>
          </cell>
          <cell r="J137">
            <v>7304130</v>
          </cell>
          <cell r="K137">
            <v>66250</v>
          </cell>
        </row>
        <row r="140">
          <cell r="D140">
            <v>0</v>
          </cell>
          <cell r="E140">
            <v>0</v>
          </cell>
          <cell r="F140">
            <v>727770</v>
          </cell>
          <cell r="G140">
            <v>0</v>
          </cell>
          <cell r="H140">
            <v>0</v>
          </cell>
          <cell r="I140">
            <v>582840</v>
          </cell>
          <cell r="J140">
            <v>747080</v>
          </cell>
          <cell r="N140">
            <v>260850</v>
          </cell>
          <cell r="O140">
            <v>142000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149680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1">
          <cell r="H41">
            <v>222420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ẢN LÝ KHO"/>
      <sheetName val="LÚA MÌ"/>
      <sheetName val="BẮP XÁ"/>
      <sheetName val="BÃ NÀNH"/>
      <sheetName val="BILL ĐÃ XUẤT XONG"/>
      <sheetName val="ĐIỀU(THÁNG 07.2021)"/>
      <sheetName val="ĐIỀU KHO 1.1"/>
      <sheetName val="ĐIỀU KHO 1.2"/>
      <sheetName val="ĐIỀU KHO 1.3"/>
      <sheetName val="ĐIỀU KHO 2.1"/>
      <sheetName val="ĐIỀU KHO 2.2"/>
      <sheetName val="ĐIỀU KHO 2.3"/>
      <sheetName val="1358"/>
      <sheetName val="2197"/>
      <sheetName val="920B"/>
    </sheetNames>
    <sheetDataSet>
      <sheetData sheetId="0"/>
      <sheetData sheetId="1">
        <row r="6">
          <cell r="D6">
            <v>0</v>
          </cell>
          <cell r="E6">
            <v>0</v>
          </cell>
          <cell r="F6">
            <v>5820390</v>
          </cell>
          <cell r="G6">
            <v>0</v>
          </cell>
          <cell r="H6">
            <v>0</v>
          </cell>
          <cell r="I6">
            <v>4173250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509970</v>
          </cell>
        </row>
      </sheetData>
      <sheetData sheetId="2"/>
      <sheetData sheetId="3">
        <row r="17"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31">
          <cell r="D31">
            <v>791430</v>
          </cell>
          <cell r="E31">
            <v>0</v>
          </cell>
          <cell r="F31">
            <v>0</v>
          </cell>
          <cell r="G31">
            <v>4732110</v>
          </cell>
          <cell r="H31">
            <v>2476210</v>
          </cell>
          <cell r="I31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ẢN LÝ KHO"/>
      <sheetName val="BẮP"/>
      <sheetName val="BẮP KHO 3.2"/>
      <sheetName val="BILL ĐÃ XUẤT XONG"/>
      <sheetName val="ĐIỀU(THÁNG 09.2022)"/>
      <sheetName val="ĐIỀU KHO 1.1"/>
      <sheetName val="ĐIỀU KHO 1.2"/>
      <sheetName val="ĐIỀU KHO 1.3"/>
      <sheetName val="ĐIỀU KHO 2.1"/>
      <sheetName val="ĐIỀU KHO 2.2"/>
      <sheetName val="ĐIỀU KHO 2.3"/>
      <sheetName val="ĐIỀU KHO 3.1"/>
      <sheetName val="ĐIỀU KHO 3.2"/>
      <sheetName val="1617"/>
      <sheetName val="4652"/>
      <sheetName val="8301"/>
      <sheetName val="035G"/>
      <sheetName val="8600"/>
      <sheetName val="2060"/>
      <sheetName val="5370"/>
      <sheetName val="8302"/>
      <sheetName val="GREENTEC A6"/>
      <sheetName val="GREENTEC A8"/>
      <sheetName val="8903"/>
      <sheetName val="GREENTECB4"/>
      <sheetName val="6340"/>
      <sheetName val="4629"/>
      <sheetName val="0470"/>
      <sheetName val="7661"/>
      <sheetName val="7711"/>
      <sheetName val="2430"/>
      <sheetName val="9527"/>
      <sheetName val="6853"/>
      <sheetName val="1026"/>
      <sheetName val="9860"/>
      <sheetName val="4370B"/>
      <sheetName val="4718"/>
      <sheetName val="894C"/>
      <sheetName val="1770"/>
      <sheetName val="4924"/>
      <sheetName val="092L"/>
      <sheetName val="6811"/>
      <sheetName val="7500"/>
      <sheetName val="0711"/>
      <sheetName val="5902"/>
      <sheetName val="2801"/>
      <sheetName val="901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28">
          <cell r="D128">
            <v>7045100</v>
          </cell>
          <cell r="K128">
            <v>0</v>
          </cell>
        </row>
        <row r="132">
          <cell r="U132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4">
          <cell r="H14">
            <v>213850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"/>
  <sheetViews>
    <sheetView showGridLines="0" topLeftCell="A22" workbookViewId="0">
      <selection activeCell="B9" sqref="B9"/>
    </sheetView>
  </sheetViews>
  <sheetFormatPr defaultRowHeight="15" x14ac:dyDescent="0.25"/>
  <cols>
    <col min="1" max="1" width="14.5703125" customWidth="1"/>
    <col min="2" max="2" width="20.5703125" customWidth="1"/>
    <col min="3" max="3" width="22.140625" customWidth="1"/>
    <col min="4" max="4" width="8" customWidth="1"/>
    <col min="5" max="5" width="18.28515625" style="11" bestFit="1" customWidth="1"/>
    <col min="6" max="6" width="16.5703125" customWidth="1"/>
    <col min="7" max="7" width="18.42578125" customWidth="1"/>
    <col min="8" max="8" width="15.140625" customWidth="1"/>
    <col min="9" max="9" width="13" customWidth="1"/>
    <col min="10" max="10" width="11.42578125" bestFit="1" customWidth="1"/>
    <col min="11" max="11" width="15.85546875" customWidth="1"/>
  </cols>
  <sheetData>
    <row r="3" spans="1:12" ht="18.75" x14ac:dyDescent="0.25">
      <c r="A3" s="139" t="s">
        <v>46</v>
      </c>
      <c r="B3" s="140"/>
      <c r="C3" s="140"/>
      <c r="D3" s="140"/>
      <c r="E3" s="140"/>
      <c r="F3" s="140"/>
      <c r="G3" s="140"/>
      <c r="H3" s="140"/>
      <c r="I3" s="140"/>
      <c r="J3" s="140"/>
      <c r="K3" s="141"/>
    </row>
    <row r="4" spans="1:12" ht="18.75" x14ac:dyDescent="0.25">
      <c r="A4" s="142" t="s">
        <v>7</v>
      </c>
      <c r="B4" s="144" t="s">
        <v>36</v>
      </c>
      <c r="C4" s="144"/>
      <c r="D4" s="144"/>
      <c r="E4" s="144"/>
      <c r="F4" s="144"/>
      <c r="G4" s="145" t="s">
        <v>37</v>
      </c>
      <c r="H4" s="146"/>
      <c r="I4" s="146"/>
      <c r="J4" s="146"/>
      <c r="K4" s="147"/>
    </row>
    <row r="5" spans="1:12" ht="56.25" x14ac:dyDescent="0.25">
      <c r="A5" s="143"/>
      <c r="B5" s="13" t="s">
        <v>22</v>
      </c>
      <c r="C5" s="13" t="s">
        <v>17</v>
      </c>
      <c r="D5" s="13" t="s">
        <v>18</v>
      </c>
      <c r="E5" s="20" t="s">
        <v>21</v>
      </c>
      <c r="F5" s="13" t="s">
        <v>19</v>
      </c>
      <c r="G5" s="13" t="s">
        <v>22</v>
      </c>
      <c r="H5" s="14" t="s">
        <v>17</v>
      </c>
      <c r="I5" s="13" t="s">
        <v>18</v>
      </c>
      <c r="J5" s="20" t="s">
        <v>21</v>
      </c>
      <c r="K5" s="28" t="s">
        <v>19</v>
      </c>
      <c r="L5" s="24"/>
    </row>
    <row r="6" spans="1:12" s="24" customFormat="1" ht="18.75" x14ac:dyDescent="0.25">
      <c r="A6" s="57" t="s">
        <v>39</v>
      </c>
      <c r="B6" s="3" t="s">
        <v>38</v>
      </c>
      <c r="C6" s="62" t="s">
        <v>41</v>
      </c>
      <c r="D6" s="55"/>
      <c r="E6" s="56"/>
      <c r="F6" s="48"/>
      <c r="G6" s="48"/>
      <c r="H6" s="49"/>
      <c r="I6" s="48"/>
      <c r="J6" s="50"/>
      <c r="K6" s="51"/>
    </row>
    <row r="7" spans="1:12" s="24" customFormat="1" ht="18.75" x14ac:dyDescent="0.25">
      <c r="A7" s="52" t="s">
        <v>40</v>
      </c>
      <c r="B7" s="3" t="s">
        <v>38</v>
      </c>
      <c r="C7" s="62" t="s">
        <v>41</v>
      </c>
      <c r="D7" s="55"/>
      <c r="E7" s="56"/>
      <c r="F7" s="55"/>
      <c r="G7" s="48"/>
      <c r="H7" s="49"/>
      <c r="I7" s="48"/>
      <c r="J7" s="50"/>
      <c r="K7" s="51"/>
      <c r="L7"/>
    </row>
    <row r="8" spans="1:12" ht="25.5" customHeight="1" x14ac:dyDescent="0.25">
      <c r="A8" s="32" t="s">
        <v>43</v>
      </c>
      <c r="B8" s="3" t="s">
        <v>38</v>
      </c>
      <c r="C8" s="62" t="s">
        <v>41</v>
      </c>
      <c r="D8" s="3">
        <v>1</v>
      </c>
      <c r="E8" s="21">
        <v>12970</v>
      </c>
      <c r="F8" s="3" t="s">
        <v>45</v>
      </c>
      <c r="G8" s="12"/>
      <c r="H8" s="15"/>
      <c r="I8" s="3"/>
      <c r="J8" s="21"/>
      <c r="K8" s="29"/>
    </row>
    <row r="9" spans="1:12" ht="38.25" customHeight="1" x14ac:dyDescent="0.25">
      <c r="A9" s="33" t="s">
        <v>20</v>
      </c>
      <c r="B9" s="16"/>
      <c r="C9" s="16"/>
      <c r="D9" s="65">
        <f>SUM(D6:D8)</f>
        <v>1</v>
      </c>
      <c r="E9" s="34">
        <f>SUM(E6:E8)</f>
        <v>12970</v>
      </c>
      <c r="F9" s="16"/>
      <c r="G9" s="17"/>
      <c r="H9" s="18"/>
      <c r="I9" s="19"/>
      <c r="J9" s="22"/>
      <c r="K9" s="30"/>
    </row>
    <row r="25" spans="1:11" ht="18.75" x14ac:dyDescent="0.25">
      <c r="A25" s="148" t="s">
        <v>48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</row>
    <row r="26" spans="1:11" ht="18.75" x14ac:dyDescent="0.25">
      <c r="A26" s="142" t="s">
        <v>7</v>
      </c>
      <c r="B26" s="144" t="s">
        <v>31</v>
      </c>
      <c r="C26" s="144"/>
      <c r="D26" s="144"/>
      <c r="E26" s="144"/>
      <c r="F26" s="144"/>
      <c r="G26" s="145" t="s">
        <v>32</v>
      </c>
      <c r="H26" s="146"/>
      <c r="I26" s="146"/>
      <c r="J26" s="146"/>
      <c r="K26" s="147"/>
    </row>
    <row r="27" spans="1:11" ht="56.25" x14ac:dyDescent="0.25">
      <c r="A27" s="143"/>
      <c r="B27" s="13" t="s">
        <v>22</v>
      </c>
      <c r="C27" s="13" t="s">
        <v>17</v>
      </c>
      <c r="D27" s="13" t="s">
        <v>18</v>
      </c>
      <c r="E27" s="20" t="s">
        <v>21</v>
      </c>
      <c r="F27" s="13" t="s">
        <v>19</v>
      </c>
      <c r="G27" s="13" t="s">
        <v>22</v>
      </c>
      <c r="H27" s="14" t="s">
        <v>17</v>
      </c>
      <c r="I27" s="13" t="s">
        <v>18</v>
      </c>
      <c r="J27" s="20" t="s">
        <v>21</v>
      </c>
      <c r="K27" s="28" t="s">
        <v>19</v>
      </c>
    </row>
    <row r="28" spans="1:11" ht="18.75" x14ac:dyDescent="0.25">
      <c r="A28" s="42" t="s">
        <v>29</v>
      </c>
      <c r="B28" s="3" t="s">
        <v>28</v>
      </c>
      <c r="C28" s="3" t="s">
        <v>30</v>
      </c>
      <c r="D28" s="3"/>
      <c r="E28" s="21"/>
      <c r="F28" s="3"/>
      <c r="G28" s="12"/>
      <c r="H28" s="15"/>
      <c r="I28" s="3"/>
      <c r="J28" s="21"/>
      <c r="K28" s="29"/>
    </row>
    <row r="29" spans="1:11" ht="18.75" x14ac:dyDescent="0.25">
      <c r="A29" s="47" t="s">
        <v>25</v>
      </c>
      <c r="B29" s="3" t="s">
        <v>28</v>
      </c>
      <c r="C29" s="3" t="s">
        <v>30</v>
      </c>
      <c r="D29" s="3"/>
      <c r="E29" s="21"/>
      <c r="F29" s="3"/>
      <c r="G29" s="3" t="s">
        <v>28</v>
      </c>
      <c r="H29" s="3" t="s">
        <v>49</v>
      </c>
      <c r="I29" s="3">
        <v>28</v>
      </c>
      <c r="J29" s="21">
        <v>509970</v>
      </c>
      <c r="K29" s="29"/>
    </row>
    <row r="30" spans="1:11" ht="31.5" x14ac:dyDescent="0.25">
      <c r="A30" s="33" t="s">
        <v>20</v>
      </c>
      <c r="B30" s="16"/>
      <c r="C30" s="16"/>
      <c r="D30" s="35">
        <f>SUM(D28:D29)</f>
        <v>0</v>
      </c>
      <c r="E30" s="34">
        <f>SUM(E28:E29)</f>
        <v>0</v>
      </c>
      <c r="F30" s="35"/>
      <c r="G30" s="35"/>
      <c r="H30" s="18"/>
      <c r="I30" s="19">
        <f>SUM(I28:I29)</f>
        <v>28</v>
      </c>
      <c r="J30" s="19">
        <f>SUM(J28:J29)</f>
        <v>509970</v>
      </c>
      <c r="K30" s="30"/>
    </row>
  </sheetData>
  <mergeCells count="8">
    <mergeCell ref="A3:K3"/>
    <mergeCell ref="A26:A27"/>
    <mergeCell ref="B26:F26"/>
    <mergeCell ref="G26:K26"/>
    <mergeCell ref="A4:A5"/>
    <mergeCell ref="B4:F4"/>
    <mergeCell ref="G4:K4"/>
    <mergeCell ref="A25:K25"/>
  </mergeCells>
  <pageMargins left="0.7" right="0.7" top="0.75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showGridLines="0" zoomScaleNormal="100" workbookViewId="0">
      <selection activeCell="G12" sqref="G12"/>
    </sheetView>
  </sheetViews>
  <sheetFormatPr defaultRowHeight="15" x14ac:dyDescent="0.25"/>
  <cols>
    <col min="2" max="2" width="13.85546875" bestFit="1" customWidth="1"/>
    <col min="3" max="6" width="15.140625" customWidth="1"/>
    <col min="7" max="8" width="12.42578125" customWidth="1"/>
    <col min="9" max="9" width="16.28515625" customWidth="1"/>
    <col min="10" max="10" width="15.140625" customWidth="1"/>
    <col min="11" max="11" width="15.5703125" customWidth="1"/>
  </cols>
  <sheetData>
    <row r="1" spans="2:11" s="24" customFormat="1" ht="32.25" customHeight="1" x14ac:dyDescent="0.3">
      <c r="B1" s="46"/>
      <c r="C1" s="23"/>
      <c r="D1" s="23"/>
      <c r="E1" s="23"/>
      <c r="F1" s="23"/>
      <c r="G1" s="23"/>
      <c r="H1" s="23"/>
      <c r="I1" s="23"/>
      <c r="J1" s="23"/>
    </row>
    <row r="2" spans="2:11" s="24" customFormat="1" ht="39.75" customHeight="1" x14ac:dyDescent="0.25">
      <c r="B2" s="161" t="s">
        <v>65</v>
      </c>
      <c r="C2" s="161"/>
      <c r="D2" s="161"/>
      <c r="E2" s="161"/>
      <c r="F2" s="161"/>
      <c r="G2" s="161"/>
      <c r="H2" s="161"/>
      <c r="I2" s="161"/>
      <c r="J2" s="161"/>
      <c r="K2" s="161"/>
    </row>
    <row r="3" spans="2:11" s="24" customFormat="1" ht="30.75" customHeight="1" x14ac:dyDescent="0.25">
      <c r="B3" s="154" t="s">
        <v>7</v>
      </c>
      <c r="C3" s="155" t="s">
        <v>23</v>
      </c>
      <c r="D3" s="155"/>
      <c r="E3" s="155"/>
      <c r="F3" s="155"/>
      <c r="G3" s="156" t="s">
        <v>24</v>
      </c>
      <c r="H3" s="156"/>
      <c r="I3" s="156"/>
      <c r="J3" s="156"/>
      <c r="K3" s="182" t="s">
        <v>63</v>
      </c>
    </row>
    <row r="4" spans="2:11" s="1" customFormat="1" ht="26.25" customHeight="1" x14ac:dyDescent="0.25">
      <c r="B4" s="154"/>
      <c r="C4" s="157">
        <v>44475</v>
      </c>
      <c r="D4" s="157"/>
      <c r="E4" s="157"/>
      <c r="F4" s="158" t="s">
        <v>61</v>
      </c>
      <c r="G4" s="159">
        <v>44475</v>
      </c>
      <c r="H4" s="159"/>
      <c r="I4" s="159"/>
      <c r="J4" s="160" t="s">
        <v>61</v>
      </c>
      <c r="K4" s="183"/>
    </row>
    <row r="5" spans="2:11" ht="37.5" x14ac:dyDescent="0.25">
      <c r="B5" s="154"/>
      <c r="C5" s="134" t="s">
        <v>13</v>
      </c>
      <c r="D5" s="134" t="s">
        <v>14</v>
      </c>
      <c r="E5" s="135" t="s">
        <v>62</v>
      </c>
      <c r="F5" s="158"/>
      <c r="G5" s="132" t="s">
        <v>16</v>
      </c>
      <c r="H5" s="132" t="s">
        <v>14</v>
      </c>
      <c r="I5" s="133" t="s">
        <v>62</v>
      </c>
      <c r="J5" s="160"/>
      <c r="K5" s="183"/>
    </row>
    <row r="6" spans="2:11" ht="52.5" customHeight="1" x14ac:dyDescent="0.25">
      <c r="B6" s="127" t="s">
        <v>64</v>
      </c>
      <c r="C6" s="128">
        <v>0</v>
      </c>
      <c r="D6" s="128">
        <v>0</v>
      </c>
      <c r="E6" s="129">
        <f t="shared" ref="E6" si="0">C6+D6</f>
        <v>0</v>
      </c>
      <c r="F6" s="129">
        <v>0</v>
      </c>
      <c r="G6" s="130">
        <v>0</v>
      </c>
      <c r="H6" s="130">
        <v>0</v>
      </c>
      <c r="I6" s="130">
        <f>G6+H6</f>
        <v>0</v>
      </c>
      <c r="J6" s="130">
        <f>[1]BẮP!$L$10</f>
        <v>0</v>
      </c>
      <c r="K6" s="131">
        <f>[1]BẮP!$G$12</f>
        <v>29852720</v>
      </c>
    </row>
    <row r="7" spans="2:11" ht="33.75" customHeight="1" x14ac:dyDescent="0.25">
      <c r="B7" s="136" t="s">
        <v>4</v>
      </c>
      <c r="C7" s="126">
        <f t="shared" ref="C7:K7" si="1">SUM(C6:C6)</f>
        <v>0</v>
      </c>
      <c r="D7" s="126">
        <f t="shared" si="1"/>
        <v>0</v>
      </c>
      <c r="E7" s="126">
        <f t="shared" si="1"/>
        <v>0</v>
      </c>
      <c r="F7" s="126">
        <f t="shared" si="1"/>
        <v>0</v>
      </c>
      <c r="G7" s="126">
        <f t="shared" si="1"/>
        <v>0</v>
      </c>
      <c r="H7" s="126">
        <f t="shared" si="1"/>
        <v>0</v>
      </c>
      <c r="I7" s="126">
        <f t="shared" si="1"/>
        <v>0</v>
      </c>
      <c r="J7" s="126">
        <f t="shared" si="1"/>
        <v>0</v>
      </c>
      <c r="K7" s="126">
        <f t="shared" si="1"/>
        <v>29852720</v>
      </c>
    </row>
    <row r="8" spans="2:11" ht="18.75" x14ac:dyDescent="0.3">
      <c r="B8" s="26"/>
      <c r="C8" s="27"/>
      <c r="D8" s="27"/>
      <c r="E8" s="27"/>
      <c r="F8" s="27"/>
      <c r="G8" s="27"/>
      <c r="H8" s="27"/>
      <c r="I8" s="27"/>
      <c r="J8" s="27"/>
      <c r="K8" s="24"/>
    </row>
    <row r="9" spans="2:11" ht="18.75" x14ac:dyDescent="0.3">
      <c r="B9" s="46"/>
      <c r="C9" s="23"/>
      <c r="D9" s="23"/>
      <c r="E9" s="23"/>
      <c r="F9" s="23"/>
      <c r="G9" s="23"/>
      <c r="H9" s="23"/>
      <c r="I9" s="23"/>
      <c r="J9" s="23"/>
      <c r="K9" s="24"/>
    </row>
    <row r="10" spans="2:11" ht="18.75" x14ac:dyDescent="0.3">
      <c r="B10" s="46"/>
      <c r="C10" s="23"/>
      <c r="D10" s="23"/>
      <c r="E10" s="23"/>
      <c r="F10" s="23"/>
      <c r="G10" s="23"/>
      <c r="H10" s="23"/>
      <c r="I10" s="23"/>
      <c r="J10" s="23"/>
      <c r="K10" s="24"/>
    </row>
    <row r="11" spans="2:11" ht="18.75" x14ac:dyDescent="0.3">
      <c r="B11" s="46"/>
      <c r="C11" s="23"/>
      <c r="D11" s="23"/>
      <c r="E11" s="23"/>
      <c r="F11" s="23"/>
      <c r="G11" s="23"/>
      <c r="H11" s="23"/>
      <c r="I11" s="23"/>
      <c r="J11" s="23"/>
      <c r="K11" s="24"/>
    </row>
    <row r="12" spans="2:11" ht="18.75" x14ac:dyDescent="0.3">
      <c r="B12" s="46"/>
      <c r="C12" s="23"/>
      <c r="D12" s="23"/>
      <c r="E12" s="23"/>
      <c r="F12" s="23"/>
      <c r="G12" s="23"/>
      <c r="H12" s="23"/>
      <c r="I12" s="23"/>
      <c r="J12" s="23"/>
      <c r="K12" s="24"/>
    </row>
    <row r="13" spans="2:11" s="24" customFormat="1" ht="18.75" x14ac:dyDescent="0.3">
      <c r="B13" s="46"/>
      <c r="C13" s="23"/>
      <c r="D13" s="23"/>
      <c r="E13" s="23"/>
      <c r="F13" s="23"/>
      <c r="G13" s="23"/>
      <c r="H13" s="23"/>
      <c r="I13" s="23"/>
      <c r="J13" s="23"/>
    </row>
    <row r="14" spans="2:11" s="24" customFormat="1" ht="18.75" x14ac:dyDescent="0.3">
      <c r="B14" s="46"/>
      <c r="C14" s="23"/>
      <c r="D14" s="23"/>
      <c r="E14" s="23"/>
      <c r="F14" s="23"/>
      <c r="G14" s="23"/>
      <c r="H14" s="23"/>
      <c r="I14" s="23"/>
      <c r="J14" s="23"/>
    </row>
    <row r="15" spans="2:11" s="24" customFormat="1" ht="18.75" x14ac:dyDescent="0.3">
      <c r="B15" s="43"/>
      <c r="C15" s="44"/>
      <c r="D15" s="44"/>
      <c r="E15" s="44"/>
      <c r="F15" s="44"/>
      <c r="G15" s="44"/>
      <c r="H15" s="44"/>
      <c r="I15" s="44"/>
      <c r="J15" s="44"/>
    </row>
    <row r="16" spans="2:11" s="24" customFormat="1" ht="18.75" x14ac:dyDescent="0.25">
      <c r="B16" s="139" t="s">
        <v>52</v>
      </c>
      <c r="C16" s="140"/>
      <c r="D16" s="140"/>
      <c r="E16" s="140"/>
      <c r="F16" s="140"/>
      <c r="G16" s="140"/>
      <c r="H16" s="140"/>
      <c r="I16" s="140"/>
      <c r="J16" s="140"/>
      <c r="K16"/>
    </row>
    <row r="17" spans="1:11" s="24" customFormat="1" ht="18.75" x14ac:dyDescent="0.25">
      <c r="B17" s="142" t="s">
        <v>7</v>
      </c>
      <c r="C17" s="151" t="s">
        <v>33</v>
      </c>
      <c r="D17" s="152"/>
      <c r="E17" s="152"/>
      <c r="F17" s="153"/>
      <c r="G17" s="175" t="s">
        <v>34</v>
      </c>
      <c r="H17" s="176"/>
      <c r="I17" s="176"/>
      <c r="J17" s="177"/>
    </row>
    <row r="18" spans="1:11" s="24" customFormat="1" ht="18.75" x14ac:dyDescent="0.25">
      <c r="B18" s="150"/>
      <c r="C18" s="168" t="s">
        <v>50</v>
      </c>
      <c r="D18" s="169"/>
      <c r="E18" s="170"/>
      <c r="F18" s="178" t="s">
        <v>47</v>
      </c>
      <c r="G18" s="165" t="s">
        <v>50</v>
      </c>
      <c r="H18" s="166"/>
      <c r="I18" s="167"/>
      <c r="J18" s="180" t="s">
        <v>47</v>
      </c>
      <c r="K18" s="1"/>
    </row>
    <row r="19" spans="1:11" s="24" customFormat="1" ht="56.25" x14ac:dyDescent="0.25">
      <c r="B19" s="143"/>
      <c r="C19" s="53" t="s">
        <v>13</v>
      </c>
      <c r="D19" s="53" t="s">
        <v>14</v>
      </c>
      <c r="E19" s="8" t="s">
        <v>15</v>
      </c>
      <c r="F19" s="179"/>
      <c r="G19" s="54" t="s">
        <v>16</v>
      </c>
      <c r="H19" s="54" t="s">
        <v>14</v>
      </c>
      <c r="I19" s="7" t="s">
        <v>15</v>
      </c>
      <c r="J19" s="181"/>
      <c r="K19"/>
    </row>
    <row r="20" spans="1:11" s="24" customFormat="1" ht="18.75" x14ac:dyDescent="0.3">
      <c r="B20" s="10" t="s">
        <v>1</v>
      </c>
      <c r="C20" s="5">
        <v>0</v>
      </c>
      <c r="D20" s="5">
        <v>0</v>
      </c>
      <c r="E20" s="6">
        <f t="shared" ref="E20:E25" si="2">C20+D20</f>
        <v>0</v>
      </c>
      <c r="F20" s="4">
        <f>+'[2]LÚA MÌ'!$D$6</f>
        <v>0</v>
      </c>
      <c r="G20" s="5">
        <v>0</v>
      </c>
      <c r="H20" s="5">
        <v>0</v>
      </c>
      <c r="I20" s="5">
        <f t="shared" ref="I20:I25" si="3">G20+H20</f>
        <v>0</v>
      </c>
      <c r="J20" s="5">
        <f>+'[2]LÚA MÌ'!$M$6</f>
        <v>0</v>
      </c>
      <c r="K20"/>
    </row>
    <row r="21" spans="1:11" ht="18.75" x14ac:dyDescent="0.3">
      <c r="B21" s="10" t="s">
        <v>2</v>
      </c>
      <c r="C21" s="5">
        <v>0</v>
      </c>
      <c r="D21" s="5">
        <v>0</v>
      </c>
      <c r="E21" s="6">
        <f t="shared" si="2"/>
        <v>0</v>
      </c>
      <c r="F21" s="4">
        <f>+'[2]LÚA MÌ'!$E$6</f>
        <v>0</v>
      </c>
      <c r="G21" s="5">
        <v>0</v>
      </c>
      <c r="H21" s="5">
        <v>0</v>
      </c>
      <c r="I21" s="5">
        <f t="shared" si="3"/>
        <v>0</v>
      </c>
      <c r="J21" s="5">
        <f>+'[2]LÚA MÌ'!$N$6</f>
        <v>0</v>
      </c>
    </row>
    <row r="22" spans="1:11" s="24" customFormat="1" ht="39" customHeight="1" x14ac:dyDescent="0.3">
      <c r="A22" s="25"/>
      <c r="B22" s="10" t="s">
        <v>3</v>
      </c>
      <c r="C22" s="5">
        <v>0</v>
      </c>
      <c r="D22" s="5">
        <v>0</v>
      </c>
      <c r="E22" s="6">
        <f t="shared" si="2"/>
        <v>0</v>
      </c>
      <c r="F22" s="4">
        <f>+'[2]LÚA MÌ'!$F$6</f>
        <v>5820390</v>
      </c>
      <c r="G22" s="5">
        <v>0</v>
      </c>
      <c r="H22" s="5">
        <v>0</v>
      </c>
      <c r="I22" s="5">
        <f t="shared" si="3"/>
        <v>0</v>
      </c>
      <c r="J22" s="5">
        <f>+'[2]LÚA MÌ'!$O$6</f>
        <v>0</v>
      </c>
      <c r="K22"/>
    </row>
    <row r="23" spans="1:11" s="1" customFormat="1" ht="26.25" customHeight="1" x14ac:dyDescent="0.3">
      <c r="B23" s="10" t="s">
        <v>8</v>
      </c>
      <c r="C23" s="5">
        <v>0</v>
      </c>
      <c r="D23" s="5">
        <v>0</v>
      </c>
      <c r="E23" s="6">
        <f t="shared" si="2"/>
        <v>0</v>
      </c>
      <c r="F23" s="4">
        <f>+'[2]LÚA MÌ'!$G$6:$G$6</f>
        <v>0</v>
      </c>
      <c r="G23" s="5">
        <v>0</v>
      </c>
      <c r="H23" s="5">
        <v>0</v>
      </c>
      <c r="I23" s="5">
        <f t="shared" si="3"/>
        <v>0</v>
      </c>
      <c r="J23" s="5">
        <f>+'[2]LÚA MÌ'!$P$6</f>
        <v>0</v>
      </c>
      <c r="K23"/>
    </row>
    <row r="24" spans="1:11" ht="18.75" x14ac:dyDescent="0.3">
      <c r="B24" s="10" t="s">
        <v>9</v>
      </c>
      <c r="C24" s="5">
        <v>0</v>
      </c>
      <c r="D24" s="5">
        <v>0</v>
      </c>
      <c r="E24" s="6">
        <f t="shared" si="2"/>
        <v>0</v>
      </c>
      <c r="F24" s="4">
        <f>+'[2]LÚA MÌ'!$H$6</f>
        <v>0</v>
      </c>
      <c r="G24" s="5">
        <v>0</v>
      </c>
      <c r="H24" s="5">
        <v>0</v>
      </c>
      <c r="I24" s="5">
        <f t="shared" si="3"/>
        <v>0</v>
      </c>
      <c r="J24" s="5">
        <f>+'[2]LÚA MÌ'!$Q$6</f>
        <v>0</v>
      </c>
    </row>
    <row r="25" spans="1:11" ht="18.75" x14ac:dyDescent="0.3">
      <c r="B25" s="10" t="s">
        <v>10</v>
      </c>
      <c r="C25" s="5">
        <v>0</v>
      </c>
      <c r="D25" s="5">
        <v>0</v>
      </c>
      <c r="E25" s="6">
        <f t="shared" si="2"/>
        <v>0</v>
      </c>
      <c r="F25" s="4">
        <f>+'[2]LÚA MÌ'!$I$6</f>
        <v>4173250</v>
      </c>
      <c r="G25" s="5">
        <v>0</v>
      </c>
      <c r="H25" s="5">
        <v>0</v>
      </c>
      <c r="I25" s="5">
        <f t="shared" si="3"/>
        <v>0</v>
      </c>
      <c r="J25" s="5">
        <f>+'[2]LÚA MÌ'!$R$6</f>
        <v>509970</v>
      </c>
    </row>
    <row r="26" spans="1:11" ht="18.75" x14ac:dyDescent="0.3">
      <c r="B26" s="9" t="s">
        <v>4</v>
      </c>
      <c r="C26" s="2">
        <f>SUM(C20:C25)</f>
        <v>0</v>
      </c>
      <c r="D26" s="2">
        <f t="shared" ref="D26:J26" si="4">SUM(D20:D25)</f>
        <v>0</v>
      </c>
      <c r="E26" s="2">
        <f t="shared" si="4"/>
        <v>0</v>
      </c>
      <c r="F26" s="2">
        <f t="shared" si="4"/>
        <v>9993640</v>
      </c>
      <c r="G26" s="2">
        <f t="shared" si="4"/>
        <v>0</v>
      </c>
      <c r="H26" s="2">
        <f t="shared" si="4"/>
        <v>0</v>
      </c>
      <c r="I26" s="2">
        <f t="shared" si="4"/>
        <v>0</v>
      </c>
      <c r="J26" s="2">
        <f t="shared" si="4"/>
        <v>509970</v>
      </c>
    </row>
    <row r="27" spans="1:11" ht="18.75" x14ac:dyDescent="0.3">
      <c r="B27" s="26"/>
      <c r="C27" s="27"/>
      <c r="D27" s="27"/>
      <c r="E27" s="27"/>
      <c r="F27" s="27"/>
      <c r="G27" s="27"/>
      <c r="H27" s="27"/>
      <c r="I27" s="27"/>
      <c r="J27" s="27"/>
      <c r="K27" s="24"/>
    </row>
    <row r="28" spans="1:11" ht="18.75" x14ac:dyDescent="0.3">
      <c r="B28" s="46"/>
      <c r="C28" s="23"/>
      <c r="D28" s="23"/>
      <c r="E28" s="23"/>
      <c r="F28" s="23"/>
      <c r="G28" s="23"/>
      <c r="H28" s="23"/>
      <c r="I28" s="23"/>
      <c r="J28" s="23"/>
      <c r="K28" s="24"/>
    </row>
    <row r="29" spans="1:11" ht="18.75" x14ac:dyDescent="0.3">
      <c r="B29" s="46"/>
      <c r="C29" s="23"/>
      <c r="D29" s="23"/>
      <c r="E29" s="23"/>
      <c r="F29" s="23"/>
      <c r="G29" s="23"/>
      <c r="H29" s="23"/>
      <c r="I29" s="23"/>
      <c r="J29" s="23"/>
      <c r="K29" s="24"/>
    </row>
    <row r="30" spans="1:11" ht="18.75" x14ac:dyDescent="0.25">
      <c r="B30" s="164" t="s">
        <v>52</v>
      </c>
      <c r="C30" s="164"/>
      <c r="D30" s="164"/>
      <c r="E30" s="164"/>
      <c r="F30" s="164"/>
      <c r="G30" s="164"/>
      <c r="H30" s="164"/>
      <c r="I30" s="164"/>
      <c r="J30" s="164"/>
      <c r="K30" s="164"/>
    </row>
    <row r="31" spans="1:11" ht="18.75" x14ac:dyDescent="0.25">
      <c r="B31" s="142" t="s">
        <v>7</v>
      </c>
      <c r="C31" s="151" t="s">
        <v>26</v>
      </c>
      <c r="D31" s="152"/>
      <c r="E31" s="152"/>
      <c r="F31" s="153"/>
      <c r="G31" s="165" t="s">
        <v>27</v>
      </c>
      <c r="H31" s="166"/>
      <c r="I31" s="166"/>
      <c r="J31" s="167"/>
      <c r="K31" s="162" t="s">
        <v>35</v>
      </c>
    </row>
    <row r="32" spans="1:11" s="24" customFormat="1" ht="18.75" x14ac:dyDescent="0.25">
      <c r="B32" s="150"/>
      <c r="C32" s="168" t="s">
        <v>51</v>
      </c>
      <c r="D32" s="169"/>
      <c r="E32" s="170"/>
      <c r="F32" s="171" t="s">
        <v>42</v>
      </c>
      <c r="G32" s="165"/>
      <c r="H32" s="166"/>
      <c r="I32" s="167"/>
      <c r="J32" s="173" t="s">
        <v>42</v>
      </c>
      <c r="K32" s="163"/>
    </row>
    <row r="33" spans="2:11" s="24" customFormat="1" ht="56.25" x14ac:dyDescent="0.25">
      <c r="B33" s="143"/>
      <c r="C33" s="60" t="s">
        <v>13</v>
      </c>
      <c r="D33" s="60" t="s">
        <v>14</v>
      </c>
      <c r="E33" s="8" t="s">
        <v>15</v>
      </c>
      <c r="F33" s="172"/>
      <c r="G33" s="61" t="s">
        <v>16</v>
      </c>
      <c r="H33" s="61" t="s">
        <v>14</v>
      </c>
      <c r="I33" s="7" t="s">
        <v>15</v>
      </c>
      <c r="J33" s="174"/>
      <c r="K33" s="163"/>
    </row>
    <row r="34" spans="2:11" s="24" customFormat="1" ht="18.75" x14ac:dyDescent="0.3">
      <c r="B34" s="10" t="s">
        <v>1</v>
      </c>
      <c r="C34" s="5">
        <v>0</v>
      </c>
      <c r="D34" s="5">
        <v>0</v>
      </c>
      <c r="E34" s="6">
        <f t="shared" ref="E34:E39" si="5">C34+D34</f>
        <v>0</v>
      </c>
      <c r="F34" s="4">
        <f>+'[2]BÃ NÀNH'!$D$31</f>
        <v>791430</v>
      </c>
      <c r="G34" s="5">
        <v>0</v>
      </c>
      <c r="H34" s="5">
        <v>0</v>
      </c>
      <c r="I34" s="5">
        <f t="shared" ref="I34:I39" si="6">G34+H34</f>
        <v>0</v>
      </c>
      <c r="J34" s="5">
        <f>+'[2]BÃ NÀNH'!$M$17</f>
        <v>0</v>
      </c>
      <c r="K34" s="31" t="e">
        <f>+#REF!+#REF!</f>
        <v>#REF!</v>
      </c>
    </row>
    <row r="35" spans="2:11" ht="18.75" x14ac:dyDescent="0.3">
      <c r="B35" s="10" t="s">
        <v>2</v>
      </c>
      <c r="C35" s="5">
        <v>0</v>
      </c>
      <c r="D35" s="5">
        <v>0</v>
      </c>
      <c r="E35" s="6">
        <f t="shared" si="5"/>
        <v>0</v>
      </c>
      <c r="F35" s="4">
        <f>+'[2]BÃ NÀNH'!$E$31</f>
        <v>0</v>
      </c>
      <c r="G35" s="5">
        <v>0</v>
      </c>
      <c r="H35" s="5">
        <v>0</v>
      </c>
      <c r="I35" s="5">
        <f t="shared" si="6"/>
        <v>0</v>
      </c>
      <c r="J35" s="5">
        <f>+'[2]BÃ NÀNH'!$N$17</f>
        <v>0</v>
      </c>
      <c r="K35" s="31" t="e">
        <f>+#REF!+#REF!</f>
        <v>#REF!</v>
      </c>
    </row>
    <row r="36" spans="2:11" s="24" customFormat="1" ht="18.75" customHeight="1" x14ac:dyDescent="0.3">
      <c r="B36" s="10" t="s">
        <v>3</v>
      </c>
      <c r="C36" s="5">
        <v>0</v>
      </c>
      <c r="D36" s="5">
        <v>0</v>
      </c>
      <c r="E36" s="6">
        <f t="shared" si="5"/>
        <v>0</v>
      </c>
      <c r="F36" s="4">
        <f>+'[2]BÃ NÀNH'!$F$31</f>
        <v>0</v>
      </c>
      <c r="G36" s="5">
        <v>0</v>
      </c>
      <c r="H36" s="5">
        <v>0</v>
      </c>
      <c r="I36" s="5">
        <f t="shared" si="6"/>
        <v>0</v>
      </c>
      <c r="J36" s="5">
        <f>+'[2]BÃ NÀNH'!$O$17</f>
        <v>0</v>
      </c>
      <c r="K36" s="31" t="e">
        <f>+#REF!+#REF!</f>
        <v>#REF!</v>
      </c>
    </row>
    <row r="37" spans="2:11" s="24" customFormat="1" ht="18.75" customHeight="1" x14ac:dyDescent="0.3">
      <c r="B37" s="10" t="s">
        <v>8</v>
      </c>
      <c r="C37" s="5">
        <v>0</v>
      </c>
      <c r="D37" s="5"/>
      <c r="E37" s="6">
        <f t="shared" si="5"/>
        <v>0</v>
      </c>
      <c r="F37" s="4">
        <f>+'[2]BÃ NÀNH'!$G$31</f>
        <v>4732110</v>
      </c>
      <c r="G37" s="5">
        <v>0</v>
      </c>
      <c r="H37" s="5">
        <v>0</v>
      </c>
      <c r="I37" s="5">
        <f t="shared" si="6"/>
        <v>0</v>
      </c>
      <c r="J37" s="5">
        <f>+'[2]BÃ NÀNH'!$P$17</f>
        <v>0</v>
      </c>
      <c r="K37" s="31" t="e">
        <f>+#REF!+#REF!</f>
        <v>#REF!</v>
      </c>
    </row>
    <row r="38" spans="2:11" s="24" customFormat="1" ht="18.75" x14ac:dyDescent="0.3">
      <c r="B38" s="10" t="s">
        <v>9</v>
      </c>
      <c r="C38" s="5">
        <v>12970</v>
      </c>
      <c r="D38" s="5">
        <v>0</v>
      </c>
      <c r="E38" s="6">
        <f t="shared" si="5"/>
        <v>12970</v>
      </c>
      <c r="F38" s="4">
        <f>+'[2]BÃ NÀNH'!$H$31</f>
        <v>2476210</v>
      </c>
      <c r="G38" s="5">
        <v>0</v>
      </c>
      <c r="H38" s="5">
        <v>0</v>
      </c>
      <c r="I38" s="5">
        <f t="shared" si="6"/>
        <v>0</v>
      </c>
      <c r="J38" s="5">
        <f>+'[2]BÃ NÀNH'!$Q$17</f>
        <v>0</v>
      </c>
      <c r="K38" s="31" t="e">
        <f>+#REF!+#REF!</f>
        <v>#REF!</v>
      </c>
    </row>
    <row r="39" spans="2:11" s="24" customFormat="1" ht="18.75" x14ac:dyDescent="0.3">
      <c r="B39" s="10" t="s">
        <v>10</v>
      </c>
      <c r="C39" s="5">
        <v>0</v>
      </c>
      <c r="D39" s="5">
        <v>0</v>
      </c>
      <c r="E39" s="6">
        <f t="shared" si="5"/>
        <v>0</v>
      </c>
      <c r="F39" s="4">
        <f>+'[2]BÃ NÀNH'!$I$31</f>
        <v>0</v>
      </c>
      <c r="G39" s="5">
        <v>0</v>
      </c>
      <c r="H39" s="5">
        <v>0</v>
      </c>
      <c r="I39" s="5">
        <f t="shared" si="6"/>
        <v>0</v>
      </c>
      <c r="J39" s="5">
        <f>+'[2]BÃ NÀNH'!$R$17</f>
        <v>0</v>
      </c>
      <c r="K39" s="31" t="e">
        <f>+#REF!+#REF!</f>
        <v>#REF!</v>
      </c>
    </row>
    <row r="40" spans="2:11" s="24" customFormat="1" ht="18.75" x14ac:dyDescent="0.3">
      <c r="B40" s="59" t="s">
        <v>4</v>
      </c>
      <c r="C40" s="63">
        <f t="shared" ref="C40:K40" si="7">SUM(C34:C39)</f>
        <v>12970</v>
      </c>
      <c r="D40" s="63">
        <f t="shared" si="7"/>
        <v>0</v>
      </c>
      <c r="E40" s="63">
        <f t="shared" si="7"/>
        <v>12970</v>
      </c>
      <c r="F40" s="63">
        <f t="shared" si="7"/>
        <v>7999750</v>
      </c>
      <c r="G40" s="63">
        <f t="shared" si="7"/>
        <v>0</v>
      </c>
      <c r="H40" s="63">
        <f t="shared" si="7"/>
        <v>0</v>
      </c>
      <c r="I40" s="63">
        <f t="shared" si="7"/>
        <v>0</v>
      </c>
      <c r="J40" s="63">
        <f t="shared" si="7"/>
        <v>0</v>
      </c>
      <c r="K40" s="2" t="e">
        <f t="shared" si="7"/>
        <v>#REF!</v>
      </c>
    </row>
    <row r="41" spans="2:11" ht="18.75" customHeight="1" x14ac:dyDescent="0.3">
      <c r="B41" s="26"/>
      <c r="C41" s="27"/>
      <c r="D41" s="27"/>
      <c r="E41" s="27"/>
      <c r="F41" s="27"/>
      <c r="G41" s="27"/>
      <c r="H41" s="27"/>
      <c r="I41" s="27"/>
      <c r="J41" s="27"/>
    </row>
    <row r="42" spans="2:11" ht="18.75" customHeight="1" x14ac:dyDescent="0.3">
      <c r="B42" s="46"/>
      <c r="C42" s="23"/>
      <c r="D42" s="23"/>
      <c r="E42" s="23"/>
      <c r="F42" s="23"/>
      <c r="G42" s="23"/>
      <c r="H42" s="23"/>
      <c r="I42" s="23"/>
      <c r="J42" s="23"/>
    </row>
    <row r="43" spans="2:11" ht="18.75" x14ac:dyDescent="0.3">
      <c r="B43" s="46"/>
      <c r="C43" s="23"/>
      <c r="D43" s="23"/>
      <c r="E43" s="23"/>
      <c r="F43" s="23"/>
      <c r="G43" s="23"/>
      <c r="H43" s="23"/>
      <c r="I43" s="23">
        <f>-L43</f>
        <v>0</v>
      </c>
      <c r="J43" s="23"/>
    </row>
    <row r="44" spans="2:11" ht="18.75" x14ac:dyDescent="0.3">
      <c r="B44" s="46"/>
      <c r="C44" s="23"/>
      <c r="D44" s="23"/>
      <c r="E44" s="23"/>
      <c r="F44" s="23"/>
      <c r="G44" s="23"/>
      <c r="H44" s="23"/>
      <c r="I44" s="23"/>
      <c r="J44" s="23"/>
    </row>
    <row r="45" spans="2:11" ht="18.75" x14ac:dyDescent="0.3">
      <c r="B45" s="43"/>
      <c r="C45" s="44"/>
      <c r="D45" s="44"/>
      <c r="E45" s="44"/>
      <c r="F45" s="44"/>
      <c r="G45" s="44"/>
      <c r="H45" s="44"/>
      <c r="I45" s="44"/>
      <c r="J45" s="44"/>
    </row>
  </sheetData>
  <mergeCells count="26">
    <mergeCell ref="B2:K2"/>
    <mergeCell ref="K31:K33"/>
    <mergeCell ref="B30:K30"/>
    <mergeCell ref="B31:B33"/>
    <mergeCell ref="C31:F31"/>
    <mergeCell ref="G31:J31"/>
    <mergeCell ref="C32:E32"/>
    <mergeCell ref="F32:F33"/>
    <mergeCell ref="G32:I32"/>
    <mergeCell ref="J32:J33"/>
    <mergeCell ref="G17:J17"/>
    <mergeCell ref="C18:E18"/>
    <mergeCell ref="F18:F19"/>
    <mergeCell ref="G18:I18"/>
    <mergeCell ref="J18:J19"/>
    <mergeCell ref="K3:K5"/>
    <mergeCell ref="B16:J16"/>
    <mergeCell ref="B17:B19"/>
    <mergeCell ref="C17:F17"/>
    <mergeCell ref="B3:B5"/>
    <mergeCell ref="C3:F3"/>
    <mergeCell ref="G3:J3"/>
    <mergeCell ref="C4:E4"/>
    <mergeCell ref="F4:F5"/>
    <mergeCell ref="G4:I4"/>
    <mergeCell ref="J4:J5"/>
  </mergeCells>
  <pageMargins left="0.7" right="0.7" top="0.75" bottom="0.75" header="0.3" footer="0.3"/>
  <pageSetup scale="4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9"/>
  <sheetViews>
    <sheetView showGridLines="0" topLeftCell="B1" zoomScale="84" zoomScaleNormal="84" workbookViewId="0">
      <selection activeCell="L7" sqref="L7"/>
    </sheetView>
  </sheetViews>
  <sheetFormatPr defaultRowHeight="18.75" x14ac:dyDescent="0.3"/>
  <cols>
    <col min="1" max="1" width="0.28515625" style="37" customWidth="1"/>
    <col min="2" max="2" width="14.5703125" style="37" customWidth="1"/>
    <col min="3" max="3" width="10.28515625" style="37" customWidth="1"/>
    <col min="4" max="4" width="11.85546875" style="37" customWidth="1"/>
    <col min="5" max="5" width="17.28515625" style="37" customWidth="1"/>
    <col min="6" max="6" width="6.28515625" style="37" customWidth="1"/>
    <col min="7" max="8" width="15.85546875" style="37" customWidth="1"/>
    <col min="9" max="9" width="17.5703125" style="118" customWidth="1"/>
    <col min="10" max="10" width="10.7109375" style="37" customWidth="1"/>
    <col min="11" max="11" width="20.140625" style="38" bestFit="1" customWidth="1"/>
    <col min="12" max="12" width="27.5703125" style="39" customWidth="1"/>
    <col min="13" max="13" width="8" style="37" customWidth="1"/>
    <col min="14" max="15" width="14.5703125" style="40" customWidth="1"/>
    <col min="16" max="16" width="20.28515625" style="41" customWidth="1"/>
    <col min="17" max="16384" width="9.140625" style="37"/>
  </cols>
  <sheetData>
    <row r="1" spans="2:16" s="36" customFormat="1" ht="33" customHeight="1" x14ac:dyDescent="0.25">
      <c r="B1" s="184" t="s">
        <v>69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6"/>
    </row>
    <row r="2" spans="2:16" s="36" customFormat="1" ht="29.25" customHeight="1" x14ac:dyDescent="0.25">
      <c r="B2" s="187" t="s">
        <v>7</v>
      </c>
      <c r="C2" s="189" t="s">
        <v>55</v>
      </c>
      <c r="D2" s="189"/>
      <c r="E2" s="189"/>
      <c r="F2" s="189"/>
      <c r="G2" s="189"/>
      <c r="H2" s="189"/>
      <c r="I2" s="189"/>
      <c r="J2" s="190" t="s">
        <v>56</v>
      </c>
      <c r="K2" s="191"/>
      <c r="L2" s="191"/>
      <c r="M2" s="191"/>
      <c r="N2" s="191"/>
      <c r="O2" s="191"/>
      <c r="P2" s="192"/>
    </row>
    <row r="3" spans="2:16" s="36" customFormat="1" ht="56.25" x14ac:dyDescent="0.25">
      <c r="B3" s="188"/>
      <c r="C3" s="67" t="s">
        <v>57</v>
      </c>
      <c r="D3" s="67" t="s">
        <v>22</v>
      </c>
      <c r="E3" s="67" t="s">
        <v>17</v>
      </c>
      <c r="F3" s="67" t="s">
        <v>18</v>
      </c>
      <c r="G3" s="67" t="s">
        <v>21</v>
      </c>
      <c r="H3" s="67" t="s">
        <v>59</v>
      </c>
      <c r="I3" s="67" t="s">
        <v>19</v>
      </c>
      <c r="J3" s="68" t="s">
        <v>57</v>
      </c>
      <c r="K3" s="68" t="s">
        <v>22</v>
      </c>
      <c r="L3" s="69" t="s">
        <v>17</v>
      </c>
      <c r="M3" s="68" t="s">
        <v>18</v>
      </c>
      <c r="N3" s="70" t="s">
        <v>21</v>
      </c>
      <c r="O3" s="70" t="s">
        <v>60</v>
      </c>
      <c r="P3" s="71" t="s">
        <v>19</v>
      </c>
    </row>
    <row r="4" spans="2:16" s="58" customFormat="1" ht="24.75" customHeight="1" x14ac:dyDescent="0.25">
      <c r="B4" s="93" t="s">
        <v>1</v>
      </c>
      <c r="C4" s="72"/>
      <c r="D4" s="73"/>
      <c r="E4" s="119"/>
      <c r="F4" s="73"/>
      <c r="G4" s="74"/>
      <c r="H4" s="74"/>
      <c r="I4" s="110"/>
      <c r="J4" s="89"/>
      <c r="K4" s="80"/>
      <c r="L4" s="75"/>
      <c r="M4" s="76"/>
      <c r="N4" s="77"/>
      <c r="O4" s="77"/>
      <c r="P4" s="120"/>
    </row>
    <row r="5" spans="2:16" s="58" customFormat="1" ht="24.75" customHeight="1" x14ac:dyDescent="0.25">
      <c r="B5" s="116" t="s">
        <v>2</v>
      </c>
      <c r="C5" s="113"/>
      <c r="D5" s="114"/>
      <c r="E5" s="119"/>
      <c r="F5" s="73"/>
      <c r="G5" s="74"/>
      <c r="H5" s="74"/>
      <c r="I5" s="110"/>
      <c r="J5" s="138"/>
      <c r="K5" s="80"/>
      <c r="L5" s="75"/>
      <c r="M5" s="76"/>
      <c r="N5" s="77"/>
      <c r="O5" s="77"/>
      <c r="P5" s="109"/>
    </row>
    <row r="6" spans="2:16" s="58" customFormat="1" ht="24.75" customHeight="1" x14ac:dyDescent="0.25">
      <c r="B6" s="121" t="s">
        <v>3</v>
      </c>
      <c r="C6" s="113"/>
      <c r="D6" s="114"/>
      <c r="E6" s="119"/>
      <c r="F6" s="73"/>
      <c r="G6" s="74"/>
      <c r="H6" s="74"/>
      <c r="I6" s="110"/>
      <c r="J6" s="138"/>
      <c r="K6" s="124"/>
      <c r="L6" s="75"/>
      <c r="M6" s="76"/>
      <c r="N6" s="77"/>
      <c r="O6" s="77"/>
      <c r="P6" s="109"/>
    </row>
    <row r="7" spans="2:16" s="58" customFormat="1" ht="23.25" customHeight="1" x14ac:dyDescent="0.25">
      <c r="B7" s="95" t="s">
        <v>8</v>
      </c>
      <c r="C7" s="81"/>
      <c r="D7" s="73"/>
      <c r="E7" s="119"/>
      <c r="F7" s="73"/>
      <c r="G7" s="74"/>
      <c r="H7" s="74"/>
      <c r="I7" s="79"/>
      <c r="J7" s="76"/>
      <c r="K7" s="80"/>
      <c r="L7" s="75"/>
      <c r="M7" s="76"/>
      <c r="N7" s="77"/>
      <c r="O7" s="77"/>
      <c r="P7" s="109"/>
    </row>
    <row r="8" spans="2:16" ht="22.5" customHeight="1" x14ac:dyDescent="0.3">
      <c r="B8" s="95" t="s">
        <v>9</v>
      </c>
      <c r="C8" s="81"/>
      <c r="D8" s="78"/>
      <c r="E8" s="119"/>
      <c r="F8" s="78"/>
      <c r="G8" s="74"/>
      <c r="H8" s="74"/>
      <c r="I8" s="110"/>
      <c r="J8" s="76"/>
      <c r="K8" s="80"/>
      <c r="L8" s="82"/>
      <c r="M8" s="76"/>
      <c r="N8" s="77"/>
      <c r="O8" s="77"/>
      <c r="P8" s="109"/>
    </row>
    <row r="9" spans="2:16" ht="21.75" customHeight="1" x14ac:dyDescent="0.3">
      <c r="B9" s="95" t="s">
        <v>10</v>
      </c>
      <c r="C9" s="81"/>
      <c r="D9" s="78"/>
      <c r="E9" s="73"/>
      <c r="F9" s="78"/>
      <c r="G9" s="74"/>
      <c r="H9" s="74"/>
      <c r="I9" s="110"/>
      <c r="J9" s="115"/>
      <c r="K9" s="80"/>
      <c r="L9" s="80"/>
      <c r="M9" s="76"/>
      <c r="N9" s="77"/>
      <c r="O9" s="77"/>
      <c r="P9" s="109"/>
    </row>
    <row r="10" spans="2:16" ht="21.75" customHeight="1" x14ac:dyDescent="0.3">
      <c r="B10" s="122" t="s">
        <v>53</v>
      </c>
      <c r="C10" s="113" t="s">
        <v>66</v>
      </c>
      <c r="D10" s="78" t="s">
        <v>67</v>
      </c>
      <c r="E10" s="73" t="s">
        <v>68</v>
      </c>
      <c r="F10" s="78">
        <v>3</v>
      </c>
      <c r="G10" s="74">
        <v>84810</v>
      </c>
      <c r="H10" s="74">
        <f>'[1]ĐIỀU KHO 3.1'!$H$41</f>
        <v>222420</v>
      </c>
      <c r="I10" s="110" t="s">
        <v>70</v>
      </c>
      <c r="J10" s="123"/>
      <c r="K10" s="125"/>
      <c r="L10" s="80"/>
      <c r="M10" s="76"/>
      <c r="N10" s="77"/>
      <c r="O10" s="77"/>
      <c r="P10" s="109"/>
    </row>
    <row r="11" spans="2:16" ht="21.75" customHeight="1" x14ac:dyDescent="0.3">
      <c r="B11" s="95" t="s">
        <v>54</v>
      </c>
      <c r="C11" s="81"/>
      <c r="D11" s="83"/>
      <c r="E11" s="73"/>
      <c r="F11" s="78"/>
      <c r="G11" s="74"/>
      <c r="H11" s="74"/>
      <c r="I11" s="79"/>
      <c r="J11" s="76"/>
      <c r="K11" s="76"/>
      <c r="L11" s="76"/>
      <c r="M11" s="76"/>
      <c r="N11" s="77"/>
      <c r="O11" s="77"/>
      <c r="P11" s="109"/>
    </row>
    <row r="12" spans="2:16" ht="31.5" customHeight="1" x14ac:dyDescent="0.3">
      <c r="B12" s="94" t="s">
        <v>58</v>
      </c>
      <c r="C12" s="84"/>
      <c r="D12" s="85"/>
      <c r="E12" s="85"/>
      <c r="F12" s="88">
        <f>SUM(F4:F11)</f>
        <v>3</v>
      </c>
      <c r="G12" s="86">
        <f>SUM(G4:G11)</f>
        <v>84810</v>
      </c>
      <c r="H12" s="86"/>
      <c r="I12" s="117"/>
      <c r="J12" s="112"/>
      <c r="K12" s="90"/>
      <c r="L12" s="91"/>
      <c r="M12" s="111">
        <f>SUM(M4:M11)</f>
        <v>0</v>
      </c>
      <c r="N12" s="87">
        <f>SUM(N4:N11)</f>
        <v>0</v>
      </c>
      <c r="O12" s="87"/>
      <c r="P12" s="92"/>
    </row>
    <row r="13" spans="2:16" x14ac:dyDescent="0.3">
      <c r="K13" s="64" t="s">
        <v>44</v>
      </c>
    </row>
    <row r="14" spans="2:16" x14ac:dyDescent="0.3">
      <c r="H14" s="137"/>
    </row>
    <row r="19" spans="16:16" x14ac:dyDescent="0.3">
      <c r="P19" s="66"/>
    </row>
  </sheetData>
  <mergeCells count="4">
    <mergeCell ref="B1:P1"/>
    <mergeCell ref="B2:B3"/>
    <mergeCell ref="C2:I2"/>
    <mergeCell ref="J2:P2"/>
  </mergeCells>
  <pageMargins left="0.7" right="0.7" top="0.75" bottom="0.75" header="0.3" footer="0.3"/>
  <pageSetup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5"/>
  <sheetViews>
    <sheetView showGridLines="0" tabSelected="1" topLeftCell="B1" zoomScale="83" zoomScaleNormal="83"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6.28515625" customWidth="1"/>
    <col min="2" max="2" width="18" customWidth="1"/>
    <col min="3" max="3" width="18.85546875" customWidth="1"/>
    <col min="4" max="4" width="20.5703125" customWidth="1"/>
    <col min="5" max="5" width="20.85546875" customWidth="1"/>
    <col min="6" max="6" width="19.5703125" customWidth="1"/>
    <col min="7" max="7" width="18.5703125" customWidth="1"/>
    <col min="8" max="8" width="19.140625" customWidth="1"/>
    <col min="9" max="9" width="20" customWidth="1"/>
    <col min="10" max="10" width="19.7109375" customWidth="1"/>
    <col min="11" max="11" width="19.7109375" bestFit="1" customWidth="1"/>
    <col min="12" max="12" width="22" customWidth="1"/>
  </cols>
  <sheetData>
    <row r="1" spans="2:12" s="1" customFormat="1" ht="26.25" customHeight="1" x14ac:dyDescent="0.25">
      <c r="B1" s="193" t="s">
        <v>69</v>
      </c>
      <c r="C1" s="194"/>
      <c r="D1" s="194"/>
      <c r="E1" s="194"/>
      <c r="F1" s="194"/>
      <c r="G1" s="194"/>
      <c r="H1" s="194"/>
      <c r="I1" s="194"/>
      <c r="J1" s="194"/>
      <c r="K1" s="194"/>
      <c r="L1" s="195"/>
    </row>
    <row r="2" spans="2:12" s="1" customFormat="1" ht="26.25" customHeight="1" x14ac:dyDescent="0.25">
      <c r="B2" s="161" t="s">
        <v>7</v>
      </c>
      <c r="C2" s="196" t="s">
        <v>0</v>
      </c>
      <c r="D2" s="196"/>
      <c r="E2" s="196"/>
      <c r="F2" s="196"/>
      <c r="G2" s="197" t="s">
        <v>6</v>
      </c>
      <c r="H2" s="197"/>
      <c r="I2" s="197"/>
      <c r="J2" s="197"/>
      <c r="K2" s="202" t="s">
        <v>5</v>
      </c>
      <c r="L2" s="203"/>
    </row>
    <row r="3" spans="2:12" s="1" customFormat="1" ht="26.25" customHeight="1" x14ac:dyDescent="0.25">
      <c r="B3" s="161"/>
      <c r="C3" s="206">
        <v>44848</v>
      </c>
      <c r="D3" s="206"/>
      <c r="E3" s="206"/>
      <c r="F3" s="198" t="s">
        <v>61</v>
      </c>
      <c r="G3" s="207">
        <v>44848</v>
      </c>
      <c r="H3" s="207"/>
      <c r="I3" s="207"/>
      <c r="J3" s="200" t="s">
        <v>61</v>
      </c>
      <c r="K3" s="204"/>
      <c r="L3" s="205"/>
    </row>
    <row r="4" spans="2:12" s="1" customFormat="1" ht="50.25" customHeight="1" x14ac:dyDescent="0.25">
      <c r="B4" s="161"/>
      <c r="C4" s="99" t="s">
        <v>13</v>
      </c>
      <c r="D4" s="99" t="s">
        <v>14</v>
      </c>
      <c r="E4" s="100" t="s">
        <v>15</v>
      </c>
      <c r="F4" s="199"/>
      <c r="G4" s="101" t="s">
        <v>16</v>
      </c>
      <c r="H4" s="101" t="s">
        <v>14</v>
      </c>
      <c r="I4" s="102" t="s">
        <v>15</v>
      </c>
      <c r="J4" s="201"/>
      <c r="K4" s="103" t="s">
        <v>11</v>
      </c>
      <c r="L4" s="104" t="s">
        <v>12</v>
      </c>
    </row>
    <row r="5" spans="2:12" ht="29.25" customHeight="1" x14ac:dyDescent="0.35">
      <c r="B5" s="96" t="s">
        <v>1</v>
      </c>
      <c r="C5" s="106">
        <v>0</v>
      </c>
      <c r="D5" s="106">
        <v>0</v>
      </c>
      <c r="E5" s="107">
        <f t="shared" ref="E5:E12" si="0">C5+D5</f>
        <v>0</v>
      </c>
      <c r="F5" s="107">
        <f>'[1]ĐIỀU(THÁNG 10.2022)'!$D$140</f>
        <v>0</v>
      </c>
      <c r="G5" s="105">
        <v>0</v>
      </c>
      <c r="H5" s="105">
        <v>0</v>
      </c>
      <c r="I5" s="105">
        <f t="shared" ref="I5:I12" si="1">G5+H5</f>
        <v>0</v>
      </c>
      <c r="J5" s="105">
        <f>'[1]ĐIỀU(THÁNG 10.2022)'!$N$140</f>
        <v>260850</v>
      </c>
      <c r="K5" s="108">
        <f>'[1]ĐIỀU(THÁNG 10.2022)'!$D$136</f>
        <v>6693580</v>
      </c>
      <c r="L5" s="108">
        <f>'[1]ĐIỀU(THÁNG 10.2022)'!$D$137</f>
        <v>6871790</v>
      </c>
    </row>
    <row r="6" spans="2:12" ht="26.25" customHeight="1" x14ac:dyDescent="0.35">
      <c r="B6" s="96" t="s">
        <v>2</v>
      </c>
      <c r="C6" s="106">
        <v>0</v>
      </c>
      <c r="D6" s="106">
        <v>0</v>
      </c>
      <c r="E6" s="107">
        <f t="shared" si="0"/>
        <v>0</v>
      </c>
      <c r="F6" s="107">
        <f>'[1]ĐIỀU(THÁNG 10.2022)'!$E$140</f>
        <v>0</v>
      </c>
      <c r="G6" s="105">
        <v>0</v>
      </c>
      <c r="H6" s="105">
        <v>0</v>
      </c>
      <c r="I6" s="105">
        <f t="shared" si="1"/>
        <v>0</v>
      </c>
      <c r="J6" s="105">
        <f>'[1]ĐIỀU(THÁNG 10.2022)'!$O$140</f>
        <v>142000</v>
      </c>
      <c r="K6" s="108">
        <f>'[1]ĐIỀU(THÁNG 10.2022)'!$E$136</f>
        <v>8712730</v>
      </c>
      <c r="L6" s="108">
        <f>'[1]ĐIỀU(THÁNG 10.2022)'!$E$137</f>
        <v>8999660</v>
      </c>
    </row>
    <row r="7" spans="2:12" ht="26.25" customHeight="1" x14ac:dyDescent="0.35">
      <c r="B7" s="96" t="s">
        <v>3</v>
      </c>
      <c r="C7" s="106">
        <v>0</v>
      </c>
      <c r="D7" s="106">
        <v>0</v>
      </c>
      <c r="E7" s="107">
        <f t="shared" si="0"/>
        <v>0</v>
      </c>
      <c r="F7" s="107">
        <f>'[1]ĐIỀU(THÁNG 10.2022)'!$F$140</f>
        <v>727770</v>
      </c>
      <c r="G7" s="105">
        <v>0</v>
      </c>
      <c r="H7" s="105">
        <v>0</v>
      </c>
      <c r="I7" s="105">
        <f t="shared" si="1"/>
        <v>0</v>
      </c>
      <c r="J7" s="105">
        <f>'[1]ĐIỀU(THÁNG 10.2022)'!$P$140</f>
        <v>0</v>
      </c>
      <c r="K7" s="108">
        <f>'[1]ĐIỀU(THÁNG 10.2022)'!$F$136</f>
        <v>6378700</v>
      </c>
      <c r="L7" s="108">
        <f>'[1]ĐIỀU(THÁNG 10.2022)'!$F$137</f>
        <v>6567770</v>
      </c>
    </row>
    <row r="8" spans="2:12" ht="26.25" customHeight="1" x14ac:dyDescent="0.35">
      <c r="B8" s="96" t="s">
        <v>8</v>
      </c>
      <c r="C8" s="106">
        <v>0</v>
      </c>
      <c r="D8" s="106">
        <v>0</v>
      </c>
      <c r="E8" s="107">
        <f t="shared" si="0"/>
        <v>0</v>
      </c>
      <c r="F8" s="107">
        <f>'[1]ĐIỀU(THÁNG 10.2022)'!$G$140</f>
        <v>0</v>
      </c>
      <c r="G8" s="105">
        <v>0</v>
      </c>
      <c r="H8" s="105">
        <v>0</v>
      </c>
      <c r="I8" s="105">
        <v>0</v>
      </c>
      <c r="J8" s="105">
        <f>'[1]ĐIỀU(THÁNG 10.2022)'!$Q$140</f>
        <v>0</v>
      </c>
      <c r="K8" s="108">
        <f>'[1]ĐIỀU(THÁNG 10.2022)'!$G$136</f>
        <v>6558910</v>
      </c>
      <c r="L8" s="108">
        <f>'[1]ĐIỀU(THÁNG 10.2022)'!$G$137</f>
        <v>6656370</v>
      </c>
    </row>
    <row r="9" spans="2:12" ht="26.25" customHeight="1" x14ac:dyDescent="0.35">
      <c r="B9" s="96" t="s">
        <v>9</v>
      </c>
      <c r="C9" s="106">
        <v>0</v>
      </c>
      <c r="D9" s="106">
        <v>0</v>
      </c>
      <c r="E9" s="107">
        <f t="shared" si="0"/>
        <v>0</v>
      </c>
      <c r="F9" s="107">
        <f>'[1]ĐIỀU(THÁNG 10.2022)'!$H$140</f>
        <v>0</v>
      </c>
      <c r="G9" s="105">
        <v>0</v>
      </c>
      <c r="H9" s="105">
        <v>0</v>
      </c>
      <c r="I9" s="105">
        <f t="shared" si="1"/>
        <v>0</v>
      </c>
      <c r="J9" s="105">
        <f>'[1]ĐIỀU(THÁNG 10.2022)'!$R$140</f>
        <v>0</v>
      </c>
      <c r="K9" s="108">
        <f>'[1]ĐIỀU(THÁNG 10.2022)'!$H$136</f>
        <v>9742470</v>
      </c>
      <c r="L9" s="108">
        <f>'[1]ĐIỀU(THÁNG 10.2022)'!$H$137</f>
        <v>9862440</v>
      </c>
    </row>
    <row r="10" spans="2:12" ht="26.25" customHeight="1" x14ac:dyDescent="0.35">
      <c r="B10" s="96" t="s">
        <v>10</v>
      </c>
      <c r="C10" s="106">
        <v>0</v>
      </c>
      <c r="D10" s="106">
        <v>0</v>
      </c>
      <c r="E10" s="107">
        <f t="shared" si="0"/>
        <v>0</v>
      </c>
      <c r="F10" s="107">
        <f>'[1]ĐIỀU(THÁNG 10.2022)'!$I$140</f>
        <v>582840</v>
      </c>
      <c r="G10" s="105">
        <v>0</v>
      </c>
      <c r="H10" s="105">
        <v>0</v>
      </c>
      <c r="I10" s="105">
        <f t="shared" si="1"/>
        <v>0</v>
      </c>
      <c r="J10" s="105">
        <f>'[1]ĐIỀU(THÁNG 10.2022)'!$S$140</f>
        <v>0</v>
      </c>
      <c r="K10" s="108">
        <f>'[1]ĐIỀU(THÁNG 10.2022)'!$I$136</f>
        <v>7645220</v>
      </c>
      <c r="L10" s="108">
        <f>'[1]ĐIỀU(THÁNG 10.2022)'!$I$137</f>
        <v>7739790</v>
      </c>
    </row>
    <row r="11" spans="2:12" ht="26.25" customHeight="1" x14ac:dyDescent="0.35">
      <c r="B11" s="96" t="s">
        <v>53</v>
      </c>
      <c r="C11" s="106">
        <v>84810</v>
      </c>
      <c r="D11" s="106">
        <v>0</v>
      </c>
      <c r="E11" s="107">
        <f t="shared" si="0"/>
        <v>84810</v>
      </c>
      <c r="F11" s="107">
        <f>'[1]ĐIỀU(THÁNG 10.2022)'!$J$140</f>
        <v>747080</v>
      </c>
      <c r="G11" s="105">
        <v>0</v>
      </c>
      <c r="H11" s="105">
        <v>0</v>
      </c>
      <c r="I11" s="105">
        <f t="shared" si="1"/>
        <v>0</v>
      </c>
      <c r="J11" s="105">
        <f>'[1]ĐIỀU(THÁNG 10.2022)'!$T$140</f>
        <v>149680</v>
      </c>
      <c r="K11" s="108">
        <f>'[1]ĐIỀU(THÁNG 10.2022)'!$J$136</f>
        <v>7251250</v>
      </c>
      <c r="L11" s="108">
        <f>'[1]ĐIỀU(THÁNG 10.2022)'!$J$137</f>
        <v>7304130</v>
      </c>
    </row>
    <row r="12" spans="2:12" ht="26.25" customHeight="1" x14ac:dyDescent="0.35">
      <c r="B12" s="96" t="s">
        <v>54</v>
      </c>
      <c r="C12" s="106">
        <v>0</v>
      </c>
      <c r="D12" s="106">
        <v>0</v>
      </c>
      <c r="E12" s="107">
        <f t="shared" si="0"/>
        <v>0</v>
      </c>
      <c r="F12" s="107">
        <f>'[1]ĐIỀU(THÁNG 10.2022)'!$D$140</f>
        <v>0</v>
      </c>
      <c r="G12" s="105">
        <v>0</v>
      </c>
      <c r="H12" s="105">
        <v>0</v>
      </c>
      <c r="I12" s="105">
        <f t="shared" si="1"/>
        <v>0</v>
      </c>
      <c r="J12" s="105">
        <f>'[3]ĐIỀU(THÁNG 09.2022)'!$U$132</f>
        <v>0</v>
      </c>
      <c r="K12" s="108">
        <f>'[3]ĐIỀU(THÁNG 09.2022)'!$K$128</f>
        <v>0</v>
      </c>
      <c r="L12" s="108">
        <f>'[1]ĐIỀU(THÁNG 10.2022)'!$K$137</f>
        <v>66250</v>
      </c>
    </row>
    <row r="13" spans="2:12" ht="51" customHeight="1" x14ac:dyDescent="0.25">
      <c r="B13" s="97" t="s">
        <v>4</v>
      </c>
      <c r="C13" s="98">
        <f t="shared" ref="C13:L13" si="2">SUM(C5:C12)</f>
        <v>84810</v>
      </c>
      <c r="D13" s="98">
        <f t="shared" si="2"/>
        <v>0</v>
      </c>
      <c r="E13" s="98">
        <f t="shared" si="2"/>
        <v>84810</v>
      </c>
      <c r="F13" s="98">
        <f>SUM(F5:F12)</f>
        <v>2057690</v>
      </c>
      <c r="G13" s="98">
        <f t="shared" si="2"/>
        <v>0</v>
      </c>
      <c r="H13" s="98">
        <f t="shared" si="2"/>
        <v>0</v>
      </c>
      <c r="I13" s="98">
        <f t="shared" si="2"/>
        <v>0</v>
      </c>
      <c r="J13" s="98">
        <f>SUM(J5:J12)</f>
        <v>552530</v>
      </c>
      <c r="K13" s="98">
        <f t="shared" si="2"/>
        <v>52982860</v>
      </c>
      <c r="L13" s="98">
        <f t="shared" si="2"/>
        <v>54068200</v>
      </c>
    </row>
    <row r="14" spans="2:12" s="24" customFormat="1" ht="39" customHeight="1" x14ac:dyDescent="0.3">
      <c r="B14" s="46"/>
      <c r="C14" s="23"/>
      <c r="D14" s="23"/>
      <c r="E14" s="23"/>
      <c r="F14" s="23"/>
      <c r="G14" s="23"/>
      <c r="H14" s="23"/>
      <c r="I14" s="23"/>
      <c r="J14" s="23"/>
      <c r="K14" s="23"/>
      <c r="L14" s="23"/>
    </row>
    <row r="15" spans="2:12" ht="18.75" x14ac:dyDescent="0.3">
      <c r="B15" s="43"/>
      <c r="C15" s="44"/>
      <c r="D15" s="44"/>
      <c r="E15" s="44"/>
      <c r="F15" s="44"/>
      <c r="G15" s="44"/>
      <c r="H15" s="44"/>
      <c r="I15" s="23"/>
      <c r="J15" s="44"/>
      <c r="K15" s="45"/>
    </row>
  </sheetData>
  <mergeCells count="9">
    <mergeCell ref="B1:L1"/>
    <mergeCell ref="C2:F2"/>
    <mergeCell ref="G2:J2"/>
    <mergeCell ref="B2:B4"/>
    <mergeCell ref="F3:F4"/>
    <mergeCell ref="J3:J4"/>
    <mergeCell ref="K2:L3"/>
    <mergeCell ref="C3:E3"/>
    <mergeCell ref="G3:I3"/>
  </mergeCells>
  <pageMargins left="0.7" right="0.7" top="0.75" bottom="0.75" header="0.3" footer="0.3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BÁO CÁO CA BẮP- NÀNH-LÚA MÌ</vt:lpstr>
      <vt:lpstr>TỔNG BẮP-NÀNH-MÌ</vt:lpstr>
      <vt:lpstr>BÁO CÁO CA ĐIỀU</vt:lpstr>
      <vt:lpstr>TỔNG ĐIỀU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2022-10-14T06:19:13Z</dcterms:modified>
</cp:coreProperties>
</file>