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394cd718d3aab6a/Desktop/"/>
    </mc:Choice>
  </mc:AlternateContent>
  <xr:revisionPtr revIDLastSave="2" documentId="8_{6E3CBD2F-B72A-4941-A40D-5115D874D33C}" xr6:coauthVersionLast="47" xr6:coauthVersionMax="47" xr10:uidLastSave="{04565EBE-198C-45C4-BA3F-4CC2885AB542}"/>
  <bookViews>
    <workbookView xWindow="-108" yWindow="-108" windowWidth="23256" windowHeight="12456" activeTab="4" xr2:uid="{00000000-000D-0000-FFFF-FFFF00000000}"/>
  </bookViews>
  <sheets>
    <sheet name="CÂU 1" sheetId="1" r:id="rId1"/>
    <sheet name="CÂU 1.1" sheetId="3" r:id="rId2"/>
    <sheet name="CÂU 1.2" sheetId="5" r:id="rId3"/>
    <sheet name="CÂU 1.3" sheetId="6" r:id="rId4"/>
    <sheet name="CÂU 1.4" sheetId="4" r:id="rId5"/>
  </sheets>
  <externalReferences>
    <externalReference r:id="rId6"/>
  </externalReferences>
  <definedNames>
    <definedName name="Contracts_Available">'[1]Case Study 5'!$H$14:$H$16</definedName>
    <definedName name="Contracts_available2">'[1]Case Study 7'!$H$14:$H$16</definedName>
    <definedName name="Contracts_required">'[1]Case Study 5'!$B$19:$E$19</definedName>
    <definedName name="Contracts_required2">'[1]Case Study 7'!$B$19:$E$19</definedName>
    <definedName name="Maximum_face_masks">'[1]Case Study 7'!$B$24:$E$24</definedName>
    <definedName name="Minimum_face_masks">'[1]Case Study 7'!$B$23:$E$23</definedName>
    <definedName name="solver_adj" localSheetId="1" hidden="1">'CÂU 1.1'!$E$3:$H$7</definedName>
    <definedName name="solver_adj" localSheetId="2" hidden="1">'CÂU 1.2'!$E$3:$H$7</definedName>
    <definedName name="solver_adj" localSheetId="3" hidden="1">'CÂU 1.3'!$E$3:$H$7</definedName>
    <definedName name="solver_adj" localSheetId="4" hidden="1">'CÂU 1.4'!$E$3:$H$7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1</definedName>
    <definedName name="solver_eng" localSheetId="0">1</definedName>
    <definedName name="solver_eng" localSheetId="1" hidden="1">2</definedName>
    <definedName name="solver_eng" localSheetId="2" hidden="1">3</definedName>
    <definedName name="solver_eng" localSheetId="3" hidden="1">1</definedName>
    <definedName name="solver_eng" localSheetId="4" hidden="1">3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'CÂU 1.1'!$E$8</definedName>
    <definedName name="solver_lhs1" localSheetId="2" hidden="1">'CÂU 1.2'!$E$8</definedName>
    <definedName name="solver_lhs1" localSheetId="3" hidden="1">'CÂU 1.3'!$E$8</definedName>
    <definedName name="solver_lhs1" localSheetId="4" hidden="1">'CÂU 1.4'!$E$3:$H$7</definedName>
    <definedName name="solver_lhs10" localSheetId="2" hidden="1">'CÂU 1.2'!$K$12:$N$12</definedName>
    <definedName name="solver_lhs10" localSheetId="3" hidden="1">'CÂU 1.3'!$J$4</definedName>
    <definedName name="solver_lhs10" localSheetId="4" hidden="1">'CÂU 1.4'!$I$7</definedName>
    <definedName name="solver_lhs11" localSheetId="4" hidden="1">'CÂU 1.4'!$J$4</definedName>
    <definedName name="solver_lhs12" localSheetId="4" hidden="1">'CÂU 1.4'!$M$16</definedName>
    <definedName name="solver_lhs13" localSheetId="4" hidden="1">'CÂU 1.4'!$N$16</definedName>
    <definedName name="solver_lhs14" localSheetId="4" hidden="1">'CÂU 1.4'!$O$16</definedName>
    <definedName name="solver_lhs15" localSheetId="4" hidden="1">'CÂU 1.4'!$P$16</definedName>
    <definedName name="solver_lhs2" localSheetId="1" hidden="1">'CÂU 1.1'!$F$8</definedName>
    <definedName name="solver_lhs2" localSheetId="2" hidden="1">'CÂU 1.2'!$F$8</definedName>
    <definedName name="solver_lhs2" localSheetId="3" hidden="1">'CÂU 1.3'!$F$8</definedName>
    <definedName name="solver_lhs2" localSheetId="4" hidden="1">'CÂU 1.4'!$E$8</definedName>
    <definedName name="solver_lhs3" localSheetId="1" hidden="1">'CÂU 1.1'!$G$8</definedName>
    <definedName name="solver_lhs3" localSheetId="2" hidden="1">'CÂU 1.2'!$G$8</definedName>
    <definedName name="solver_lhs3" localSheetId="3" hidden="1">'CÂU 1.3'!$G$8</definedName>
    <definedName name="solver_lhs3" localSheetId="4" hidden="1">'CÂU 1.4'!$F$8</definedName>
    <definedName name="solver_lhs4" localSheetId="1" hidden="1">'CÂU 1.1'!$H$8</definedName>
    <definedName name="solver_lhs4" localSheetId="2" hidden="1">'CÂU 1.2'!$H$8</definedName>
    <definedName name="solver_lhs4" localSheetId="3" hidden="1">'CÂU 1.3'!$H$8</definedName>
    <definedName name="solver_lhs4" localSheetId="4" hidden="1">'CÂU 1.4'!$G$8</definedName>
    <definedName name="solver_lhs5" localSheetId="1" hidden="1">'CÂU 1.1'!$I$3</definedName>
    <definedName name="solver_lhs5" localSheetId="2" hidden="1">'CÂU 1.2'!$I$3</definedName>
    <definedName name="solver_lhs5" localSheetId="3" hidden="1">'CÂU 1.3'!$I$3</definedName>
    <definedName name="solver_lhs5" localSheetId="4" hidden="1">'CÂU 1.4'!$H$8</definedName>
    <definedName name="solver_lhs6" localSheetId="1" hidden="1">'CÂU 1.1'!$I$4</definedName>
    <definedName name="solver_lhs6" localSheetId="2" hidden="1">'CÂU 1.2'!$I$4</definedName>
    <definedName name="solver_lhs6" localSheetId="3" hidden="1">'CÂU 1.3'!$I$4</definedName>
    <definedName name="solver_lhs6" localSheetId="4" hidden="1">'CÂU 1.4'!$I$3</definedName>
    <definedName name="solver_lhs7" localSheetId="1" hidden="1">'CÂU 1.1'!$I$5</definedName>
    <definedName name="solver_lhs7" localSheetId="2" hidden="1">'CÂU 1.2'!$I$5</definedName>
    <definedName name="solver_lhs7" localSheetId="3" hidden="1">'CÂU 1.3'!$I$5</definedName>
    <definedName name="solver_lhs7" localSheetId="4" hidden="1">'CÂU 1.4'!$I$4</definedName>
    <definedName name="solver_lhs8" localSheetId="1" hidden="1">'CÂU 1.1'!$I$6</definedName>
    <definedName name="solver_lhs8" localSheetId="2" hidden="1">'CÂU 1.2'!$I$6</definedName>
    <definedName name="solver_lhs8" localSheetId="3" hidden="1">'CÂU 1.3'!$I$6</definedName>
    <definedName name="solver_lhs8" localSheetId="4" hidden="1">'CÂU 1.4'!$I$5</definedName>
    <definedName name="solver_lhs9" localSheetId="1" hidden="1">'CÂU 1.1'!$I$7</definedName>
    <definedName name="solver_lhs9" localSheetId="2" hidden="1">'CÂU 1.2'!$I$7</definedName>
    <definedName name="solver_lhs9" localSheetId="3" hidden="1">'CÂU 1.3'!$I$7</definedName>
    <definedName name="solver_lhs9" localSheetId="4" hidden="1">'CÂU 1.4'!$I$6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>0</definedName>
    <definedName name="solver_num" localSheetId="1" hidden="1">9</definedName>
    <definedName name="solver_num" localSheetId="2" hidden="1">10</definedName>
    <definedName name="solver_num" localSheetId="3" hidden="1">10</definedName>
    <definedName name="solver_num" localSheetId="4" hidden="1">15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'CÂU 1.1'!$N$2</definedName>
    <definedName name="solver_opt" localSheetId="2" hidden="1">'CÂU 1.2'!$N$2</definedName>
    <definedName name="solver_opt" localSheetId="3" hidden="1">'CÂU 1.3'!$N$2</definedName>
    <definedName name="solver_opt" localSheetId="4" hidden="1">'CÂU 1.4'!$N$2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4</definedName>
    <definedName name="solver_rel10" localSheetId="2" hidden="1">2</definedName>
    <definedName name="solver_rel10" localSheetId="3" hidden="1">2</definedName>
    <definedName name="solver_rel10" localSheetId="4" hidden="1">1</definedName>
    <definedName name="solver_rel11" localSheetId="4" hidden="1">2</definedName>
    <definedName name="solver_rel12" localSheetId="4" hidden="1">2</definedName>
    <definedName name="solver_rel13" localSheetId="4" hidden="1">2</definedName>
    <definedName name="solver_rel14" localSheetId="4" hidden="1">2</definedName>
    <definedName name="solver_rel15" localSheetId="4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5" localSheetId="4" hidden="1">2</definedName>
    <definedName name="solver_rel6" localSheetId="1" hidden="1">1</definedName>
    <definedName name="solver_rel6" localSheetId="2" hidden="1">1</definedName>
    <definedName name="solver_rel6" localSheetId="3" hidden="1">1</definedName>
    <definedName name="solver_rel6" localSheetId="4" hidden="1">1</definedName>
    <definedName name="solver_rel7" localSheetId="1" hidden="1">1</definedName>
    <definedName name="solver_rel7" localSheetId="2" hidden="1">1</definedName>
    <definedName name="solver_rel7" localSheetId="3" hidden="1">1</definedName>
    <definedName name="solver_rel7" localSheetId="4" hidden="1">1</definedName>
    <definedName name="solver_rel8" localSheetId="1" hidden="1">1</definedName>
    <definedName name="solver_rel8" localSheetId="2" hidden="1">1</definedName>
    <definedName name="solver_rel8" localSheetId="3" hidden="1">1</definedName>
    <definedName name="solver_rel8" localSheetId="4" hidden="1">1</definedName>
    <definedName name="solver_rel9" localSheetId="1" hidden="1">1</definedName>
    <definedName name="solver_rel9" localSheetId="2" hidden="1">1</definedName>
    <definedName name="solver_rel9" localSheetId="3" hidden="1">1</definedName>
    <definedName name="solver_rel9" localSheetId="4" hidden="1">1</definedName>
    <definedName name="solver_rhs1" localSheetId="1" hidden="1">'CÂU 1.1'!$E$26</definedName>
    <definedName name="solver_rhs1" localSheetId="2" hidden="1">'CÂU 1.2'!$E$26</definedName>
    <definedName name="solver_rhs1" localSheetId="3" hidden="1">'CÂU 1.3'!$E$26</definedName>
    <definedName name="solver_rhs1" localSheetId="4" hidden="1">"integer"</definedName>
    <definedName name="solver_rhs10" localSheetId="2" hidden="1">1</definedName>
    <definedName name="solver_rhs10" localSheetId="3" hidden="1">0</definedName>
    <definedName name="solver_rhs10" localSheetId="4" hidden="1">'CÂU 1.4'!$I$29</definedName>
    <definedName name="solver_rhs11" localSheetId="4" hidden="1">0</definedName>
    <definedName name="solver_rhs12" localSheetId="4" hidden="1">1</definedName>
    <definedName name="solver_rhs13" localSheetId="4" hidden="1">1</definedName>
    <definedName name="solver_rhs14" localSheetId="4" hidden="1">1</definedName>
    <definedName name="solver_rhs15" localSheetId="4" hidden="1">1</definedName>
    <definedName name="solver_rhs2" localSheetId="1" hidden="1">'CÂU 1.1'!$F$26</definedName>
    <definedName name="solver_rhs2" localSheetId="2" hidden="1">'CÂU 1.2'!$F$26</definedName>
    <definedName name="solver_rhs2" localSheetId="3" hidden="1">'CÂU 1.3'!$F$26</definedName>
    <definedName name="solver_rhs2" localSheetId="4" hidden="1">'CÂU 1.4'!$E$26</definedName>
    <definedName name="solver_rhs3" localSheetId="1" hidden="1">'CÂU 1.1'!$G$26</definedName>
    <definedName name="solver_rhs3" localSheetId="2" hidden="1">'CÂU 1.2'!$G$26</definedName>
    <definedName name="solver_rhs3" localSheetId="3" hidden="1">'CÂU 1.3'!$G$26</definedName>
    <definedName name="solver_rhs3" localSheetId="4" hidden="1">'CÂU 1.4'!$F$26</definedName>
    <definedName name="solver_rhs4" localSheetId="1" hidden="1">'CÂU 1.1'!$H$26</definedName>
    <definedName name="solver_rhs4" localSheetId="2" hidden="1">'CÂU 1.2'!$H$26</definedName>
    <definedName name="solver_rhs4" localSheetId="3" hidden="1">'CÂU 1.3'!$H$26</definedName>
    <definedName name="solver_rhs4" localSheetId="4" hidden="1">'CÂU 1.4'!$G$26</definedName>
    <definedName name="solver_rhs5" localSheetId="1" hidden="1">'CÂU 1.1'!$E$29</definedName>
    <definedName name="solver_rhs5" localSheetId="2" hidden="1">'CÂU 1.2'!$E$29</definedName>
    <definedName name="solver_rhs5" localSheetId="3" hidden="1">'CÂU 1.3'!$E$29</definedName>
    <definedName name="solver_rhs5" localSheetId="4" hidden="1">'CÂU 1.4'!$H$26</definedName>
    <definedName name="solver_rhs6" localSheetId="1" hidden="1">'CÂU 1.1'!$F$29</definedName>
    <definedName name="solver_rhs6" localSheetId="2" hidden="1">'CÂU 1.2'!$F$29</definedName>
    <definedName name="solver_rhs6" localSheetId="3" hidden="1">'CÂU 1.3'!$F$29</definedName>
    <definedName name="solver_rhs6" localSheetId="4" hidden="1">'CÂU 1.4'!$E$29</definedName>
    <definedName name="solver_rhs7" localSheetId="1" hidden="1">'CÂU 1.1'!$G$29</definedName>
    <definedName name="solver_rhs7" localSheetId="2" hidden="1">'CÂU 1.2'!$G$29</definedName>
    <definedName name="solver_rhs7" localSheetId="3" hidden="1">'CÂU 1.3'!$G$29</definedName>
    <definedName name="solver_rhs7" localSheetId="4" hidden="1">'CÂU 1.4'!$F$29</definedName>
    <definedName name="solver_rhs8" localSheetId="1" hidden="1">'CÂU 1.1'!$H$29</definedName>
    <definedName name="solver_rhs8" localSheetId="2" hidden="1">'CÂU 1.2'!$H$29</definedName>
    <definedName name="solver_rhs8" localSheetId="3" hidden="1">'CÂU 1.3'!$H$29</definedName>
    <definedName name="solver_rhs8" localSheetId="4" hidden="1">'CÂU 1.4'!$G$29</definedName>
    <definedName name="solver_rhs9" localSheetId="1" hidden="1">'CÂU 1.1'!$I$29</definedName>
    <definedName name="solver_rhs9" localSheetId="2" hidden="1">'CÂU 1.2'!$I$29</definedName>
    <definedName name="solver_rhs9" localSheetId="3" hidden="1">'CÂU 1.3'!$I$29</definedName>
    <definedName name="solver_rhs9" localSheetId="4" hidden="1">'CÂU 1.4'!$H$29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>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uri="GoogleSheetsCustomDataVersion2">
      <go:sheetsCustomData xmlns:go="http://customooxmlschemas.google.com/" r:id="rId7" roundtripDataChecksum="58Tt168w9427JNDrA50Sp0U/JuETBqkTB9crJa3XTHo="/>
    </ext>
  </extLst>
</workbook>
</file>

<file path=xl/calcChain.xml><?xml version="1.0" encoding="utf-8"?>
<calcChain xmlns="http://schemas.openxmlformats.org/spreadsheetml/2006/main">
  <c r="M16" i="4" l="1"/>
  <c r="N16" i="4"/>
  <c r="L12" i="5"/>
  <c r="M12" i="5"/>
  <c r="N12" i="5"/>
  <c r="K12" i="5"/>
  <c r="H22" i="6"/>
  <c r="G22" i="6"/>
  <c r="F22" i="6"/>
  <c r="E22" i="6"/>
  <c r="H21" i="6"/>
  <c r="G21" i="6"/>
  <c r="F21" i="6"/>
  <c r="E21" i="6"/>
  <c r="H20" i="6"/>
  <c r="G20" i="6"/>
  <c r="F20" i="6"/>
  <c r="E20" i="6"/>
  <c r="H19" i="6"/>
  <c r="G19" i="6"/>
  <c r="F19" i="6"/>
  <c r="E19" i="6"/>
  <c r="H18" i="6"/>
  <c r="G18" i="6"/>
  <c r="F18" i="6"/>
  <c r="E18" i="6"/>
  <c r="H8" i="6"/>
  <c r="G8" i="6"/>
  <c r="F8" i="6"/>
  <c r="E8" i="6"/>
  <c r="I7" i="6"/>
  <c r="I6" i="6"/>
  <c r="I5" i="6"/>
  <c r="I4" i="6"/>
  <c r="J4" i="6" s="1"/>
  <c r="I3" i="6"/>
  <c r="H22" i="5"/>
  <c r="G22" i="5"/>
  <c r="F22" i="5"/>
  <c r="E22" i="5"/>
  <c r="H21" i="5"/>
  <c r="G21" i="5"/>
  <c r="F21" i="5"/>
  <c r="E21" i="5"/>
  <c r="H20" i="5"/>
  <c r="G20" i="5"/>
  <c r="F20" i="5"/>
  <c r="E20" i="5"/>
  <c r="H19" i="5"/>
  <c r="G19" i="5"/>
  <c r="F19" i="5"/>
  <c r="E19" i="5"/>
  <c r="H18" i="5"/>
  <c r="G18" i="5"/>
  <c r="F18" i="5"/>
  <c r="E18" i="5"/>
  <c r="H8" i="5"/>
  <c r="G8" i="5"/>
  <c r="F8" i="5"/>
  <c r="E8" i="5"/>
  <c r="I7" i="5"/>
  <c r="I6" i="5"/>
  <c r="I5" i="5"/>
  <c r="I4" i="5"/>
  <c r="I3" i="5"/>
  <c r="O16" i="4"/>
  <c r="P16" i="4"/>
  <c r="I4" i="4"/>
  <c r="J4" i="4" s="1"/>
  <c r="H22" i="4"/>
  <c r="G22" i="4"/>
  <c r="F22" i="4"/>
  <c r="E22" i="4"/>
  <c r="H21" i="4"/>
  <c r="G21" i="4"/>
  <c r="F21" i="4"/>
  <c r="E21" i="4"/>
  <c r="H20" i="4"/>
  <c r="G20" i="4"/>
  <c r="F20" i="4"/>
  <c r="E20" i="4"/>
  <c r="H19" i="4"/>
  <c r="G19" i="4"/>
  <c r="F19" i="4"/>
  <c r="E19" i="4"/>
  <c r="H18" i="4"/>
  <c r="G18" i="4"/>
  <c r="F18" i="4"/>
  <c r="E18" i="4"/>
  <c r="H8" i="4"/>
  <c r="G8" i="4"/>
  <c r="F8" i="4"/>
  <c r="E8" i="4"/>
  <c r="I7" i="4"/>
  <c r="I6" i="4"/>
  <c r="I5" i="4"/>
  <c r="I3" i="4"/>
  <c r="H19" i="3"/>
  <c r="H20" i="3"/>
  <c r="H21" i="3"/>
  <c r="H22" i="3"/>
  <c r="G19" i="3"/>
  <c r="G20" i="3"/>
  <c r="G21" i="3"/>
  <c r="G22" i="3"/>
  <c r="F19" i="3"/>
  <c r="F20" i="3"/>
  <c r="F21" i="3"/>
  <c r="F22" i="3"/>
  <c r="E19" i="3"/>
  <c r="E20" i="3"/>
  <c r="E21" i="3"/>
  <c r="E22" i="3"/>
  <c r="H18" i="3"/>
  <c r="G18" i="3"/>
  <c r="E18" i="3"/>
  <c r="I4" i="3"/>
  <c r="I5" i="3"/>
  <c r="I6" i="3"/>
  <c r="I7" i="3"/>
  <c r="I3" i="3"/>
  <c r="F8" i="3"/>
  <c r="G8" i="3"/>
  <c r="H8" i="3"/>
  <c r="E8" i="3"/>
  <c r="F18" i="3"/>
  <c r="G23" i="5" l="1"/>
  <c r="H23" i="5"/>
  <c r="E23" i="6"/>
  <c r="H23" i="6"/>
  <c r="G23" i="6"/>
  <c r="F23" i="6"/>
  <c r="E23" i="5"/>
  <c r="F23" i="5"/>
  <c r="G23" i="4"/>
  <c r="F23" i="4"/>
  <c r="E23" i="4"/>
  <c r="H23" i="4"/>
  <c r="E23" i="3"/>
  <c r="H23" i="3"/>
  <c r="G23" i="3"/>
  <c r="F23" i="3"/>
  <c r="N2" i="6" l="1"/>
  <c r="N2" i="5"/>
  <c r="N2" i="4"/>
  <c r="N2" i="3"/>
</calcChain>
</file>

<file path=xl/sharedStrings.xml><?xml version="1.0" encoding="utf-8"?>
<sst xmlns="http://schemas.openxmlformats.org/spreadsheetml/2006/main" count="226" uniqueCount="52">
  <si>
    <t>ĐỀ BÀI:</t>
  </si>
  <si>
    <t>Công ty TNHH ERX Việt Nam có 04 trung tâm đào tạo đặt tại 04 thành tỉnh thành là Hồ Chí Minh, Hà Nội, Đà Nẵng và Hải Phòng.</t>
  </si>
  <si>
    <r>
      <rPr>
        <b/>
        <sz val="11"/>
        <color theme="1"/>
        <rFont val="Calibri"/>
        <family val="2"/>
      </rPr>
      <t>Tính toán số lượng khẩu trang/thùng (1000 cái/thùng) cho từng Nhà sản xuất ứng với từng Trung tâm đào tạo: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>Câu 1.1</t>
    </r>
    <r>
      <rPr>
        <sz val="11"/>
        <color theme="1"/>
        <rFont val="Calibri"/>
        <family val="2"/>
      </rPr>
      <t xml:space="preserve">: Theo dữ kiện của đề bài mà không kèm theo điều kiện nào khác. 
             Hợp đồng được ký theo từng Trung tâm cụ thể.
</t>
    </r>
    <r>
      <rPr>
        <b/>
        <u/>
        <sz val="11"/>
        <color theme="1"/>
        <rFont val="Calibri"/>
        <family val="2"/>
      </rPr>
      <t>Câu 1.2</t>
    </r>
    <r>
      <rPr>
        <b/>
        <sz val="11"/>
        <color theme="1"/>
        <rFont val="Calibri"/>
        <family val="2"/>
      </rPr>
      <t>:</t>
    </r>
    <r>
      <rPr>
        <sz val="11"/>
        <color theme="1"/>
        <rFont val="Calibri"/>
        <family val="2"/>
      </rPr>
      <t xml:space="preserve"> Trong trường hợp </t>
    </r>
    <r>
      <rPr>
        <b/>
        <sz val="11"/>
        <color theme="1"/>
        <rFont val="Calibri"/>
        <family val="2"/>
      </rPr>
      <t>Nhà sản xuất 1</t>
    </r>
    <r>
      <rPr>
        <sz val="11"/>
        <color theme="1"/>
        <rFont val="Calibri"/>
        <family val="2"/>
      </rPr>
      <t xml:space="preserve"> chỉ đồng ý ký hợp đồng khi lượng mua từ 15000 cái trở lên.
             Hợp đồng được ký theo từng Trung tâm cụ thể.
</t>
    </r>
    <r>
      <rPr>
        <b/>
        <u/>
        <sz val="11"/>
        <color theme="1"/>
        <rFont val="Calibri"/>
        <family val="2"/>
      </rPr>
      <t>Câu 1.3</t>
    </r>
    <r>
      <rPr>
        <b/>
        <sz val="11"/>
        <color theme="1"/>
        <rFont val="Calibri"/>
        <family val="2"/>
      </rPr>
      <t xml:space="preserve">: </t>
    </r>
    <r>
      <rPr>
        <sz val="11"/>
        <color theme="1"/>
        <rFont val="Calibri"/>
        <family val="2"/>
      </rPr>
      <t xml:space="preserve">Trong trường hợp </t>
    </r>
    <r>
      <rPr>
        <b/>
        <sz val="11"/>
        <color theme="1"/>
        <rFont val="Calibri"/>
        <family val="2"/>
      </rPr>
      <t>Nhà sản xuất 2</t>
    </r>
    <r>
      <rPr>
        <sz val="11"/>
        <color theme="1"/>
        <rFont val="Calibri"/>
        <family val="2"/>
      </rPr>
      <t xml:space="preserve"> chỉ đồng ý ký hợp đồng khi lượng mua là bội số của 3000 cái.
             Hợp đồng được ký theo từng Trung tâm cụ thể.
</t>
    </r>
    <r>
      <rPr>
        <b/>
        <u/>
        <sz val="11"/>
        <color theme="1"/>
        <rFont val="Calibri"/>
        <family val="2"/>
      </rPr>
      <t>Câu 1.4</t>
    </r>
    <r>
      <rPr>
        <b/>
        <sz val="11"/>
        <color theme="1"/>
        <rFont val="Calibri"/>
        <family val="2"/>
      </rPr>
      <t xml:space="preserve">: </t>
    </r>
    <r>
      <rPr>
        <sz val="11"/>
        <color theme="1"/>
        <rFont val="Calibri"/>
        <family val="2"/>
      </rPr>
      <t xml:space="preserve">Trong trường hợp </t>
    </r>
    <r>
      <rPr>
        <b/>
        <sz val="11"/>
        <color theme="1"/>
        <rFont val="Calibri"/>
        <family val="2"/>
      </rPr>
      <t>Nhà sản xuất 1</t>
    </r>
    <r>
      <rPr>
        <sz val="11"/>
        <color theme="1"/>
        <rFont val="Calibri"/>
        <family val="2"/>
      </rPr>
      <t xml:space="preserve"> chỉ đồng ý ký hợp đồng khi lượng mua từ 15000 cái trở lên và </t>
    </r>
    <r>
      <rPr>
        <b/>
        <sz val="11"/>
        <color theme="1"/>
        <rFont val="Calibri"/>
        <family val="2"/>
      </rPr>
      <t>Nhà sản xuất 2</t>
    </r>
    <r>
      <rPr>
        <sz val="11"/>
        <color theme="1"/>
        <rFont val="Calibri"/>
        <family val="2"/>
      </rPr>
      <t xml:space="preserve"> chỉ đồng ý ký hợp đồng khi lượng mua là bội số của 3000 cái.
             Hợp đồng được ký theo từng Trung tâm cụ thể.</t>
    </r>
  </si>
  <si>
    <t>Công ty có nhu cầu mua khẩu trang cho các trung tâm và hiện họ có 05 đơn vị sản xuất đang chào giá.</t>
  </si>
  <si>
    <t xml:space="preserve">Họ sẽ lựa chọn nhà cung cấp nào, số lượng bao nhiêu để ký hợp đồng mua khẩu trang cho từng trung tâm tại các tỉnh thành khác nhau </t>
  </si>
  <si>
    <t>sao cho tổng giá trị hợp đồng là thấp nhất?</t>
  </si>
  <si>
    <t>Bảng chào giá tính theo VND/1000 cái như sau:</t>
  </si>
  <si>
    <t>Chào thầu cho thùng/1000 khẩu trang</t>
  </si>
  <si>
    <t>Hồ Chí Minh</t>
  </si>
  <si>
    <t>Hà Nội</t>
  </si>
  <si>
    <t>Hải Phòng</t>
  </si>
  <si>
    <t>Đà Nẵng</t>
  </si>
  <si>
    <t>Nhà sản xuất 1</t>
  </si>
  <si>
    <t>Nhà sản xuất 2</t>
  </si>
  <si>
    <t>Nhà sản xuất 3</t>
  </si>
  <si>
    <t>Nhà sản xuất 4</t>
  </si>
  <si>
    <t>Nhà sản xuất 5</t>
  </si>
  <si>
    <t>Nhu cầu của các Trung tâm như sau</t>
  </si>
  <si>
    <t>Đã Nẵng</t>
  </si>
  <si>
    <t>Đơn vị: thùng/1000 cái</t>
  </si>
  <si>
    <t>Giới hạn về năng lực cung ứng  của các Nhà sản xuất</t>
  </si>
  <si>
    <t>NCC 1</t>
  </si>
  <si>
    <t>NCC 2</t>
  </si>
  <si>
    <t>NCC 3</t>
  </si>
  <si>
    <t>NCC 4</t>
  </si>
  <si>
    <t>NCC 5</t>
  </si>
  <si>
    <t>HN</t>
  </si>
  <si>
    <t>TPHCM</t>
  </si>
  <si>
    <t>DN</t>
  </si>
  <si>
    <t xml:space="preserve">HP </t>
  </si>
  <si>
    <t>Bảng giá</t>
  </si>
  <si>
    <t>Total cost</t>
  </si>
  <si>
    <t>Demand</t>
  </si>
  <si>
    <t>Capacity</t>
  </si>
  <si>
    <t>NCC1</t>
  </si>
  <si>
    <t>SL (1000 cái)</t>
  </si>
  <si>
    <t>NCC2</t>
  </si>
  <si>
    <t>NCC3</t>
  </si>
  <si>
    <t>NCC4</t>
  </si>
  <si>
    <t>NCC5</t>
  </si>
  <si>
    <t>Total</t>
  </si>
  <si>
    <t>HCM</t>
  </si>
  <si>
    <t>HP</t>
  </si>
  <si>
    <t>Total quantity</t>
  </si>
  <si>
    <t>Order Quantity</t>
  </si>
  <si>
    <t xml:space="preserve">Total quantity </t>
  </si>
  <si>
    <t>CONSTRAINT BÀI TOÁN</t>
  </si>
  <si>
    <r>
      <rPr>
        <b/>
        <sz val="11"/>
        <color theme="1"/>
        <rFont val="Times New Roman"/>
        <family val="1"/>
      </rPr>
      <t>Constraint 1</t>
    </r>
    <r>
      <rPr>
        <sz val="11"/>
        <color theme="1"/>
        <rFont val="Times New Roman"/>
        <family val="1"/>
      </rPr>
      <t>:Tổng Order quantity theo hàng ngang phải bé hơn Capacity (Không được vượt quá khả năng cung ứng của NCC)</t>
    </r>
  </si>
  <si>
    <r>
      <rPr>
        <b/>
        <sz val="11"/>
        <color theme="1"/>
        <rFont val="Times New Roman"/>
        <family val="1"/>
      </rPr>
      <t xml:space="preserve">Constraint 2: </t>
    </r>
    <r>
      <rPr>
        <sz val="11"/>
        <color theme="1"/>
        <rFont val="Times New Roman"/>
        <family val="1"/>
      </rPr>
      <t>Tổng Order quantity theo hàng dọc phải bằng Demand (Đảm bảo đáp ứng nhu cầu)</t>
    </r>
  </si>
  <si>
    <t>Kiểm tra điều kiện</t>
  </si>
  <si>
    <t>Test điều kiện NCC1</t>
  </si>
  <si>
    <t>Kiểm tra thỏa điều kiện NCC2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</si>
</sst>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CECEC"/>
        <bgColor rgb="FFECECEC"/>
      </patternFill>
    </fill>
    <fill>
      <patternFill patternType="solid">
        <fgColor rgb="FFF4B083"/>
        <bgColor rgb="FFF4B083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ck">
        <color rgb="FF2E75B5"/>
      </left>
      <right/>
      <top style="thick">
        <color rgb="FF2E75B5"/>
      </top>
      <bottom/>
      <diagonal/>
    </border>
    <border>
      <left/>
      <right/>
      <top style="thick">
        <color rgb="FF2E75B5"/>
      </top>
      <bottom/>
      <diagonal/>
    </border>
    <border>
      <left/>
      <right style="thick">
        <color rgb="FF2E75B5"/>
      </right>
      <top style="thick">
        <color rgb="FF2E75B5"/>
      </top>
      <bottom/>
      <diagonal/>
    </border>
    <border>
      <left style="thick">
        <color rgb="FF2E75B5"/>
      </left>
      <right/>
      <top style="thick">
        <color rgb="FF2E75B5"/>
      </top>
      <bottom/>
      <diagonal/>
    </border>
    <border>
      <left/>
      <right/>
      <top style="thick">
        <color rgb="FF2E75B5"/>
      </top>
      <bottom/>
      <diagonal/>
    </border>
    <border>
      <left/>
      <right style="thick">
        <color rgb="FF2E75B5"/>
      </right>
      <top style="thick">
        <color rgb="FF2E75B5"/>
      </top>
      <bottom/>
      <diagonal/>
    </border>
    <border>
      <left style="thick">
        <color rgb="FF2E75B5"/>
      </left>
      <right/>
      <top/>
      <bottom/>
      <diagonal/>
    </border>
    <border>
      <left/>
      <right style="thick">
        <color rgb="FF2E75B5"/>
      </right>
      <top/>
      <bottom/>
      <diagonal/>
    </border>
    <border>
      <left style="thick">
        <color rgb="FF2E75B5"/>
      </left>
      <right/>
      <top/>
      <bottom/>
      <diagonal/>
    </border>
    <border>
      <left/>
      <right style="thick">
        <color rgb="FF2E75B5"/>
      </right>
      <top/>
      <bottom/>
      <diagonal/>
    </border>
    <border>
      <left style="thick">
        <color rgb="FF2E75B5"/>
      </left>
      <right/>
      <top/>
      <bottom style="thick">
        <color rgb="FF2E75B5"/>
      </bottom>
      <diagonal/>
    </border>
    <border>
      <left/>
      <right/>
      <top/>
      <bottom style="thick">
        <color rgb="FF2E75B5"/>
      </bottom>
      <diagonal/>
    </border>
    <border>
      <left/>
      <right style="thick">
        <color rgb="FF2E75B5"/>
      </right>
      <top/>
      <bottom style="thick">
        <color rgb="FF2E75B5"/>
      </bottom>
      <diagonal/>
    </border>
    <border>
      <left/>
      <right/>
      <top/>
      <bottom style="thick">
        <color rgb="FF2E75B5"/>
      </bottom>
      <diagonal/>
    </border>
    <border>
      <left/>
      <right style="thick">
        <color rgb="FF2E75B5"/>
      </right>
      <top/>
      <bottom style="thick">
        <color rgb="FF2E75B5"/>
      </bottom>
      <diagonal/>
    </border>
    <border>
      <left style="thick">
        <color rgb="FF2E75B5"/>
      </left>
      <right/>
      <top/>
      <bottom style="thick">
        <color rgb="FF2E75B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9" xfId="0" applyFont="1" applyFill="1" applyBorder="1"/>
    <xf numFmtId="0" fontId="3" fillId="3" borderId="8" xfId="0" applyFont="1" applyFill="1" applyBorder="1"/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5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0" xfId="0" applyFont="1" applyBorder="1"/>
    <xf numFmtId="5" fontId="6" fillId="4" borderId="1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5" borderId="8" xfId="0" quotePrefix="1" applyFont="1" applyFill="1" applyBorder="1" applyAlignment="1">
      <alignment horizontal="left"/>
    </xf>
    <xf numFmtId="43" fontId="3" fillId="0" borderId="0" xfId="0" applyNumberFormat="1" applyFont="1" applyAlignment="1">
      <alignment vertical="center"/>
    </xf>
    <xf numFmtId="43" fontId="3" fillId="0" borderId="0" xfId="0" applyNumberFormat="1" applyFont="1" applyAlignment="1">
      <alignment horizontal="center" vertical="center"/>
    </xf>
    <xf numFmtId="0" fontId="3" fillId="5" borderId="12" xfId="0" quotePrefix="1" applyFont="1" applyFill="1" applyBorder="1" applyAlignment="1">
      <alignment horizontal="left"/>
    </xf>
    <xf numFmtId="43" fontId="3" fillId="0" borderId="15" xfId="0" applyNumberFormat="1" applyFont="1" applyBorder="1" applyAlignment="1">
      <alignment vertical="center"/>
    </xf>
    <xf numFmtId="43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/>
    <xf numFmtId="0" fontId="3" fillId="0" borderId="0" xfId="0" applyFont="1" applyAlignment="1">
      <alignment vertical="top" wrapText="1"/>
    </xf>
    <xf numFmtId="0" fontId="5" fillId="0" borderId="5" xfId="0" applyFont="1" applyBorder="1" applyAlignment="1">
      <alignment horizontal="left"/>
    </xf>
    <xf numFmtId="5" fontId="6" fillId="4" borderId="1" xfId="0" applyNumberFormat="1" applyFont="1" applyFill="1" applyBorder="1" applyAlignment="1">
      <alignment horizontal="right"/>
    </xf>
    <xf numFmtId="0" fontId="3" fillId="5" borderId="12" xfId="0" applyFont="1" applyFill="1" applyBorder="1"/>
    <xf numFmtId="0" fontId="3" fillId="0" borderId="15" xfId="0" applyFont="1" applyBorder="1" applyAlignment="1">
      <alignment horizontal="right"/>
    </xf>
    <xf numFmtId="0" fontId="5" fillId="0" borderId="0" xfId="0" applyFont="1"/>
    <xf numFmtId="0" fontId="6" fillId="0" borderId="6" xfId="0" applyFont="1" applyBorder="1"/>
    <xf numFmtId="0" fontId="6" fillId="4" borderId="1" xfId="0" quotePrefix="1" applyFont="1" applyFill="1" applyBorder="1" applyAlignment="1">
      <alignment horizontal="right"/>
    </xf>
    <xf numFmtId="0" fontId="6" fillId="4" borderId="9" xfId="0" quotePrefix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7" fillId="0" borderId="18" xfId="0" applyFont="1" applyBorder="1"/>
    <xf numFmtId="0" fontId="7" fillId="0" borderId="0" xfId="0" applyFont="1"/>
    <xf numFmtId="164" fontId="7" fillId="0" borderId="18" xfId="0" applyNumberFormat="1" applyFont="1" applyBorder="1" applyAlignment="1">
      <alignment vertical="center"/>
    </xf>
    <xf numFmtId="164" fontId="7" fillId="0" borderId="18" xfId="0" applyNumberFormat="1" applyFont="1" applyBorder="1" applyAlignment="1">
      <alignment horizontal="center" vertical="center"/>
    </xf>
    <xf numFmtId="1" fontId="7" fillId="0" borderId="18" xfId="0" applyNumberFormat="1" applyFont="1" applyBorder="1"/>
    <xf numFmtId="0" fontId="7" fillId="0" borderId="18" xfId="0" applyFont="1" applyBorder="1" applyAlignment="1">
      <alignment horizontal="right"/>
    </xf>
    <xf numFmtId="0" fontId="10" fillId="6" borderId="18" xfId="0" applyFont="1" applyFill="1" applyBorder="1"/>
    <xf numFmtId="0" fontId="7" fillId="0" borderId="20" xfId="0" applyFont="1" applyBorder="1"/>
    <xf numFmtId="0" fontId="7" fillId="0" borderId="20" xfId="0" applyFont="1" applyBorder="1" applyAlignment="1">
      <alignment horizontal="right"/>
    </xf>
    <xf numFmtId="0" fontId="10" fillId="7" borderId="22" xfId="0" applyFont="1" applyFill="1" applyBorder="1"/>
    <xf numFmtId="0" fontId="10" fillId="7" borderId="21" xfId="0" applyFont="1" applyFill="1" applyBorder="1"/>
    <xf numFmtId="0" fontId="7" fillId="8" borderId="18" xfId="0" applyFont="1" applyFill="1" applyBorder="1"/>
    <xf numFmtId="0" fontId="11" fillId="9" borderId="18" xfId="0" applyFont="1" applyFill="1" applyBorder="1"/>
    <xf numFmtId="164" fontId="7" fillId="10" borderId="18" xfId="0" applyNumberFormat="1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7" xfId="0" applyFont="1" applyBorder="1"/>
    <xf numFmtId="0" fontId="4" fillId="0" borderId="15" xfId="0" applyFont="1" applyBorder="1"/>
    <xf numFmtId="0" fontId="4" fillId="0" borderId="16" xfId="0" applyFont="1" applyBorder="1"/>
    <xf numFmtId="0" fontId="7" fillId="0" borderId="18" xfId="0" applyFont="1" applyBorder="1" applyAlignment="1">
      <alignment horizontal="left" wrapText="1"/>
    </xf>
    <xf numFmtId="0" fontId="10" fillId="6" borderId="20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164" fontId="11" fillId="10" borderId="18" xfId="0" applyNumberFormat="1" applyFont="1" applyFill="1" applyBorder="1"/>
    <xf numFmtId="0" fontId="7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" xfId="0" applyFont="1" applyBorder="1"/>
    <xf numFmtId="0" fontId="1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%20SQL\Training%20Online\Supply%20Chain%20Data%20Analysis%20Challenge\Solver\Make%20-%20Buy%20Solver%20Procur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e Study 1"/>
      <sheetName val="Case Study 2"/>
      <sheetName val="Case Study 3"/>
      <sheetName val="Case Study 4"/>
      <sheetName val="Case Study 5"/>
      <sheetName val="Case Study 6"/>
      <sheetName val="Case Study 7"/>
      <sheetName val="Case Study 8"/>
      <sheetName val="Case Study 9"/>
      <sheetName val="Case Study 11"/>
      <sheetName val="Case Study 10"/>
      <sheetName val="Sheet1"/>
      <sheetName val="Đề thi"/>
      <sheetName val="Đáp án câu 1"/>
      <sheetName val="Đáp án câu 2"/>
      <sheetName val="Đáp án câu 3"/>
      <sheetName val="Đáp án câu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S1000"/>
  <sheetViews>
    <sheetView showGridLines="0" zoomScaleNormal="100" workbookViewId="0">
      <selection activeCell="H2" sqref="H2:S14"/>
    </sheetView>
  </sheetViews>
  <sheetFormatPr defaultColWidth="14.44140625" defaultRowHeight="15" customHeight="1" x14ac:dyDescent="0.3"/>
  <cols>
    <col min="1" max="1" width="31.109375" customWidth="1"/>
    <col min="2" max="5" width="16.5546875" customWidth="1"/>
    <col min="6" max="6" width="32.44140625" customWidth="1"/>
    <col min="7" max="7" width="2.88671875" customWidth="1"/>
    <col min="8" max="26" width="8.88671875" customWidth="1"/>
  </cols>
  <sheetData>
    <row r="1" spans="1:19" ht="14.25" customHeight="1" x14ac:dyDescent="0.55000000000000004">
      <c r="A1" s="1" t="s">
        <v>0</v>
      </c>
    </row>
    <row r="2" spans="1:19" ht="30" customHeight="1" x14ac:dyDescent="0.3">
      <c r="A2" s="50" t="s">
        <v>1</v>
      </c>
      <c r="B2" s="51"/>
      <c r="C2" s="51"/>
      <c r="D2" s="51"/>
      <c r="E2" s="51"/>
      <c r="F2" s="52"/>
      <c r="H2" s="53" t="s">
        <v>2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ht="14.25" customHeight="1" x14ac:dyDescent="0.3">
      <c r="A3" s="2" t="s">
        <v>3</v>
      </c>
      <c r="B3" s="3"/>
      <c r="C3" s="3"/>
      <c r="D3" s="3"/>
      <c r="E3" s="3"/>
      <c r="F3" s="4"/>
      <c r="H3" s="56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</row>
    <row r="4" spans="1:19" ht="25.5" customHeight="1" x14ac:dyDescent="0.3">
      <c r="A4" s="2" t="s">
        <v>4</v>
      </c>
      <c r="B4" s="3"/>
      <c r="C4" s="3"/>
      <c r="D4" s="3"/>
      <c r="E4" s="3"/>
      <c r="F4" s="4"/>
      <c r="H4" s="56"/>
      <c r="I4" s="57"/>
      <c r="J4" s="57"/>
      <c r="K4" s="57"/>
      <c r="L4" s="57"/>
      <c r="M4" s="57"/>
      <c r="N4" s="57"/>
      <c r="O4" s="57"/>
      <c r="P4" s="57"/>
      <c r="Q4" s="57"/>
      <c r="R4" s="57"/>
      <c r="S4" s="58"/>
    </row>
    <row r="5" spans="1:19" ht="14.25" customHeight="1" x14ac:dyDescent="0.3">
      <c r="A5" s="5" t="s">
        <v>5</v>
      </c>
      <c r="B5" s="3"/>
      <c r="C5" s="3"/>
      <c r="D5" s="3"/>
      <c r="E5" s="3"/>
      <c r="F5" s="4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8"/>
    </row>
    <row r="6" spans="1:19" ht="14.25" customHeight="1" x14ac:dyDescent="0.3">
      <c r="A6" s="6" t="s">
        <v>6</v>
      </c>
      <c r="B6" s="7"/>
      <c r="C6" s="7"/>
      <c r="D6" s="7"/>
      <c r="E6" s="7"/>
      <c r="F6" s="8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</row>
    <row r="7" spans="1:19" ht="14.25" customHeight="1" x14ac:dyDescent="0.3"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8"/>
    </row>
    <row r="8" spans="1:19" ht="14.25" customHeight="1" x14ac:dyDescent="0.3">
      <c r="A8" s="9" t="s">
        <v>7</v>
      </c>
      <c r="B8" s="10"/>
      <c r="C8" s="10"/>
      <c r="D8" s="10"/>
      <c r="E8" s="10"/>
      <c r="F8" s="11"/>
      <c r="H8" s="56"/>
      <c r="I8" s="57"/>
      <c r="J8" s="57"/>
      <c r="K8" s="57"/>
      <c r="L8" s="57"/>
      <c r="M8" s="57"/>
      <c r="N8" s="57"/>
      <c r="O8" s="57"/>
      <c r="P8" s="57"/>
      <c r="Q8" s="57"/>
      <c r="R8" s="57"/>
      <c r="S8" s="58"/>
    </row>
    <row r="9" spans="1:19" ht="14.25" customHeight="1" x14ac:dyDescent="0.3">
      <c r="A9" s="12"/>
      <c r="B9" s="13" t="s">
        <v>8</v>
      </c>
      <c r="C9" s="13" t="s">
        <v>9</v>
      </c>
      <c r="D9" s="13" t="s">
        <v>10</v>
      </c>
      <c r="E9" s="13" t="s">
        <v>11</v>
      </c>
      <c r="F9" s="14"/>
      <c r="H9" s="56"/>
      <c r="I9" s="57"/>
      <c r="J9" s="57"/>
      <c r="K9" s="57"/>
      <c r="L9" s="57"/>
      <c r="M9" s="57"/>
      <c r="N9" s="57"/>
      <c r="O9" s="57"/>
      <c r="P9" s="57"/>
      <c r="Q9" s="57"/>
      <c r="R9" s="57"/>
      <c r="S9" s="58"/>
    </row>
    <row r="10" spans="1:19" ht="14.25" customHeight="1" x14ac:dyDescent="0.3">
      <c r="A10" s="15" t="s">
        <v>12</v>
      </c>
      <c r="B10" s="16">
        <v>704986</v>
      </c>
      <c r="C10" s="17">
        <v>704370</v>
      </c>
      <c r="D10" s="17">
        <v>639830</v>
      </c>
      <c r="E10" s="17">
        <v>781834</v>
      </c>
      <c r="F10" s="14"/>
      <c r="H10" s="56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</row>
    <row r="11" spans="1:19" ht="14.25" customHeight="1" x14ac:dyDescent="0.3">
      <c r="A11" s="15" t="s">
        <v>13</v>
      </c>
      <c r="B11" s="16">
        <v>681994</v>
      </c>
      <c r="C11" s="17">
        <v>744763</v>
      </c>
      <c r="D11" s="17">
        <v>759305</v>
      </c>
      <c r="E11" s="17">
        <v>727634</v>
      </c>
      <c r="F11" s="14"/>
      <c r="H11" s="56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</row>
    <row r="12" spans="1:19" ht="14.25" customHeight="1" x14ac:dyDescent="0.3">
      <c r="A12" s="15" t="s">
        <v>14</v>
      </c>
      <c r="B12" s="16">
        <v>649896</v>
      </c>
      <c r="C12" s="17">
        <v>669537</v>
      </c>
      <c r="D12" s="17">
        <v>664394</v>
      </c>
      <c r="E12" s="17">
        <v>653397</v>
      </c>
      <c r="F12" s="14"/>
      <c r="H12" s="56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19" ht="14.25" customHeight="1" x14ac:dyDescent="0.3">
      <c r="A13" s="15" t="s">
        <v>15</v>
      </c>
      <c r="B13" s="16">
        <v>722885</v>
      </c>
      <c r="C13" s="17">
        <v>753833</v>
      </c>
      <c r="D13" s="17">
        <v>773519</v>
      </c>
      <c r="E13" s="17">
        <v>699529</v>
      </c>
      <c r="F13" s="14"/>
      <c r="H13" s="5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8"/>
    </row>
    <row r="14" spans="1:19" ht="14.25" customHeight="1" x14ac:dyDescent="0.3">
      <c r="A14" s="18" t="s">
        <v>16</v>
      </c>
      <c r="B14" s="19">
        <v>699373</v>
      </c>
      <c r="C14" s="20">
        <v>652477</v>
      </c>
      <c r="D14" s="20">
        <v>652477</v>
      </c>
      <c r="E14" s="20">
        <v>670911</v>
      </c>
      <c r="F14" s="21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1"/>
    </row>
    <row r="15" spans="1:19" ht="13.5" customHeight="1" x14ac:dyDescent="0.3"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9" ht="14.25" customHeight="1" x14ac:dyDescent="0.3">
      <c r="A16" s="23" t="s">
        <v>17</v>
      </c>
      <c r="B16" s="10"/>
      <c r="C16" s="10"/>
      <c r="D16" s="10"/>
      <c r="E16" s="10"/>
      <c r="F16" s="11"/>
    </row>
    <row r="17" spans="1:7" ht="14.25" customHeight="1" x14ac:dyDescent="0.3">
      <c r="A17" s="12"/>
      <c r="B17" s="24" t="s">
        <v>8</v>
      </c>
      <c r="C17" s="24" t="s">
        <v>9</v>
      </c>
      <c r="D17" s="24" t="s">
        <v>10</v>
      </c>
      <c r="E17" s="24" t="s">
        <v>18</v>
      </c>
      <c r="F17" s="14"/>
    </row>
    <row r="18" spans="1:7" ht="14.25" customHeight="1" x14ac:dyDescent="0.3">
      <c r="A18" s="25" t="s">
        <v>19</v>
      </c>
      <c r="B18" s="26">
        <v>40</v>
      </c>
      <c r="C18" s="26">
        <v>50</v>
      </c>
      <c r="D18" s="26">
        <v>37</v>
      </c>
      <c r="E18" s="26">
        <v>35</v>
      </c>
      <c r="F18" s="21"/>
    </row>
    <row r="19" spans="1:7" ht="14.25" customHeight="1" x14ac:dyDescent="0.3">
      <c r="A19" s="27"/>
    </row>
    <row r="20" spans="1:7" ht="14.25" customHeight="1" x14ac:dyDescent="0.3">
      <c r="A20" s="9" t="s">
        <v>20</v>
      </c>
      <c r="B20" s="28"/>
      <c r="C20" s="10"/>
      <c r="D20" s="10"/>
      <c r="E20" s="10"/>
      <c r="F20" s="11"/>
    </row>
    <row r="21" spans="1:7" ht="14.25" customHeight="1" x14ac:dyDescent="0.3">
      <c r="A21" s="12"/>
      <c r="B21" s="29" t="s">
        <v>12</v>
      </c>
      <c r="C21" s="29" t="s">
        <v>13</v>
      </c>
      <c r="D21" s="29" t="s">
        <v>14</v>
      </c>
      <c r="E21" s="29" t="s">
        <v>15</v>
      </c>
      <c r="F21" s="30" t="s">
        <v>16</v>
      </c>
      <c r="G21" s="31"/>
    </row>
    <row r="22" spans="1:7" ht="14.25" customHeight="1" x14ac:dyDescent="0.3">
      <c r="A22" s="25" t="s">
        <v>19</v>
      </c>
      <c r="B22" s="26">
        <v>50</v>
      </c>
      <c r="C22" s="26">
        <v>38</v>
      </c>
      <c r="D22" s="26">
        <v>30</v>
      </c>
      <c r="E22" s="26">
        <v>45</v>
      </c>
      <c r="F22" s="32">
        <v>30</v>
      </c>
      <c r="G22" s="33"/>
    </row>
    <row r="23" spans="1:7" ht="14.25" customHeight="1" x14ac:dyDescent="0.3"/>
    <row r="24" spans="1:7" ht="14.25" customHeight="1" x14ac:dyDescent="0.3"/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F2"/>
    <mergeCell ref="H2:S1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BE95-5AE7-4472-9795-0763CFD54424}">
  <dimension ref="D2:N29"/>
  <sheetViews>
    <sheetView showGridLines="0" zoomScale="92" zoomScaleNormal="92" workbookViewId="0">
      <selection activeCell="B33" sqref="B33"/>
    </sheetView>
  </sheetViews>
  <sheetFormatPr defaultRowHeight="13.8" x14ac:dyDescent="0.25"/>
  <cols>
    <col min="1" max="3" width="8.88671875" style="37"/>
    <col min="4" max="4" width="15.44140625" style="37" customWidth="1"/>
    <col min="5" max="5" width="14.21875" style="37" customWidth="1"/>
    <col min="6" max="6" width="14.77734375" style="37" customWidth="1"/>
    <col min="7" max="7" width="13.88671875" style="37" customWidth="1"/>
    <col min="8" max="8" width="12.88671875" style="37" customWidth="1"/>
    <col min="9" max="9" width="16.21875" style="37" customWidth="1"/>
    <col min="10" max="11" width="8.88671875" style="37"/>
    <col min="12" max="12" width="6.88671875" style="37" customWidth="1"/>
    <col min="13" max="13" width="13.6640625" style="37" bestFit="1" customWidth="1"/>
    <col min="14" max="14" width="18.77734375" style="37" customWidth="1"/>
    <col min="15" max="16" width="8.88671875" style="37"/>
    <col min="17" max="17" width="10.44140625" style="37" customWidth="1"/>
    <col min="18" max="16384" width="8.88671875" style="37"/>
  </cols>
  <sheetData>
    <row r="2" spans="4:14" x14ac:dyDescent="0.25">
      <c r="D2" s="42" t="s">
        <v>44</v>
      </c>
      <c r="E2" s="42" t="s">
        <v>26</v>
      </c>
      <c r="F2" s="42" t="s">
        <v>27</v>
      </c>
      <c r="G2" s="42" t="s">
        <v>29</v>
      </c>
      <c r="H2" s="42" t="s">
        <v>28</v>
      </c>
      <c r="I2" s="42" t="s">
        <v>45</v>
      </c>
      <c r="M2" s="48" t="s">
        <v>31</v>
      </c>
      <c r="N2" s="49">
        <f>SUM(E23:H23)</f>
        <v>107821896</v>
      </c>
    </row>
    <row r="3" spans="4:14" x14ac:dyDescent="0.25">
      <c r="D3" s="42" t="s">
        <v>21</v>
      </c>
      <c r="E3" s="47">
        <v>0</v>
      </c>
      <c r="F3" s="47">
        <v>13</v>
      </c>
      <c r="G3" s="47">
        <v>37</v>
      </c>
      <c r="H3" s="47">
        <v>0</v>
      </c>
      <c r="I3" s="47">
        <f>SUM(E3:H3)</f>
        <v>50</v>
      </c>
    </row>
    <row r="4" spans="4:14" x14ac:dyDescent="0.25">
      <c r="D4" s="42" t="s">
        <v>22</v>
      </c>
      <c r="E4" s="47">
        <v>38</v>
      </c>
      <c r="F4" s="47">
        <v>0</v>
      </c>
      <c r="G4" s="47">
        <v>0</v>
      </c>
      <c r="H4" s="47">
        <v>0</v>
      </c>
      <c r="I4" s="47">
        <f t="shared" ref="I4:I7" si="0">SUM(E4:H4)</f>
        <v>38</v>
      </c>
    </row>
    <row r="5" spans="4:14" x14ac:dyDescent="0.25">
      <c r="D5" s="42" t="s">
        <v>23</v>
      </c>
      <c r="E5" s="47">
        <v>2</v>
      </c>
      <c r="F5" s="47">
        <v>7</v>
      </c>
      <c r="G5" s="47">
        <v>0</v>
      </c>
      <c r="H5" s="47">
        <v>21</v>
      </c>
      <c r="I5" s="47">
        <f t="shared" si="0"/>
        <v>30</v>
      </c>
    </row>
    <row r="6" spans="4:14" x14ac:dyDescent="0.25">
      <c r="D6" s="42" t="s">
        <v>24</v>
      </c>
      <c r="E6" s="47">
        <v>0</v>
      </c>
      <c r="F6" s="47">
        <v>0</v>
      </c>
      <c r="G6" s="47">
        <v>0</v>
      </c>
      <c r="H6" s="47">
        <v>14</v>
      </c>
      <c r="I6" s="47">
        <f t="shared" si="0"/>
        <v>14</v>
      </c>
    </row>
    <row r="7" spans="4:14" x14ac:dyDescent="0.25">
      <c r="D7" s="42" t="s">
        <v>25</v>
      </c>
      <c r="E7" s="47">
        <v>0</v>
      </c>
      <c r="F7" s="47">
        <v>30</v>
      </c>
      <c r="G7" s="47">
        <v>0</v>
      </c>
      <c r="H7" s="47">
        <v>0</v>
      </c>
      <c r="I7" s="47">
        <f t="shared" si="0"/>
        <v>30</v>
      </c>
    </row>
    <row r="8" spans="4:14" x14ac:dyDescent="0.25">
      <c r="D8" s="42" t="s">
        <v>43</v>
      </c>
      <c r="E8" s="47">
        <f>SUM(E3:E7)</f>
        <v>40</v>
      </c>
      <c r="F8" s="47">
        <f t="shared" ref="F8:H8" si="1">SUM(F3:F7)</f>
        <v>50</v>
      </c>
      <c r="G8" s="47">
        <f t="shared" si="1"/>
        <v>37</v>
      </c>
      <c r="H8" s="47">
        <f t="shared" si="1"/>
        <v>35</v>
      </c>
      <c r="I8" s="47"/>
    </row>
    <row r="10" spans="4:14" x14ac:dyDescent="0.25">
      <c r="D10" s="42" t="s">
        <v>30</v>
      </c>
      <c r="E10" s="42" t="s">
        <v>26</v>
      </c>
      <c r="F10" s="42" t="s">
        <v>27</v>
      </c>
      <c r="G10" s="42" t="s">
        <v>29</v>
      </c>
      <c r="H10" s="42" t="s">
        <v>28</v>
      </c>
    </row>
    <row r="11" spans="4:14" x14ac:dyDescent="0.25">
      <c r="D11" s="42" t="s">
        <v>21</v>
      </c>
      <c r="E11" s="38">
        <v>704986</v>
      </c>
      <c r="F11" s="39">
        <v>704370</v>
      </c>
      <c r="G11" s="39">
        <v>639830</v>
      </c>
      <c r="H11" s="39">
        <v>781834</v>
      </c>
    </row>
    <row r="12" spans="4:14" x14ac:dyDescent="0.25">
      <c r="D12" s="42" t="s">
        <v>22</v>
      </c>
      <c r="E12" s="38">
        <v>681994</v>
      </c>
      <c r="F12" s="39">
        <v>744763</v>
      </c>
      <c r="G12" s="39">
        <v>759305</v>
      </c>
      <c r="H12" s="39">
        <v>727634</v>
      </c>
      <c r="J12" s="63" t="s">
        <v>46</v>
      </c>
      <c r="K12" s="64"/>
      <c r="L12" s="64"/>
      <c r="M12" s="64"/>
      <c r="N12" s="65"/>
    </row>
    <row r="13" spans="4:14" x14ac:dyDescent="0.25">
      <c r="D13" s="42" t="s">
        <v>23</v>
      </c>
      <c r="E13" s="38">
        <v>649896</v>
      </c>
      <c r="F13" s="39">
        <v>669537</v>
      </c>
      <c r="G13" s="39">
        <v>664394</v>
      </c>
      <c r="H13" s="39">
        <v>653397</v>
      </c>
      <c r="J13" s="62" t="s">
        <v>47</v>
      </c>
      <c r="K13" s="62"/>
      <c r="L13" s="62"/>
      <c r="M13" s="62"/>
      <c r="N13" s="62"/>
    </row>
    <row r="14" spans="4:14" x14ac:dyDescent="0.25">
      <c r="D14" s="42" t="s">
        <v>24</v>
      </c>
      <c r="E14" s="38">
        <v>722885</v>
      </c>
      <c r="F14" s="39">
        <v>753833</v>
      </c>
      <c r="G14" s="39">
        <v>773519</v>
      </c>
      <c r="H14" s="39">
        <v>699529</v>
      </c>
      <c r="J14" s="62"/>
      <c r="K14" s="62"/>
      <c r="L14" s="62"/>
      <c r="M14" s="62"/>
      <c r="N14" s="62"/>
    </row>
    <row r="15" spans="4:14" x14ac:dyDescent="0.25">
      <c r="D15" s="42" t="s">
        <v>25</v>
      </c>
      <c r="E15" s="38">
        <v>699373</v>
      </c>
      <c r="F15" s="39">
        <v>652477</v>
      </c>
      <c r="G15" s="39">
        <v>652477</v>
      </c>
      <c r="H15" s="39">
        <v>670911</v>
      </c>
      <c r="J15" s="62" t="s">
        <v>48</v>
      </c>
      <c r="K15" s="62"/>
      <c r="L15" s="62"/>
      <c r="M15" s="62"/>
      <c r="N15" s="62"/>
    </row>
    <row r="16" spans="4:14" x14ac:dyDescent="0.25">
      <c r="J16" s="62"/>
      <c r="K16" s="62"/>
      <c r="L16" s="62"/>
      <c r="M16" s="62"/>
      <c r="N16" s="62"/>
    </row>
    <row r="17" spans="4:9" x14ac:dyDescent="0.25">
      <c r="D17" s="42" t="s">
        <v>31</v>
      </c>
      <c r="E17" s="42" t="s">
        <v>26</v>
      </c>
      <c r="F17" s="42" t="s">
        <v>27</v>
      </c>
      <c r="G17" s="42" t="s">
        <v>29</v>
      </c>
      <c r="H17" s="42" t="s">
        <v>28</v>
      </c>
    </row>
    <row r="18" spans="4:9" x14ac:dyDescent="0.25">
      <c r="D18" s="42" t="s">
        <v>21</v>
      </c>
      <c r="E18" s="40">
        <f>E3*E11</f>
        <v>0</v>
      </c>
      <c r="F18" s="40">
        <f>F3*F11</f>
        <v>9156810</v>
      </c>
      <c r="G18" s="40">
        <f>G3*G11</f>
        <v>23673710</v>
      </c>
      <c r="H18" s="40">
        <f>H3*H11</f>
        <v>0</v>
      </c>
    </row>
    <row r="19" spans="4:9" x14ac:dyDescent="0.25">
      <c r="D19" s="42" t="s">
        <v>22</v>
      </c>
      <c r="E19" s="40">
        <f t="shared" ref="E19:H22" si="2">E4*E12</f>
        <v>25915772</v>
      </c>
      <c r="F19" s="40">
        <f t="shared" si="2"/>
        <v>0</v>
      </c>
      <c r="G19" s="40">
        <f t="shared" si="2"/>
        <v>0</v>
      </c>
      <c r="H19" s="40">
        <f t="shared" si="2"/>
        <v>0</v>
      </c>
    </row>
    <row r="20" spans="4:9" x14ac:dyDescent="0.25">
      <c r="D20" s="42" t="s">
        <v>23</v>
      </c>
      <c r="E20" s="40">
        <f t="shared" si="2"/>
        <v>1299792</v>
      </c>
      <c r="F20" s="40">
        <f t="shared" si="2"/>
        <v>4686759</v>
      </c>
      <c r="G20" s="40">
        <f t="shared" si="2"/>
        <v>0</v>
      </c>
      <c r="H20" s="40">
        <f t="shared" si="2"/>
        <v>13721337</v>
      </c>
    </row>
    <row r="21" spans="4:9" x14ac:dyDescent="0.25">
      <c r="D21" s="42" t="s">
        <v>24</v>
      </c>
      <c r="E21" s="40">
        <f t="shared" si="2"/>
        <v>0</v>
      </c>
      <c r="F21" s="40">
        <f t="shared" si="2"/>
        <v>0</v>
      </c>
      <c r="G21" s="40">
        <f t="shared" si="2"/>
        <v>0</v>
      </c>
      <c r="H21" s="40">
        <f t="shared" si="2"/>
        <v>9793406</v>
      </c>
    </row>
    <row r="22" spans="4:9" x14ac:dyDescent="0.25">
      <c r="D22" s="42" t="s">
        <v>25</v>
      </c>
      <c r="E22" s="40">
        <f t="shared" si="2"/>
        <v>0</v>
      </c>
      <c r="F22" s="40">
        <f t="shared" si="2"/>
        <v>19574310</v>
      </c>
      <c r="G22" s="40">
        <f t="shared" si="2"/>
        <v>0</v>
      </c>
      <c r="H22" s="40">
        <f t="shared" si="2"/>
        <v>0</v>
      </c>
    </row>
    <row r="23" spans="4:9" x14ac:dyDescent="0.25">
      <c r="D23" s="42" t="s">
        <v>40</v>
      </c>
      <c r="E23" s="40">
        <f>SUM(E18:E22)</f>
        <v>27215564</v>
      </c>
      <c r="F23" s="40">
        <f t="shared" ref="F23:H23" si="3">SUM(F18:F22)</f>
        <v>33417879</v>
      </c>
      <c r="G23" s="40">
        <f t="shared" si="3"/>
        <v>23673710</v>
      </c>
      <c r="H23" s="40">
        <f t="shared" si="3"/>
        <v>23514743</v>
      </c>
    </row>
    <row r="25" spans="4:9" x14ac:dyDescent="0.25">
      <c r="D25" s="42" t="s">
        <v>32</v>
      </c>
      <c r="E25" s="42" t="s">
        <v>41</v>
      </c>
      <c r="F25" s="42" t="s">
        <v>26</v>
      </c>
      <c r="G25" s="42" t="s">
        <v>42</v>
      </c>
      <c r="H25" s="42" t="s">
        <v>28</v>
      </c>
    </row>
    <row r="26" spans="4:9" x14ac:dyDescent="0.25">
      <c r="D26" s="36" t="s">
        <v>35</v>
      </c>
      <c r="E26" s="41">
        <v>40</v>
      </c>
      <c r="F26" s="41">
        <v>50</v>
      </c>
      <c r="G26" s="41">
        <v>37</v>
      </c>
      <c r="H26" s="41">
        <v>35</v>
      </c>
    </row>
    <row r="28" spans="4:9" x14ac:dyDescent="0.25">
      <c r="D28" s="45" t="s">
        <v>33</v>
      </c>
      <c r="E28" s="45" t="s">
        <v>34</v>
      </c>
      <c r="F28" s="45" t="s">
        <v>36</v>
      </c>
      <c r="G28" s="45" t="s">
        <v>37</v>
      </c>
      <c r="H28" s="45" t="s">
        <v>38</v>
      </c>
      <c r="I28" s="46" t="s">
        <v>39</v>
      </c>
    </row>
    <row r="29" spans="4:9" x14ac:dyDescent="0.25">
      <c r="D29" s="43" t="s">
        <v>35</v>
      </c>
      <c r="E29" s="43">
        <v>50</v>
      </c>
      <c r="F29" s="44">
        <v>38</v>
      </c>
      <c r="G29" s="44">
        <v>30</v>
      </c>
      <c r="H29" s="44">
        <v>45</v>
      </c>
      <c r="I29" s="41">
        <v>30</v>
      </c>
    </row>
  </sheetData>
  <mergeCells count="3">
    <mergeCell ref="J13:N14"/>
    <mergeCell ref="J15:N16"/>
    <mergeCell ref="J12:N12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4F5B-3396-4D1C-8411-1AC5ADE52971}">
  <dimension ref="D2:N29"/>
  <sheetViews>
    <sheetView showGridLines="0" zoomScale="92" zoomScaleNormal="92" workbookViewId="0">
      <selection activeCell="K12" sqref="K12"/>
    </sheetView>
  </sheetViews>
  <sheetFormatPr defaultRowHeight="13.8" x14ac:dyDescent="0.25"/>
  <cols>
    <col min="1" max="3" width="8.88671875" style="37"/>
    <col min="4" max="4" width="15.44140625" style="37" customWidth="1"/>
    <col min="5" max="5" width="14.21875" style="37" customWidth="1"/>
    <col min="6" max="6" width="14.77734375" style="37" customWidth="1"/>
    <col min="7" max="7" width="13.88671875" style="37" customWidth="1"/>
    <col min="8" max="8" width="12.88671875" style="37" customWidth="1"/>
    <col min="9" max="9" width="16.21875" style="37" customWidth="1"/>
    <col min="10" max="10" width="19.77734375" style="37" customWidth="1"/>
    <col min="11" max="11" width="13.21875" style="37" customWidth="1"/>
    <col min="12" max="12" width="12.6640625" style="37" customWidth="1"/>
    <col min="13" max="13" width="13.6640625" style="37" bestFit="1" customWidth="1"/>
    <col min="14" max="14" width="18.77734375" style="37" customWidth="1"/>
    <col min="15" max="16" width="8.88671875" style="37"/>
    <col min="17" max="17" width="10.44140625" style="37" customWidth="1"/>
    <col min="18" max="16384" width="8.88671875" style="37"/>
  </cols>
  <sheetData>
    <row r="2" spans="4:14" x14ac:dyDescent="0.25">
      <c r="D2" s="42" t="s">
        <v>44</v>
      </c>
      <c r="E2" s="42" t="s">
        <v>26</v>
      </c>
      <c r="F2" s="42" t="s">
        <v>27</v>
      </c>
      <c r="G2" s="42" t="s">
        <v>29</v>
      </c>
      <c r="H2" s="42" t="s">
        <v>28</v>
      </c>
      <c r="I2" s="42" t="s">
        <v>45</v>
      </c>
      <c r="J2" s="42" t="s">
        <v>49</v>
      </c>
      <c r="M2" s="48" t="s">
        <v>31</v>
      </c>
      <c r="N2" s="49">
        <f>SUM(E23:H23)</f>
        <v>117804860</v>
      </c>
    </row>
    <row r="3" spans="4:14" x14ac:dyDescent="0.25">
      <c r="D3" s="42" t="s">
        <v>21</v>
      </c>
      <c r="E3" s="47">
        <v>0</v>
      </c>
      <c r="F3" s="47">
        <v>0</v>
      </c>
      <c r="G3" s="47">
        <v>0</v>
      </c>
      <c r="H3" s="47">
        <v>19</v>
      </c>
      <c r="I3" s="47">
        <f>SUM(E3:H3)</f>
        <v>19</v>
      </c>
      <c r="J3" s="47"/>
    </row>
    <row r="4" spans="4:14" x14ac:dyDescent="0.25">
      <c r="D4" s="42" t="s">
        <v>22</v>
      </c>
      <c r="E4" s="47">
        <v>0</v>
      </c>
      <c r="F4" s="47">
        <v>0</v>
      </c>
      <c r="G4" s="47">
        <v>22</v>
      </c>
      <c r="H4" s="47">
        <v>16</v>
      </c>
      <c r="I4" s="47">
        <f t="shared" ref="I4:I7" si="0">SUM(E4:H4)</f>
        <v>38</v>
      </c>
      <c r="J4" s="47"/>
    </row>
    <row r="5" spans="4:14" x14ac:dyDescent="0.25">
      <c r="D5" s="42" t="s">
        <v>23</v>
      </c>
      <c r="E5" s="47">
        <v>0</v>
      </c>
      <c r="F5" s="47">
        <v>15</v>
      </c>
      <c r="G5" s="47">
        <v>15</v>
      </c>
      <c r="H5" s="47">
        <v>0</v>
      </c>
      <c r="I5" s="47">
        <f t="shared" si="0"/>
        <v>30</v>
      </c>
      <c r="J5" s="47"/>
    </row>
    <row r="6" spans="4:14" x14ac:dyDescent="0.25">
      <c r="D6" s="42" t="s">
        <v>24</v>
      </c>
      <c r="E6" s="47">
        <v>10</v>
      </c>
      <c r="F6" s="47">
        <v>35</v>
      </c>
      <c r="G6" s="47">
        <v>0</v>
      </c>
      <c r="H6" s="47">
        <v>0</v>
      </c>
      <c r="I6" s="47">
        <f t="shared" si="0"/>
        <v>45</v>
      </c>
      <c r="J6" s="47"/>
    </row>
    <row r="7" spans="4:14" x14ac:dyDescent="0.25">
      <c r="D7" s="42" t="s">
        <v>25</v>
      </c>
      <c r="E7" s="47">
        <v>30</v>
      </c>
      <c r="F7" s="47">
        <v>0</v>
      </c>
      <c r="G7" s="47">
        <v>0</v>
      </c>
      <c r="H7" s="47">
        <v>0</v>
      </c>
      <c r="I7" s="47">
        <f t="shared" si="0"/>
        <v>30</v>
      </c>
      <c r="J7" s="47"/>
    </row>
    <row r="8" spans="4:14" x14ac:dyDescent="0.25">
      <c r="D8" s="42" t="s">
        <v>43</v>
      </c>
      <c r="E8" s="47">
        <f>SUM(E3:E7)</f>
        <v>40</v>
      </c>
      <c r="F8" s="47">
        <f t="shared" ref="F8:H8" si="1">SUM(F3:F7)</f>
        <v>50</v>
      </c>
      <c r="G8" s="47">
        <f t="shared" si="1"/>
        <v>37</v>
      </c>
      <c r="H8" s="47">
        <f t="shared" si="1"/>
        <v>35</v>
      </c>
      <c r="I8" s="47"/>
      <c r="J8" s="47"/>
    </row>
    <row r="10" spans="4:14" x14ac:dyDescent="0.25">
      <c r="D10" s="42" t="s">
        <v>30</v>
      </c>
      <c r="E10" s="42" t="s">
        <v>26</v>
      </c>
      <c r="F10" s="42" t="s">
        <v>27</v>
      </c>
      <c r="G10" s="42" t="s">
        <v>29</v>
      </c>
      <c r="H10" s="42" t="s">
        <v>28</v>
      </c>
    </row>
    <row r="11" spans="4:14" ht="14.4" x14ac:dyDescent="0.3">
      <c r="D11" s="42" t="s">
        <v>21</v>
      </c>
      <c r="E11" s="38">
        <v>704986</v>
      </c>
      <c r="F11" s="39">
        <v>704370</v>
      </c>
      <c r="G11" s="39">
        <v>639830</v>
      </c>
      <c r="H11" s="39">
        <v>781834</v>
      </c>
      <c r="J11" s="35"/>
      <c r="K11" s="63" t="s">
        <v>50</v>
      </c>
      <c r="L11" s="64"/>
      <c r="M11" s="64"/>
      <c r="N11" s="65"/>
    </row>
    <row r="12" spans="4:14" ht="14.4" x14ac:dyDescent="0.3">
      <c r="D12" s="42" t="s">
        <v>22</v>
      </c>
      <c r="E12" s="38">
        <v>681994</v>
      </c>
      <c r="F12" s="39">
        <v>744763</v>
      </c>
      <c r="G12" s="39">
        <v>759305</v>
      </c>
      <c r="H12" s="39">
        <v>727634</v>
      </c>
      <c r="J12" s="34"/>
      <c r="K12" s="41">
        <f>IF(OR(E3&gt;=15,E3=0),1,0)</f>
        <v>1</v>
      </c>
      <c r="L12" s="41">
        <f t="shared" ref="L12:N12" si="2">IF(OR(F3&gt;=15,F3=0),1,0)</f>
        <v>1</v>
      </c>
      <c r="M12" s="41">
        <f t="shared" si="2"/>
        <v>1</v>
      </c>
      <c r="N12" s="41">
        <f t="shared" si="2"/>
        <v>1</v>
      </c>
    </row>
    <row r="13" spans="4:14" x14ac:dyDescent="0.25">
      <c r="D13" s="42" t="s">
        <v>23</v>
      </c>
      <c r="E13" s="38">
        <v>649896</v>
      </c>
      <c r="F13" s="39">
        <v>669537</v>
      </c>
      <c r="G13" s="39">
        <v>664394</v>
      </c>
      <c r="H13" s="39">
        <v>653397</v>
      </c>
    </row>
    <row r="14" spans="4:14" x14ac:dyDescent="0.25">
      <c r="D14" s="42" t="s">
        <v>24</v>
      </c>
      <c r="E14" s="38">
        <v>722885</v>
      </c>
      <c r="F14" s="39">
        <v>753833</v>
      </c>
      <c r="G14" s="39">
        <v>773519</v>
      </c>
      <c r="H14" s="39">
        <v>699529</v>
      </c>
    </row>
    <row r="15" spans="4:14" x14ac:dyDescent="0.25">
      <c r="D15" s="42" t="s">
        <v>25</v>
      </c>
      <c r="E15" s="38">
        <v>699373</v>
      </c>
      <c r="F15" s="39">
        <v>652477</v>
      </c>
      <c r="G15" s="39">
        <v>652477</v>
      </c>
      <c r="H15" s="39">
        <v>670911</v>
      </c>
    </row>
    <row r="17" spans="4:9" x14ac:dyDescent="0.25">
      <c r="D17" s="42" t="s">
        <v>31</v>
      </c>
      <c r="E17" s="42" t="s">
        <v>26</v>
      </c>
      <c r="F17" s="42" t="s">
        <v>27</v>
      </c>
      <c r="G17" s="42" t="s">
        <v>29</v>
      </c>
      <c r="H17" s="42" t="s">
        <v>28</v>
      </c>
    </row>
    <row r="18" spans="4:9" x14ac:dyDescent="0.25">
      <c r="D18" s="42" t="s">
        <v>21</v>
      </c>
      <c r="E18" s="40">
        <f>E3*E11</f>
        <v>0</v>
      </c>
      <c r="F18" s="40">
        <f>F3*F11</f>
        <v>0</v>
      </c>
      <c r="G18" s="40">
        <f>G3*G11</f>
        <v>0</v>
      </c>
      <c r="H18" s="40">
        <f>H3*H11</f>
        <v>14854846</v>
      </c>
    </row>
    <row r="19" spans="4:9" x14ac:dyDescent="0.25">
      <c r="D19" s="42" t="s">
        <v>22</v>
      </c>
      <c r="E19" s="40">
        <f t="shared" ref="E19:H22" si="3">E4*E12</f>
        <v>0</v>
      </c>
      <c r="F19" s="40">
        <f t="shared" si="3"/>
        <v>0</v>
      </c>
      <c r="G19" s="40">
        <f t="shared" si="3"/>
        <v>16704710</v>
      </c>
      <c r="H19" s="40">
        <f t="shared" si="3"/>
        <v>11642144</v>
      </c>
    </row>
    <row r="20" spans="4:9" x14ac:dyDescent="0.25">
      <c r="D20" s="42" t="s">
        <v>23</v>
      </c>
      <c r="E20" s="40">
        <f t="shared" si="3"/>
        <v>0</v>
      </c>
      <c r="F20" s="40">
        <f t="shared" si="3"/>
        <v>10043055</v>
      </c>
      <c r="G20" s="40">
        <f t="shared" si="3"/>
        <v>9965910</v>
      </c>
      <c r="H20" s="40">
        <f t="shared" si="3"/>
        <v>0</v>
      </c>
    </row>
    <row r="21" spans="4:9" x14ac:dyDescent="0.25">
      <c r="D21" s="42" t="s">
        <v>24</v>
      </c>
      <c r="E21" s="40">
        <f t="shared" si="3"/>
        <v>7228850</v>
      </c>
      <c r="F21" s="40">
        <f t="shared" si="3"/>
        <v>26384155</v>
      </c>
      <c r="G21" s="40">
        <f t="shared" si="3"/>
        <v>0</v>
      </c>
      <c r="H21" s="40">
        <f t="shared" si="3"/>
        <v>0</v>
      </c>
    </row>
    <row r="22" spans="4:9" x14ac:dyDescent="0.25">
      <c r="D22" s="42" t="s">
        <v>25</v>
      </c>
      <c r="E22" s="40">
        <f t="shared" si="3"/>
        <v>20981190</v>
      </c>
      <c r="F22" s="40">
        <f t="shared" si="3"/>
        <v>0</v>
      </c>
      <c r="G22" s="40">
        <f t="shared" si="3"/>
        <v>0</v>
      </c>
      <c r="H22" s="40">
        <f t="shared" si="3"/>
        <v>0</v>
      </c>
    </row>
    <row r="23" spans="4:9" x14ac:dyDescent="0.25">
      <c r="D23" s="42" t="s">
        <v>40</v>
      </c>
      <c r="E23" s="40">
        <f>SUM(E18:E22)</f>
        <v>28210040</v>
      </c>
      <c r="F23" s="40">
        <f t="shared" ref="F23:H23" si="4">SUM(F18:F22)</f>
        <v>36427210</v>
      </c>
      <c r="G23" s="40">
        <f t="shared" si="4"/>
        <v>26670620</v>
      </c>
      <c r="H23" s="40">
        <f t="shared" si="4"/>
        <v>26496990</v>
      </c>
    </row>
    <row r="25" spans="4:9" x14ac:dyDescent="0.25">
      <c r="D25" s="42" t="s">
        <v>32</v>
      </c>
      <c r="E25" s="42" t="s">
        <v>41</v>
      </c>
      <c r="F25" s="42" t="s">
        <v>26</v>
      </c>
      <c r="G25" s="42" t="s">
        <v>42</v>
      </c>
      <c r="H25" s="42" t="s">
        <v>28</v>
      </c>
    </row>
    <row r="26" spans="4:9" x14ac:dyDescent="0.25">
      <c r="D26" s="36" t="s">
        <v>35</v>
      </c>
      <c r="E26" s="41">
        <v>40</v>
      </c>
      <c r="F26" s="41">
        <v>50</v>
      </c>
      <c r="G26" s="41">
        <v>37</v>
      </c>
      <c r="H26" s="41">
        <v>35</v>
      </c>
    </row>
    <row r="28" spans="4:9" x14ac:dyDescent="0.25">
      <c r="D28" s="45" t="s">
        <v>33</v>
      </c>
      <c r="E28" s="45" t="s">
        <v>34</v>
      </c>
      <c r="F28" s="45" t="s">
        <v>36</v>
      </c>
      <c r="G28" s="45" t="s">
        <v>37</v>
      </c>
      <c r="H28" s="45" t="s">
        <v>38</v>
      </c>
      <c r="I28" s="46" t="s">
        <v>39</v>
      </c>
    </row>
    <row r="29" spans="4:9" x14ac:dyDescent="0.25">
      <c r="D29" s="43" t="s">
        <v>35</v>
      </c>
      <c r="E29" s="43">
        <v>50</v>
      </c>
      <c r="F29" s="44">
        <v>38</v>
      </c>
      <c r="G29" s="44">
        <v>30</v>
      </c>
      <c r="H29" s="44">
        <v>45</v>
      </c>
      <c r="I29" s="41">
        <v>30</v>
      </c>
    </row>
  </sheetData>
  <mergeCells count="1">
    <mergeCell ref="K11:N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FF0B-B530-4174-A597-A8651852DA5B}">
  <dimension ref="D2:N29"/>
  <sheetViews>
    <sheetView showGridLines="0" zoomScale="92" zoomScaleNormal="92" workbookViewId="0">
      <selection activeCell="I3" sqref="I3"/>
    </sheetView>
  </sheetViews>
  <sheetFormatPr defaultRowHeight="13.8" x14ac:dyDescent="0.25"/>
  <cols>
    <col min="1" max="3" width="8.88671875" style="37"/>
    <col min="4" max="4" width="15.44140625" style="37" customWidth="1"/>
    <col min="5" max="5" width="14.21875" style="37" customWidth="1"/>
    <col min="6" max="6" width="14.77734375" style="37" customWidth="1"/>
    <col min="7" max="7" width="13.88671875" style="37" customWidth="1"/>
    <col min="8" max="8" width="12.88671875" style="37" customWidth="1"/>
    <col min="9" max="9" width="16.21875" style="37" customWidth="1"/>
    <col min="10" max="10" width="19.77734375" style="37" customWidth="1"/>
    <col min="11" max="11" width="8.88671875" style="37"/>
    <col min="12" max="12" width="6.88671875" style="37" customWidth="1"/>
    <col min="13" max="13" width="13.6640625" style="37" bestFit="1" customWidth="1"/>
    <col min="14" max="14" width="18.77734375" style="37" customWidth="1"/>
    <col min="15" max="16" width="8.88671875" style="37"/>
    <col min="17" max="17" width="10.44140625" style="37" customWidth="1"/>
    <col min="18" max="16384" width="8.88671875" style="37"/>
  </cols>
  <sheetData>
    <row r="2" spans="4:14" x14ac:dyDescent="0.25">
      <c r="D2" s="42" t="s">
        <v>44</v>
      </c>
      <c r="E2" s="42" t="s">
        <v>26</v>
      </c>
      <c r="F2" s="42" t="s">
        <v>27</v>
      </c>
      <c r="G2" s="42" t="s">
        <v>29</v>
      </c>
      <c r="H2" s="42" t="s">
        <v>28</v>
      </c>
      <c r="I2" s="42" t="s">
        <v>45</v>
      </c>
      <c r="J2" s="42" t="s">
        <v>49</v>
      </c>
      <c r="M2" s="48" t="s">
        <v>31</v>
      </c>
      <c r="N2" s="49">
        <f>SUM(E23:H23)</f>
        <v>107849964</v>
      </c>
    </row>
    <row r="3" spans="4:14" x14ac:dyDescent="0.25">
      <c r="D3" s="42" t="s">
        <v>21</v>
      </c>
      <c r="E3" s="47">
        <v>0</v>
      </c>
      <c r="F3" s="47">
        <v>13</v>
      </c>
      <c r="G3" s="47">
        <v>37</v>
      </c>
      <c r="H3" s="47">
        <v>0</v>
      </c>
      <c r="I3" s="47">
        <f>SUM(E3:H3)</f>
        <v>50</v>
      </c>
      <c r="J3" s="47"/>
    </row>
    <row r="4" spans="4:14" x14ac:dyDescent="0.25">
      <c r="D4" s="42" t="s">
        <v>22</v>
      </c>
      <c r="E4" s="47">
        <v>36</v>
      </c>
      <c r="F4" s="47">
        <v>0</v>
      </c>
      <c r="G4" s="47">
        <v>0</v>
      </c>
      <c r="H4" s="47">
        <v>0</v>
      </c>
      <c r="I4" s="47">
        <f t="shared" ref="I4:I7" si="0">SUM(E4:H4)</f>
        <v>36</v>
      </c>
      <c r="J4" s="47">
        <f>MOD(I4,3)</f>
        <v>0</v>
      </c>
    </row>
    <row r="5" spans="4:14" x14ac:dyDescent="0.25">
      <c r="D5" s="42" t="s">
        <v>23</v>
      </c>
      <c r="E5" s="47">
        <v>4.0000000000000009</v>
      </c>
      <c r="F5" s="47">
        <v>7</v>
      </c>
      <c r="G5" s="47">
        <v>0</v>
      </c>
      <c r="H5" s="47">
        <v>19.000000000000004</v>
      </c>
      <c r="I5" s="47">
        <f t="shared" si="0"/>
        <v>30.000000000000004</v>
      </c>
      <c r="J5" s="47"/>
    </row>
    <row r="6" spans="4:14" x14ac:dyDescent="0.25">
      <c r="D6" s="42" t="s">
        <v>24</v>
      </c>
      <c r="E6" s="47">
        <v>0</v>
      </c>
      <c r="F6" s="47">
        <v>0</v>
      </c>
      <c r="G6" s="47">
        <v>0</v>
      </c>
      <c r="H6" s="47">
        <v>16</v>
      </c>
      <c r="I6" s="47">
        <f t="shared" si="0"/>
        <v>16</v>
      </c>
      <c r="J6" s="47"/>
    </row>
    <row r="7" spans="4:14" x14ac:dyDescent="0.25">
      <c r="D7" s="42" t="s">
        <v>25</v>
      </c>
      <c r="E7" s="47">
        <v>0</v>
      </c>
      <c r="F7" s="47">
        <v>30</v>
      </c>
      <c r="G7" s="47">
        <v>0</v>
      </c>
      <c r="H7" s="47">
        <v>0</v>
      </c>
      <c r="I7" s="47">
        <f t="shared" si="0"/>
        <v>30</v>
      </c>
      <c r="J7" s="47"/>
    </row>
    <row r="8" spans="4:14" x14ac:dyDescent="0.25">
      <c r="D8" s="42" t="s">
        <v>43</v>
      </c>
      <c r="E8" s="47">
        <f>SUM(E3:E7)</f>
        <v>40</v>
      </c>
      <c r="F8" s="47">
        <f t="shared" ref="F8:H8" si="1">SUM(F3:F7)</f>
        <v>50</v>
      </c>
      <c r="G8" s="47">
        <f t="shared" si="1"/>
        <v>37</v>
      </c>
      <c r="H8" s="47">
        <f t="shared" si="1"/>
        <v>35</v>
      </c>
      <c r="I8" s="47"/>
      <c r="J8" s="47"/>
    </row>
    <row r="10" spans="4:14" x14ac:dyDescent="0.25">
      <c r="D10" s="42" t="s">
        <v>30</v>
      </c>
      <c r="E10" s="42" t="s">
        <v>26</v>
      </c>
      <c r="F10" s="42" t="s">
        <v>27</v>
      </c>
      <c r="G10" s="42" t="s">
        <v>29</v>
      </c>
      <c r="H10" s="42" t="s">
        <v>28</v>
      </c>
    </row>
    <row r="11" spans="4:14" x14ac:dyDescent="0.25">
      <c r="D11" s="42" t="s">
        <v>21</v>
      </c>
      <c r="E11" s="38">
        <v>704986</v>
      </c>
      <c r="F11" s="39">
        <v>704370</v>
      </c>
      <c r="G11" s="39">
        <v>639830</v>
      </c>
      <c r="H11" s="39">
        <v>781834</v>
      </c>
    </row>
    <row r="12" spans="4:14" x14ac:dyDescent="0.25">
      <c r="D12" s="42" t="s">
        <v>22</v>
      </c>
      <c r="E12" s="38">
        <v>681994</v>
      </c>
      <c r="F12" s="39">
        <v>744763</v>
      </c>
      <c r="G12" s="39">
        <v>759305</v>
      </c>
      <c r="H12" s="39">
        <v>727634</v>
      </c>
    </row>
    <row r="13" spans="4:14" x14ac:dyDescent="0.25">
      <c r="D13" s="42" t="s">
        <v>23</v>
      </c>
      <c r="E13" s="38">
        <v>649896</v>
      </c>
      <c r="F13" s="39">
        <v>669537</v>
      </c>
      <c r="G13" s="39">
        <v>664394</v>
      </c>
      <c r="H13" s="39">
        <v>653397</v>
      </c>
    </row>
    <row r="14" spans="4:14" x14ac:dyDescent="0.25">
      <c r="D14" s="42" t="s">
        <v>24</v>
      </c>
      <c r="E14" s="38">
        <v>722885</v>
      </c>
      <c r="F14" s="39">
        <v>753833</v>
      </c>
      <c r="G14" s="39">
        <v>773519</v>
      </c>
      <c r="H14" s="39">
        <v>699529</v>
      </c>
    </row>
    <row r="15" spans="4:14" x14ac:dyDescent="0.25">
      <c r="D15" s="42" t="s">
        <v>25</v>
      </c>
      <c r="E15" s="38">
        <v>699373</v>
      </c>
      <c r="F15" s="39">
        <v>652477</v>
      </c>
      <c r="G15" s="39">
        <v>652477</v>
      </c>
      <c r="H15" s="39">
        <v>670911</v>
      </c>
    </row>
    <row r="17" spans="4:9" x14ac:dyDescent="0.25">
      <c r="D17" s="42" t="s">
        <v>31</v>
      </c>
      <c r="E17" s="42" t="s">
        <v>26</v>
      </c>
      <c r="F17" s="42" t="s">
        <v>27</v>
      </c>
      <c r="G17" s="42" t="s">
        <v>29</v>
      </c>
      <c r="H17" s="42" t="s">
        <v>28</v>
      </c>
    </row>
    <row r="18" spans="4:9" x14ac:dyDescent="0.25">
      <c r="D18" s="42" t="s">
        <v>21</v>
      </c>
      <c r="E18" s="40">
        <f>E3*E11</f>
        <v>0</v>
      </c>
      <c r="F18" s="40">
        <f>F3*F11</f>
        <v>9156810</v>
      </c>
      <c r="G18" s="40">
        <f>G3*G11</f>
        <v>23673710</v>
      </c>
      <c r="H18" s="40">
        <f>H3*H11</f>
        <v>0</v>
      </c>
    </row>
    <row r="19" spans="4:9" x14ac:dyDescent="0.25">
      <c r="D19" s="42" t="s">
        <v>22</v>
      </c>
      <c r="E19" s="40">
        <f t="shared" ref="E19:H22" si="2">E4*E12</f>
        <v>24551784</v>
      </c>
      <c r="F19" s="40">
        <f t="shared" si="2"/>
        <v>0</v>
      </c>
      <c r="G19" s="40">
        <f t="shared" si="2"/>
        <v>0</v>
      </c>
      <c r="H19" s="40">
        <f t="shared" si="2"/>
        <v>0</v>
      </c>
    </row>
    <row r="20" spans="4:9" x14ac:dyDescent="0.25">
      <c r="D20" s="42" t="s">
        <v>23</v>
      </c>
      <c r="E20" s="40">
        <f t="shared" si="2"/>
        <v>2599584.0000000005</v>
      </c>
      <c r="F20" s="40">
        <f t="shared" si="2"/>
        <v>4686759</v>
      </c>
      <c r="G20" s="40">
        <f t="shared" si="2"/>
        <v>0</v>
      </c>
      <c r="H20" s="40">
        <f t="shared" si="2"/>
        <v>12414543.000000002</v>
      </c>
    </row>
    <row r="21" spans="4:9" x14ac:dyDescent="0.25">
      <c r="D21" s="42" t="s">
        <v>24</v>
      </c>
      <c r="E21" s="40">
        <f t="shared" si="2"/>
        <v>0</v>
      </c>
      <c r="F21" s="40">
        <f t="shared" si="2"/>
        <v>0</v>
      </c>
      <c r="G21" s="40">
        <f t="shared" si="2"/>
        <v>0</v>
      </c>
      <c r="H21" s="40">
        <f t="shared" si="2"/>
        <v>11192464</v>
      </c>
    </row>
    <row r="22" spans="4:9" x14ac:dyDescent="0.25">
      <c r="D22" s="42" t="s">
        <v>25</v>
      </c>
      <c r="E22" s="40">
        <f t="shared" si="2"/>
        <v>0</v>
      </c>
      <c r="F22" s="40">
        <f t="shared" si="2"/>
        <v>19574310</v>
      </c>
      <c r="G22" s="40">
        <f t="shared" si="2"/>
        <v>0</v>
      </c>
      <c r="H22" s="40">
        <f t="shared" si="2"/>
        <v>0</v>
      </c>
    </row>
    <row r="23" spans="4:9" x14ac:dyDescent="0.25">
      <c r="D23" s="42" t="s">
        <v>40</v>
      </c>
      <c r="E23" s="40">
        <f>SUM(E18:E22)</f>
        <v>27151368</v>
      </c>
      <c r="F23" s="40">
        <f t="shared" ref="F23:H23" si="3">SUM(F18:F22)</f>
        <v>33417879</v>
      </c>
      <c r="G23" s="40">
        <f t="shared" si="3"/>
        <v>23673710</v>
      </c>
      <c r="H23" s="40">
        <f t="shared" si="3"/>
        <v>23607007</v>
      </c>
    </row>
    <row r="25" spans="4:9" x14ac:dyDescent="0.25">
      <c r="D25" s="42" t="s">
        <v>32</v>
      </c>
      <c r="E25" s="42" t="s">
        <v>41</v>
      </c>
      <c r="F25" s="42" t="s">
        <v>26</v>
      </c>
      <c r="G25" s="42" t="s">
        <v>42</v>
      </c>
      <c r="H25" s="42" t="s">
        <v>28</v>
      </c>
    </row>
    <row r="26" spans="4:9" x14ac:dyDescent="0.25">
      <c r="D26" s="36" t="s">
        <v>35</v>
      </c>
      <c r="E26" s="41">
        <v>40</v>
      </c>
      <c r="F26" s="41">
        <v>50</v>
      </c>
      <c r="G26" s="41">
        <v>37</v>
      </c>
      <c r="H26" s="41">
        <v>35</v>
      </c>
    </row>
    <row r="28" spans="4:9" x14ac:dyDescent="0.25">
      <c r="D28" s="45" t="s">
        <v>33</v>
      </c>
      <c r="E28" s="45" t="s">
        <v>34</v>
      </c>
      <c r="F28" s="45" t="s">
        <v>36</v>
      </c>
      <c r="G28" s="45" t="s">
        <v>37</v>
      </c>
      <c r="H28" s="45" t="s">
        <v>38</v>
      </c>
      <c r="I28" s="46" t="s">
        <v>39</v>
      </c>
    </row>
    <row r="29" spans="4:9" x14ac:dyDescent="0.25">
      <c r="D29" s="43" t="s">
        <v>35</v>
      </c>
      <c r="E29" s="43">
        <v>50</v>
      </c>
      <c r="F29" s="44">
        <v>38</v>
      </c>
      <c r="G29" s="44">
        <v>30</v>
      </c>
      <c r="H29" s="44">
        <v>45</v>
      </c>
      <c r="I29" s="41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1E22-2E52-427F-AD81-2AB8ABA172A6}">
  <dimension ref="D2:Q29"/>
  <sheetViews>
    <sheetView showGridLines="0" tabSelected="1" zoomScale="70" zoomScaleNormal="70" workbookViewId="0">
      <selection activeCell="L22" sqref="L22"/>
    </sheetView>
  </sheetViews>
  <sheetFormatPr defaultRowHeight="13.8" x14ac:dyDescent="0.25"/>
  <cols>
    <col min="1" max="3" width="8.88671875" style="37"/>
    <col min="4" max="4" width="15" style="37" customWidth="1"/>
    <col min="5" max="5" width="14.21875" style="37" customWidth="1"/>
    <col min="6" max="6" width="14.77734375" style="37" customWidth="1"/>
    <col min="7" max="7" width="13.88671875" style="37" customWidth="1"/>
    <col min="8" max="8" width="12.88671875" style="37" customWidth="1"/>
    <col min="9" max="9" width="16.21875" style="37" customWidth="1"/>
    <col min="10" max="10" width="29.33203125" style="37" customWidth="1"/>
    <col min="11" max="11" width="8.88671875" style="37"/>
    <col min="12" max="13" width="12.6640625" style="37" customWidth="1"/>
    <col min="14" max="14" width="13.44140625" style="37" customWidth="1"/>
    <col min="15" max="15" width="12.6640625" style="37" customWidth="1"/>
    <col min="16" max="16" width="13.44140625" style="37" customWidth="1"/>
    <col min="17" max="17" width="20.33203125" style="37" customWidth="1"/>
    <col min="18" max="16384" width="8.88671875" style="37"/>
  </cols>
  <sheetData>
    <row r="2" spans="4:17" x14ac:dyDescent="0.25">
      <c r="D2" s="42" t="s">
        <v>44</v>
      </c>
      <c r="E2" s="42" t="s">
        <v>26</v>
      </c>
      <c r="F2" s="42" t="s">
        <v>27</v>
      </c>
      <c r="G2" s="42" t="s">
        <v>29</v>
      </c>
      <c r="H2" s="42" t="s">
        <v>28</v>
      </c>
      <c r="I2" s="42" t="s">
        <v>43</v>
      </c>
      <c r="J2" s="42" t="s">
        <v>51</v>
      </c>
      <c r="M2" s="48" t="s">
        <v>31</v>
      </c>
      <c r="N2" s="67">
        <f>SUM(E23:H23)</f>
        <v>117913260</v>
      </c>
    </row>
    <row r="3" spans="4:17" x14ac:dyDescent="0.25">
      <c r="D3" s="42" t="s">
        <v>21</v>
      </c>
      <c r="E3" s="36">
        <v>0</v>
      </c>
      <c r="F3" s="36">
        <v>0</v>
      </c>
      <c r="G3" s="36">
        <v>0</v>
      </c>
      <c r="H3" s="36">
        <v>21</v>
      </c>
      <c r="I3" s="36">
        <f>SUM(E3:H3)</f>
        <v>21</v>
      </c>
      <c r="J3" s="36"/>
    </row>
    <row r="4" spans="4:17" x14ac:dyDescent="0.25">
      <c r="D4" s="42" t="s">
        <v>22</v>
      </c>
      <c r="E4" s="36">
        <v>0</v>
      </c>
      <c r="F4" s="36">
        <v>0</v>
      </c>
      <c r="G4" s="36">
        <v>22</v>
      </c>
      <c r="H4" s="36">
        <v>14</v>
      </c>
      <c r="I4" s="36">
        <f>SUM(E4:H4)</f>
        <v>36</v>
      </c>
      <c r="J4" s="36">
        <f>MOD(I4,3)</f>
        <v>0</v>
      </c>
    </row>
    <row r="5" spans="4:17" x14ac:dyDescent="0.25">
      <c r="D5" s="42" t="s">
        <v>23</v>
      </c>
      <c r="E5" s="36">
        <v>0</v>
      </c>
      <c r="F5" s="36">
        <v>15</v>
      </c>
      <c r="G5" s="36">
        <v>15</v>
      </c>
      <c r="H5" s="36">
        <v>0</v>
      </c>
      <c r="I5" s="36">
        <f t="shared" ref="I5:I7" si="0">SUM(E5:H5)</f>
        <v>30</v>
      </c>
      <c r="J5" s="36"/>
    </row>
    <row r="6" spans="4:17" x14ac:dyDescent="0.25">
      <c r="D6" s="42" t="s">
        <v>24</v>
      </c>
      <c r="E6" s="36">
        <v>10</v>
      </c>
      <c r="F6" s="36">
        <v>35</v>
      </c>
      <c r="G6" s="36">
        <v>0</v>
      </c>
      <c r="H6" s="36">
        <v>0</v>
      </c>
      <c r="I6" s="36">
        <f t="shared" si="0"/>
        <v>45</v>
      </c>
      <c r="J6" s="36"/>
    </row>
    <row r="7" spans="4:17" x14ac:dyDescent="0.25">
      <c r="D7" s="42" t="s">
        <v>25</v>
      </c>
      <c r="E7" s="36">
        <v>30</v>
      </c>
      <c r="F7" s="36">
        <v>0</v>
      </c>
      <c r="G7" s="36">
        <v>0</v>
      </c>
      <c r="H7" s="36">
        <v>0</v>
      </c>
      <c r="I7" s="36">
        <f t="shared" si="0"/>
        <v>30</v>
      </c>
      <c r="J7" s="36"/>
    </row>
    <row r="8" spans="4:17" x14ac:dyDescent="0.25">
      <c r="D8" s="42" t="s">
        <v>43</v>
      </c>
      <c r="E8" s="36">
        <f>SUM(E3:E7)</f>
        <v>40</v>
      </c>
      <c r="F8" s="36">
        <f t="shared" ref="F8:H8" si="1">SUM(F3:F7)</f>
        <v>50</v>
      </c>
      <c r="G8" s="36">
        <f t="shared" si="1"/>
        <v>37</v>
      </c>
      <c r="H8" s="36">
        <f t="shared" si="1"/>
        <v>35</v>
      </c>
      <c r="I8" s="36"/>
      <c r="J8" s="36"/>
    </row>
    <row r="10" spans="4:17" x14ac:dyDescent="0.25">
      <c r="D10" s="42" t="s">
        <v>30</v>
      </c>
      <c r="E10" s="42" t="s">
        <v>26</v>
      </c>
      <c r="F10" s="42" t="s">
        <v>27</v>
      </c>
      <c r="G10" s="42" t="s">
        <v>29</v>
      </c>
      <c r="H10" s="42" t="s">
        <v>28</v>
      </c>
    </row>
    <row r="11" spans="4:17" x14ac:dyDescent="0.25">
      <c r="D11" s="42" t="s">
        <v>21</v>
      </c>
      <c r="E11" s="68">
        <v>704986</v>
      </c>
      <c r="F11" s="69">
        <v>704370</v>
      </c>
      <c r="G11" s="69">
        <v>639830</v>
      </c>
      <c r="H11" s="69">
        <v>781834</v>
      </c>
    </row>
    <row r="12" spans="4:17" x14ac:dyDescent="0.25">
      <c r="D12" s="42" t="s">
        <v>22</v>
      </c>
      <c r="E12" s="68">
        <v>681994</v>
      </c>
      <c r="F12" s="69">
        <v>744763</v>
      </c>
      <c r="G12" s="69">
        <v>759305</v>
      </c>
      <c r="H12" s="69">
        <v>727634</v>
      </c>
    </row>
    <row r="13" spans="4:17" x14ac:dyDescent="0.25">
      <c r="D13" s="42" t="s">
        <v>23</v>
      </c>
      <c r="E13" s="68">
        <v>649896</v>
      </c>
      <c r="F13" s="69">
        <v>669537</v>
      </c>
      <c r="G13" s="69">
        <v>664394</v>
      </c>
      <c r="H13" s="69">
        <v>653397</v>
      </c>
    </row>
    <row r="14" spans="4:17" x14ac:dyDescent="0.25">
      <c r="D14" s="42" t="s">
        <v>24</v>
      </c>
      <c r="E14" s="68">
        <v>722885</v>
      </c>
      <c r="F14" s="69">
        <v>753833</v>
      </c>
      <c r="G14" s="69">
        <v>773519</v>
      </c>
      <c r="H14" s="69">
        <v>699529</v>
      </c>
      <c r="L14" s="70"/>
      <c r="M14" s="70"/>
      <c r="N14" s="70"/>
      <c r="O14" s="70"/>
      <c r="P14" s="70"/>
      <c r="Q14" s="70"/>
    </row>
    <row r="15" spans="4:17" x14ac:dyDescent="0.25">
      <c r="D15" s="42" t="s">
        <v>25</v>
      </c>
      <c r="E15" s="68">
        <v>699373</v>
      </c>
      <c r="F15" s="69">
        <v>652477</v>
      </c>
      <c r="G15" s="69">
        <v>652477</v>
      </c>
      <c r="H15" s="69">
        <v>670911</v>
      </c>
      <c r="L15" s="70"/>
      <c r="M15" s="66" t="s">
        <v>50</v>
      </c>
      <c r="N15" s="66"/>
      <c r="O15" s="66"/>
      <c r="P15" s="66"/>
      <c r="Q15" s="70"/>
    </row>
    <row r="16" spans="4:17" x14ac:dyDescent="0.25">
      <c r="L16" s="70"/>
      <c r="M16" s="71">
        <f>IF(OR(E3&gt;=15,E3=0),1,0)</f>
        <v>1</v>
      </c>
      <c r="N16" s="71">
        <f>IF(OR(F3&gt;=15,F3=0),1,0)</f>
        <v>1</v>
      </c>
      <c r="O16" s="71">
        <f t="shared" ref="O16:P16" si="2">IF(OR(G3&gt;=15,G3=0),1,0)</f>
        <v>1</v>
      </c>
      <c r="P16" s="71">
        <f t="shared" si="2"/>
        <v>1</v>
      </c>
      <c r="Q16" s="70"/>
    </row>
    <row r="17" spans="4:17" x14ac:dyDescent="0.25">
      <c r="D17" s="42" t="s">
        <v>31</v>
      </c>
      <c r="E17" s="42" t="s">
        <v>26</v>
      </c>
      <c r="F17" s="42" t="s">
        <v>27</v>
      </c>
      <c r="G17" s="42" t="s">
        <v>29</v>
      </c>
      <c r="H17" s="42" t="s">
        <v>28</v>
      </c>
      <c r="L17" s="70"/>
      <c r="M17" s="70"/>
      <c r="N17" s="70"/>
      <c r="O17" s="70"/>
      <c r="P17" s="70"/>
      <c r="Q17" s="70"/>
    </row>
    <row r="18" spans="4:17" x14ac:dyDescent="0.25">
      <c r="D18" s="42" t="s">
        <v>21</v>
      </c>
      <c r="E18" s="36">
        <f>E3*E11</f>
        <v>0</v>
      </c>
      <c r="F18" s="36">
        <f>F3*F11</f>
        <v>0</v>
      </c>
      <c r="G18" s="36">
        <f>G3*G11</f>
        <v>0</v>
      </c>
      <c r="H18" s="36">
        <f>H3*H11</f>
        <v>16418514</v>
      </c>
    </row>
    <row r="19" spans="4:17" x14ac:dyDescent="0.25">
      <c r="D19" s="42" t="s">
        <v>22</v>
      </c>
      <c r="E19" s="36">
        <f t="shared" ref="E19:H22" si="3">E4*E12</f>
        <v>0</v>
      </c>
      <c r="F19" s="36">
        <f t="shared" si="3"/>
        <v>0</v>
      </c>
      <c r="G19" s="36">
        <f t="shared" si="3"/>
        <v>16704710</v>
      </c>
      <c r="H19" s="36">
        <f t="shared" si="3"/>
        <v>10186876</v>
      </c>
    </row>
    <row r="20" spans="4:17" x14ac:dyDescent="0.25">
      <c r="D20" s="42" t="s">
        <v>23</v>
      </c>
      <c r="E20" s="36">
        <f t="shared" si="3"/>
        <v>0</v>
      </c>
      <c r="F20" s="36">
        <f t="shared" si="3"/>
        <v>10043055</v>
      </c>
      <c r="G20" s="36">
        <f t="shared" si="3"/>
        <v>9965910</v>
      </c>
      <c r="H20" s="36">
        <f t="shared" si="3"/>
        <v>0</v>
      </c>
    </row>
    <row r="21" spans="4:17" x14ac:dyDescent="0.25">
      <c r="D21" s="42" t="s">
        <v>24</v>
      </c>
      <c r="E21" s="36">
        <f t="shared" si="3"/>
        <v>7228850</v>
      </c>
      <c r="F21" s="36">
        <f t="shared" si="3"/>
        <v>26384155</v>
      </c>
      <c r="G21" s="36">
        <f t="shared" si="3"/>
        <v>0</v>
      </c>
      <c r="H21" s="36">
        <f t="shared" si="3"/>
        <v>0</v>
      </c>
    </row>
    <row r="22" spans="4:17" x14ac:dyDescent="0.25">
      <c r="D22" s="42" t="s">
        <v>25</v>
      </c>
      <c r="E22" s="36">
        <f t="shared" si="3"/>
        <v>20981190</v>
      </c>
      <c r="F22" s="36">
        <f t="shared" si="3"/>
        <v>0</v>
      </c>
      <c r="G22" s="36">
        <f t="shared" si="3"/>
        <v>0</v>
      </c>
      <c r="H22" s="36">
        <f t="shared" si="3"/>
        <v>0</v>
      </c>
    </row>
    <row r="23" spans="4:17" x14ac:dyDescent="0.25">
      <c r="D23" s="42" t="s">
        <v>40</v>
      </c>
      <c r="E23" s="36">
        <f>SUM(E18:E22)</f>
        <v>28210040</v>
      </c>
      <c r="F23" s="36">
        <f t="shared" ref="F23:H23" si="4">SUM(F18:F22)</f>
        <v>36427210</v>
      </c>
      <c r="G23" s="36">
        <f t="shared" si="4"/>
        <v>26670620</v>
      </c>
      <c r="H23" s="36">
        <f t="shared" si="4"/>
        <v>26605390</v>
      </c>
    </row>
    <row r="25" spans="4:17" x14ac:dyDescent="0.25">
      <c r="D25" s="42" t="s">
        <v>32</v>
      </c>
      <c r="E25" s="42" t="s">
        <v>41</v>
      </c>
      <c r="F25" s="42" t="s">
        <v>26</v>
      </c>
      <c r="G25" s="42" t="s">
        <v>42</v>
      </c>
      <c r="H25" s="42" t="s">
        <v>28</v>
      </c>
    </row>
    <row r="26" spans="4:17" x14ac:dyDescent="0.25">
      <c r="D26" s="42" t="s">
        <v>35</v>
      </c>
      <c r="E26" s="41">
        <v>40</v>
      </c>
      <c r="F26" s="41">
        <v>50</v>
      </c>
      <c r="G26" s="41">
        <v>37</v>
      </c>
      <c r="H26" s="41">
        <v>35</v>
      </c>
    </row>
    <row r="28" spans="4:17" x14ac:dyDescent="0.25">
      <c r="D28" s="42" t="s">
        <v>33</v>
      </c>
      <c r="E28" s="42" t="s">
        <v>34</v>
      </c>
      <c r="F28" s="42" t="s">
        <v>36</v>
      </c>
      <c r="G28" s="42" t="s">
        <v>37</v>
      </c>
      <c r="H28" s="42" t="s">
        <v>38</v>
      </c>
      <c r="I28" s="42" t="s">
        <v>39</v>
      </c>
    </row>
    <row r="29" spans="4:17" x14ac:dyDescent="0.25">
      <c r="D29" s="42" t="s">
        <v>35</v>
      </c>
      <c r="E29" s="36">
        <v>50</v>
      </c>
      <c r="F29" s="41">
        <v>38</v>
      </c>
      <c r="G29" s="41">
        <v>30</v>
      </c>
      <c r="H29" s="41">
        <v>45</v>
      </c>
      <c r="I29" s="41">
        <v>30</v>
      </c>
    </row>
  </sheetData>
  <mergeCells count="1">
    <mergeCell ref="M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CÂU 1</vt:lpstr>
      <vt:lpstr>CÂU 1.1</vt:lpstr>
      <vt:lpstr>CÂU 1.2</vt:lpstr>
      <vt:lpstr>CÂU 1.3</vt:lpstr>
      <vt:lpstr>CÂU 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 Minh</dc:creator>
  <cp:lastModifiedBy>BTC VSCC 2025 - Khánh Phan</cp:lastModifiedBy>
  <dcterms:created xsi:type="dcterms:W3CDTF">2021-09-04T14:42:18Z</dcterms:created>
  <dcterms:modified xsi:type="dcterms:W3CDTF">2025-04-14T07:31:53Z</dcterms:modified>
</cp:coreProperties>
</file>