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wmf" ContentType="image/x-wmf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<sst xmlns="http://schemas.openxmlformats.org/spreadsheetml/2006/main" count="39" uniqueCount="39">
  <si>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Benchmark</t>
  </si>
  <si>
    <t xml:space="preserve">Tiempo Referencia</t>
  </si>
  <si>
    <t xml:space="preserve">Tiempo Medido A</t>
  </si>
  <si>
    <t xml:space="preserve"> Ref/A x 100</t>
  </si>
  <si>
    <t xml:space="preserve">Specfp_base A</t>
  </si>
  <si>
    <t xml:space="preserve">Tiempo  Medido B</t>
  </si>
  <si>
    <t xml:space="preserve">Ref/B * 100</t>
  </si>
  <si>
    <t xml:space="preserve">Specfp_base B</t>
  </si>
  <si>
    <t xml:space="preserve">PREGUNTAS</t>
  </si>
  <si>
    <t xml:space="preserve">RESPUESTAS (justifícalas)</t>
  </si>
  <si>
    <t xml:space="preserve">168.wupwise</t>
  </si>
  <si>
    <t xml:space="preserve">171.swim</t>
  </si>
  <si>
    <t xml:space="preserve">172.mgrid</t>
  </si>
  <si>
    <t xml:space="preserve">a) Calcula el índice Specfp_base  del computador B ¿Cuál es el computador más rápido?¿El A ó el B?</t>
  </si>
  <si>
    <t xml:space="preserve">El computador más rápido es el A ya que su índice Specfp_base(311) es mayor que el del computador B (294).</t>
  </si>
  <si>
    <t xml:space="preserve">173.applu</t>
  </si>
  <si>
    <t xml:space="preserve">b) ¿Cuánto es más rápido uno que otro, usando el índice Specfp_base? </t>
  </si>
  <si>
    <t xml:space="preserve">Tenemos que la aceleración en base del índice Specfp_base es:  A = 311/294 = 1.057. 
Aproximadamente el computador A es 1 vez más rápido que el computador B .</t>
  </si>
  <si>
    <t xml:space="preserve">177.mesa</t>
  </si>
  <si>
    <t xml:space="preserve">c) Calcula la aceleración entre A y B. </t>
  </si>
  <si>
    <r>
      <rPr>
        <sz val="11"/>
        <color rgb="FF000000"/>
        <rFont val="Calibri"/>
        <family val="2"/>
        <charset val="1"/>
      </rPr>
      <t xml:space="preserve">La aceleración entre A y B es: A= TB / TA=772/669=  1.1539
</t>
    </r>
  </si>
  <si>
    <t xml:space="preserve">178.galgel</t>
  </si>
  <si>
    <t xml:space="preserve">d) ¿Hay la misma relación entre los Specfp_base y los tiempos medios de A y B?.
 Dibuja un histograma todos ellos</t>
  </si>
  <si>
    <t xml:space="preserve">No, la relación de Specfp_base es ligeramente menor que la relación de tiempos medios entre los computadores A y B.</t>
  </si>
  <si>
    <t xml:space="preserve">179.art</t>
  </si>
  <si>
    <t xml:space="preserve">e) ¿Cómo usarías los tiempos de referencia para calcular un índice de rendimiento justo?</t>
  </si>
  <si>
    <t xml:space="preserve">Podemos dividir los tiempos de los computadores sobre el tiempo de referencia, y normalizar la media obtenida, y luego calcular cuál de los dos computadores es más rápido. El valor obtenido es 1.23, es decir, el computador A es 1.23 más rápido que el B.</t>
  </si>
  <si>
    <t xml:space="preserve">183.equake</t>
  </si>
  <si>
    <t xml:space="preserve">187.facerec</t>
  </si>
  <si>
    <t xml:space="preserve">188.ammp</t>
  </si>
  <si>
    <t xml:space="preserve">189.lucas</t>
  </si>
  <si>
    <t xml:space="preserve">191.fma3d</t>
  </si>
  <si>
    <t xml:space="preserve">200.sixtrack</t>
  </si>
  <si>
    <t xml:space="preserve">301.apsi</t>
  </si>
  <si>
    <t xml:space="preserve">Medias aritmética</t>
  </si>
  <si>
    <t xml:space="preserve">Tiempo de A/T_ref</t>
  </si>
  <si>
    <t xml:space="preserve">Tiempo de B/T_ref</t>
  </si>
  <si>
    <t xml:space="preserve">Media aritmética</t>
  </si>
  <si>
    <t xml:space="preserve">Aceleración nueva: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</si>
</sst>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C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AA95"/>
        <bgColor rgb="FFFFCCCC"/>
      </patternFill>
    </fill>
    <fill>
      <patternFill patternType="solid">
        <fgColor rgb="FFCCCCCC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Tiempo medido de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Hoja1!$C$2:$C$15</c:f>
              <c:numCache>
                <c:formatCode>General</c:formatCode>
                <c:ptCount val="14"/>
                <c:pt idx="0">
                  <c:v>470</c:v>
                </c:pt>
                <c:pt idx="1">
                  <c:v>616</c:v>
                </c:pt>
                <c:pt idx="2">
                  <c:v>704</c:v>
                </c:pt>
                <c:pt idx="3">
                  <c:v>715</c:v>
                </c:pt>
                <c:pt idx="4">
                  <c:v>334</c:v>
                </c:pt>
                <c:pt idx="5">
                  <c:v>645</c:v>
                </c:pt>
                <c:pt idx="6">
                  <c:v>1232</c:v>
                </c:pt>
                <c:pt idx="7">
                  <c:v>500</c:v>
                </c:pt>
                <c:pt idx="8">
                  <c:v>488</c:v>
                </c:pt>
                <c:pt idx="9">
                  <c:v>756</c:v>
                </c:pt>
                <c:pt idx="10">
                  <c:v>869</c:v>
                </c:pt>
                <c:pt idx="11">
                  <c:v>594</c:v>
                </c:pt>
                <c:pt idx="12">
                  <c:v>465</c:v>
                </c:pt>
                <c:pt idx="13">
                  <c:v>975</c:v>
                </c:pt>
              </c:numCache>
            </c:numRef>
          </c:val>
        </c:ser>
        <c:gapWidth val="100"/>
        <c:overlap val="0"/>
        <c:axId val="74686009"/>
        <c:axId val="50283479"/>
      </c:barChart>
      <c:catAx>
        <c:axId val="746860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283479"/>
        <c:crosses val="autoZero"/>
        <c:auto val="1"/>
        <c:lblAlgn val="ctr"/>
        <c:lblOffset val="100"/>
      </c:catAx>
      <c:valAx>
        <c:axId val="502834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86009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Tiempo medido de 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Hoja1!$F$2:$F$15</c:f>
              <c:numCache>
                <c:formatCode>General</c:formatCode>
                <c:ptCount val="14"/>
                <c:pt idx="0">
                  <c:v>928</c:v>
                </c:pt>
                <c:pt idx="1">
                  <c:v>1132</c:v>
                </c:pt>
                <c:pt idx="2">
                  <c:v>912</c:v>
                </c:pt>
                <c:pt idx="3">
                  <c:v>108</c:v>
                </c:pt>
                <c:pt idx="4">
                  <c:v>718</c:v>
                </c:pt>
                <c:pt idx="5">
                  <c:v>635</c:v>
                </c:pt>
                <c:pt idx="6">
                  <c:v>660</c:v>
                </c:pt>
                <c:pt idx="7">
                  <c:v>365</c:v>
                </c:pt>
                <c:pt idx="8">
                  <c:v>1166</c:v>
                </c:pt>
                <c:pt idx="9">
                  <c:v>1000</c:v>
                </c:pt>
                <c:pt idx="10">
                  <c:v>1100</c:v>
                </c:pt>
                <c:pt idx="11">
                  <c:v>815</c:v>
                </c:pt>
                <c:pt idx="12">
                  <c:v>944</c:v>
                </c:pt>
                <c:pt idx="13">
                  <c:v>319</c:v>
                </c:pt>
              </c:numCache>
            </c:numRef>
          </c:val>
        </c:ser>
        <c:gapWidth val="100"/>
        <c:overlap val="0"/>
        <c:axId val="55422206"/>
        <c:axId val="27346334"/>
      </c:barChart>
      <c:catAx>
        <c:axId val="554222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346334"/>
        <c:crosses val="autoZero"/>
        <c:auto val="1"/>
        <c:lblAlgn val="ctr"/>
        <c:lblOffset val="100"/>
      </c:catAx>
      <c:valAx>
        <c:axId val="273463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422206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T_ref/Tiempo medido de 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15846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Hoja1!$D$2:$D$15</c:f>
              <c:numCache>
                <c:formatCode>General</c:formatCode>
                <c:ptCount val="14"/>
                <c:pt idx="0">
                  <c:v>340</c:v>
                </c:pt>
                <c:pt idx="1">
                  <c:v>503</c:v>
                </c:pt>
                <c:pt idx="2">
                  <c:v>256</c:v>
                </c:pt>
                <c:pt idx="3">
                  <c:v>294</c:v>
                </c:pt>
                <c:pt idx="4">
                  <c:v>419</c:v>
                </c:pt>
                <c:pt idx="5">
                  <c:v>450</c:v>
                </c:pt>
                <c:pt idx="6">
                  <c:v>211</c:v>
                </c:pt>
                <c:pt idx="7">
                  <c:v>260</c:v>
                </c:pt>
                <c:pt idx="8">
                  <c:v>389</c:v>
                </c:pt>
                <c:pt idx="9">
                  <c:v>291</c:v>
                </c:pt>
                <c:pt idx="10">
                  <c:v>230</c:v>
                </c:pt>
                <c:pt idx="11">
                  <c:v>354</c:v>
                </c:pt>
                <c:pt idx="12">
                  <c:v>237</c:v>
                </c:pt>
                <c:pt idx="13">
                  <c:v>267</c:v>
                </c:pt>
              </c:numCache>
            </c:numRef>
          </c:val>
        </c:ser>
        <c:gapWidth val="100"/>
        <c:overlap val="0"/>
        <c:axId val="42240845"/>
        <c:axId val="50219892"/>
      </c:barChart>
      <c:catAx>
        <c:axId val="422408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219892"/>
        <c:crosses val="autoZero"/>
        <c:auto val="1"/>
        <c:lblAlgn val="ctr"/>
        <c:lblOffset val="100"/>
      </c:catAx>
      <c:valAx>
        <c:axId val="502198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240845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T_ref/Tiempo medido de 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15846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Hoja1!$G$2:$G$15</c:f>
              <c:numCache>
                <c:formatCode>General</c:formatCode>
                <c:ptCount val="14"/>
                <c:pt idx="0">
                  <c:v>172</c:v>
                </c:pt>
                <c:pt idx="1">
                  <c:v>274</c:v>
                </c:pt>
                <c:pt idx="2">
                  <c:v>197</c:v>
                </c:pt>
                <c:pt idx="3">
                  <c:v>1944</c:v>
                </c:pt>
                <c:pt idx="4">
                  <c:v>195</c:v>
                </c:pt>
                <c:pt idx="5">
                  <c:v>457</c:v>
                </c:pt>
                <c:pt idx="6">
                  <c:v>394</c:v>
                </c:pt>
                <c:pt idx="7">
                  <c:v>356</c:v>
                </c:pt>
                <c:pt idx="8">
                  <c:v>163</c:v>
                </c:pt>
                <c:pt idx="9">
                  <c:v>220</c:v>
                </c:pt>
                <c:pt idx="10">
                  <c:v>182</c:v>
                </c:pt>
                <c:pt idx="11">
                  <c:v>258</c:v>
                </c:pt>
                <c:pt idx="12">
                  <c:v>117</c:v>
                </c:pt>
                <c:pt idx="13">
                  <c:v>815</c:v>
                </c:pt>
              </c:numCache>
            </c:numRef>
          </c:val>
        </c:ser>
        <c:gapWidth val="100"/>
        <c:overlap val="0"/>
        <c:axId val="5994"/>
        <c:axId val="82880154"/>
      </c:barChart>
      <c:catAx>
        <c:axId val="59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880154"/>
        <c:crosses val="autoZero"/>
        <c:auto val="1"/>
        <c:lblAlgn val="ctr"/>
        <c:lblOffset val="100"/>
      </c:catAx>
      <c:valAx>
        <c:axId val="828801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94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133560</xdr:colOff>
      <xdr:row>22</xdr:row>
      <xdr:rowOff>44280</xdr:rowOff>
    </xdr:from>
    <xdr:to>
      <xdr:col>5</xdr:col>
      <xdr:colOff>900360</xdr:colOff>
      <xdr:row>27</xdr:row>
      <xdr:rowOff>72000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782000" y="6105240"/>
          <a:ext cx="4741920" cy="980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2548080</xdr:colOff>
      <xdr:row>13</xdr:row>
      <xdr:rowOff>57960</xdr:rowOff>
    </xdr:from>
    <xdr:to>
      <xdr:col>10</xdr:col>
      <xdr:colOff>819000</xdr:colOff>
      <xdr:row>27</xdr:row>
      <xdr:rowOff>16200</xdr:rowOff>
    </xdr:to>
    <xdr:graphicFrame>
      <xdr:nvGraphicFramePr>
        <xdr:cNvPr id="1" name=""/>
        <xdr:cNvGraphicFramePr/>
      </xdr:nvGraphicFramePr>
      <xdr:xfrm>
        <a:off x="13639320" y="4465440"/>
        <a:ext cx="4559400" cy="256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1355040</xdr:colOff>
      <xdr:row>13</xdr:row>
      <xdr:rowOff>31320</xdr:rowOff>
    </xdr:from>
    <xdr:to>
      <xdr:col>10</xdr:col>
      <xdr:colOff>6093720</xdr:colOff>
      <xdr:row>27</xdr:row>
      <xdr:rowOff>90360</xdr:rowOff>
    </xdr:to>
    <xdr:graphicFrame>
      <xdr:nvGraphicFramePr>
        <xdr:cNvPr id="2" name=""/>
        <xdr:cNvGraphicFramePr/>
      </xdr:nvGraphicFramePr>
      <xdr:xfrm>
        <a:off x="18734760" y="4438800"/>
        <a:ext cx="4738680" cy="266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2503080</xdr:colOff>
      <xdr:row>30</xdr:row>
      <xdr:rowOff>51120</xdr:rowOff>
    </xdr:from>
    <xdr:to>
      <xdr:col>10</xdr:col>
      <xdr:colOff>888480</xdr:colOff>
      <xdr:row>44</xdr:row>
      <xdr:rowOff>104400</xdr:rowOff>
    </xdr:to>
    <xdr:graphicFrame>
      <xdr:nvGraphicFramePr>
        <xdr:cNvPr id="3" name=""/>
        <xdr:cNvGraphicFramePr/>
      </xdr:nvGraphicFramePr>
      <xdr:xfrm>
        <a:off x="13594320" y="7635960"/>
        <a:ext cx="467388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1350000</xdr:colOff>
      <xdr:row>30</xdr:row>
      <xdr:rowOff>96840</xdr:rowOff>
    </xdr:from>
    <xdr:to>
      <xdr:col>10</xdr:col>
      <xdr:colOff>5912640</xdr:colOff>
      <xdr:row>44</xdr:row>
      <xdr:rowOff>87840</xdr:rowOff>
    </xdr:to>
    <xdr:graphicFrame>
      <xdr:nvGraphicFramePr>
        <xdr:cNvPr id="4" name=""/>
        <xdr:cNvGraphicFramePr/>
      </xdr:nvGraphicFramePr>
      <xdr:xfrm>
        <a:off x="18729720" y="7681680"/>
        <a:ext cx="4562640" cy="256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0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K8" activeCellId="0" sqref="K8"/>
    </sheetView>
  </sheetViews>
  <sheetFormatPr defaultRowHeight="13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15.91"/>
    <col collapsed="false" customWidth="true" hidden="false" outlineLevel="0" max="3" min="3" style="0" width="16.18"/>
    <col collapsed="false" customWidth="true" hidden="false" outlineLevel="0" max="5" min="4" style="0" width="12.12"/>
    <col collapsed="false" customWidth="true" hidden="false" outlineLevel="0" max="7" min="6" style="0" width="17.09"/>
    <col collapsed="false" customWidth="true" hidden="false" outlineLevel="0" max="8" min="8" style="0" width="19.49"/>
    <col collapsed="false" customWidth="true" hidden="false" outlineLevel="0" max="9" min="9" style="0" width="23.82"/>
    <col collapsed="false" customWidth="true" hidden="false" outlineLevel="0" max="10" min="10" style="0" width="89.12"/>
    <col collapsed="false" customWidth="true" hidden="false" outlineLevel="0" max="11" min="11" style="0" width="114.01"/>
    <col collapsed="false" customWidth="true" hidden="false" outlineLevel="0" max="12" min="12" style="0" width="18.63"/>
    <col collapsed="false" customWidth="true" hidden="false" outlineLevel="0" max="13" min="13" style="0" width="13.29"/>
    <col collapsed="false" customWidth="true" hidden="false" outlineLevel="0" max="14" min="14" style="0" width="12.56"/>
    <col collapsed="false" customWidth="true" hidden="false" outlineLevel="0" max="15" min="15" style="0" width="13.7"/>
    <col collapsed="false" customWidth="true" hidden="false" outlineLevel="0" max="1021" min="16" style="0" width="10.54"/>
    <col collapsed="false" customWidth="false" hidden="false" outlineLevel="0" max="1025" min="1022" style="0" width="11.52"/>
  </cols>
  <sheetData>
    <row r="1" customFormat="false" ht="24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J1" s="3" t="s">
        <v>8</v>
      </c>
      <c r="K1" s="4" t="s">
        <v>9</v>
      </c>
    </row>
    <row r="2" customFormat="false" ht="19.8" hidden="false" customHeight="true" outlineLevel="0" collapsed="false">
      <c r="A2" s="1" t="s">
        <v>10</v>
      </c>
      <c r="B2" s="5" t="n">
        <v>1600</v>
      </c>
      <c r="C2" s="5" t="n">
        <v>470</v>
      </c>
      <c r="D2" s="5" t="n">
        <f aca="false">ROUND(B2/C2*100,0)</f>
        <v>340</v>
      </c>
      <c r="E2" s="5" t="n">
        <f aca="false">ROUND(GEOMEAN(D2:D15),0)</f>
        <v>311</v>
      </c>
      <c r="F2" s="5" t="n">
        <v>928</v>
      </c>
      <c r="G2" s="6" t="n">
        <f aca="false">ROUND(B2/F2*100,0)</f>
        <v>172</v>
      </c>
      <c r="H2" s="6" t="n">
        <f aca="false">ROUND(GEOMEAN(G2:G15),0)</f>
        <v>294</v>
      </c>
      <c r="J2" s="1"/>
    </row>
    <row r="3" customFormat="false" ht="13.8" hidden="false" customHeight="false" outlineLevel="0" collapsed="false">
      <c r="A3" s="1" t="s">
        <v>11</v>
      </c>
      <c r="B3" s="5" t="n">
        <v>3100</v>
      </c>
      <c r="C3" s="5" t="n">
        <v>616</v>
      </c>
      <c r="D3" s="5" t="n">
        <f aca="false">ROUND(B3/C3*100,0)</f>
        <v>503</v>
      </c>
      <c r="E3" s="5"/>
      <c r="F3" s="5" t="n">
        <v>1132</v>
      </c>
      <c r="G3" s="6" t="n">
        <f aca="false">ROUND(B3/F3*100,0)</f>
        <v>274</v>
      </c>
      <c r="J3" s="1"/>
    </row>
    <row r="4" customFormat="false" ht="22.2" hidden="false" customHeight="true" outlineLevel="0" collapsed="false">
      <c r="A4" s="1" t="s">
        <v>12</v>
      </c>
      <c r="B4" s="5" t="n">
        <v>1800</v>
      </c>
      <c r="C4" s="5" t="n">
        <v>704</v>
      </c>
      <c r="D4" s="5" t="n">
        <f aca="false">ROUND(B4/C4*100,0)</f>
        <v>256</v>
      </c>
      <c r="E4" s="5"/>
      <c r="F4" s="5" t="n">
        <v>912</v>
      </c>
      <c r="G4" s="6" t="n">
        <f aca="false">ROUND(B4/F4*100,0)</f>
        <v>197</v>
      </c>
      <c r="J4" s="1" t="s">
        <v>13</v>
      </c>
      <c r="K4" s="1" t="s">
        <v>14</v>
      </c>
    </row>
    <row r="5" s="1" customFormat="true" ht="35.4" hidden="false" customHeight="true" outlineLevel="0" collapsed="false">
      <c r="A5" s="1" t="s">
        <v>15</v>
      </c>
      <c r="B5" s="5" t="n">
        <v>2100</v>
      </c>
      <c r="C5" s="5" t="n">
        <v>715</v>
      </c>
      <c r="D5" s="5" t="n">
        <f aca="false">ROUND(B5/C5*100,0)</f>
        <v>294</v>
      </c>
      <c r="E5" s="5"/>
      <c r="F5" s="5" t="n">
        <v>108</v>
      </c>
      <c r="G5" s="7" t="n">
        <f aca="false">ROUND(B5/F5*100,0)</f>
        <v>1944</v>
      </c>
      <c r="H5" s="0"/>
      <c r="I5" s="0"/>
      <c r="J5" s="1" t="s">
        <v>16</v>
      </c>
      <c r="K5" s="8" t="s">
        <v>17</v>
      </c>
      <c r="AMH5" s="0"/>
      <c r="AMI5" s="0"/>
      <c r="AMJ5" s="0"/>
    </row>
    <row r="6" customFormat="false" ht="23.4" hidden="false" customHeight="true" outlineLevel="0" collapsed="false">
      <c r="A6" s="1" t="s">
        <v>18</v>
      </c>
      <c r="B6" s="5" t="n">
        <v>1400</v>
      </c>
      <c r="C6" s="5" t="n">
        <v>334</v>
      </c>
      <c r="D6" s="5" t="n">
        <f aca="false">ROUND(B6/C6*100,0)</f>
        <v>419</v>
      </c>
      <c r="E6" s="5"/>
      <c r="F6" s="5" t="n">
        <v>718</v>
      </c>
      <c r="G6" s="6" t="n">
        <f aca="false">ROUND(B6/F6*100,0)</f>
        <v>195</v>
      </c>
      <c r="J6" s="1" t="s">
        <v>19</v>
      </c>
      <c r="K6" s="8" t="s">
        <v>20</v>
      </c>
    </row>
    <row r="7" customFormat="false" ht="29.05" hidden="false" customHeight="true" outlineLevel="0" collapsed="false">
      <c r="A7" s="1" t="s">
        <v>21</v>
      </c>
      <c r="B7" s="5" t="n">
        <v>2900</v>
      </c>
      <c r="C7" s="5" t="n">
        <v>645</v>
      </c>
      <c r="D7" s="5" t="n">
        <f aca="false">ROUND(B7/C7*100,0)</f>
        <v>450</v>
      </c>
      <c r="E7" s="5"/>
      <c r="F7" s="5" t="n">
        <v>635</v>
      </c>
      <c r="G7" s="6" t="n">
        <f aca="false">ROUND(B7/F7*100,0)</f>
        <v>457</v>
      </c>
      <c r="J7" s="8" t="s">
        <v>22</v>
      </c>
      <c r="K7" s="1" t="s">
        <v>23</v>
      </c>
    </row>
    <row r="8" customFormat="false" ht="93" hidden="false" customHeight="true" outlineLevel="0" collapsed="false">
      <c r="A8" s="1" t="s">
        <v>24</v>
      </c>
      <c r="B8" s="5" t="n">
        <v>2600</v>
      </c>
      <c r="C8" s="5" t="n">
        <v>1232</v>
      </c>
      <c r="D8" s="5" t="n">
        <f aca="false">ROUND(B8/C8*100,0)</f>
        <v>211</v>
      </c>
      <c r="E8" s="5"/>
      <c r="F8" s="5" t="n">
        <v>660</v>
      </c>
      <c r="G8" s="6" t="n">
        <f aca="false">ROUND(B8/F8*100,0)</f>
        <v>394</v>
      </c>
      <c r="J8" s="1" t="s">
        <v>25</v>
      </c>
      <c r="K8" s="8" t="s">
        <v>26</v>
      </c>
    </row>
    <row r="9" customFormat="false" ht="17.4" hidden="false" customHeight="true" outlineLevel="0" collapsed="false">
      <c r="A9" s="1" t="s">
        <v>27</v>
      </c>
      <c r="B9" s="5" t="n">
        <v>1300</v>
      </c>
      <c r="C9" s="5" t="n">
        <v>500</v>
      </c>
      <c r="D9" s="5" t="n">
        <f aca="false">ROUND(B9/C9*100,0)</f>
        <v>260</v>
      </c>
      <c r="E9" s="5"/>
      <c r="F9" s="5" t="n">
        <v>365</v>
      </c>
      <c r="G9" s="6" t="n">
        <f aca="false">ROUND(B9/F9*100,0)</f>
        <v>356</v>
      </c>
      <c r="J9" s="1"/>
      <c r="K9" s="1"/>
    </row>
    <row r="10" customFormat="false" ht="16.2" hidden="false" customHeight="true" outlineLevel="0" collapsed="false">
      <c r="A10" s="1" t="s">
        <v>28</v>
      </c>
      <c r="B10" s="5" t="n">
        <v>1900</v>
      </c>
      <c r="C10" s="5" t="n">
        <v>488</v>
      </c>
      <c r="D10" s="5" t="n">
        <f aca="false">ROUND(B10/C10*100,0)</f>
        <v>389</v>
      </c>
      <c r="E10" s="5"/>
      <c r="F10" s="5" t="n">
        <v>1166</v>
      </c>
      <c r="G10" s="6" t="n">
        <f aca="false">ROUND(B10/F10*100,0)</f>
        <v>163</v>
      </c>
      <c r="J10" s="1"/>
      <c r="K10" s="1"/>
    </row>
    <row r="11" customFormat="false" ht="19.2" hidden="false" customHeight="true" outlineLevel="0" collapsed="false">
      <c r="A11" s="1" t="s">
        <v>29</v>
      </c>
      <c r="B11" s="5" t="n">
        <v>2200</v>
      </c>
      <c r="C11" s="5" t="n">
        <v>756</v>
      </c>
      <c r="D11" s="5" t="n">
        <f aca="false">ROUND(B11/C11*100,0)</f>
        <v>291</v>
      </c>
      <c r="E11" s="5"/>
      <c r="F11" s="5" t="n">
        <v>1000</v>
      </c>
      <c r="G11" s="6" t="n">
        <f aca="false">ROUND(B11/F11*100,0)</f>
        <v>220</v>
      </c>
      <c r="J11" s="1"/>
      <c r="K11" s="1"/>
    </row>
    <row r="12" customFormat="false" ht="15.6" hidden="false" customHeight="true" outlineLevel="0" collapsed="false">
      <c r="A12" s="1" t="s">
        <v>30</v>
      </c>
      <c r="B12" s="5" t="n">
        <v>2000</v>
      </c>
      <c r="C12" s="5" t="n">
        <v>869</v>
      </c>
      <c r="D12" s="5" t="n">
        <f aca="false">ROUND(B12/C12*100,0)</f>
        <v>230</v>
      </c>
      <c r="E12" s="5"/>
      <c r="F12" s="5" t="n">
        <v>1100</v>
      </c>
      <c r="G12" s="6" t="n">
        <f aca="false">ROUND(B12/F12*100,0)</f>
        <v>182</v>
      </c>
      <c r="J12" s="1"/>
    </row>
    <row r="13" customFormat="false" ht="18" hidden="false" customHeight="true" outlineLevel="0" collapsed="false">
      <c r="A13" s="1" t="s">
        <v>31</v>
      </c>
      <c r="B13" s="5" t="n">
        <v>2100</v>
      </c>
      <c r="C13" s="5" t="n">
        <v>594</v>
      </c>
      <c r="D13" s="5" t="n">
        <f aca="false">ROUND(B13/C13*100,0)</f>
        <v>354</v>
      </c>
      <c r="E13" s="5"/>
      <c r="F13" s="5" t="n">
        <v>815</v>
      </c>
      <c r="G13" s="6" t="n">
        <f aca="false">ROUND(B13/F13*100,0)</f>
        <v>258</v>
      </c>
      <c r="J13" s="1"/>
    </row>
    <row r="14" customFormat="false" ht="16.8" hidden="false" customHeight="true" outlineLevel="0" collapsed="false">
      <c r="A14" s="1" t="s">
        <v>32</v>
      </c>
      <c r="B14" s="5" t="n">
        <v>1100</v>
      </c>
      <c r="C14" s="5" t="n">
        <v>465</v>
      </c>
      <c r="D14" s="5" t="n">
        <f aca="false">ROUND(B14/C14*100,0)</f>
        <v>237</v>
      </c>
      <c r="E14" s="5"/>
      <c r="F14" s="5" t="n">
        <v>944</v>
      </c>
      <c r="G14" s="6" t="n">
        <f aca="false">ROUND(B14/F14*100,0)</f>
        <v>117</v>
      </c>
      <c r="J14" s="1"/>
    </row>
    <row r="15" customFormat="false" ht="14.4" hidden="false" customHeight="true" outlineLevel="0" collapsed="false">
      <c r="A15" s="1" t="s">
        <v>33</v>
      </c>
      <c r="B15" s="5" t="n">
        <v>2600</v>
      </c>
      <c r="C15" s="5" t="n">
        <v>975</v>
      </c>
      <c r="D15" s="5" t="n">
        <f aca="false">ROUND(B15/C15*100,0)</f>
        <v>267</v>
      </c>
      <c r="E15" s="5"/>
      <c r="F15" s="5" t="n">
        <v>319</v>
      </c>
      <c r="G15" s="6" t="n">
        <f aca="false">ROUND(B15/F15*100,0)</f>
        <v>815</v>
      </c>
      <c r="J15" s="1"/>
    </row>
    <row r="16" customFormat="false" ht="15" hidden="false" customHeight="true" outlineLevel="0" collapsed="false">
      <c r="A16" s="9" t="s">
        <v>34</v>
      </c>
      <c r="B16" s="10"/>
      <c r="C16" s="10" t="n">
        <f aca="false">ROUND(AVERAGE(C2:C15),0)</f>
        <v>669</v>
      </c>
      <c r="D16" s="10"/>
      <c r="E16" s="10"/>
      <c r="F16" s="10" t="n">
        <f aca="false">ROUND(AVERAGE(F2:F15),0)</f>
        <v>772</v>
      </c>
      <c r="G16" s="5"/>
      <c r="H16" s="5"/>
      <c r="I16" s="5"/>
      <c r="J16" s="1"/>
    </row>
    <row r="19" customFormat="false" ht="13.8" hidden="false" customHeight="false" outlineLevel="0" collapsed="false">
      <c r="B19" s="11"/>
      <c r="C19" s="12"/>
      <c r="E19" s="11"/>
      <c r="H19" s="2"/>
    </row>
    <row r="20" s="12" customFormat="true" ht="13.8" hidden="false" customHeight="false" outlineLevel="0" collapsed="false">
      <c r="C20" s="11"/>
      <c r="F20" s="11"/>
      <c r="H20" s="6"/>
      <c r="AMH20" s="0"/>
      <c r="AMI20" s="0"/>
      <c r="AMJ20" s="0"/>
    </row>
    <row r="21" customFormat="false" ht="13.8" hidden="false" customHeight="false" outlineLevel="0" collapsed="false">
      <c r="D21" s="12"/>
    </row>
    <row r="22" customFormat="false" ht="15" hidden="false" customHeight="false" outlineLevel="0" collapsed="false">
      <c r="H22" s="13" t="s">
        <v>35</v>
      </c>
      <c r="I22" s="13" t="s">
        <v>36</v>
      </c>
    </row>
    <row r="23" customFormat="false" ht="15" hidden="false" customHeight="false" outlineLevel="0" collapsed="false">
      <c r="H23" s="14" t="n">
        <f aca="false">(C2/B2)</f>
        <v>0.29375</v>
      </c>
      <c r="I23" s="14" t="n">
        <f aca="false">(F2/B2)</f>
        <v>0.58</v>
      </c>
    </row>
    <row r="24" customFormat="false" ht="15" hidden="false" customHeight="false" outlineLevel="0" collapsed="false">
      <c r="H24" s="14" t="n">
        <f aca="false">(C3/B3)</f>
        <v>0.198709677419355</v>
      </c>
      <c r="I24" s="14" t="n">
        <f aca="false">(F3/B3)</f>
        <v>0.365161290322581</v>
      </c>
    </row>
    <row r="25" customFormat="false" ht="15" hidden="false" customHeight="false" outlineLevel="0" collapsed="false">
      <c r="H25" s="14" t="n">
        <f aca="false">(C4/B4)</f>
        <v>0.391111111111111</v>
      </c>
      <c r="I25" s="14" t="n">
        <f aca="false">(F4/B4)</f>
        <v>0.506666666666667</v>
      </c>
    </row>
    <row r="26" customFormat="false" ht="15" hidden="false" customHeight="false" outlineLevel="0" collapsed="false">
      <c r="H26" s="14" t="n">
        <f aca="false">(C5/B5)</f>
        <v>0.34047619047619</v>
      </c>
      <c r="I26" s="14" t="n">
        <f aca="false">(F5/B5)</f>
        <v>0.0514285714285714</v>
      </c>
    </row>
    <row r="27" customFormat="false" ht="15" hidden="false" customHeight="false" outlineLevel="0" collapsed="false">
      <c r="H27" s="14" t="n">
        <f aca="false">(C6/B6)</f>
        <v>0.238571428571429</v>
      </c>
      <c r="I27" s="14" t="n">
        <f aca="false">(F6/B6)</f>
        <v>0.512857142857143</v>
      </c>
    </row>
    <row r="28" customFormat="false" ht="15" hidden="false" customHeight="false" outlineLevel="0" collapsed="false">
      <c r="H28" s="14" t="n">
        <f aca="false">(C7/B7)</f>
        <v>0.222413793103448</v>
      </c>
      <c r="I28" s="14" t="n">
        <f aca="false">(F7/B7)</f>
        <v>0.218965517241379</v>
      </c>
    </row>
    <row r="29" customFormat="false" ht="15" hidden="false" customHeight="false" outlineLevel="0" collapsed="false">
      <c r="H29" s="14" t="n">
        <f aca="false">(C8/B8)</f>
        <v>0.473846153846154</v>
      </c>
      <c r="I29" s="14" t="n">
        <f aca="false">(F8/B8)</f>
        <v>0.253846153846154</v>
      </c>
    </row>
    <row r="30" customFormat="false" ht="15" hidden="false" customHeight="false" outlineLevel="0" collapsed="false">
      <c r="H30" s="14" t="n">
        <f aca="false">(C9/B9)</f>
        <v>0.384615384615385</v>
      </c>
      <c r="I30" s="14" t="n">
        <f aca="false">(F9/B9)</f>
        <v>0.280769230769231</v>
      </c>
    </row>
    <row r="31" customFormat="false" ht="15" hidden="false" customHeight="false" outlineLevel="0" collapsed="false">
      <c r="H31" s="14" t="n">
        <f aca="false">(C10/B10)</f>
        <v>0.256842105263158</v>
      </c>
      <c r="I31" s="14" t="n">
        <f aca="false">(F10/B10)</f>
        <v>0.613684210526316</v>
      </c>
    </row>
    <row r="32" customFormat="false" ht="15" hidden="false" customHeight="false" outlineLevel="0" collapsed="false">
      <c r="H32" s="14" t="n">
        <f aca="false">(C11/B11)</f>
        <v>0.343636363636364</v>
      </c>
      <c r="I32" s="14" t="n">
        <f aca="false">(F11/B11)</f>
        <v>0.454545454545455</v>
      </c>
    </row>
    <row r="33" customFormat="false" ht="15" hidden="false" customHeight="false" outlineLevel="0" collapsed="false">
      <c r="H33" s="14" t="n">
        <f aca="false">(C12/B12)</f>
        <v>0.4345</v>
      </c>
      <c r="I33" s="14" t="n">
        <f aca="false">(F12/B12)</f>
        <v>0.55</v>
      </c>
    </row>
    <row r="34" customFormat="false" ht="15" hidden="false" customHeight="false" outlineLevel="0" collapsed="false">
      <c r="H34" s="14" t="n">
        <f aca="false">(C13/B13)</f>
        <v>0.282857142857143</v>
      </c>
      <c r="I34" s="14" t="n">
        <f aca="false">(F13/B13)</f>
        <v>0.388095238095238</v>
      </c>
    </row>
    <row r="35" customFormat="false" ht="15" hidden="false" customHeight="false" outlineLevel="0" collapsed="false">
      <c r="H35" s="14" t="n">
        <f aca="false">(C14/B14)</f>
        <v>0.422727272727273</v>
      </c>
      <c r="I35" s="14" t="n">
        <f aca="false">(F14/B14)</f>
        <v>0.858181818181818</v>
      </c>
    </row>
    <row r="36" customFormat="false" ht="15" hidden="false" customHeight="false" outlineLevel="0" collapsed="false">
      <c r="H36" s="14" t="n">
        <f aca="false">(C15/B15)</f>
        <v>0.375</v>
      </c>
      <c r="I36" s="14" t="n">
        <f aca="false">(F15/B15)</f>
        <v>0.122692307692308</v>
      </c>
    </row>
    <row r="37" customFormat="false" ht="15" hidden="false" customHeight="false" outlineLevel="0" collapsed="false">
      <c r="H37" s="14"/>
      <c r="I37" s="14"/>
    </row>
    <row r="38" customFormat="false" ht="15" hidden="false" customHeight="false" outlineLevel="0" collapsed="false">
      <c r="G38" s="0" t="s">
        <v>37</v>
      </c>
      <c r="H38" s="15" t="n">
        <f aca="false">AVERAGE(H23:H36)</f>
        <v>0.332789758830501</v>
      </c>
      <c r="I38" s="14" t="n">
        <f aca="false">(AVERAGE(I23:I36))</f>
        <v>0.41120668586949</v>
      </c>
    </row>
    <row r="40" customFormat="false" ht="13.8" hidden="false" customHeight="false" outlineLevel="0" collapsed="false">
      <c r="G40" s="16" t="s">
        <v>38</v>
      </c>
      <c r="H40" s="16" t="n">
        <f aca="false">ROUND((I38/H38),6)</f>
        <v>1.235635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2024-02-26T12:06:24Z</dcterms:created>
  <dc:creator>Carlos Juiz García</dc:creator>
  <dc:description/>
  <dc:language>es-ES</dc:language>
  <cp:lastModifiedBy/>
  <dcterms:modified xsi:type="dcterms:W3CDTF">2024-03-19T23:37:36Z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