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Prashant Khatri\Downloads\"/>
    </mc:Choice>
  </mc:AlternateContent>
  <xr:revisionPtr revIDLastSave="0" documentId="13_ncr:1_{0CC67284-FD0B-4DE5-8678-EBF7D6BC6F66}" xr6:coauthVersionLast="47" xr6:coauthVersionMax="47" xr10:uidLastSave="{00000000-0000-0000-0000-000000000000}"/>
  <bookViews>
    <workbookView xWindow="-108" yWindow="-108" windowWidth="23256" windowHeight="12456" xr2:uid="{00000000-000D-0000-FFFF-FFFF00000000}"/>
  </bookViews>
  <sheets>
    <sheet name="Expense" sheetId="1" r:id="rId1"/>
    <sheet name="Tasks" sheetId="2" r:id="rId2"/>
    <sheet name="Sheet1" sheetId="3" r:id="rId3"/>
  </sheets>
  <definedNames>
    <definedName name="_xlnm._FilterDatabase" localSheetId="0" hidden="1">Expense!$A$1:$C$51</definedName>
  </definedNames>
  <calcPr calcId="191029"/>
  <pivotCaches>
    <pivotCache cacheId="0"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5" i="1" l="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2" i="1"/>
  <c r="G60" i="1"/>
  <c r="H50" i="1"/>
  <c r="H49" i="1"/>
  <c r="H48" i="1"/>
  <c r="H47" i="1"/>
  <c r="H46" i="1"/>
  <c r="H45" i="1"/>
  <c r="H44" i="1"/>
  <c r="H43" i="1"/>
  <c r="H42" i="1"/>
  <c r="H41" i="1"/>
  <c r="H40" i="1"/>
  <c r="H24" i="1"/>
  <c r="H33" i="1"/>
  <c r="H34" i="1"/>
  <c r="H31" i="1"/>
  <c r="H32" i="1"/>
  <c r="H28" i="1"/>
  <c r="H29" i="1"/>
  <c r="H30" i="1"/>
  <c r="H25" i="1"/>
  <c r="H27" i="1"/>
  <c r="H26" i="1"/>
  <c r="H10" i="1"/>
  <c r="H11" i="1"/>
  <c r="H12" i="1"/>
  <c r="H13" i="1"/>
  <c r="H14" i="1"/>
  <c r="H15" i="1"/>
  <c r="H16" i="1"/>
  <c r="H17" i="1"/>
  <c r="H18" i="1"/>
  <c r="H19" i="1"/>
  <c r="H9" i="1"/>
  <c r="G5" i="1" a="1"/>
  <c r="G5" i="1" s="1"/>
  <c r="C5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<sst xmlns="http://schemas.openxmlformats.org/spreadsheetml/2006/main" count="168" uniqueCount="41">
  <si>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</si>
  <si>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</si>
  <si>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</si>
  <si>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</si>
  <si>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</si>
  <si>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</si>
  <si>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</si>
  <si>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</si>
  <si>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</si>
  <si>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</si>
  <si>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</si>
  <si>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</si>
  <si>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</si>
  <si>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</si>
  <si>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</si>
  <si>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</si>
  <si>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</si>
  <si>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</si>
  <si>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</si>
  <si>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</si>
  <si>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</si>
  <si>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</si>
  <si>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</si>
  <si>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</si>
  <si>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Calculate the total expenses against each distinct item</t>
  </si>
  <si>
    <t>sum</t>
  </si>
  <si>
    <t>SUM</t>
  </si>
  <si>
    <t>Category</t>
  </si>
  <si>
    <t>task 1</t>
  </si>
  <si>
    <t>extract only month value from date</t>
  </si>
  <si>
    <t>task 2</t>
  </si>
  <si>
    <t>if month number is given then prints its name</t>
  </si>
  <si>
    <t>Sum of Expense</t>
  </si>
  <si>
    <t>Row Labels</t>
  </si>
  <si>
    <t>Grand Total</t>
  </si>
  <si>
    <t>Oct</t>
  </si>
  <si>
    <t>Nov</t>
  </si>
  <si>
    <t>Dec</t>
  </si>
  <si>
    <t>Essential</t>
  </si>
  <si>
    <t>Non-Essential</t>
  </si>
  <si>
    <t>Cost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</si>
</sst>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b/>
      <sz val="11"/>
      <color rgb="FF002060"/>
      <name val="Verdana"/>
      <family val="2"/>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0" fillId="0" borderId="0" xfId="0" applyAlignment="1">
      <alignment horizontal="left"/>
    </xf>
    <xf numFmtId="0" fontId="0" fillId="0" borderId="0" xfId="0" applyAlignment="1">
      <alignment wrapText="1"/>
    </xf>
    <xf numFmtId="0" fontId="6" fillId="0" borderId="0" xfId="0" applyFont="1"/>
    <xf numFmtId="0" fontId="0" fillId="0" borderId="0" xfId="0" pivotButton="1"/>
    <xf numFmtId="0" fontId="0" fillId="0" borderId="0" xfId="0" applyAlignment="1">
      <alignment horizontal="left"/>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Item-Wise</a:t>
            </a:r>
            <a:r>
              <a:rPr lang="en-US" baseline="0"/>
              <a:t> Total Expense</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Expense!$H$39</c:f>
              <c:strCache>
                <c:ptCount val="1"/>
                <c:pt idx="0">
                  <c:v>SUM</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7BB-49AA-BCBD-A91FF02A0C5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7BB-49AA-BCBD-A91FF02A0C51}"/>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7BB-49AA-BCBD-A91FF02A0C51}"/>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67BB-49AA-BCBD-A91FF02A0C51}"/>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67BB-49AA-BCBD-A91FF02A0C51}"/>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67BB-49AA-BCBD-A91FF02A0C51}"/>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67BB-49AA-BCBD-A91FF02A0C51}"/>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67BB-49AA-BCBD-A91FF02A0C51}"/>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67BB-49AA-BCBD-A91FF02A0C51}"/>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67BB-49AA-BCBD-A91FF02A0C5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extLst>
                <c:ext xmlns:c15="http://schemas.microsoft.com/office/drawing/2012/chart" uri="{02D57815-91ED-43cb-92C2-25804820EDAC}">
                  <c15:fullRef>
                    <c15:sqref>Expense!$G$40:$G$50</c15:sqref>
                  </c15:fullRef>
                </c:ext>
              </c:extLst>
              <c:f>Expense!$G$41:$G$50</c:f>
              <c:strCache>
                <c:ptCount val="10"/>
                <c:pt idx="0">
                  <c:v>Other essential items</c:v>
                </c:pt>
                <c:pt idx="1">
                  <c:v>Medicine</c:v>
                </c:pt>
                <c:pt idx="2">
                  <c:v>Online shopping</c:v>
                </c:pt>
                <c:pt idx="3">
                  <c:v>Gifts</c:v>
                </c:pt>
                <c:pt idx="4">
                  <c:v>Fish &amp; Chicken</c:v>
                </c:pt>
                <c:pt idx="5">
                  <c:v>Vegetables &amp; Fruit</c:v>
                </c:pt>
                <c:pt idx="6">
                  <c:v>Movie with friends</c:v>
                </c:pt>
                <c:pt idx="7">
                  <c:v>Ordering food</c:v>
                </c:pt>
                <c:pt idx="8">
                  <c:v>Cab to office</c:v>
                </c:pt>
                <c:pt idx="9">
                  <c:v>Mobile Bill Payment</c:v>
                </c:pt>
              </c:strCache>
            </c:strRef>
          </c:cat>
          <c:val>
            <c:numRef>
              <c:extLst>
                <c:ext xmlns:c15="http://schemas.microsoft.com/office/drawing/2012/chart" uri="{02D57815-91ED-43cb-92C2-25804820EDAC}">
                  <c15:fullRef>
                    <c15:sqref>Expense!$H$40:$H$50</c15:sqref>
                  </c15:fullRef>
                </c:ext>
              </c:extLst>
              <c:f>Expense!$H$41:$H$50</c:f>
              <c:numCache>
                <c:formatCode>General</c:formatCode>
                <c:ptCount val="10"/>
                <c:pt idx="0">
                  <c:v>10194.1</c:v>
                </c:pt>
                <c:pt idx="1">
                  <c:v>7775</c:v>
                </c:pt>
                <c:pt idx="2">
                  <c:v>7464</c:v>
                </c:pt>
                <c:pt idx="3">
                  <c:v>5688</c:v>
                </c:pt>
                <c:pt idx="4">
                  <c:v>3342</c:v>
                </c:pt>
                <c:pt idx="5">
                  <c:v>3217</c:v>
                </c:pt>
                <c:pt idx="6">
                  <c:v>2586</c:v>
                </c:pt>
                <c:pt idx="7">
                  <c:v>1857</c:v>
                </c:pt>
                <c:pt idx="8">
                  <c:v>1510.9099999999999</c:v>
                </c:pt>
                <c:pt idx="9">
                  <c:v>1411.26</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80A8-43BF-812E-828FD15CCFEB}"/>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[Kapil.xlsx]Sheet1!PivotTable1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Expense</a:t>
            </a:r>
            <a:r>
              <a:rPr lang="en-US" baseline="0"/>
              <a:t> pattern over 3 Month</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Sheet1!$A$4:$A$7</c:f>
              <c:strCache>
                <c:ptCount val="3"/>
                <c:pt idx="0">
                  <c:v>Oct</c:v>
                </c:pt>
                <c:pt idx="1">
                  <c:v>Nov</c:v>
                </c:pt>
                <c:pt idx="2">
                  <c:v>Dec</c:v>
                </c:pt>
              </c:strCache>
            </c:strRef>
          </c:cat>
          <c:val>
            <c:numRef>
              <c:f>Sheet1!$B$4:$B$7</c:f>
              <c:numCache>
                <c:formatCode>General</c:formatCode>
                <c:ptCount val="3"/>
                <c:pt idx="0">
                  <c:v>17443.37</c:v>
                </c:pt>
                <c:pt idx="1">
                  <c:v>18764.269999999997</c:v>
                </c:pt>
                <c:pt idx="2">
                  <c:v>20837.63</c:v>
                </c:pt>
              </c:numCache>
            </c:numRef>
          </c:val>
          <c:smooth val="0"/>
          <c:extLst>
            <c:ext xmlns:c16="http://schemas.microsoft.com/office/drawing/2014/chart" uri="{C3380CC4-5D6E-409C-BE32-E72D297353CC}">
              <c16:uniqueId val="{00000000-465F-4395-81C7-23C4F5FFC98D}"/>
            </c:ext>
          </c:extLst>
        </c:ser>
        <c:dLbls>
          <c:showLegendKey val="0"/>
          <c:showVal val="0"/>
          <c:showCatName val="0"/>
          <c:showSerName val="0"/>
          <c:showPercent val="0"/>
          <c:showBubbleSize val="0"/>
        </c:dLbls>
        <c:marker val="1"/>
        <c:smooth val="0"/>
        <c:axId val="1747678192"/>
        <c:axId val="1859069440"/>
      </c:lineChart>
      <c:catAx>
        <c:axId val="174767819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59069440"/>
        <c:crosses val="autoZero"/>
        <c:auto val="1"/>
        <c:lblAlgn val="ctr"/>
        <c:lblOffset val="100"/>
        <c:noMultiLvlLbl val="0"/>
      </c:catAx>
      <c:valAx>
        <c:axId val="18590694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7678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153276</xdr:colOff>
      <xdr:row>39</xdr:row>
      <xdr:rowOff>21020</xdr:rowOff>
    </xdr:from>
    <xdr:to>
      <xdr:col>16</xdr:col>
      <xdr:colOff>433552</xdr:colOff>
      <xdr:row>46</xdr:row>
      <xdr:rowOff>285530</xdr:rowOff>
    </xdr:to>
    <xdr:graphicFrame macro="">
      <xdr:nvGraphicFramePr>
        <xdr:cNvPr id="2" name="Chart 1">
          <a:extLst>
            <a:ext uri="{FF2B5EF4-FFF2-40B4-BE49-F238E27FC236}">
              <a16:creationId xmlns:a16="http://schemas.microsoft.com/office/drawing/2014/main" id="{330E2671-1E80-39B4-29DB-FC9595E52B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22860</xdr:colOff>
      <xdr:row>6</xdr:row>
      <xdr:rowOff>45720</xdr:rowOff>
    </xdr:from>
    <xdr:to>
      <xdr:col>8</xdr:col>
      <xdr:colOff>594360</xdr:colOff>
      <xdr:row>21</xdr:row>
      <xdr:rowOff>45720</xdr:rowOff>
    </xdr:to>
    <xdr:graphicFrame macro="">
      <xdr:nvGraphicFramePr>
        <xdr:cNvPr id="2" name="Chart 1">
          <a:extLst>
            <a:ext uri="{FF2B5EF4-FFF2-40B4-BE49-F238E27FC236}">
              <a16:creationId xmlns:a16="http://schemas.microsoft.com/office/drawing/2014/main" id="{77018D37-F438-1AAF-0952-AC65FA3FD7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hant Khatri" refreshedDate="45601.696551273148" createdVersion="8" refreshedVersion="8" minRefreshableVersion="3" recordCount="51" xr:uid="{4B24E781-A079-485A-8A01-90981D0B2848}">
  <cacheSource type="worksheet">
    <worksheetSource ref="A1:C52" sheet="Expense"/>
  </cacheSource>
  <cacheFields count="5">
    <cacheField name="Date" numFmtId="0">
      <sharedItems containsNonDate="0" containsDate="1" containsString="0" containsBlank="1" minDate="2021-10-01T00:00:00" maxDate="2021-12-24T00:00:00" count="40">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m/>
      </sharedItems>
      <fieldGroup par="4"/>
    </cacheField>
    <cacheField name="Items" numFmtId="0">
      <sharedItems containsBlank="1" count="12">
        <s v="Medicine"/>
        <s v="Online shopping"/>
        <s v="Other essential items"/>
        <s v="Vegetables &amp; Fruit"/>
        <s v="Fish &amp; Chicken"/>
        <s v="Gifts"/>
        <s v="Ordering food"/>
        <s v="Movie with friends"/>
        <s v="Mobile Bill Payment"/>
        <s v="Cab to office"/>
        <s v="Trip"/>
        <m/>
      </sharedItems>
    </cacheField>
    <cacheField name="Expense" numFmtId="0">
      <sharedItems containsSemiMixedTypes="0" containsString="0" containsNumber="1" minValue="150" maxValue="57045.27"/>
    </cacheField>
    <cacheField name="Days (Date)" numFmtId="0" databaseField="0">
      <fieldGroup base="0">
        <rangePr groupBy="days" startDate="2021-10-01T00:00:00" endDate="2021-12-24T00:00:00"/>
        <groupItems count="368">
          <s v="&lt;10/1/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4/2021"/>
        </groupItems>
      </fieldGroup>
    </cacheField>
    <cacheField name="Months (Date)" numFmtId="0" databaseField="0">
      <fieldGroup base="0">
        <rangePr groupBy="months" startDate="2021-10-01T00:00:00" endDate="2021-12-24T00:00:00"/>
        <groupItems count="14">
          <s v="&lt;10/1/2021"/>
          <s v="Jan"/>
          <s v="Feb"/>
          <s v="Mar"/>
          <s v="Apr"/>
          <s v="May"/>
          <s v="Jun"/>
          <s v="Jul"/>
          <s v="Aug"/>
          <s v="Sep"/>
          <s v="Oct"/>
          <s v="Nov"/>
          <s v="Dec"/>
          <s v="&gt;12/24/20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x v="0"/>
    <n v="2300"/>
  </r>
  <r>
    <x v="0"/>
    <x v="1"/>
    <n v="767"/>
  </r>
  <r>
    <x v="0"/>
    <x v="2"/>
    <n v="2500"/>
  </r>
  <r>
    <x v="1"/>
    <x v="3"/>
    <n v="710"/>
  </r>
  <r>
    <x v="1"/>
    <x v="4"/>
    <n v="760"/>
  </r>
  <r>
    <x v="2"/>
    <x v="5"/>
    <n v="1900"/>
  </r>
  <r>
    <x v="3"/>
    <x v="6"/>
    <n v="450"/>
  </r>
  <r>
    <x v="4"/>
    <x v="7"/>
    <n v="620"/>
  </r>
  <r>
    <x v="5"/>
    <x v="8"/>
    <n v="470"/>
  </r>
  <r>
    <x v="6"/>
    <x v="1"/>
    <n v="970"/>
  </r>
  <r>
    <x v="6"/>
    <x v="0"/>
    <n v="1075"/>
  </r>
  <r>
    <x v="7"/>
    <x v="6"/>
    <n v="489"/>
  </r>
  <r>
    <x v="8"/>
    <x v="2"/>
    <n v="1574.1"/>
  </r>
  <r>
    <x v="8"/>
    <x v="4"/>
    <n v="550"/>
  </r>
  <r>
    <x v="9"/>
    <x v="9"/>
    <n v="423"/>
  </r>
  <r>
    <x v="10"/>
    <x v="9"/>
    <n v="358.22"/>
  </r>
  <r>
    <x v="10"/>
    <x v="7"/>
    <n v="520"/>
  </r>
  <r>
    <x v="11"/>
    <x v="3"/>
    <n v="300"/>
  </r>
  <r>
    <x v="12"/>
    <x v="9"/>
    <n v="407.05"/>
  </r>
  <r>
    <x v="13"/>
    <x v="2"/>
    <n v="300"/>
  </r>
  <r>
    <x v="14"/>
    <x v="1"/>
    <n v="2327"/>
  </r>
  <r>
    <x v="15"/>
    <x v="5"/>
    <n v="1150"/>
  </r>
  <r>
    <x v="16"/>
    <x v="5"/>
    <n v="1138"/>
  </r>
  <r>
    <x v="17"/>
    <x v="1"/>
    <n v="500"/>
  </r>
  <r>
    <x v="18"/>
    <x v="4"/>
    <n v="702"/>
  </r>
  <r>
    <x v="19"/>
    <x v="2"/>
    <n v="1600"/>
  </r>
  <r>
    <x v="20"/>
    <x v="3"/>
    <n v="600"/>
  </r>
  <r>
    <x v="21"/>
    <x v="1"/>
    <n v="900"/>
  </r>
  <r>
    <x v="21"/>
    <x v="4"/>
    <n v="150"/>
  </r>
  <r>
    <x v="21"/>
    <x v="0"/>
    <n v="2100"/>
  </r>
  <r>
    <x v="22"/>
    <x v="8"/>
    <n v="470.63"/>
  </r>
  <r>
    <x v="22"/>
    <x v="9"/>
    <n v="322.64"/>
  </r>
  <r>
    <x v="23"/>
    <x v="7"/>
    <n v="428"/>
  </r>
  <r>
    <x v="24"/>
    <x v="3"/>
    <n v="447"/>
  </r>
  <r>
    <x v="25"/>
    <x v="2"/>
    <n v="1720"/>
  </r>
  <r>
    <x v="26"/>
    <x v="4"/>
    <n v="540"/>
  </r>
  <r>
    <x v="27"/>
    <x v="6"/>
    <n v="314"/>
  </r>
  <r>
    <x v="28"/>
    <x v="7"/>
    <n v="518"/>
  </r>
  <r>
    <x v="28"/>
    <x v="1"/>
    <n v="2000"/>
  </r>
  <r>
    <x v="29"/>
    <x v="6"/>
    <n v="337"/>
  </r>
  <r>
    <x v="30"/>
    <x v="7"/>
    <n v="500"/>
  </r>
  <r>
    <x v="31"/>
    <x v="2"/>
    <n v="2500"/>
  </r>
  <r>
    <x v="32"/>
    <x v="3"/>
    <n v="710"/>
  </r>
  <r>
    <x v="33"/>
    <x v="0"/>
    <n v="2300"/>
  </r>
  <r>
    <x v="34"/>
    <x v="10"/>
    <n v="12000"/>
  </r>
  <r>
    <x v="35"/>
    <x v="5"/>
    <n v="1500"/>
  </r>
  <r>
    <x v="36"/>
    <x v="8"/>
    <n v="470.63"/>
  </r>
  <r>
    <x v="37"/>
    <x v="6"/>
    <n v="267"/>
  </r>
  <r>
    <x v="38"/>
    <x v="4"/>
    <n v="640"/>
  </r>
  <r>
    <x v="38"/>
    <x v="3"/>
    <n v="450"/>
  </r>
  <r>
    <x v="39"/>
    <x v="11"/>
    <n v="57045.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9ADE1B-E183-4B77-868E-3BCEC41E751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5">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showAll="0">
      <items count="13">
        <item x="9"/>
        <item x="4"/>
        <item x="5"/>
        <item x="0"/>
        <item x="8"/>
        <item x="7"/>
        <item x="1"/>
        <item x="6"/>
        <item x="2"/>
        <item x="10"/>
        <item x="3"/>
        <item x="11"/>
        <item t="default"/>
      </items>
    </pivotField>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h="1" sd="0" x="0"/>
        <item sd="0" x="1"/>
        <item sd="0" x="2"/>
        <item sd="0" x="3"/>
        <item sd="0" x="4"/>
        <item sd="0" x="5"/>
        <item sd="0" x="6"/>
        <item sd="0" x="7"/>
        <item sd="0" x="8"/>
        <item sd="0" x="9"/>
        <item sd="0" x="10"/>
        <item sd="0" x="11"/>
        <item sd="0" x="12"/>
        <item sd="0" x="13"/>
        <item t="default"/>
      </items>
    </pivotField>
  </pivotFields>
  <rowFields count="1">
    <field x="4"/>
  </rowFields>
  <rowItems count="4">
    <i>
      <x v="10"/>
    </i>
    <i>
      <x v="11"/>
    </i>
    <i>
      <x v="12"/>
    </i>
    <i t="grand">
      <x/>
    </i>
  </rowItems>
  <colItems count="1">
    <i/>
  </colItems>
  <dataFields count="1">
    <dataField name="Sum of Expense"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0"/>
  <sheetViews>
    <sheetView tabSelected="1" zoomScale="87" zoomScaleNormal="145" workbookViewId="0">
      <selection activeCell="H5" sqref="H5"/>
    </sheetView>
  </sheetViews>
  <sheetFormatPr defaultRowHeight="14.4" x14ac:dyDescent="0.3"/>
  <cols>
    <col min="1" max="1" width="13.109375" bestFit="1" customWidth="1"/>
    <col min="2" max="2" width="24.33203125" bestFit="1" customWidth="1"/>
    <col min="3" max="3" width="10.6640625" style="11" bestFit="1" customWidth="1"/>
    <col min="4" max="4" width="12.33203125" bestFit="1" customWidth="1"/>
    <col min="5" max="5" width="12.33203125" customWidth="1"/>
    <col min="6" max="6" width="10" customWidth="1"/>
    <col min="7" max="7" width="18.88671875" customWidth="1"/>
    <col min="8" max="8" width="8" bestFit="1" customWidth="1"/>
    <col min="21" max="21" width="9.6640625" customWidth="1"/>
  </cols>
  <sheetData>
    <row r="1" spans="1:15" x14ac:dyDescent="0.3">
      <c r="A1" s="3" t="s">
        <v>0</v>
      </c>
      <c r="B1" s="3" t="s">
        <v>14</v>
      </c>
      <c r="C1" s="8" t="s">
        <v>1</v>
      </c>
      <c r="D1" s="16" t="s">
        <v>27</v>
      </c>
      <c r="E1" s="16" t="s">
        <v>40</v>
      </c>
    </row>
    <row r="2" spans="1:15" x14ac:dyDescent="0.3">
      <c r="A2" s="4">
        <v>44470</v>
      </c>
      <c r="B2" s="5" t="s">
        <v>2</v>
      </c>
      <c r="C2" s="9">
        <v>2300</v>
      </c>
      <c r="D2" t="s">
        <v>38</v>
      </c>
      <c r="E2" t="str">
        <f>IF(C2&gt;=2000,"Over Budget","Within Budget")</f>
        <v>Over Budget</v>
      </c>
    </row>
    <row r="3" spans="1:15" x14ac:dyDescent="0.3">
      <c r="A3" s="6">
        <v>44470</v>
      </c>
      <c r="B3" s="7" t="s">
        <v>3</v>
      </c>
      <c r="C3" s="9">
        <v>767</v>
      </c>
      <c r="D3" t="s">
        <v>39</v>
      </c>
      <c r="E3" t="str">
        <f t="shared" ref="E3:E51" si="0">IF(C3&gt;=2000,"Over Budget","Within Budget")</f>
        <v>Within Budget</v>
      </c>
      <c r="F3">
        <v>1</v>
      </c>
      <c r="G3" s="18" t="s">
        <v>15</v>
      </c>
      <c r="H3" s="18"/>
      <c r="I3" s="18"/>
      <c r="J3" s="18"/>
      <c r="K3" s="18"/>
      <c r="L3" s="18"/>
      <c r="M3" s="18"/>
      <c r="N3" s="18"/>
      <c r="O3" s="18"/>
    </row>
    <row r="4" spans="1:15" x14ac:dyDescent="0.3">
      <c r="A4" s="6">
        <v>44470</v>
      </c>
      <c r="B4" s="7" t="s">
        <v>4</v>
      </c>
      <c r="C4" s="10">
        <v>2500</v>
      </c>
      <c r="D4" t="s">
        <v>38</v>
      </c>
      <c r="E4" t="str">
        <f t="shared" si="0"/>
        <v>Over Budget</v>
      </c>
    </row>
    <row r="5" spans="1:15" x14ac:dyDescent="0.3">
      <c r="A5" s="6">
        <v>44473</v>
      </c>
      <c r="B5" s="7" t="s">
        <v>5</v>
      </c>
      <c r="C5" s="9">
        <v>710</v>
      </c>
      <c r="D5" t="s">
        <v>38</v>
      </c>
      <c r="E5" t="str">
        <f t="shared" si="0"/>
        <v>Within Budget</v>
      </c>
      <c r="G5" cm="1">
        <f t="array" ref="G5:I5">COUNTIF(B2:B51,{"Online shopping","Ordering food","Gifts"})</f>
        <v>6</v>
      </c>
      <c r="H5">
        <v>5</v>
      </c>
      <c r="I5">
        <v>4</v>
      </c>
    </row>
    <row r="6" spans="1:15" x14ac:dyDescent="0.3">
      <c r="A6" s="4">
        <v>44473</v>
      </c>
      <c r="B6" s="5" t="s">
        <v>6</v>
      </c>
      <c r="C6" s="9">
        <v>760</v>
      </c>
      <c r="D6" t="s">
        <v>38</v>
      </c>
      <c r="E6" t="str">
        <f t="shared" si="0"/>
        <v>Within Budget</v>
      </c>
    </row>
    <row r="7" spans="1:15" x14ac:dyDescent="0.3">
      <c r="A7" s="6">
        <v>44476</v>
      </c>
      <c r="B7" s="7" t="s">
        <v>10</v>
      </c>
      <c r="C7" s="10">
        <v>1900</v>
      </c>
      <c r="D7" t="s">
        <v>38</v>
      </c>
      <c r="E7" t="str">
        <f t="shared" si="0"/>
        <v>Within Budget</v>
      </c>
      <c r="F7">
        <v>2</v>
      </c>
      <c r="G7" s="18" t="s">
        <v>24</v>
      </c>
      <c r="H7" s="18"/>
      <c r="I7" s="18"/>
      <c r="J7" s="18"/>
      <c r="K7" s="18"/>
      <c r="L7" s="18"/>
      <c r="M7" s="18"/>
      <c r="N7" s="18"/>
      <c r="O7" s="18"/>
    </row>
    <row r="8" spans="1:15" x14ac:dyDescent="0.3">
      <c r="A8" s="4">
        <v>44477</v>
      </c>
      <c r="B8" s="5" t="s">
        <v>7</v>
      </c>
      <c r="C8" s="9">
        <v>450</v>
      </c>
      <c r="D8" t="s">
        <v>39</v>
      </c>
      <c r="E8" t="str">
        <f t="shared" si="0"/>
        <v>Within Budget</v>
      </c>
      <c r="G8" s="3" t="s">
        <v>14</v>
      </c>
      <c r="H8" t="s">
        <v>25</v>
      </c>
    </row>
    <row r="9" spans="1:15" x14ac:dyDescent="0.3">
      <c r="A9" s="6">
        <v>44484</v>
      </c>
      <c r="B9" s="7" t="s">
        <v>8</v>
      </c>
      <c r="C9" s="9">
        <v>620</v>
      </c>
      <c r="D9" t="s">
        <v>39</v>
      </c>
      <c r="E9" t="str">
        <f t="shared" si="0"/>
        <v>Within Budget</v>
      </c>
      <c r="G9" s="5" t="s">
        <v>2</v>
      </c>
      <c r="H9">
        <f>SUMIF($B$2:$B$51,G9,$C$2:$C$51)</f>
        <v>7775</v>
      </c>
    </row>
    <row r="10" spans="1:15" x14ac:dyDescent="0.3">
      <c r="A10" s="6">
        <v>44485</v>
      </c>
      <c r="B10" s="7" t="s">
        <v>11</v>
      </c>
      <c r="C10" s="9">
        <v>470</v>
      </c>
      <c r="D10" t="s">
        <v>38</v>
      </c>
      <c r="E10" t="str">
        <f t="shared" si="0"/>
        <v>Within Budget</v>
      </c>
      <c r="G10" s="7" t="s">
        <v>3</v>
      </c>
      <c r="H10">
        <f>SUMIF($B$2:$B$51,G10,$C$2:$C$51)</f>
        <v>7464</v>
      </c>
    </row>
    <row r="11" spans="1:15" ht="27.6" x14ac:dyDescent="0.3">
      <c r="A11" s="6">
        <v>44487</v>
      </c>
      <c r="B11" s="7" t="s">
        <v>3</v>
      </c>
      <c r="C11" s="9">
        <v>970</v>
      </c>
      <c r="D11" t="s">
        <v>39</v>
      </c>
      <c r="E11" t="str">
        <f t="shared" si="0"/>
        <v>Within Budget</v>
      </c>
      <c r="G11" s="7" t="s">
        <v>4</v>
      </c>
      <c r="H11">
        <f t="shared" ref="H11:H19" si="1">SUMIF($B$2:$B$51,G11,$C$2:$C$51)</f>
        <v>10194.1</v>
      </c>
    </row>
    <row r="12" spans="1:15" ht="27.6" x14ac:dyDescent="0.3">
      <c r="A12" s="6">
        <v>44487</v>
      </c>
      <c r="B12" s="5" t="s">
        <v>2</v>
      </c>
      <c r="C12" s="10">
        <v>1075</v>
      </c>
      <c r="D12" t="s">
        <v>38</v>
      </c>
      <c r="E12" t="str">
        <f t="shared" si="0"/>
        <v>Within Budget</v>
      </c>
      <c r="G12" s="7" t="s">
        <v>5</v>
      </c>
      <c r="H12">
        <f t="shared" si="1"/>
        <v>3217</v>
      </c>
    </row>
    <row r="13" spans="1:15" x14ac:dyDescent="0.3">
      <c r="A13" s="6">
        <v>44488</v>
      </c>
      <c r="B13" s="7" t="s">
        <v>7</v>
      </c>
      <c r="C13" s="9">
        <v>489</v>
      </c>
      <c r="D13" t="s">
        <v>39</v>
      </c>
      <c r="E13" t="str">
        <f t="shared" si="0"/>
        <v>Within Budget</v>
      </c>
      <c r="G13" s="5" t="s">
        <v>6</v>
      </c>
      <c r="H13">
        <f t="shared" si="1"/>
        <v>3342</v>
      </c>
    </row>
    <row r="14" spans="1:15" x14ac:dyDescent="0.3">
      <c r="A14" s="6">
        <v>44491</v>
      </c>
      <c r="B14" s="7" t="s">
        <v>4</v>
      </c>
      <c r="C14" s="10">
        <v>1574.1</v>
      </c>
      <c r="D14" t="s">
        <v>38</v>
      </c>
      <c r="E14" t="str">
        <f t="shared" si="0"/>
        <v>Within Budget</v>
      </c>
      <c r="G14" s="7" t="s">
        <v>10</v>
      </c>
      <c r="H14">
        <f t="shared" si="1"/>
        <v>5688</v>
      </c>
    </row>
    <row r="15" spans="1:15" x14ac:dyDescent="0.3">
      <c r="A15" s="6">
        <v>44491</v>
      </c>
      <c r="B15" s="7" t="s">
        <v>6</v>
      </c>
      <c r="C15" s="9">
        <v>550</v>
      </c>
      <c r="D15" t="s">
        <v>38</v>
      </c>
      <c r="E15" t="str">
        <f t="shared" si="0"/>
        <v>Within Budget</v>
      </c>
      <c r="G15" s="5" t="s">
        <v>7</v>
      </c>
      <c r="H15">
        <f t="shared" si="1"/>
        <v>1857</v>
      </c>
    </row>
    <row r="16" spans="1:15" ht="27.6" x14ac:dyDescent="0.3">
      <c r="A16" s="6">
        <v>44494</v>
      </c>
      <c r="B16" s="7" t="s">
        <v>9</v>
      </c>
      <c r="C16" s="9">
        <v>423</v>
      </c>
      <c r="D16" t="s">
        <v>38</v>
      </c>
      <c r="E16" t="str">
        <f t="shared" si="0"/>
        <v>Within Budget</v>
      </c>
      <c r="G16" s="7" t="s">
        <v>8</v>
      </c>
      <c r="H16">
        <f t="shared" si="1"/>
        <v>2586</v>
      </c>
    </row>
    <row r="17" spans="1:14" ht="27.6" x14ac:dyDescent="0.3">
      <c r="A17" s="6">
        <v>44496</v>
      </c>
      <c r="B17" s="7" t="s">
        <v>9</v>
      </c>
      <c r="C17" s="9">
        <v>358.22</v>
      </c>
      <c r="D17" t="s">
        <v>38</v>
      </c>
      <c r="E17" t="str">
        <f t="shared" si="0"/>
        <v>Within Budget</v>
      </c>
      <c r="G17" s="7" t="s">
        <v>11</v>
      </c>
      <c r="H17">
        <f t="shared" si="1"/>
        <v>1411.26</v>
      </c>
    </row>
    <row r="18" spans="1:14" x14ac:dyDescent="0.3">
      <c r="A18" s="6">
        <v>44496</v>
      </c>
      <c r="B18" s="7" t="s">
        <v>8</v>
      </c>
      <c r="C18" s="9">
        <v>520</v>
      </c>
      <c r="D18" t="s">
        <v>39</v>
      </c>
      <c r="E18" t="str">
        <f t="shared" si="0"/>
        <v>Within Budget</v>
      </c>
      <c r="G18" s="7" t="s">
        <v>9</v>
      </c>
      <c r="H18">
        <f t="shared" si="1"/>
        <v>1510.9099999999999</v>
      </c>
    </row>
    <row r="19" spans="1:14" x14ac:dyDescent="0.3">
      <c r="A19" s="4">
        <v>44497</v>
      </c>
      <c r="B19" s="5" t="s">
        <v>5</v>
      </c>
      <c r="C19" s="9">
        <v>300</v>
      </c>
      <c r="D19" t="s">
        <v>38</v>
      </c>
      <c r="E19" t="str">
        <f t="shared" si="0"/>
        <v>Within Budget</v>
      </c>
      <c r="G19" s="5" t="s">
        <v>12</v>
      </c>
      <c r="H19">
        <f t="shared" si="1"/>
        <v>12000</v>
      </c>
    </row>
    <row r="20" spans="1:14" x14ac:dyDescent="0.3">
      <c r="A20" s="4">
        <v>44498</v>
      </c>
      <c r="B20" s="5" t="s">
        <v>9</v>
      </c>
      <c r="C20" s="9">
        <v>407.05</v>
      </c>
      <c r="D20" t="s">
        <v>38</v>
      </c>
      <c r="E20" t="str">
        <f t="shared" si="0"/>
        <v>Within Budget</v>
      </c>
    </row>
    <row r="21" spans="1:14" x14ac:dyDescent="0.3">
      <c r="A21" s="4">
        <v>44499</v>
      </c>
      <c r="B21" s="5" t="s">
        <v>4</v>
      </c>
      <c r="C21" s="9">
        <v>300</v>
      </c>
      <c r="D21" t="s">
        <v>38</v>
      </c>
      <c r="E21" t="str">
        <f t="shared" si="0"/>
        <v>Within Budget</v>
      </c>
      <c r="F21">
        <v>3</v>
      </c>
      <c r="G21" s="18" t="s">
        <v>17</v>
      </c>
      <c r="H21" s="18"/>
      <c r="I21" s="18"/>
      <c r="J21" s="18"/>
      <c r="K21" s="18"/>
      <c r="L21" s="18"/>
      <c r="M21" s="18"/>
      <c r="N21" s="18"/>
    </row>
    <row r="22" spans="1:14" x14ac:dyDescent="0.3">
      <c r="A22" s="6">
        <v>44501</v>
      </c>
      <c r="B22" s="7" t="s">
        <v>3</v>
      </c>
      <c r="C22" s="10">
        <v>2327</v>
      </c>
      <c r="D22" t="s">
        <v>39</v>
      </c>
      <c r="E22" t="str">
        <f t="shared" si="0"/>
        <v>Over Budget</v>
      </c>
    </row>
    <row r="23" spans="1:14" x14ac:dyDescent="0.3">
      <c r="A23" s="6">
        <v>44502</v>
      </c>
      <c r="B23" s="7" t="s">
        <v>10</v>
      </c>
      <c r="C23" s="9">
        <v>1150</v>
      </c>
      <c r="D23" t="s">
        <v>39</v>
      </c>
      <c r="E23" t="str">
        <f t="shared" si="0"/>
        <v>Within Budget</v>
      </c>
      <c r="G23" s="3" t="s">
        <v>14</v>
      </c>
      <c r="H23" t="s">
        <v>26</v>
      </c>
    </row>
    <row r="24" spans="1:14" x14ac:dyDescent="0.3">
      <c r="A24" s="6">
        <v>44504</v>
      </c>
      <c r="B24" s="7" t="s">
        <v>10</v>
      </c>
      <c r="C24" s="10">
        <v>1138</v>
      </c>
      <c r="D24" t="s">
        <v>39</v>
      </c>
      <c r="E24" t="str">
        <f t="shared" si="0"/>
        <v>Within Budget</v>
      </c>
      <c r="G24" s="5" t="s">
        <v>12</v>
      </c>
      <c r="H24">
        <f t="shared" ref="H24:H34" si="2">SUMIF($B$2:$B$51,G24,$C$2:$C$51)</f>
        <v>12000</v>
      </c>
    </row>
    <row r="25" spans="1:14" ht="27.6" x14ac:dyDescent="0.3">
      <c r="A25" s="4">
        <v>44505</v>
      </c>
      <c r="B25" s="5" t="s">
        <v>13</v>
      </c>
      <c r="C25" s="9">
        <v>500</v>
      </c>
      <c r="D25" t="s">
        <v>39</v>
      </c>
      <c r="E25" t="str">
        <f t="shared" si="0"/>
        <v>Within Budget</v>
      </c>
      <c r="G25" s="7" t="s">
        <v>4</v>
      </c>
      <c r="H25">
        <f t="shared" si="2"/>
        <v>10194.1</v>
      </c>
    </row>
    <row r="26" spans="1:14" x14ac:dyDescent="0.3">
      <c r="A26" s="4">
        <v>44508</v>
      </c>
      <c r="B26" s="5" t="s">
        <v>6</v>
      </c>
      <c r="C26" s="9">
        <v>702</v>
      </c>
      <c r="D26" t="s">
        <v>38</v>
      </c>
      <c r="E26" t="str">
        <f t="shared" si="0"/>
        <v>Within Budget</v>
      </c>
      <c r="G26" s="5" t="s">
        <v>2</v>
      </c>
      <c r="H26">
        <f t="shared" si="2"/>
        <v>7775</v>
      </c>
    </row>
    <row r="27" spans="1:14" x14ac:dyDescent="0.3">
      <c r="A27" s="6">
        <v>44509</v>
      </c>
      <c r="B27" s="7" t="s">
        <v>4</v>
      </c>
      <c r="C27" s="10">
        <v>1600</v>
      </c>
      <c r="D27" t="s">
        <v>38</v>
      </c>
      <c r="E27" t="str">
        <f t="shared" si="0"/>
        <v>Within Budget</v>
      </c>
      <c r="G27" s="7" t="s">
        <v>3</v>
      </c>
      <c r="H27">
        <f t="shared" si="2"/>
        <v>7464</v>
      </c>
    </row>
    <row r="28" spans="1:14" x14ac:dyDescent="0.3">
      <c r="A28" s="6">
        <v>44512</v>
      </c>
      <c r="B28" s="7" t="s">
        <v>5</v>
      </c>
      <c r="C28" s="9">
        <v>600</v>
      </c>
      <c r="D28" t="s">
        <v>38</v>
      </c>
      <c r="E28" t="str">
        <f t="shared" si="0"/>
        <v>Within Budget</v>
      </c>
      <c r="G28" s="7" t="s">
        <v>10</v>
      </c>
      <c r="H28">
        <f t="shared" si="2"/>
        <v>5688</v>
      </c>
    </row>
    <row r="29" spans="1:14" x14ac:dyDescent="0.3">
      <c r="A29" s="4">
        <v>44515</v>
      </c>
      <c r="B29" s="5" t="s">
        <v>13</v>
      </c>
      <c r="C29" s="9">
        <v>900</v>
      </c>
      <c r="D29" t="s">
        <v>39</v>
      </c>
      <c r="E29" t="str">
        <f t="shared" si="0"/>
        <v>Within Budget</v>
      </c>
      <c r="G29" s="5" t="s">
        <v>6</v>
      </c>
      <c r="H29">
        <f t="shared" si="2"/>
        <v>3342</v>
      </c>
    </row>
    <row r="30" spans="1:14" ht="27.6" x14ac:dyDescent="0.3">
      <c r="A30" s="6">
        <v>44515</v>
      </c>
      <c r="B30" s="5" t="s">
        <v>6</v>
      </c>
      <c r="C30" s="9">
        <v>150</v>
      </c>
      <c r="D30" t="s">
        <v>38</v>
      </c>
      <c r="E30" t="str">
        <f t="shared" si="0"/>
        <v>Within Budget</v>
      </c>
      <c r="G30" s="7" t="s">
        <v>5</v>
      </c>
      <c r="H30">
        <f t="shared" si="2"/>
        <v>3217</v>
      </c>
    </row>
    <row r="31" spans="1:14" ht="27.6" x14ac:dyDescent="0.3">
      <c r="A31" s="4">
        <v>44515</v>
      </c>
      <c r="B31" s="5" t="s">
        <v>2</v>
      </c>
      <c r="C31" s="9">
        <v>2100</v>
      </c>
      <c r="D31" t="s">
        <v>38</v>
      </c>
      <c r="E31" t="str">
        <f t="shared" si="0"/>
        <v>Over Budget</v>
      </c>
      <c r="G31" s="7" t="s">
        <v>8</v>
      </c>
      <c r="H31">
        <f t="shared" si="2"/>
        <v>2586</v>
      </c>
    </row>
    <row r="32" spans="1:14" x14ac:dyDescent="0.3">
      <c r="A32" s="4">
        <v>44517</v>
      </c>
      <c r="B32" s="5" t="s">
        <v>11</v>
      </c>
      <c r="C32" s="9">
        <v>470.63</v>
      </c>
      <c r="D32" t="s">
        <v>38</v>
      </c>
      <c r="E32" t="str">
        <f t="shared" si="0"/>
        <v>Within Budget</v>
      </c>
      <c r="G32" s="5" t="s">
        <v>7</v>
      </c>
      <c r="H32">
        <f t="shared" si="2"/>
        <v>1857</v>
      </c>
    </row>
    <row r="33" spans="1:21" x14ac:dyDescent="0.3">
      <c r="A33" s="4">
        <v>44517</v>
      </c>
      <c r="B33" s="5" t="s">
        <v>9</v>
      </c>
      <c r="C33" s="9">
        <v>322.64</v>
      </c>
      <c r="D33" t="s">
        <v>38</v>
      </c>
      <c r="E33" t="str">
        <f t="shared" si="0"/>
        <v>Within Budget</v>
      </c>
      <c r="G33" s="7" t="s">
        <v>9</v>
      </c>
      <c r="H33">
        <f t="shared" si="2"/>
        <v>1510.9099999999999</v>
      </c>
    </row>
    <row r="34" spans="1:21" ht="27.6" x14ac:dyDescent="0.3">
      <c r="A34" s="4">
        <v>44518</v>
      </c>
      <c r="B34" s="7" t="s">
        <v>8</v>
      </c>
      <c r="C34" s="9">
        <v>428</v>
      </c>
      <c r="D34" t="s">
        <v>39</v>
      </c>
      <c r="E34" t="str">
        <f t="shared" si="0"/>
        <v>Within Budget</v>
      </c>
      <c r="G34" s="7" t="s">
        <v>11</v>
      </c>
      <c r="H34">
        <f t="shared" si="2"/>
        <v>1411.26</v>
      </c>
    </row>
    <row r="35" spans="1:21" x14ac:dyDescent="0.3">
      <c r="A35" s="4">
        <v>44519</v>
      </c>
      <c r="B35" s="5" t="s">
        <v>5</v>
      </c>
      <c r="C35" s="9">
        <v>447</v>
      </c>
      <c r="D35" t="s">
        <v>38</v>
      </c>
      <c r="E35" t="str">
        <f t="shared" si="0"/>
        <v>Within Budget</v>
      </c>
    </row>
    <row r="36" spans="1:21" x14ac:dyDescent="0.3">
      <c r="A36" s="4">
        <v>44522</v>
      </c>
      <c r="B36" s="5" t="s">
        <v>4</v>
      </c>
      <c r="C36" s="10">
        <v>1720</v>
      </c>
      <c r="D36" t="s">
        <v>38</v>
      </c>
      <c r="E36" t="str">
        <f t="shared" si="0"/>
        <v>Within Budget</v>
      </c>
      <c r="F36">
        <v>4</v>
      </c>
      <c r="G36" s="18" t="s">
        <v>18</v>
      </c>
      <c r="H36" s="18"/>
      <c r="I36" s="18"/>
      <c r="J36" s="18"/>
      <c r="K36" s="18"/>
      <c r="L36" s="18"/>
      <c r="M36" s="18"/>
      <c r="N36" s="18"/>
      <c r="O36" s="18"/>
      <c r="P36" s="18"/>
      <c r="Q36" s="18"/>
      <c r="R36" s="18"/>
      <c r="S36" s="18"/>
      <c r="T36" s="18"/>
      <c r="U36" s="18"/>
    </row>
    <row r="37" spans="1:21" x14ac:dyDescent="0.3">
      <c r="A37" s="6">
        <v>44524</v>
      </c>
      <c r="B37" s="7" t="s">
        <v>6</v>
      </c>
      <c r="C37" s="9">
        <v>540</v>
      </c>
      <c r="D37" t="s">
        <v>38</v>
      </c>
      <c r="E37" t="str">
        <f t="shared" si="0"/>
        <v>Within Budget</v>
      </c>
    </row>
    <row r="38" spans="1:21" x14ac:dyDescent="0.3">
      <c r="A38" s="4">
        <v>44525</v>
      </c>
      <c r="B38" s="5" t="s">
        <v>7</v>
      </c>
      <c r="C38" s="9">
        <v>314</v>
      </c>
      <c r="D38" t="s">
        <v>39</v>
      </c>
      <c r="E38" t="str">
        <f t="shared" si="0"/>
        <v>Within Budget</v>
      </c>
    </row>
    <row r="39" spans="1:21" x14ac:dyDescent="0.3">
      <c r="A39" s="4">
        <v>44526</v>
      </c>
      <c r="B39" s="5" t="s">
        <v>8</v>
      </c>
      <c r="C39" s="9">
        <v>518</v>
      </c>
      <c r="D39" t="s">
        <v>39</v>
      </c>
      <c r="E39" t="str">
        <f t="shared" si="0"/>
        <v>Within Budget</v>
      </c>
      <c r="G39" s="3" t="s">
        <v>14</v>
      </c>
      <c r="H39" t="s">
        <v>26</v>
      </c>
    </row>
    <row r="40" spans="1:21" x14ac:dyDescent="0.3">
      <c r="A40" s="4">
        <v>44526</v>
      </c>
      <c r="B40" s="7" t="s">
        <v>3</v>
      </c>
      <c r="C40" s="10">
        <v>2000</v>
      </c>
      <c r="D40" t="s">
        <v>39</v>
      </c>
      <c r="E40" t="str">
        <f t="shared" si="0"/>
        <v>Over Budget</v>
      </c>
      <c r="G40" s="5" t="s">
        <v>12</v>
      </c>
      <c r="H40">
        <f t="shared" ref="H40:H50" si="3">SUMIF($B$2:$B$51,G40,$C$2:$C$51)</f>
        <v>12000</v>
      </c>
    </row>
    <row r="41" spans="1:21" ht="27.6" x14ac:dyDescent="0.3">
      <c r="A41" s="6">
        <v>44529</v>
      </c>
      <c r="B41" s="7" t="s">
        <v>7</v>
      </c>
      <c r="C41" s="9">
        <v>337</v>
      </c>
      <c r="D41" t="s">
        <v>39</v>
      </c>
      <c r="E41" t="str">
        <f t="shared" si="0"/>
        <v>Within Budget</v>
      </c>
      <c r="G41" s="7" t="s">
        <v>4</v>
      </c>
      <c r="H41">
        <f t="shared" si="3"/>
        <v>10194.1</v>
      </c>
    </row>
    <row r="42" spans="1:21" x14ac:dyDescent="0.3">
      <c r="A42" s="4">
        <v>44530</v>
      </c>
      <c r="B42" s="5" t="s">
        <v>8</v>
      </c>
      <c r="C42" s="9">
        <v>500</v>
      </c>
      <c r="D42" t="s">
        <v>39</v>
      </c>
      <c r="E42" t="str">
        <f t="shared" si="0"/>
        <v>Within Budget</v>
      </c>
      <c r="G42" s="5" t="s">
        <v>2</v>
      </c>
      <c r="H42">
        <f t="shared" si="3"/>
        <v>7775</v>
      </c>
    </row>
    <row r="43" spans="1:21" x14ac:dyDescent="0.3">
      <c r="A43" s="4">
        <v>44531</v>
      </c>
      <c r="B43" s="5" t="s">
        <v>4</v>
      </c>
      <c r="C43" s="10">
        <v>2500</v>
      </c>
      <c r="D43" t="s">
        <v>38</v>
      </c>
      <c r="E43" t="str">
        <f t="shared" si="0"/>
        <v>Over Budget</v>
      </c>
      <c r="G43" s="7" t="s">
        <v>3</v>
      </c>
      <c r="H43">
        <f t="shared" si="3"/>
        <v>7464</v>
      </c>
    </row>
    <row r="44" spans="1:21" x14ac:dyDescent="0.3">
      <c r="A44" s="6">
        <v>44534</v>
      </c>
      <c r="B44" s="7" t="s">
        <v>5</v>
      </c>
      <c r="C44" s="9">
        <v>710</v>
      </c>
      <c r="D44" t="s">
        <v>38</v>
      </c>
      <c r="E44" t="str">
        <f t="shared" si="0"/>
        <v>Within Budget</v>
      </c>
      <c r="G44" s="7" t="s">
        <v>10</v>
      </c>
      <c r="H44">
        <f t="shared" si="3"/>
        <v>5688</v>
      </c>
    </row>
    <row r="45" spans="1:21" x14ac:dyDescent="0.3">
      <c r="A45" s="4">
        <v>44537</v>
      </c>
      <c r="B45" s="5" t="s">
        <v>2</v>
      </c>
      <c r="C45" s="9">
        <v>2300</v>
      </c>
      <c r="D45" t="s">
        <v>38</v>
      </c>
      <c r="E45" t="str">
        <f t="shared" si="0"/>
        <v>Over Budget</v>
      </c>
      <c r="G45" s="5" t="s">
        <v>6</v>
      </c>
      <c r="H45">
        <f t="shared" si="3"/>
        <v>3342</v>
      </c>
    </row>
    <row r="46" spans="1:21" ht="27.6" x14ac:dyDescent="0.3">
      <c r="A46" s="4">
        <v>44539</v>
      </c>
      <c r="B46" s="5" t="s">
        <v>12</v>
      </c>
      <c r="C46" s="9">
        <v>12000</v>
      </c>
      <c r="D46" t="s">
        <v>39</v>
      </c>
      <c r="E46" t="str">
        <f t="shared" si="0"/>
        <v>Over Budget</v>
      </c>
      <c r="G46" s="7" t="s">
        <v>5</v>
      </c>
      <c r="H46">
        <f t="shared" si="3"/>
        <v>3217</v>
      </c>
    </row>
    <row r="47" spans="1:21" ht="27.6" x14ac:dyDescent="0.3">
      <c r="A47" s="4">
        <v>44545</v>
      </c>
      <c r="B47" s="7" t="s">
        <v>10</v>
      </c>
      <c r="C47" s="9">
        <v>1500</v>
      </c>
      <c r="D47" t="s">
        <v>39</v>
      </c>
      <c r="E47" t="str">
        <f t="shared" si="0"/>
        <v>Within Budget</v>
      </c>
      <c r="G47" s="7" t="s">
        <v>8</v>
      </c>
      <c r="H47">
        <f t="shared" si="3"/>
        <v>2586</v>
      </c>
    </row>
    <row r="48" spans="1:21" x14ac:dyDescent="0.3">
      <c r="A48" s="4">
        <v>44547</v>
      </c>
      <c r="B48" s="5" t="s">
        <v>11</v>
      </c>
      <c r="C48" s="9">
        <v>470.63</v>
      </c>
      <c r="D48" t="s">
        <v>38</v>
      </c>
      <c r="E48" t="str">
        <f t="shared" si="0"/>
        <v>Within Budget</v>
      </c>
      <c r="G48" s="5" t="s">
        <v>7</v>
      </c>
      <c r="H48">
        <f t="shared" si="3"/>
        <v>1857</v>
      </c>
    </row>
    <row r="49" spans="1:21" x14ac:dyDescent="0.3">
      <c r="A49" s="4">
        <v>44550</v>
      </c>
      <c r="B49" s="5" t="s">
        <v>7</v>
      </c>
      <c r="C49" s="9">
        <v>267</v>
      </c>
      <c r="D49" t="s">
        <v>39</v>
      </c>
      <c r="E49" t="str">
        <f t="shared" si="0"/>
        <v>Within Budget</v>
      </c>
      <c r="G49" s="7" t="s">
        <v>9</v>
      </c>
      <c r="H49">
        <f t="shared" si="3"/>
        <v>1510.9099999999999</v>
      </c>
    </row>
    <row r="50" spans="1:21" ht="27.6" x14ac:dyDescent="0.3">
      <c r="A50" s="4">
        <v>44553</v>
      </c>
      <c r="B50" s="5" t="s">
        <v>6</v>
      </c>
      <c r="C50" s="9">
        <v>640</v>
      </c>
      <c r="D50" t="s">
        <v>38</v>
      </c>
      <c r="E50" t="str">
        <f t="shared" si="0"/>
        <v>Within Budget</v>
      </c>
      <c r="G50" s="7" t="s">
        <v>11</v>
      </c>
      <c r="H50">
        <f t="shared" si="3"/>
        <v>1411.26</v>
      </c>
    </row>
    <row r="51" spans="1:21" x14ac:dyDescent="0.3">
      <c r="A51" s="4">
        <v>44553</v>
      </c>
      <c r="B51" s="5" t="s">
        <v>5</v>
      </c>
      <c r="C51" s="9">
        <v>450</v>
      </c>
      <c r="D51" t="s">
        <v>38</v>
      </c>
      <c r="E51" t="str">
        <f t="shared" si="0"/>
        <v>Within Budget</v>
      </c>
    </row>
    <row r="52" spans="1:21" ht="31.2" x14ac:dyDescent="0.3">
      <c r="A52" s="2"/>
      <c r="C52" s="11">
        <f>SUM(C2:C51)</f>
        <v>57045.27</v>
      </c>
    </row>
    <row r="53" spans="1:21" ht="15.6" x14ac:dyDescent="0.3">
      <c r="A53" s="1"/>
      <c r="F53">
        <v>5</v>
      </c>
      <c r="G53" s="19" t="s">
        <v>20</v>
      </c>
      <c r="H53" s="19"/>
      <c r="I53" s="19"/>
      <c r="J53" s="19"/>
      <c r="K53" s="19"/>
      <c r="L53" s="19"/>
      <c r="M53" s="19"/>
      <c r="N53" s="19"/>
      <c r="O53" s="19"/>
      <c r="P53" s="19"/>
      <c r="Q53" s="19"/>
      <c r="R53" s="19"/>
      <c r="S53" s="19"/>
      <c r="T53" s="19"/>
      <c r="U53" s="19"/>
    </row>
    <row r="54" spans="1:21" x14ac:dyDescent="0.3">
      <c r="G54" s="15"/>
      <c r="H54" s="15"/>
      <c r="I54" s="15"/>
      <c r="J54" s="15"/>
      <c r="K54" s="15"/>
      <c r="L54" s="15"/>
      <c r="M54" s="15"/>
      <c r="N54" s="15"/>
      <c r="O54" s="15"/>
      <c r="P54" s="15"/>
      <c r="Q54" s="15"/>
      <c r="R54" s="15"/>
      <c r="S54" s="15"/>
      <c r="T54" s="15"/>
      <c r="U54" s="15"/>
    </row>
    <row r="55" spans="1:21" x14ac:dyDescent="0.3">
      <c r="A55" t="s">
        <v>28</v>
      </c>
      <c r="B55" s="18" t="s">
        <v>29</v>
      </c>
      <c r="C55" s="18"/>
      <c r="E55">
        <f>MONTH(A2)</f>
        <v>10</v>
      </c>
    </row>
    <row r="56" spans="1:21" x14ac:dyDescent="0.3">
      <c r="A56" t="s">
        <v>30</v>
      </c>
      <c r="B56" s="20" t="s">
        <v>31</v>
      </c>
      <c r="C56" s="20"/>
    </row>
    <row r="60" spans="1:21" x14ac:dyDescent="0.3">
      <c r="G60">
        <f>MONTH(A2)</f>
        <v>10</v>
      </c>
    </row>
  </sheetData>
  <sortState xmlns:xlrd2="http://schemas.microsoft.com/office/spreadsheetml/2017/richdata2" ref="G24:H34">
    <sortCondition descending="1" ref="H24:H34"/>
  </sortState>
  <mergeCells count="7">
    <mergeCell ref="G36:U36"/>
    <mergeCell ref="G53:U53"/>
    <mergeCell ref="B55:C55"/>
    <mergeCell ref="B56:C56"/>
    <mergeCell ref="G3:O3"/>
    <mergeCell ref="G7:O7"/>
    <mergeCell ref="G21:N21"/>
  </mergeCells>
  <dataValidations count="1">
    <dataValidation type="list" allowBlank="1" showInputMessage="1" showErrorMessage="1" sqref="D2:D51" xr:uid="{AE613B31-F6C1-4863-A965-6D49DDA1554E}">
      <formula1>"Essential, Non-Essential"</formula1>
    </dataValidation>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topLeftCell="A7" workbookViewId="0">
      <selection activeCell="B7" sqref="B7"/>
    </sheetView>
  </sheetViews>
  <sheetFormatPr defaultRowHeight="14.4" x14ac:dyDescent="0.3"/>
  <cols>
    <col min="2" max="2" width="61.44140625" customWidth="1"/>
  </cols>
  <sheetData>
    <row r="1" spans="2:2" x14ac:dyDescent="0.3">
      <c r="B1" s="12" t="s">
        <v>23</v>
      </c>
    </row>
    <row r="2" spans="2:2" ht="39" customHeight="1" x14ac:dyDescent="0.3">
      <c r="B2" s="13" t="s">
        <v>15</v>
      </c>
    </row>
    <row r="3" spans="2:2" ht="25.2" customHeight="1" x14ac:dyDescent="0.3">
      <c r="B3" s="13" t="s">
        <v>16</v>
      </c>
    </row>
    <row r="4" spans="2:2" ht="37.200000000000003" customHeight="1" x14ac:dyDescent="0.3">
      <c r="B4" s="13" t="s">
        <v>17</v>
      </c>
    </row>
    <row r="5" spans="2:2" ht="41.4" customHeight="1" x14ac:dyDescent="0.3">
      <c r="B5" s="13" t="s">
        <v>18</v>
      </c>
    </row>
    <row r="6" spans="2:2" ht="32.4" customHeight="1" x14ac:dyDescent="0.3">
      <c r="B6" s="13" t="s">
        <v>19</v>
      </c>
    </row>
    <row r="7" spans="2:2" ht="51" customHeight="1" x14ac:dyDescent="0.3">
      <c r="B7" s="13" t="s">
        <v>20</v>
      </c>
    </row>
    <row r="8" spans="2:2" ht="42" customHeight="1" x14ac:dyDescent="0.3">
      <c r="B8" s="13" t="s">
        <v>21</v>
      </c>
    </row>
    <row r="9" spans="2:2" ht="31.2" customHeight="1" x14ac:dyDescent="0.3">
      <c r="B9" s="1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BFDA7-C6CD-4787-BCF2-62F0A515DD05}">
  <dimension ref="A3:B7"/>
  <sheetViews>
    <sheetView topLeftCell="A7" workbookViewId="0">
      <selection activeCell="K10" sqref="K10"/>
    </sheetView>
  </sheetViews>
  <sheetFormatPr defaultRowHeight="14.4" x14ac:dyDescent="0.3"/>
  <cols>
    <col min="1" max="1" width="12.5546875" bestFit="1" customWidth="1"/>
    <col min="2" max="2" width="14.44140625" bestFit="1" customWidth="1"/>
    <col min="3" max="3" width="13.33203125" bestFit="1" customWidth="1"/>
    <col min="4" max="4" width="5" bestFit="1" customWidth="1"/>
    <col min="5" max="5" width="8.77734375" bestFit="1" customWidth="1"/>
    <col min="6" max="6" width="18" bestFit="1" customWidth="1"/>
    <col min="7" max="7" width="16.77734375" bestFit="1" customWidth="1"/>
    <col min="8" max="8" width="14.77734375" bestFit="1" customWidth="1"/>
    <col min="9" max="9" width="12.77734375" bestFit="1" customWidth="1"/>
    <col min="10" max="10" width="18.6640625" bestFit="1" customWidth="1"/>
    <col min="11" max="11" width="6" bestFit="1" customWidth="1"/>
    <col min="12" max="12" width="16.44140625" bestFit="1" customWidth="1"/>
    <col min="13" max="13" width="9" bestFit="1" customWidth="1"/>
    <col min="14" max="14" width="10.77734375" bestFit="1" customWidth="1"/>
  </cols>
  <sheetData>
    <row r="3" spans="1:2" x14ac:dyDescent="0.3">
      <c r="A3" s="17" t="s">
        <v>33</v>
      </c>
      <c r="B3" t="s">
        <v>32</v>
      </c>
    </row>
    <row r="4" spans="1:2" x14ac:dyDescent="0.3">
      <c r="A4" s="14" t="s">
        <v>35</v>
      </c>
      <c r="B4">
        <v>17443.37</v>
      </c>
    </row>
    <row r="5" spans="1:2" x14ac:dyDescent="0.3">
      <c r="A5" s="14" t="s">
        <v>36</v>
      </c>
      <c r="B5">
        <v>18764.269999999997</v>
      </c>
    </row>
    <row r="6" spans="1:2" x14ac:dyDescent="0.3">
      <c r="A6" s="14" t="s">
        <v>37</v>
      </c>
      <c r="B6">
        <v>20837.63</v>
      </c>
    </row>
    <row r="7" spans="1:2" x14ac:dyDescent="0.3">
      <c r="A7" s="14" t="s">
        <v>34</v>
      </c>
      <c r="B7">
        <v>57045.270000000004</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Expense</vt:lpstr>
      <vt:lpstr>Tasks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Prashant Khatri</cp:lastModifiedBy>
  <dcterms:created xsi:type="dcterms:W3CDTF">2015-06-05T18:17:20Z</dcterms:created>
  <dcterms:modified xsi:type="dcterms:W3CDTF">2024-11-06T04:54:47Z</dcterms:modified>
</cp:coreProperties>
</file>