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майн\ННГАСУ\"/>
    </mc:Choice>
  </mc:AlternateContent>
  <bookViews>
    <workbookView xWindow="0" yWindow="0" windowWidth="20490" windowHeight="7620"/>
  </bookViews>
  <sheets>
    <sheet name="Задача" sheetId="1" r:id="rId1"/>
    <sheet name="Анализ данных" sheetId="5" r:id="rId2"/>
    <sheet name="Вариант 7" sheetId="3" r:id="rId3"/>
    <sheet name="Анализ данных примера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C26" i="1" s="1"/>
  <c r="H2" i="1"/>
  <c r="H17" i="1" l="1"/>
  <c r="C25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G3" i="1"/>
  <c r="G17" i="1" l="1"/>
  <c r="B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21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22" i="1" l="1"/>
  <c r="D17" i="1"/>
  <c r="E17" i="1" l="1"/>
  <c r="F17" i="1"/>
</calcChain>
</file>

<file path=xl/sharedStrings.xml><?xml version="1.0" encoding="utf-8"?>
<sst xmlns="http://schemas.openxmlformats.org/spreadsheetml/2006/main" count="87" uniqueCount="41">
  <si>
    <t>Номер года</t>
  </si>
  <si>
    <t>линейный</t>
  </si>
  <si>
    <t>полином 2 степени</t>
  </si>
  <si>
    <t>экспонен-циальный</t>
  </si>
  <si>
    <t>Итоговые суммы</t>
  </si>
  <si>
    <t>Доверительный интервал</t>
  </si>
  <si>
    <t>Столбец1</t>
  </si>
  <si>
    <t>Столбец2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</si>
  <si>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</si>
  <si>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</si>
  <si>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</si>
  <si>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</si>
  <si>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</si>
  <si>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</si>
  <si>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</si>
  <si>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</si>
  <si>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</si>
  <si>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</si>
  <si>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</si>
  <si>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</si>
  <si>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</si>
  <si>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</si>
  <si>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Нижняя граница:</t>
  </si>
  <si>
    <t xml:space="preserve">Верхняя граница: </t>
  </si>
  <si>
    <t>Чистый национ. продукт</t>
  </si>
  <si>
    <t>Чистый национ. Продукт</t>
  </si>
  <si>
    <t>т.е. цена будет точно не ниже 1562</t>
  </si>
  <si>
    <t>будет не выше 1890</t>
  </si>
  <si>
    <t>Год</t>
  </si>
  <si>
    <t>полином 4й степени</t>
  </si>
  <si>
    <t>Полином 5й степени и 6й степени имеют лучший коэффициент детерминации, но</t>
  </si>
  <si>
    <t xml:space="preserve">полином 5й степени имеет большую разницу итоговой суммы, чем полином 2й степени, </t>
  </si>
  <si>
    <t>а полином 6й степени имеет пессимистичный тренд.</t>
  </si>
  <si>
    <t>Прогнозируемая по полиному 2й степени цена на чистый национ.продукт в 1977 году:</t>
  </si>
  <si>
    <t>Наилучшим для прогноза будет полином 2й степени, так как он имеет наилучший коэффициент</t>
  </si>
  <si>
    <t>детерминации и самую близкую итоговую сумму к исходному временному ряду.</t>
  </si>
  <si>
    <t>Прогноз по полиному 6 степени:</t>
  </si>
  <si>
    <t>полином 6й степени</t>
  </si>
  <si>
    <t>т.е. по пессимистичному прогнозу цена</t>
  </si>
  <si>
    <t>будет в пределе от 382 до 709</t>
  </si>
  <si>
    <t>Оптимистичный 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</si>
</sst>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6" xfId="0" applyBorder="1" applyAlignment="1">
      <alignment horizontal="right" wrapText="1"/>
    </xf>
    <xf numFmtId="0" fontId="0" fillId="0" borderId="7" xfId="0" applyBorder="1"/>
    <xf numFmtId="0" fontId="0" fillId="0" borderId="8" xfId="0" applyBorder="1" applyAlignment="1">
      <alignment horizontal="right" vertic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10714837115949E-2"/>
                  <c:y val="-8.92853215482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Задача!$A$3:$A$15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Задача!$B$3:$B$15</c:f>
              <c:numCache>
                <c:formatCode>General</c:formatCode>
                <c:ptCount val="13"/>
                <c:pt idx="0">
                  <c:v>647.70000000000005</c:v>
                </c:pt>
                <c:pt idx="1">
                  <c:v>709.9</c:v>
                </c:pt>
                <c:pt idx="2">
                  <c:v>749</c:v>
                </c:pt>
                <c:pt idx="3">
                  <c:v>818.7</c:v>
                </c:pt>
                <c:pt idx="4">
                  <c:v>882.5</c:v>
                </c:pt>
                <c:pt idx="5">
                  <c:v>926.6</c:v>
                </c:pt>
                <c:pt idx="6">
                  <c:v>1005.1</c:v>
                </c:pt>
                <c:pt idx="7">
                  <c:v>1104.8</c:v>
                </c:pt>
                <c:pt idx="8">
                  <c:v>1241.2</c:v>
                </c:pt>
                <c:pt idx="9">
                  <c:v>1335.4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0-4303-A25C-84C1371F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91536"/>
        <c:axId val="452599080"/>
      </c:lineChart>
      <c:catAx>
        <c:axId val="452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9080"/>
        <c:crosses val="autoZero"/>
        <c:auto val="1"/>
        <c:lblAlgn val="ctr"/>
        <c:lblOffset val="100"/>
        <c:noMultiLvlLbl val="0"/>
      </c:catAx>
      <c:valAx>
        <c:axId val="4525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03246616081875E-2"/>
          <c:y val="5.7971014492753624E-2"/>
          <c:w val="0.87598703103288555"/>
          <c:h val="0.819771975143423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924563841284542E-2"/>
                  <c:y val="-0.18150363615615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Задача!$A$3:$A$15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Задача!$B$3:$B$15</c:f>
              <c:numCache>
                <c:formatCode>General</c:formatCode>
                <c:ptCount val="13"/>
                <c:pt idx="0">
                  <c:v>647.70000000000005</c:v>
                </c:pt>
                <c:pt idx="1">
                  <c:v>709.9</c:v>
                </c:pt>
                <c:pt idx="2">
                  <c:v>749</c:v>
                </c:pt>
                <c:pt idx="3">
                  <c:v>818.7</c:v>
                </c:pt>
                <c:pt idx="4">
                  <c:v>882.5</c:v>
                </c:pt>
                <c:pt idx="5">
                  <c:v>926.6</c:v>
                </c:pt>
                <c:pt idx="6">
                  <c:v>1005.1</c:v>
                </c:pt>
                <c:pt idx="7">
                  <c:v>1104.8</c:v>
                </c:pt>
                <c:pt idx="8">
                  <c:v>1241.2</c:v>
                </c:pt>
                <c:pt idx="9">
                  <c:v>1335.4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9-44CB-91FF-253D9AB3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91536"/>
        <c:axId val="452599080"/>
      </c:lineChart>
      <c:catAx>
        <c:axId val="452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9080"/>
        <c:crosses val="autoZero"/>
        <c:auto val="1"/>
        <c:lblAlgn val="ctr"/>
        <c:lblOffset val="100"/>
        <c:noMultiLvlLbl val="0"/>
      </c:catAx>
      <c:valAx>
        <c:axId val="4525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03165045545771E-2"/>
          <c:y val="5.7971014492753624E-2"/>
          <c:w val="0.87598703103288555"/>
          <c:h val="0.819771975143423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619422572178481E-3"/>
                  <c:y val="0.13354247715083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Задача!$A$3:$A$15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Задача!$B$3:$B$15</c:f>
              <c:numCache>
                <c:formatCode>General</c:formatCode>
                <c:ptCount val="13"/>
                <c:pt idx="0">
                  <c:v>647.70000000000005</c:v>
                </c:pt>
                <c:pt idx="1">
                  <c:v>709.9</c:v>
                </c:pt>
                <c:pt idx="2">
                  <c:v>749</c:v>
                </c:pt>
                <c:pt idx="3">
                  <c:v>818.7</c:v>
                </c:pt>
                <c:pt idx="4">
                  <c:v>882.5</c:v>
                </c:pt>
                <c:pt idx="5">
                  <c:v>926.6</c:v>
                </c:pt>
                <c:pt idx="6">
                  <c:v>1005.1</c:v>
                </c:pt>
                <c:pt idx="7">
                  <c:v>1104.8</c:v>
                </c:pt>
                <c:pt idx="8">
                  <c:v>1241.2</c:v>
                </c:pt>
                <c:pt idx="9">
                  <c:v>1335.4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9-46EF-A032-5E01C20E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91536"/>
        <c:axId val="452599080"/>
      </c:lineChart>
      <c:catAx>
        <c:axId val="452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9080"/>
        <c:crosses val="autoZero"/>
        <c:auto val="1"/>
        <c:lblAlgn val="ctr"/>
        <c:lblOffset val="100"/>
        <c:noMultiLvlLbl val="0"/>
      </c:catAx>
      <c:valAx>
        <c:axId val="4525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03165045545771E-2"/>
          <c:y val="5.7971014492753624E-2"/>
          <c:w val="0.87598703103288555"/>
          <c:h val="0.819771975143423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3004971437393856E-2"/>
                  <c:y val="-6.34112435550299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Задача!$A$3:$A$15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Задача!$B$3:$B$15</c:f>
              <c:numCache>
                <c:formatCode>General</c:formatCode>
                <c:ptCount val="13"/>
                <c:pt idx="0">
                  <c:v>647.70000000000005</c:v>
                </c:pt>
                <c:pt idx="1">
                  <c:v>709.9</c:v>
                </c:pt>
                <c:pt idx="2">
                  <c:v>749</c:v>
                </c:pt>
                <c:pt idx="3">
                  <c:v>818.7</c:v>
                </c:pt>
                <c:pt idx="4">
                  <c:v>882.5</c:v>
                </c:pt>
                <c:pt idx="5">
                  <c:v>926.6</c:v>
                </c:pt>
                <c:pt idx="6">
                  <c:v>1005.1</c:v>
                </c:pt>
                <c:pt idx="7">
                  <c:v>1104.8</c:v>
                </c:pt>
                <c:pt idx="8">
                  <c:v>1241.2</c:v>
                </c:pt>
                <c:pt idx="9">
                  <c:v>1335.4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F-4AE2-8D14-3302B57C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91536"/>
        <c:axId val="452599080"/>
      </c:lineChart>
      <c:catAx>
        <c:axId val="452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9080"/>
        <c:crosses val="autoZero"/>
        <c:auto val="1"/>
        <c:lblAlgn val="ctr"/>
        <c:lblOffset val="100"/>
        <c:noMultiLvlLbl val="0"/>
      </c:catAx>
      <c:valAx>
        <c:axId val="4525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Задача!$A$3:$A$15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Задача!$B$3:$B$15</c:f>
              <c:numCache>
                <c:formatCode>General</c:formatCode>
                <c:ptCount val="13"/>
                <c:pt idx="0">
                  <c:v>647.70000000000005</c:v>
                </c:pt>
                <c:pt idx="1">
                  <c:v>709.9</c:v>
                </c:pt>
                <c:pt idx="2">
                  <c:v>749</c:v>
                </c:pt>
                <c:pt idx="3">
                  <c:v>818.7</c:v>
                </c:pt>
                <c:pt idx="4">
                  <c:v>882.5</c:v>
                </c:pt>
                <c:pt idx="5">
                  <c:v>926.6</c:v>
                </c:pt>
                <c:pt idx="6">
                  <c:v>1005.1</c:v>
                </c:pt>
                <c:pt idx="7">
                  <c:v>1104.8</c:v>
                </c:pt>
                <c:pt idx="8">
                  <c:v>1241.2</c:v>
                </c:pt>
                <c:pt idx="9">
                  <c:v>1335.4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2-4924-A3FC-99CA39AF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91536"/>
        <c:axId val="452599080"/>
      </c:lineChart>
      <c:catAx>
        <c:axId val="452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9080"/>
        <c:crosses val="autoZero"/>
        <c:auto val="1"/>
        <c:lblAlgn val="ctr"/>
        <c:lblOffset val="100"/>
        <c:noMultiLvlLbl val="0"/>
      </c:catAx>
      <c:valAx>
        <c:axId val="4525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Задача!$A$3:$A$15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Задача!$B$3:$B$15</c:f>
              <c:numCache>
                <c:formatCode>General</c:formatCode>
                <c:ptCount val="13"/>
                <c:pt idx="0">
                  <c:v>647.70000000000005</c:v>
                </c:pt>
                <c:pt idx="1">
                  <c:v>709.9</c:v>
                </c:pt>
                <c:pt idx="2">
                  <c:v>749</c:v>
                </c:pt>
                <c:pt idx="3">
                  <c:v>818.7</c:v>
                </c:pt>
                <c:pt idx="4">
                  <c:v>882.5</c:v>
                </c:pt>
                <c:pt idx="5">
                  <c:v>926.6</c:v>
                </c:pt>
                <c:pt idx="6">
                  <c:v>1005.1</c:v>
                </c:pt>
                <c:pt idx="7">
                  <c:v>1104.8</c:v>
                </c:pt>
                <c:pt idx="8">
                  <c:v>1241.2</c:v>
                </c:pt>
                <c:pt idx="9">
                  <c:v>1335.4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A-4E2F-A903-EA988BEE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91536"/>
        <c:axId val="452599080"/>
      </c:lineChart>
      <c:catAx>
        <c:axId val="4525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9080"/>
        <c:crosses val="autoZero"/>
        <c:auto val="1"/>
        <c:lblAlgn val="ctr"/>
        <c:lblOffset val="100"/>
        <c:noMultiLvlLbl val="0"/>
      </c:catAx>
      <c:valAx>
        <c:axId val="4525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598833</xdr:colOff>
      <xdr:row>0</xdr:row>
      <xdr:rowOff>56321</xdr:rowOff>
    </xdr:from>
    <xdr:to>
      <xdr:col>15</xdr:col>
      <xdr:colOff>376445</xdr:colOff>
      <xdr:row>10</xdr:row>
      <xdr:rowOff>180146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388454</xdr:colOff>
      <xdr:row>0</xdr:row>
      <xdr:rowOff>63362</xdr:rowOff>
    </xdr:from>
    <xdr:to>
      <xdr:col>22</xdr:col>
      <xdr:colOff>169379</xdr:colOff>
      <xdr:row>10</xdr:row>
      <xdr:rowOff>187187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11</xdr:row>
      <xdr:rowOff>47625</xdr:rowOff>
    </xdr:from>
    <xdr:to>
      <xdr:col>15</xdr:col>
      <xdr:colOff>400050</xdr:colOff>
      <xdr:row>23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428625</xdr:colOff>
      <xdr:row>11</xdr:row>
      <xdr:rowOff>19050</xdr:rowOff>
    </xdr:from>
    <xdr:to>
      <xdr:col>22</xdr:col>
      <xdr:colOff>209550</xdr:colOff>
      <xdr:row>23</xdr:row>
      <xdr:rowOff>142875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9525</xdr:rowOff>
    </xdr:from>
    <xdr:to>
      <xdr:col>15</xdr:col>
      <xdr:colOff>390525</xdr:colOff>
      <xdr:row>36</xdr:row>
      <xdr:rowOff>133350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419100</xdr:colOff>
      <xdr:row>23</xdr:row>
      <xdr:rowOff>180975</xdr:rowOff>
    </xdr:from>
    <xdr:to>
      <xdr:col>22</xdr:col>
      <xdr:colOff>200025</xdr:colOff>
      <xdr:row>36</xdr:row>
      <xdr:rowOff>114300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9" zoomScale="115" zoomScaleNormal="115" workbookViewId="0">
      <selection activeCell="C13" sqref="C13:H15"/>
    </sheetView>
  </sheetViews>
  <sheetFormatPr defaultRowHeight="15" x14ac:dyDescent="0.25"/>
  <cols>
    <col min="1" max="1" width="11.28515625" customWidth="1"/>
    <col min="3" max="3" width="11" customWidth="1"/>
    <col min="4" max="4" width="7.140625" bestFit="1" customWidth="1"/>
    <col min="5" max="5" width="10.5703125" customWidth="1"/>
    <col min="6" max="6" width="10.28515625" customWidth="1"/>
    <col min="7" max="7" width="10.42578125" customWidth="1"/>
    <col min="8" max="8" width="11.7109375" customWidth="1"/>
  </cols>
  <sheetData>
    <row r="1" spans="1:8" ht="45" x14ac:dyDescent="0.25">
      <c r="A1" s="2" t="s">
        <v>0</v>
      </c>
      <c r="B1" s="2" t="s">
        <v>25</v>
      </c>
      <c r="C1" s="2" t="s">
        <v>28</v>
      </c>
      <c r="D1" s="2" t="s">
        <v>1</v>
      </c>
      <c r="E1" s="2" t="s">
        <v>2</v>
      </c>
      <c r="F1" s="2" t="s">
        <v>3</v>
      </c>
      <c r="G1" s="2" t="s">
        <v>29</v>
      </c>
      <c r="H1" s="2" t="s">
        <v>37</v>
      </c>
    </row>
    <row r="2" spans="1:8" x14ac:dyDescent="0.25">
      <c r="A2" s="2"/>
      <c r="B2" s="2"/>
      <c r="C2" s="2"/>
      <c r="D2">
        <f xml:space="preserve"> 74.489*A2 + 532.4</f>
        <v>532.4</v>
      </c>
      <c r="E2">
        <f xml:space="preserve"> 4.6939*A2*A2 + 22.856*A2 + 635.67</f>
        <v>635.66999999999996</v>
      </c>
      <c r="F2">
        <f xml:space="preserve"> 594.48*EXP(0.079*A2)</f>
        <v>594.48</v>
      </c>
      <c r="G2">
        <f>-0.1031*A2*A2*A2*A2+2.7901*A2*A2*A2-20.512*A2*A2+107.91*A2+555.53</f>
        <v>555.53</v>
      </c>
      <c r="H2">
        <f xml:space="preserve"> -0.0822*A2*A2*A2*A2*A2 + 2.1575*A2*A2*A2*A2 - 19.953*A2*A2*A2 + 81.216*A2*A2 - 85.872*A2 + 673.09</f>
        <v>673.09</v>
      </c>
    </row>
    <row r="3" spans="1:8" x14ac:dyDescent="0.25">
      <c r="A3">
        <v>1</v>
      </c>
      <c r="B3" s="10">
        <v>647.70000000000005</v>
      </c>
      <c r="C3" s="11">
        <v>1965</v>
      </c>
      <c r="D3">
        <f t="shared" ref="D3:D15" si="0" xml:space="preserve"> 74.489*A3 + 532.4</f>
        <v>606.88900000000001</v>
      </c>
      <c r="E3">
        <f t="shared" ref="E3:E15" si="1" xml:space="preserve"> 4.6939*A3*A3 + 22.856*A3 + 635.67</f>
        <v>663.21989999999994</v>
      </c>
      <c r="F3">
        <f t="shared" ref="F3:F15" si="2" xml:space="preserve"> 594.48*EXP(0.079*A3)</f>
        <v>643.34882538436079</v>
      </c>
      <c r="G3">
        <f>-0.1031*A3*A3*A3*A3+2.7901*A3*A3*A3-20.512*A3*A3+107.91*A3+555.53</f>
        <v>645.61500000000001</v>
      </c>
      <c r="H3">
        <f t="shared" ref="H3:H15" si="3" xml:space="preserve"> -0.0822*A3*A3*A3*A3*A3 + 2.1575*A3*A3*A3*A3 - 19.953*A3*A3*A3 + 81.216*A3*A3 - 85.872*A3 + 673.09</f>
        <v>650.55630000000008</v>
      </c>
    </row>
    <row r="4" spans="1:8" x14ac:dyDescent="0.25">
      <c r="A4">
        <v>2</v>
      </c>
      <c r="B4" s="12">
        <v>709.9</v>
      </c>
      <c r="C4" s="13">
        <v>1966</v>
      </c>
      <c r="D4">
        <f t="shared" si="0"/>
        <v>681.37799999999993</v>
      </c>
      <c r="E4">
        <f t="shared" si="1"/>
        <v>700.1576</v>
      </c>
      <c r="F4">
        <f t="shared" si="2"/>
        <v>696.23487942981535</v>
      </c>
      <c r="G4">
        <f t="shared" ref="G4:G15" si="4">-0.1031*A4*A4*A4*A4+2.7901*A4*A4*A4-20.512*A4*A4+107.91*A4+555.53</f>
        <v>709.97319999999991</v>
      </c>
      <c r="H4">
        <f t="shared" si="3"/>
        <v>698.47559999999999</v>
      </c>
    </row>
    <row r="5" spans="1:8" x14ac:dyDescent="0.25">
      <c r="A5">
        <v>3</v>
      </c>
      <c r="B5" s="14">
        <v>749</v>
      </c>
      <c r="C5" s="13">
        <v>1967</v>
      </c>
      <c r="D5">
        <f t="shared" si="0"/>
        <v>755.86699999999996</v>
      </c>
      <c r="E5">
        <f t="shared" si="1"/>
        <v>746.48309999999992</v>
      </c>
      <c r="F5">
        <f t="shared" si="2"/>
        <v>753.46839569505062</v>
      </c>
      <c r="G5">
        <f t="shared" si="4"/>
        <v>761.6336</v>
      </c>
      <c r="H5">
        <f t="shared" si="3"/>
        <v>762.46990000000005</v>
      </c>
    </row>
    <row r="6" spans="1:8" x14ac:dyDescent="0.25">
      <c r="A6">
        <v>4</v>
      </c>
      <c r="B6" s="14">
        <v>818.7</v>
      </c>
      <c r="C6" s="13">
        <v>1968</v>
      </c>
      <c r="D6">
        <f t="shared" si="0"/>
        <v>830.35599999999999</v>
      </c>
      <c r="E6">
        <f t="shared" si="1"/>
        <v>802.19640000000004</v>
      </c>
      <c r="F6">
        <f t="shared" si="2"/>
        <v>815.40675436456991</v>
      </c>
      <c r="G6">
        <f t="shared" si="4"/>
        <v>811.15079999999989</v>
      </c>
      <c r="H6">
        <f t="shared" si="3"/>
        <v>820.21320000000014</v>
      </c>
    </row>
    <row r="7" spans="1:8" x14ac:dyDescent="0.25">
      <c r="A7">
        <v>5</v>
      </c>
      <c r="B7" s="14">
        <v>882.5</v>
      </c>
      <c r="C7" s="13">
        <v>1969</v>
      </c>
      <c r="D7">
        <f t="shared" si="0"/>
        <v>904.84500000000003</v>
      </c>
      <c r="E7">
        <f t="shared" si="1"/>
        <v>867.2974999999999</v>
      </c>
      <c r="F7">
        <f t="shared" si="2"/>
        <v>882.436713818665</v>
      </c>
      <c r="G7">
        <f t="shared" si="4"/>
        <v>866.60500000000002</v>
      </c>
      <c r="H7">
        <f t="shared" si="3"/>
        <v>871.56750000000011</v>
      </c>
    </row>
    <row r="8" spans="1:8" x14ac:dyDescent="0.25">
      <c r="A8">
        <v>6</v>
      </c>
      <c r="B8" s="14">
        <v>926.6</v>
      </c>
      <c r="C8" s="13">
        <v>1970</v>
      </c>
      <c r="D8">
        <f t="shared" si="0"/>
        <v>979.33400000000006</v>
      </c>
      <c r="E8">
        <f t="shared" si="1"/>
        <v>941.78639999999996</v>
      </c>
      <c r="F8">
        <f t="shared" si="2"/>
        <v>954.97682564808474</v>
      </c>
      <c r="G8">
        <f t="shared" si="4"/>
        <v>933.60199999999998</v>
      </c>
      <c r="H8">
        <f t="shared" si="3"/>
        <v>928.71879999999953</v>
      </c>
    </row>
    <row r="9" spans="1:8" x14ac:dyDescent="0.25">
      <c r="A9">
        <v>7</v>
      </c>
      <c r="B9" s="14">
        <v>1005.1</v>
      </c>
      <c r="C9" s="13">
        <v>1971</v>
      </c>
      <c r="D9">
        <f t="shared" si="0"/>
        <v>1053.8229999999999</v>
      </c>
      <c r="E9">
        <f t="shared" si="1"/>
        <v>1025.6631</v>
      </c>
      <c r="F9">
        <f t="shared" si="2"/>
        <v>1033.4800481933466</v>
      </c>
      <c r="G9">
        <f t="shared" si="4"/>
        <v>1015.2732000000001</v>
      </c>
      <c r="H9">
        <f t="shared" si="3"/>
        <v>1006.3131000000013</v>
      </c>
    </row>
    <row r="10" spans="1:8" x14ac:dyDescent="0.25">
      <c r="A10">
        <v>8</v>
      </c>
      <c r="B10" s="14">
        <v>1104.8</v>
      </c>
      <c r="C10" s="13">
        <v>1972</v>
      </c>
      <c r="D10">
        <f t="shared" si="0"/>
        <v>1128.3119999999999</v>
      </c>
      <c r="E10">
        <f t="shared" si="1"/>
        <v>1118.9276</v>
      </c>
      <c r="F10">
        <f t="shared" si="2"/>
        <v>1118.4365749282767</v>
      </c>
      <c r="G10">
        <f t="shared" si="4"/>
        <v>1112.2755999999999</v>
      </c>
      <c r="H10">
        <f t="shared" si="3"/>
        <v>1111.5924000000009</v>
      </c>
    </row>
    <row r="11" spans="1:8" x14ac:dyDescent="0.25">
      <c r="A11">
        <v>9</v>
      </c>
      <c r="B11" s="14">
        <v>1241.2</v>
      </c>
      <c r="C11" s="13">
        <v>1973</v>
      </c>
      <c r="D11">
        <f t="shared" si="0"/>
        <v>1202.8009999999999</v>
      </c>
      <c r="E11">
        <f t="shared" si="1"/>
        <v>1221.5799</v>
      </c>
      <c r="F11">
        <f t="shared" si="2"/>
        <v>1210.3768953489005</v>
      </c>
      <c r="G11">
        <f t="shared" si="4"/>
        <v>1222.7918</v>
      </c>
      <c r="H11">
        <f t="shared" si="3"/>
        <v>1234.5306999999993</v>
      </c>
    </row>
    <row r="12" spans="1:8" x14ac:dyDescent="0.25">
      <c r="A12" s="3">
        <v>10</v>
      </c>
      <c r="B12" s="15">
        <v>1335.4</v>
      </c>
      <c r="C12" s="16">
        <v>1974</v>
      </c>
      <c r="D12" s="3">
        <f t="shared" si="0"/>
        <v>1277.29</v>
      </c>
      <c r="E12" s="3">
        <f t="shared" si="1"/>
        <v>1333.62</v>
      </c>
      <c r="F12" s="3">
        <f t="shared" si="2"/>
        <v>1309.8751074806294</v>
      </c>
      <c r="G12" s="3">
        <f t="shared" si="4"/>
        <v>1342.53</v>
      </c>
      <c r="H12" s="3">
        <f t="shared" si="3"/>
        <v>1337.9700000000048</v>
      </c>
    </row>
    <row r="13" spans="1:8" x14ac:dyDescent="0.25">
      <c r="A13">
        <v>11</v>
      </c>
      <c r="C13">
        <v>1975</v>
      </c>
      <c r="D13">
        <f t="shared" si="0"/>
        <v>1351.779</v>
      </c>
      <c r="E13">
        <f t="shared" si="1"/>
        <v>1455.0479</v>
      </c>
      <c r="F13">
        <f t="shared" si="2"/>
        <v>1417.5525026878549</v>
      </c>
      <c r="G13">
        <f t="shared" si="4"/>
        <v>1464.7240000000002</v>
      </c>
      <c r="H13">
        <f t="shared" si="3"/>
        <v>1347.7563000000032</v>
      </c>
    </row>
    <row r="14" spans="1:8" x14ac:dyDescent="0.25">
      <c r="A14">
        <v>12</v>
      </c>
      <c r="C14">
        <v>1976</v>
      </c>
      <c r="D14">
        <f t="shared" si="0"/>
        <v>1426.268</v>
      </c>
      <c r="E14">
        <f t="shared" si="1"/>
        <v>1585.8636000000001</v>
      </c>
      <c r="F14">
        <f t="shared" si="2"/>
        <v>1534.081445170388</v>
      </c>
      <c r="G14">
        <f t="shared" si="4"/>
        <v>1580.1332</v>
      </c>
      <c r="H14">
        <f t="shared" si="3"/>
        <v>1142.8755999999958</v>
      </c>
    </row>
    <row r="15" spans="1:8" x14ac:dyDescent="0.25">
      <c r="A15" s="3">
        <v>13</v>
      </c>
      <c r="B15" s="3"/>
      <c r="C15" s="3">
        <v>1977</v>
      </c>
      <c r="D15" s="9">
        <f t="shared" si="0"/>
        <v>1500.7570000000001</v>
      </c>
      <c r="E15" s="9">
        <f t="shared" si="1"/>
        <v>1726.0671000000002</v>
      </c>
      <c r="F15" s="9">
        <f t="shared" si="2"/>
        <v>1660.1895703712685</v>
      </c>
      <c r="G15" s="3">
        <f t="shared" si="4"/>
        <v>1677.0425999999995</v>
      </c>
      <c r="H15" s="3">
        <f t="shared" si="3"/>
        <v>545.58990000001279</v>
      </c>
    </row>
    <row r="16" spans="1:8" ht="45" x14ac:dyDescent="0.25">
      <c r="A16" s="1" t="s">
        <v>5</v>
      </c>
      <c r="B16">
        <v>163.732152607302</v>
      </c>
    </row>
    <row r="17" spans="1:8" ht="30" x14ac:dyDescent="0.25">
      <c r="A17" s="1" t="s">
        <v>4</v>
      </c>
      <c r="B17">
        <f>SUM(B3:B12)</f>
        <v>9420.9000000000015</v>
      </c>
      <c r="D17">
        <f>SUM(D3:D12)</f>
        <v>9420.8950000000004</v>
      </c>
      <c r="E17">
        <f>SUM(E3:E12)</f>
        <v>9420.9314999999988</v>
      </c>
      <c r="F17">
        <f>SUM(F3:F12)</f>
        <v>9418.0410202916992</v>
      </c>
      <c r="G17">
        <f>SUM(G3:G12)</f>
        <v>9421.4502000000011</v>
      </c>
      <c r="H17">
        <f>SUM(H3:H12)</f>
        <v>9422.4075000000066</v>
      </c>
    </row>
    <row r="18" spans="1:8" x14ac:dyDescent="0.25">
      <c r="A18" s="1"/>
    </row>
    <row r="19" spans="1:8" x14ac:dyDescent="0.25">
      <c r="A19" s="17" t="s">
        <v>40</v>
      </c>
    </row>
    <row r="20" spans="1:8" x14ac:dyDescent="0.25">
      <c r="A20" t="s">
        <v>33</v>
      </c>
    </row>
    <row r="21" spans="1:8" x14ac:dyDescent="0.25">
      <c r="A21" t="s">
        <v>22</v>
      </c>
      <c r="C21">
        <f>E15-B16</f>
        <v>1562.3349473926983</v>
      </c>
      <c r="E21" t="s">
        <v>26</v>
      </c>
    </row>
    <row r="22" spans="1:8" x14ac:dyDescent="0.25">
      <c r="A22" t="s">
        <v>23</v>
      </c>
      <c r="C22">
        <f>E15+B16</f>
        <v>1889.7992526073022</v>
      </c>
      <c r="E22" t="s">
        <v>27</v>
      </c>
    </row>
    <row r="24" spans="1:8" x14ac:dyDescent="0.25">
      <c r="A24" t="s">
        <v>36</v>
      </c>
    </row>
    <row r="25" spans="1:8" x14ac:dyDescent="0.25">
      <c r="A25" t="s">
        <v>22</v>
      </c>
      <c r="C25">
        <f>H15-B16</f>
        <v>381.85774739271079</v>
      </c>
      <c r="E25" t="s">
        <v>38</v>
      </c>
    </row>
    <row r="26" spans="1:8" x14ac:dyDescent="0.25">
      <c r="A26" t="s">
        <v>23</v>
      </c>
      <c r="C26">
        <f>H15+B16</f>
        <v>709.32205260731484</v>
      </c>
      <c r="E26" t="s">
        <v>39</v>
      </c>
    </row>
    <row r="28" spans="1:8" x14ac:dyDescent="0.25">
      <c r="A28" t="s">
        <v>34</v>
      </c>
    </row>
    <row r="29" spans="1:8" x14ac:dyDescent="0.25">
      <c r="A29" t="s">
        <v>35</v>
      </c>
    </row>
    <row r="30" spans="1:8" x14ac:dyDescent="0.25">
      <c r="A30" t="s">
        <v>30</v>
      </c>
    </row>
    <row r="31" spans="1:8" x14ac:dyDescent="0.25">
      <c r="A31" t="s">
        <v>31</v>
      </c>
    </row>
    <row r="32" spans="1:8" x14ac:dyDescent="0.25">
      <c r="A32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4" workbookViewId="0">
      <selection activeCell="B20" sqref="B20"/>
    </sheetView>
  </sheetViews>
  <sheetFormatPr defaultRowHeight="15" x14ac:dyDescent="0.25"/>
  <cols>
    <col min="1" max="1" width="27.28515625" bestFit="1" customWidth="1"/>
    <col min="2" max="2" width="12" bestFit="1" customWidth="1"/>
    <col min="3" max="3" width="27.28515625" bestFit="1" customWidth="1"/>
    <col min="4" max="4" width="12.7109375" bestFit="1" customWidth="1"/>
  </cols>
  <sheetData>
    <row r="1" spans="1:4" x14ac:dyDescent="0.25">
      <c r="A1" s="6" t="s">
        <v>6</v>
      </c>
      <c r="B1" s="6"/>
      <c r="C1" s="6" t="s">
        <v>7</v>
      </c>
      <c r="D1" s="6"/>
    </row>
    <row r="2" spans="1:4" x14ac:dyDescent="0.25">
      <c r="A2" s="4"/>
      <c r="B2" s="4"/>
      <c r="C2" s="4"/>
      <c r="D2" s="4"/>
    </row>
    <row r="3" spans="1:4" x14ac:dyDescent="0.25">
      <c r="A3" s="4" t="s">
        <v>8</v>
      </c>
      <c r="B3" s="4">
        <v>5.5</v>
      </c>
      <c r="C3" s="4" t="s">
        <v>8</v>
      </c>
      <c r="D3" s="4">
        <v>942.09000000000015</v>
      </c>
    </row>
    <row r="4" spans="1:4" x14ac:dyDescent="0.25">
      <c r="A4" s="4" t="s">
        <v>9</v>
      </c>
      <c r="B4" s="4">
        <v>0.9574271077563381</v>
      </c>
      <c r="C4" s="4" t="s">
        <v>9</v>
      </c>
      <c r="D4" s="4">
        <v>72.378769830815685</v>
      </c>
    </row>
    <row r="5" spans="1:4" x14ac:dyDescent="0.25">
      <c r="A5" s="4" t="s">
        <v>10</v>
      </c>
      <c r="B5" s="4">
        <v>5.5</v>
      </c>
      <c r="C5" s="4" t="s">
        <v>10</v>
      </c>
      <c r="D5" s="4">
        <v>904.55</v>
      </c>
    </row>
    <row r="6" spans="1:4" x14ac:dyDescent="0.25">
      <c r="A6" s="4" t="s">
        <v>11</v>
      </c>
      <c r="B6" s="4" t="e">
        <v>#N/A</v>
      </c>
      <c r="C6" s="4" t="s">
        <v>11</v>
      </c>
      <c r="D6" s="4" t="e">
        <v>#N/A</v>
      </c>
    </row>
    <row r="7" spans="1:4" x14ac:dyDescent="0.25">
      <c r="A7" s="4" t="s">
        <v>12</v>
      </c>
      <c r="B7" s="4">
        <v>3.0276503540974917</v>
      </c>
      <c r="C7" s="4" t="s">
        <v>12</v>
      </c>
      <c r="D7" s="4">
        <v>228.8817669064575</v>
      </c>
    </row>
    <row r="8" spans="1:4" x14ac:dyDescent="0.25">
      <c r="A8" s="4" t="s">
        <v>13</v>
      </c>
      <c r="B8" s="4">
        <v>9.1666666666666661</v>
      </c>
      <c r="C8" s="4" t="s">
        <v>13</v>
      </c>
      <c r="D8" s="4">
        <v>52386.863222221946</v>
      </c>
    </row>
    <row r="9" spans="1:4" x14ac:dyDescent="0.25">
      <c r="A9" s="4" t="s">
        <v>14</v>
      </c>
      <c r="B9" s="4">
        <v>-1.2000000000000002</v>
      </c>
      <c r="C9" s="4" t="s">
        <v>14</v>
      </c>
      <c r="D9" s="4">
        <v>-0.78418376645257126</v>
      </c>
    </row>
    <row r="10" spans="1:4" x14ac:dyDescent="0.25">
      <c r="A10" s="4" t="s">
        <v>15</v>
      </c>
      <c r="B10" s="4">
        <v>0</v>
      </c>
      <c r="C10" s="4" t="s">
        <v>15</v>
      </c>
      <c r="D10" s="4">
        <v>0.5193516429935815</v>
      </c>
    </row>
    <row r="11" spans="1:4" x14ac:dyDescent="0.25">
      <c r="A11" s="4" t="s">
        <v>16</v>
      </c>
      <c r="B11" s="4">
        <v>9</v>
      </c>
      <c r="C11" s="4" t="s">
        <v>16</v>
      </c>
      <c r="D11" s="4">
        <v>687.7</v>
      </c>
    </row>
    <row r="12" spans="1:4" x14ac:dyDescent="0.25">
      <c r="A12" s="4" t="s">
        <v>17</v>
      </c>
      <c r="B12" s="4">
        <v>1</v>
      </c>
      <c r="C12" s="4" t="s">
        <v>17</v>
      </c>
      <c r="D12" s="4">
        <v>647.70000000000005</v>
      </c>
    </row>
    <row r="13" spans="1:4" x14ac:dyDescent="0.25">
      <c r="A13" s="4" t="s">
        <v>18</v>
      </c>
      <c r="B13" s="4">
        <v>10</v>
      </c>
      <c r="C13" s="4" t="s">
        <v>18</v>
      </c>
      <c r="D13" s="4">
        <v>1335.4</v>
      </c>
    </row>
    <row r="14" spans="1:4" x14ac:dyDescent="0.25">
      <c r="A14" s="4" t="s">
        <v>19</v>
      </c>
      <c r="B14" s="4">
        <v>55</v>
      </c>
      <c r="C14" s="4" t="s">
        <v>19</v>
      </c>
      <c r="D14" s="4">
        <v>9420.9000000000015</v>
      </c>
    </row>
    <row r="15" spans="1:4" x14ac:dyDescent="0.25">
      <c r="A15" s="4" t="s">
        <v>20</v>
      </c>
      <c r="B15" s="4">
        <v>10</v>
      </c>
      <c r="C15" s="4" t="s">
        <v>20</v>
      </c>
      <c r="D15" s="4">
        <v>10</v>
      </c>
    </row>
    <row r="16" spans="1:4" ht="15.75" thickBot="1" x14ac:dyDescent="0.3">
      <c r="A16" s="5" t="s">
        <v>21</v>
      </c>
      <c r="B16" s="5">
        <v>2.1658505896681688</v>
      </c>
      <c r="C16" s="5" t="s">
        <v>21</v>
      </c>
      <c r="D16" s="5">
        <v>163.732152607302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"/>
  <sheetViews>
    <sheetView workbookViewId="0">
      <selection activeCell="B1" sqref="B1"/>
    </sheetView>
  </sheetViews>
  <sheetFormatPr defaultRowHeight="15" x14ac:dyDescent="0.25"/>
  <sheetData>
    <row r="1" spans="2:12" ht="48" thickBot="1" x14ac:dyDescent="0.3">
      <c r="B1" s="7" t="s">
        <v>24</v>
      </c>
      <c r="C1" s="8">
        <v>647.70000000000005</v>
      </c>
      <c r="D1" s="8">
        <v>709.9</v>
      </c>
      <c r="E1" s="8">
        <v>749</v>
      </c>
      <c r="F1" s="8">
        <v>818.7</v>
      </c>
      <c r="G1" s="8">
        <v>882.5</v>
      </c>
      <c r="H1" s="8">
        <v>926.6</v>
      </c>
      <c r="I1" s="8">
        <v>1005.1</v>
      </c>
      <c r="J1" s="8">
        <v>1104.8</v>
      </c>
      <c r="K1" s="8">
        <v>1241.2</v>
      </c>
      <c r="L1" s="8">
        <v>1335.4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5" x14ac:dyDescent="0.25"/>
  <cols>
    <col min="1" max="1" width="27.28515625" bestFit="1" customWidth="1"/>
    <col min="2" max="2" width="12" bestFit="1" customWidth="1"/>
    <col min="3" max="3" width="27.28515625" bestFit="1" customWidth="1"/>
    <col min="4" max="4" width="12.7109375" bestFit="1" customWidth="1"/>
  </cols>
  <sheetData>
    <row r="1" spans="1:4" x14ac:dyDescent="0.25">
      <c r="A1" s="6" t="s">
        <v>6</v>
      </c>
      <c r="B1" s="6"/>
      <c r="C1" s="6" t="s">
        <v>7</v>
      </c>
      <c r="D1" s="6"/>
    </row>
    <row r="2" spans="1:4" x14ac:dyDescent="0.25">
      <c r="A2" s="4"/>
      <c r="B2" s="4"/>
      <c r="C2" s="4"/>
      <c r="D2" s="4"/>
    </row>
    <row r="3" spans="1:4" x14ac:dyDescent="0.25">
      <c r="A3" s="4" t="s">
        <v>8</v>
      </c>
      <c r="B3" s="4">
        <v>6</v>
      </c>
      <c r="C3" s="4" t="s">
        <v>8</v>
      </c>
      <c r="D3" s="4">
        <v>172.18181818181819</v>
      </c>
    </row>
    <row r="4" spans="1:4" x14ac:dyDescent="0.25">
      <c r="A4" s="4" t="s">
        <v>9</v>
      </c>
      <c r="B4" s="4">
        <v>1</v>
      </c>
      <c r="C4" s="4" t="s">
        <v>9</v>
      </c>
      <c r="D4" s="4">
        <v>6.0690244563059368</v>
      </c>
    </row>
    <row r="5" spans="1:4" x14ac:dyDescent="0.25">
      <c r="A5" s="4" t="s">
        <v>10</v>
      </c>
      <c r="B5" s="4">
        <v>6</v>
      </c>
      <c r="C5" s="4" t="s">
        <v>10</v>
      </c>
      <c r="D5" s="4">
        <v>176</v>
      </c>
    </row>
    <row r="6" spans="1:4" x14ac:dyDescent="0.25">
      <c r="A6" s="4" t="s">
        <v>11</v>
      </c>
      <c r="B6" s="4" t="e">
        <v>#N/A</v>
      </c>
      <c r="C6" s="4" t="s">
        <v>11</v>
      </c>
      <c r="D6" s="4">
        <v>176</v>
      </c>
    </row>
    <row r="7" spans="1:4" x14ac:dyDescent="0.25">
      <c r="A7" s="4" t="s">
        <v>12</v>
      </c>
      <c r="B7" s="4">
        <v>3.3166247903553998</v>
      </c>
      <c r="C7" s="4" t="s">
        <v>12</v>
      </c>
      <c r="D7" s="4">
        <v>20.128676965057473</v>
      </c>
    </row>
    <row r="8" spans="1:4" x14ac:dyDescent="0.25">
      <c r="A8" s="4" t="s">
        <v>13</v>
      </c>
      <c r="B8" s="4">
        <v>11</v>
      </c>
      <c r="C8" s="4" t="s">
        <v>13</v>
      </c>
      <c r="D8" s="4">
        <v>405.16363636363531</v>
      </c>
    </row>
    <row r="9" spans="1:4" x14ac:dyDescent="0.25">
      <c r="A9" s="4" t="s">
        <v>14</v>
      </c>
      <c r="B9" s="4">
        <v>-1.2000000000000011</v>
      </c>
      <c r="C9" s="4" t="s">
        <v>14</v>
      </c>
      <c r="D9" s="4">
        <v>-1.911301082183936E-2</v>
      </c>
    </row>
    <row r="10" spans="1:4" x14ac:dyDescent="0.25">
      <c r="A10" s="4" t="s">
        <v>15</v>
      </c>
      <c r="B10" s="4">
        <v>5.4277570092785429E-17</v>
      </c>
      <c r="C10" s="4" t="s">
        <v>15</v>
      </c>
      <c r="D10" s="4">
        <v>0.24637973771196855</v>
      </c>
    </row>
    <row r="11" spans="1:4" x14ac:dyDescent="0.25">
      <c r="A11" s="4" t="s">
        <v>16</v>
      </c>
      <c r="B11" s="4">
        <v>10</v>
      </c>
      <c r="C11" s="4" t="s">
        <v>16</v>
      </c>
      <c r="D11" s="4">
        <v>66</v>
      </c>
    </row>
    <row r="12" spans="1:4" x14ac:dyDescent="0.25">
      <c r="A12" s="4" t="s">
        <v>17</v>
      </c>
      <c r="B12" s="4">
        <v>1</v>
      </c>
      <c r="C12" s="4" t="s">
        <v>17</v>
      </c>
      <c r="D12" s="4">
        <v>145</v>
      </c>
    </row>
    <row r="13" spans="1:4" x14ac:dyDescent="0.25">
      <c r="A13" s="4" t="s">
        <v>18</v>
      </c>
      <c r="B13" s="4">
        <v>11</v>
      </c>
      <c r="C13" s="4" t="s">
        <v>18</v>
      </c>
      <c r="D13" s="4">
        <v>211</v>
      </c>
    </row>
    <row r="14" spans="1:4" x14ac:dyDescent="0.25">
      <c r="A14" s="4" t="s">
        <v>19</v>
      </c>
      <c r="B14" s="4">
        <v>66</v>
      </c>
      <c r="C14" s="4" t="s">
        <v>19</v>
      </c>
      <c r="D14" s="4">
        <v>1894</v>
      </c>
    </row>
    <row r="15" spans="1:4" x14ac:dyDescent="0.25">
      <c r="A15" s="4" t="s">
        <v>20</v>
      </c>
      <c r="B15" s="4">
        <v>11</v>
      </c>
      <c r="C15" s="4" t="s">
        <v>20</v>
      </c>
      <c r="D15" s="4">
        <v>11</v>
      </c>
    </row>
    <row r="16" spans="1:4" ht="15.75" thickBot="1" x14ac:dyDescent="0.3">
      <c r="A16" s="5" t="s">
        <v>21</v>
      </c>
      <c r="B16" s="5">
        <v>2.2281388519862744</v>
      </c>
      <c r="C16" s="5" t="s">
        <v>21</v>
      </c>
      <c r="D16" s="5">
        <v>13.5226291847501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</vt:lpstr>
      <vt:lpstr>Анализ данных</vt:lpstr>
      <vt:lpstr>Вариант 7</vt:lpstr>
      <vt:lpstr>Анализ данных примера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Хазова</dc:creator>
  <cp:lastModifiedBy>Александра Хазова</cp:lastModifiedBy>
  <dcterms:created xsi:type="dcterms:W3CDTF">2023-10-19T09:24:32Z</dcterms:created>
  <dcterms:modified xsi:type="dcterms:W3CDTF">2023-11-02T11:17:43Z</dcterms:modified>
</cp:coreProperties>
</file>