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майн\ННГАСУ\"/>
    </mc:Choice>
  </mc:AlternateContent>
  <bookViews>
    <workbookView xWindow="0" yWindow="0" windowWidth="20490" windowHeight="7620" firstSheet="1" activeTab="3"/>
  </bookViews>
  <sheets>
    <sheet name="Задача1" sheetId="2" r:id="rId1"/>
    <sheet name="Задача2" sheetId="3" r:id="rId2"/>
    <sheet name="Задача3" sheetId="4" r:id="rId3"/>
    <sheet name="Задача4_все_значения" sheetId="5" r:id="rId4"/>
    <sheet name="x2x4" sheetId="8" r:id="rId5"/>
    <sheet name="x2x3" sheetId="10" r:id="rId6"/>
    <sheet name="Лист4" sheetId="11" r:id="rId7"/>
    <sheet name="Задача4_х2х3х4х5" sheetId="6" r:id="rId8"/>
    <sheet name="Задача4_х2х3х5" sheetId="7" r:id="rId9"/>
  </sheets>
  <definedNames>
    <definedName name="solver_eng" localSheetId="4" hidden="1">1</definedName>
    <definedName name="solver_eng" localSheetId="3" hidden="1">1</definedName>
    <definedName name="solver_eng" localSheetId="7" hidden="1">1</definedName>
    <definedName name="solver_eng" localSheetId="8" hidden="1">1</definedName>
    <definedName name="solver_neg" localSheetId="4" hidden="1">1</definedName>
    <definedName name="solver_neg" localSheetId="3" hidden="1">1</definedName>
    <definedName name="solver_neg" localSheetId="7" hidden="1">1</definedName>
    <definedName name="solver_neg" localSheetId="8" hidden="1">1</definedName>
    <definedName name="solver_num" localSheetId="4" hidden="1">0</definedName>
    <definedName name="solver_num" localSheetId="3" hidden="1">0</definedName>
    <definedName name="solver_num" localSheetId="7" hidden="1">0</definedName>
    <definedName name="solver_num" localSheetId="8" hidden="1">0</definedName>
    <definedName name="solver_opt" localSheetId="4" hidden="1">x2x4!$A$2</definedName>
    <definedName name="solver_opt" localSheetId="3" hidden="1">Задача4_все_значения!$H$2</definedName>
    <definedName name="solver_opt" localSheetId="7" hidden="1">Задача4_х2х3х4х5!$F$1</definedName>
    <definedName name="solver_opt" localSheetId="8" hidden="1">Задача4_х2х3х5!$A$1</definedName>
    <definedName name="solver_typ" localSheetId="4" hidden="1">1</definedName>
    <definedName name="solver_typ" localSheetId="3" hidden="1">1</definedName>
    <definedName name="solver_typ" localSheetId="7" hidden="1">1</definedName>
    <definedName name="solver_typ" localSheetId="8" hidden="1">1</definedName>
    <definedName name="solver_val" localSheetId="4" hidden="1">0</definedName>
    <definedName name="solver_val" localSheetId="3" hidden="1">0</definedName>
    <definedName name="solver_val" localSheetId="7" hidden="1">0</definedName>
    <definedName name="solver_val" localSheetId="8" hidden="1">0</definedName>
    <definedName name="solver_ver" localSheetId="4" hidden="1">3</definedName>
    <definedName name="solver_ver" localSheetId="3" hidden="1">3</definedName>
    <definedName name="solver_ver" localSheetId="7" hidden="1">3</definedName>
    <definedName name="solver_ver" localSheetId="8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5" l="1"/>
  <c r="G15" i="5"/>
  <c r="E2" i="8" l="1"/>
  <c r="C14" i="7" l="1"/>
  <c r="D40" i="2"/>
  <c r="A1" i="2" l="1" a="1"/>
  <c r="A1" i="2" s="1"/>
  <c r="A14" i="2" l="1"/>
  <c r="C12" i="2"/>
  <c r="B11" i="2"/>
  <c r="A10" i="2"/>
  <c r="C8" i="2"/>
  <c r="B7" i="2"/>
  <c r="A6" i="2"/>
  <c r="C4" i="2"/>
  <c r="B3" i="2"/>
  <c r="A2" i="2"/>
  <c r="C13" i="2"/>
  <c r="B12" i="2"/>
  <c r="A11" i="2"/>
  <c r="C9" i="2"/>
  <c r="B8" i="2"/>
  <c r="A7" i="2"/>
  <c r="C5" i="2"/>
  <c r="B4" i="2"/>
  <c r="A3" i="2"/>
  <c r="C1" i="2"/>
  <c r="C14" i="2"/>
  <c r="B13" i="2"/>
  <c r="A12" i="2"/>
  <c r="C10" i="2"/>
  <c r="B9" i="2"/>
  <c r="A8" i="2"/>
  <c r="C6" i="2"/>
  <c r="B5" i="2"/>
  <c r="A4" i="2"/>
  <c r="C2" i="2"/>
  <c r="B1" i="2"/>
  <c r="B14" i="2"/>
  <c r="A13" i="2"/>
  <c r="C11" i="2"/>
  <c r="B10" i="2"/>
  <c r="A9" i="2"/>
  <c r="C7" i="2"/>
  <c r="B6" i="2"/>
  <c r="A5" i="2"/>
  <c r="C3" i="2"/>
  <c r="B2" i="2"/>
</calcChain>
</file>

<file path=xl/sharedStrings.xml><?xml version="1.0" encoding="utf-8"?>
<sst xmlns="http://schemas.openxmlformats.org/spreadsheetml/2006/main" count="399" uniqueCount="124">
  <si>
    <t>X</t>
  </si>
  <si>
    <t>Y</t>
  </si>
  <si>
    <t>№</t>
  </si>
  <si>
    <t>Х, скорость вагонов при толчках</t>
  </si>
  <si>
    <t>Y, кол-во поврежденных банок</t>
  </si>
  <si>
    <t xml:space="preserve">№, кол-во вагонов 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</si>
  <si>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</si>
  <si>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</si>
  <si>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</si>
  <si>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</si>
  <si>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</si>
  <si>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</si>
  <si>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</si>
  <si>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</si>
  <si>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</si>
  <si>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</si>
  <si>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</si>
  <si>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</si>
  <si>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</si>
  <si>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</si>
  <si>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</si>
  <si>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</si>
  <si>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</si>
  <si>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</si>
  <si>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</si>
  <si>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</si>
  <si>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</si>
  <si>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</si>
  <si>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</si>
  <si>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</si>
  <si>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</si>
  <si>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ВЕРОЯТНОСТИ</t>
  </si>
  <si>
    <t>Персентиль</t>
  </si>
  <si>
    <t>Столбец 1</t>
  </si>
  <si>
    <t>Столбец 2</t>
  </si>
  <si>
    <t>Столбец 3</t>
  </si>
  <si>
    <t>Столбец 1, №</t>
  </si>
  <si>
    <t>Столбец 2, Х</t>
  </si>
  <si>
    <t>Столбец 3, Y</t>
  </si>
  <si>
    <t>y=17,1429+11,8357x</t>
  </si>
  <si>
    <t>Линейная зависимость очень плохо описывает наши данные.</t>
  </si>
  <si>
    <t xml:space="preserve">Уравнение линейной регресии: </t>
  </si>
  <si>
    <t xml:space="preserve">Корреляция между X и Y умеренная - 0,52, </t>
  </si>
  <si>
    <t>коэффициент детерминации составляет всего</t>
  </si>
  <si>
    <t>0,273, это говорит нам о том, что</t>
  </si>
  <si>
    <t>плохие результаты, так как значимость довольно большая,</t>
  </si>
  <si>
    <t>а F низок.</t>
  </si>
  <si>
    <t>P-значение тоже достаточно высоко.</t>
  </si>
  <si>
    <t>Следовательно, нулевую гипотезу мы отклонить не сможем.</t>
  </si>
  <si>
    <t xml:space="preserve">Что говорит нам о том, что вероятнее всего разница между этими выборками </t>
  </si>
  <si>
    <t>случайна и не несет статистической значимости.</t>
  </si>
  <si>
    <t>А t-статистика меньше расчетного коэффициента Стьюдента.</t>
  </si>
  <si>
    <t>Столбец 1, X</t>
  </si>
  <si>
    <t>Столбец 2, Y</t>
  </si>
  <si>
    <t>Корреляция X и Y достаточно сильная - 0,7244</t>
  </si>
  <si>
    <t>хоть и обратно зависимая.</t>
  </si>
  <si>
    <t>Коэффициент детерминации умеренный.</t>
  </si>
  <si>
    <t>y=-0,0047x+2,5081</t>
  </si>
  <si>
    <t>Уравнение линейной регрессии:</t>
  </si>
  <si>
    <t xml:space="preserve"> </t>
  </si>
  <si>
    <t>P-значение меньше 0,05, следовательно нулевую гипотезу мы отклоняем.</t>
  </si>
  <si>
    <t xml:space="preserve">F-уровень значимости -&gt; 0, в то время F довольно высок, </t>
  </si>
  <si>
    <t>что позволяет нам сделать вывод, о том что наши переменные</t>
  </si>
  <si>
    <t>статистически значимы, а так как</t>
  </si>
  <si>
    <t>Следовательно, можно говорить о влиянии температуры процесса</t>
  </si>
  <si>
    <t>дезодорации на цвет конечного продукта.</t>
  </si>
  <si>
    <t>Подведя итог из данной выборки, можно сказать что зависимости между</t>
  </si>
  <si>
    <t>поврежденными банками и скоростью вагонов при толчках нет.</t>
  </si>
  <si>
    <t>Повреждения банок при перевозках в товарных вагонах не зависит от скорости вагонов при толчках.</t>
  </si>
  <si>
    <t>Сортировка-&gt;</t>
  </si>
  <si>
    <t>по Х</t>
  </si>
  <si>
    <t>Корреляция между признаками заметная, причем близка к сильной.</t>
  </si>
  <si>
    <t xml:space="preserve">Коэффициент детерминации умеренный, </t>
  </si>
  <si>
    <t>уравнение линейной регрессии:</t>
  </si>
  <si>
    <t>y=131,72x+323,62</t>
  </si>
  <si>
    <t xml:space="preserve">F-уровень значимости умеренно мал, р-значение </t>
  </si>
  <si>
    <t>меньше 0,05, что значит что нулевую гипотезу мы откинуть</t>
  </si>
  <si>
    <t>не можем.</t>
  </si>
  <si>
    <t>Но линейная модель в данном случае не самый</t>
  </si>
  <si>
    <t xml:space="preserve">хороший вариант для описания нашей выборки, на </t>
  </si>
  <si>
    <t xml:space="preserve">это показывают коэффициент корреляции и </t>
  </si>
  <si>
    <t xml:space="preserve">Коэффициент детерминации, они значимы, но можно найти и лучше, </t>
  </si>
  <si>
    <t xml:space="preserve">например, описать наши данные степенной функцией </t>
  </si>
  <si>
    <t>или полиномом 6й степени.</t>
  </si>
  <si>
    <t>Общая площадь</t>
  </si>
  <si>
    <t>(кв.м)</t>
  </si>
  <si>
    <t>Количество офисов</t>
  </si>
  <si>
    <t>Количество входов</t>
  </si>
  <si>
    <t>Срок эксплуатации</t>
  </si>
  <si>
    <t>Стоимость</t>
  </si>
  <si>
    <t>(у.е.)</t>
  </si>
  <si>
    <t>Х1</t>
  </si>
  <si>
    <t>Х2</t>
  </si>
  <si>
    <t>Х3</t>
  </si>
  <si>
    <t>Х4</t>
  </si>
  <si>
    <t>Х5</t>
  </si>
  <si>
    <t>?</t>
  </si>
  <si>
    <t>Столбец 4</t>
  </si>
  <si>
    <t>Столбец 5</t>
  </si>
  <si>
    <t>х1</t>
  </si>
  <si>
    <t>х2</t>
  </si>
  <si>
    <t>х3</t>
  </si>
  <si>
    <t>х4</t>
  </si>
  <si>
    <t>х5</t>
  </si>
  <si>
    <t xml:space="preserve">По матрице корреляции - столбцы x2 и х4, х3 и х4 очень сильно отличаются, но при этом </t>
  </si>
  <si>
    <t>практически одинаково коррелируют с х1, тк еще и не значительно, а столбцы</t>
  </si>
  <si>
    <t>х2 и х5 наоборот практически дублируют друг друга.</t>
  </si>
  <si>
    <t>Переменная X 2</t>
  </si>
  <si>
    <t>Переменная X 3</t>
  </si>
  <si>
    <t>Переменная X 4</t>
  </si>
  <si>
    <t>Уравнение регрессии: у=52317,83+27,6414х1+12529,768х2+2553,21х3-234,237х4</t>
  </si>
  <si>
    <t xml:space="preserve">Исходя из статистических характеристик анной модели, можно сказать, что модель практически не отличается от полной модели. </t>
  </si>
  <si>
    <t>Коэффициенты корреляции и детерминации упали не значительно, f-значимость и р-значение не стали выше пороговых значений</t>
  </si>
  <si>
    <t xml:space="preserve">или даже близки к ним. Данной моделью так же можно пользоваться при прогнозировании результатов, она чуть проигрывает полной </t>
  </si>
  <si>
    <t>модели при расчетах, но выигрывает по их скорости, так как независимых</t>
  </si>
  <si>
    <t>Уравнение линейной регрессии данной модели:</t>
  </si>
  <si>
    <t>у=121107,6427+13902,3857х1-216,9143х2</t>
  </si>
  <si>
    <t>прогноз</t>
  </si>
  <si>
    <t>переменных всего две, это уменьшае время на сбор и обработку данных,</t>
  </si>
  <si>
    <t>а так же уменьшает расчеты.</t>
  </si>
  <si>
    <t>F и F-уровень значимости для регрессионной модели тоже показывают</t>
  </si>
  <si>
    <t>Уравнение регрессии:</t>
  </si>
  <si>
    <t>y = 121107,6+13902,39x2-216,914x4</t>
  </si>
  <si>
    <t>&gt; лучший прогноз x2x4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</si>
</sst>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6" fillId="0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/>
    <xf numFmtId="0" fontId="0" fillId="0" borderId="0" xfId="0" applyFill="1" applyBorder="1"/>
    <xf numFmtId="0" fontId="6" fillId="0" borderId="0" xfId="0" applyFont="1" applyFill="1" applyBorder="1" applyAlignment="1">
      <alignment horizontal="centerContinuous"/>
    </xf>
    <xf numFmtId="0" fontId="1" fillId="2" borderId="0" xfId="1"/>
    <xf numFmtId="0" fontId="0" fillId="2" borderId="0" xfId="1" applyFont="1"/>
    <xf numFmtId="0" fontId="8" fillId="3" borderId="0" xfId="2" applyFont="1"/>
    <xf numFmtId="0" fontId="9" fillId="3" borderId="0" xfId="2" applyFon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4" borderId="0" xfId="3"/>
    <xf numFmtId="0" fontId="0" fillId="0" borderId="0" xfId="0" applyFont="1" applyBorder="1" applyAlignment="1">
      <alignment horizontal="center"/>
    </xf>
  </cellXfs>
  <cellStyles count="4">
    <cellStyle name="20% — акцент6" xfId="3" builtinId="50"/>
    <cellStyle name="40% — акцент4" xfId="1" builtinId="43"/>
    <cellStyle name="40% — акцент6" xfId="2" builtinId="5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Задача1!$B$2:$B$14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3</c:v>
                </c:pt>
                <c:pt idx="12">
                  <c:v>8</c:v>
                </c:pt>
              </c:numCache>
            </c:numRef>
          </c:xVal>
          <c:yVal>
            <c:numRef>
              <c:f>Задача1!$C$2:$C$14</c:f>
              <c:numCache>
                <c:formatCode>General</c:formatCode>
                <c:ptCount val="13"/>
                <c:pt idx="0">
                  <c:v>27</c:v>
                </c:pt>
                <c:pt idx="1">
                  <c:v>54</c:v>
                </c:pt>
                <c:pt idx="2">
                  <c:v>86</c:v>
                </c:pt>
                <c:pt idx="3">
                  <c:v>136</c:v>
                </c:pt>
                <c:pt idx="4">
                  <c:v>65</c:v>
                </c:pt>
                <c:pt idx="5">
                  <c:v>109</c:v>
                </c:pt>
                <c:pt idx="6">
                  <c:v>28</c:v>
                </c:pt>
                <c:pt idx="7">
                  <c:v>75</c:v>
                </c:pt>
                <c:pt idx="8">
                  <c:v>53</c:v>
                </c:pt>
                <c:pt idx="9">
                  <c:v>33</c:v>
                </c:pt>
                <c:pt idx="10">
                  <c:v>168</c:v>
                </c:pt>
                <c:pt idx="11">
                  <c:v>47</c:v>
                </c:pt>
                <c:pt idx="12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A-47AB-8597-3947158B4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12400"/>
        <c:axId val="376412728"/>
      </c:scatterChart>
      <c:valAx>
        <c:axId val="37641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12728"/>
        <c:crosses val="autoZero"/>
        <c:crossBetween val="midCat"/>
      </c:valAx>
      <c:valAx>
        <c:axId val="37641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1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Задача2!$B$2:$B$15</c:f>
              <c:numCache>
                <c:formatCode>General</c:formatCode>
                <c:ptCount val="14"/>
                <c:pt idx="0">
                  <c:v>400</c:v>
                </c:pt>
                <c:pt idx="1">
                  <c:v>400</c:v>
                </c:pt>
                <c:pt idx="2">
                  <c:v>410</c:v>
                </c:pt>
                <c:pt idx="3">
                  <c:v>410</c:v>
                </c:pt>
                <c:pt idx="4">
                  <c:v>410</c:v>
                </c:pt>
                <c:pt idx="5">
                  <c:v>420</c:v>
                </c:pt>
                <c:pt idx="6">
                  <c:v>420</c:v>
                </c:pt>
                <c:pt idx="7">
                  <c:v>430</c:v>
                </c:pt>
                <c:pt idx="8">
                  <c:v>430</c:v>
                </c:pt>
                <c:pt idx="9">
                  <c:v>440</c:v>
                </c:pt>
                <c:pt idx="10">
                  <c:v>440</c:v>
                </c:pt>
                <c:pt idx="11">
                  <c:v>450</c:v>
                </c:pt>
                <c:pt idx="12">
                  <c:v>450</c:v>
                </c:pt>
                <c:pt idx="13">
                  <c:v>460</c:v>
                </c:pt>
              </c:numCache>
            </c:numRef>
          </c:xVal>
          <c:yVal>
            <c:numRef>
              <c:f>Задача2!$C$2:$C$15</c:f>
              <c:numCache>
                <c:formatCode>General</c:formatCode>
                <c:ptCount val="14"/>
                <c:pt idx="0">
                  <c:v>0.6</c:v>
                </c:pt>
                <c:pt idx="1">
                  <c:v>0.6</c:v>
                </c:pt>
                <c:pt idx="2">
                  <c:v>0.5</c:v>
                </c:pt>
                <c:pt idx="3">
                  <c:v>0.7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0.3</c:v>
                </c:pt>
                <c:pt idx="12">
                  <c:v>0.5</c:v>
                </c:pt>
                <c:pt idx="1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B-4579-B320-A4DDADAB9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62440"/>
        <c:axId val="364662768"/>
      </c:scatterChart>
      <c:valAx>
        <c:axId val="36466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662768"/>
        <c:crosses val="autoZero"/>
        <c:crossBetween val="midCat"/>
      </c:valAx>
      <c:valAx>
        <c:axId val="3646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662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Задача3!$H$2:$H$18</c:f>
              <c:numCache>
                <c:formatCode>General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5.5</c:v>
                </c:pt>
                <c:pt idx="15">
                  <c:v>6</c:v>
                </c:pt>
                <c:pt idx="16">
                  <c:v>6</c:v>
                </c:pt>
              </c:numCache>
            </c:numRef>
          </c:xVal>
          <c:yVal>
            <c:numRef>
              <c:f>Задача3!$I$2:$I$18</c:f>
              <c:numCache>
                <c:formatCode>General</c:formatCode>
                <c:ptCount val="17"/>
                <c:pt idx="0">
                  <c:v>163</c:v>
                </c:pt>
                <c:pt idx="1">
                  <c:v>182</c:v>
                </c:pt>
                <c:pt idx="2">
                  <c:v>978</c:v>
                </c:pt>
                <c:pt idx="3">
                  <c:v>466</c:v>
                </c:pt>
                <c:pt idx="4">
                  <c:v>549</c:v>
                </c:pt>
                <c:pt idx="5">
                  <c:v>495</c:v>
                </c:pt>
                <c:pt idx="6">
                  <c:v>723</c:v>
                </c:pt>
                <c:pt idx="7">
                  <c:v>681</c:v>
                </c:pt>
                <c:pt idx="8">
                  <c:v>619</c:v>
                </c:pt>
                <c:pt idx="9">
                  <c:v>1049</c:v>
                </c:pt>
                <c:pt idx="10">
                  <c:v>1033</c:v>
                </c:pt>
                <c:pt idx="11">
                  <c:v>890</c:v>
                </c:pt>
                <c:pt idx="12">
                  <c:v>1522</c:v>
                </c:pt>
                <c:pt idx="13">
                  <c:v>1194</c:v>
                </c:pt>
                <c:pt idx="14">
                  <c:v>987</c:v>
                </c:pt>
                <c:pt idx="15">
                  <c:v>764</c:v>
                </c:pt>
                <c:pt idx="16">
                  <c:v>1373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E6A-409B-AD3C-28462EAC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982680"/>
        <c:axId val="545983336"/>
      </c:scatterChart>
      <c:valAx>
        <c:axId val="54598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983336"/>
        <c:crosses val="autoZero"/>
        <c:crossBetween val="midCat"/>
      </c:valAx>
      <c:valAx>
        <c:axId val="54598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98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Задача3!$H$2:$H$18</c:f>
              <c:numCache>
                <c:formatCode>General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5.5</c:v>
                </c:pt>
                <c:pt idx="15">
                  <c:v>6</c:v>
                </c:pt>
                <c:pt idx="16">
                  <c:v>6</c:v>
                </c:pt>
              </c:numCache>
            </c:numRef>
          </c:xVal>
          <c:yVal>
            <c:numRef>
              <c:f>Задача3!$I$2:$I$18</c:f>
              <c:numCache>
                <c:formatCode>General</c:formatCode>
                <c:ptCount val="17"/>
                <c:pt idx="0">
                  <c:v>163</c:v>
                </c:pt>
                <c:pt idx="1">
                  <c:v>182</c:v>
                </c:pt>
                <c:pt idx="2">
                  <c:v>978</c:v>
                </c:pt>
                <c:pt idx="3">
                  <c:v>466</c:v>
                </c:pt>
                <c:pt idx="4">
                  <c:v>549</c:v>
                </c:pt>
                <c:pt idx="5">
                  <c:v>495</c:v>
                </c:pt>
                <c:pt idx="6">
                  <c:v>723</c:v>
                </c:pt>
                <c:pt idx="7">
                  <c:v>681</c:v>
                </c:pt>
                <c:pt idx="8">
                  <c:v>619</c:v>
                </c:pt>
                <c:pt idx="9">
                  <c:v>1049</c:v>
                </c:pt>
                <c:pt idx="10">
                  <c:v>1033</c:v>
                </c:pt>
                <c:pt idx="11">
                  <c:v>890</c:v>
                </c:pt>
                <c:pt idx="12">
                  <c:v>1522</c:v>
                </c:pt>
                <c:pt idx="13">
                  <c:v>1194</c:v>
                </c:pt>
                <c:pt idx="14">
                  <c:v>987</c:v>
                </c:pt>
                <c:pt idx="15">
                  <c:v>764</c:v>
                </c:pt>
                <c:pt idx="16">
                  <c:v>1373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B-4CD7-BF32-7B9232988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165328"/>
        <c:axId val="544163688"/>
      </c:scatterChart>
      <c:valAx>
        <c:axId val="54416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163688"/>
        <c:crosses val="autoZero"/>
        <c:crossBetween val="midCat"/>
      </c:valAx>
      <c:valAx>
        <c:axId val="54416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16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104775</xdr:rowOff>
    </xdr:from>
    <xdr:to>
      <xdr:col>12</xdr:col>
      <xdr:colOff>76200</xdr:colOff>
      <xdr:row>12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0</xdr:row>
      <xdr:rowOff>66675</xdr:rowOff>
    </xdr:from>
    <xdr:to>
      <xdr:col>11</xdr:col>
      <xdr:colOff>238125</xdr:colOff>
      <xdr:row>11</xdr:row>
      <xdr:rowOff>190500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0</xdr:row>
      <xdr:rowOff>85725</xdr:rowOff>
    </xdr:from>
    <xdr:to>
      <xdr:col>16</xdr:col>
      <xdr:colOff>561975</xdr:colOff>
      <xdr:row>11</xdr:row>
      <xdr:rowOff>209550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0</xdr:row>
      <xdr:rowOff>47625</xdr:rowOff>
    </xdr:from>
    <xdr:to>
      <xdr:col>25</xdr:col>
      <xdr:colOff>228600</xdr:colOff>
      <xdr:row>11</xdr:row>
      <xdr:rowOff>171450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5" workbookViewId="0">
      <selection activeCell="B8" sqref="B8"/>
    </sheetView>
  </sheetViews>
  <sheetFormatPr defaultRowHeight="15" x14ac:dyDescent="0.25"/>
  <cols>
    <col min="1" max="1" width="26.28515625" bestFit="1" customWidth="1"/>
    <col min="2" max="2" width="17.42578125" customWidth="1"/>
    <col min="3" max="3" width="14.7109375" customWidth="1"/>
    <col min="4" max="4" width="13.42578125" customWidth="1"/>
    <col min="5" max="5" width="12.5703125" customWidth="1"/>
    <col min="6" max="6" width="30.85546875" customWidth="1"/>
    <col min="16" max="16" width="16.140625" customWidth="1"/>
    <col min="17" max="17" width="15.28515625" customWidth="1"/>
    <col min="31" max="31" width="39.42578125" customWidth="1"/>
  </cols>
  <sheetData>
    <row r="1" spans="1:44" ht="45" x14ac:dyDescent="0.25">
      <c r="A1" s="6" t="str">
        <f t="array" ref="A1:C14">TRANSPOSE(AE3:AR5)</f>
        <v xml:space="preserve">№, кол-во вагонов </v>
      </c>
      <c r="B1" s="6" t="str">
        <v>Х, скорость вагонов при толчках</v>
      </c>
      <c r="C1" s="6" t="str">
        <v>Y, кол-во поврежденных банок</v>
      </c>
      <c r="P1" s="1"/>
      <c r="Q1" s="1"/>
    </row>
    <row r="2" spans="1:44" x14ac:dyDescent="0.25">
      <c r="A2">
        <v>1</v>
      </c>
      <c r="B2">
        <v>4</v>
      </c>
      <c r="C2">
        <v>27</v>
      </c>
    </row>
    <row r="3" spans="1:44" ht="15.75" x14ac:dyDescent="0.25">
      <c r="A3">
        <v>2</v>
      </c>
      <c r="B3">
        <v>3</v>
      </c>
      <c r="C3">
        <v>54</v>
      </c>
      <c r="AE3" s="4" t="s">
        <v>5</v>
      </c>
      <c r="AF3" s="4">
        <v>1</v>
      </c>
      <c r="AG3" s="4">
        <v>2</v>
      </c>
      <c r="AH3" s="4">
        <v>3</v>
      </c>
      <c r="AI3" s="4">
        <v>4</v>
      </c>
      <c r="AJ3" s="4">
        <v>5</v>
      </c>
      <c r="AK3" s="4">
        <v>6</v>
      </c>
      <c r="AL3" s="4">
        <v>7</v>
      </c>
      <c r="AM3" s="4">
        <v>8</v>
      </c>
      <c r="AN3" s="4">
        <v>9</v>
      </c>
      <c r="AO3" s="4">
        <v>10</v>
      </c>
      <c r="AP3" s="4">
        <v>11</v>
      </c>
      <c r="AQ3" s="4">
        <v>12</v>
      </c>
      <c r="AR3" s="4">
        <v>13</v>
      </c>
    </row>
    <row r="4" spans="1:44" ht="17.25" customHeight="1" x14ac:dyDescent="0.25">
      <c r="A4">
        <v>3</v>
      </c>
      <c r="B4">
        <v>5</v>
      </c>
      <c r="C4">
        <v>86</v>
      </c>
      <c r="AE4" s="4" t="s">
        <v>3</v>
      </c>
      <c r="AF4" s="5">
        <v>4</v>
      </c>
      <c r="AG4" s="5">
        <v>3</v>
      </c>
      <c r="AH4" s="5">
        <v>5</v>
      </c>
      <c r="AI4" s="5">
        <v>8</v>
      </c>
      <c r="AJ4" s="5">
        <v>4</v>
      </c>
      <c r="AK4" s="5">
        <v>3</v>
      </c>
      <c r="AL4" s="5">
        <v>3</v>
      </c>
      <c r="AM4" s="5">
        <v>4</v>
      </c>
      <c r="AN4" s="5">
        <v>3</v>
      </c>
      <c r="AO4" s="5">
        <v>5</v>
      </c>
      <c r="AP4" s="5">
        <v>7</v>
      </c>
      <c r="AQ4" s="5">
        <v>3</v>
      </c>
      <c r="AR4" s="5">
        <v>8</v>
      </c>
    </row>
    <row r="5" spans="1:44" ht="15.75" x14ac:dyDescent="0.25">
      <c r="A5">
        <v>4</v>
      </c>
      <c r="B5">
        <v>8</v>
      </c>
      <c r="C5">
        <v>136</v>
      </c>
      <c r="AE5" s="4" t="s">
        <v>4</v>
      </c>
      <c r="AF5" s="5">
        <v>27</v>
      </c>
      <c r="AG5" s="5">
        <v>54</v>
      </c>
      <c r="AH5" s="5">
        <v>86</v>
      </c>
      <c r="AI5" s="5">
        <v>136</v>
      </c>
      <c r="AJ5" s="5">
        <v>65</v>
      </c>
      <c r="AK5" s="5">
        <v>109</v>
      </c>
      <c r="AL5" s="5">
        <v>28</v>
      </c>
      <c r="AM5" s="5">
        <v>75</v>
      </c>
      <c r="AN5" s="5">
        <v>53</v>
      </c>
      <c r="AO5" s="5">
        <v>33</v>
      </c>
      <c r="AP5" s="5">
        <v>168</v>
      </c>
      <c r="AQ5" s="5">
        <v>47</v>
      </c>
      <c r="AR5" s="5">
        <v>52</v>
      </c>
    </row>
    <row r="6" spans="1:44" x14ac:dyDescent="0.25">
      <c r="A6">
        <v>5</v>
      </c>
      <c r="B6">
        <v>4</v>
      </c>
      <c r="C6">
        <v>65</v>
      </c>
    </row>
    <row r="7" spans="1:44" x14ac:dyDescent="0.25">
      <c r="A7">
        <v>6</v>
      </c>
      <c r="B7">
        <v>3</v>
      </c>
      <c r="C7">
        <v>109</v>
      </c>
    </row>
    <row r="8" spans="1:44" x14ac:dyDescent="0.25">
      <c r="A8">
        <v>7</v>
      </c>
      <c r="B8">
        <v>3</v>
      </c>
      <c r="C8">
        <v>28</v>
      </c>
    </row>
    <row r="9" spans="1:44" x14ac:dyDescent="0.25">
      <c r="A9">
        <v>8</v>
      </c>
      <c r="B9">
        <v>4</v>
      </c>
      <c r="C9">
        <v>75</v>
      </c>
    </row>
    <row r="10" spans="1:44" x14ac:dyDescent="0.25">
      <c r="A10">
        <v>9</v>
      </c>
      <c r="B10">
        <v>3</v>
      </c>
      <c r="C10">
        <v>53</v>
      </c>
    </row>
    <row r="11" spans="1:44" x14ac:dyDescent="0.25">
      <c r="A11">
        <v>10</v>
      </c>
      <c r="B11">
        <v>5</v>
      </c>
      <c r="C11">
        <v>33</v>
      </c>
    </row>
    <row r="12" spans="1:44" x14ac:dyDescent="0.25">
      <c r="A12">
        <v>11</v>
      </c>
      <c r="B12">
        <v>7</v>
      </c>
      <c r="C12">
        <v>168</v>
      </c>
    </row>
    <row r="13" spans="1:44" x14ac:dyDescent="0.25">
      <c r="A13">
        <v>12</v>
      </c>
      <c r="B13">
        <v>3</v>
      </c>
      <c r="C13">
        <v>47</v>
      </c>
    </row>
    <row r="14" spans="1:44" x14ac:dyDescent="0.25">
      <c r="A14">
        <v>13</v>
      </c>
      <c r="B14">
        <v>8</v>
      </c>
      <c r="C14">
        <v>52</v>
      </c>
    </row>
    <row r="15" spans="1:44" ht="15.75" thickBot="1" x14ac:dyDescent="0.3"/>
    <row r="16" spans="1:44" x14ac:dyDescent="0.25">
      <c r="A16" s="9"/>
      <c r="B16" s="9" t="s">
        <v>36</v>
      </c>
      <c r="C16" s="9" t="s">
        <v>37</v>
      </c>
      <c r="D16" s="9" t="s">
        <v>38</v>
      </c>
      <c r="F16" t="s">
        <v>42</v>
      </c>
    </row>
    <row r="17" spans="1:7" x14ac:dyDescent="0.25">
      <c r="A17" s="7" t="s">
        <v>36</v>
      </c>
      <c r="B17" s="7">
        <v>1</v>
      </c>
      <c r="C17" s="7"/>
      <c r="D17" s="7"/>
      <c r="F17" t="s">
        <v>43</v>
      </c>
    </row>
    <row r="18" spans="1:7" x14ac:dyDescent="0.25">
      <c r="A18" s="7" t="s">
        <v>37</v>
      </c>
      <c r="B18" s="7">
        <v>0.24846467329894409</v>
      </c>
      <c r="C18" s="7">
        <v>1</v>
      </c>
      <c r="D18" s="7"/>
      <c r="F18" t="s">
        <v>44</v>
      </c>
    </row>
    <row r="19" spans="1:7" ht="15.75" thickBot="1" x14ac:dyDescent="0.3">
      <c r="A19" s="8" t="s">
        <v>38</v>
      </c>
      <c r="B19" s="8">
        <v>3.7872452062778506E-2</v>
      </c>
      <c r="C19" s="8">
        <v>0.52223062491744598</v>
      </c>
      <c r="D19" s="8">
        <v>1</v>
      </c>
      <c r="F19" t="s">
        <v>40</v>
      </c>
    </row>
    <row r="20" spans="1:7" x14ac:dyDescent="0.25">
      <c r="F20" t="s">
        <v>41</v>
      </c>
      <c r="G20" t="s">
        <v>39</v>
      </c>
    </row>
    <row r="21" spans="1:7" x14ac:dyDescent="0.25">
      <c r="F21" t="s">
        <v>120</v>
      </c>
    </row>
    <row r="22" spans="1:7" x14ac:dyDescent="0.25">
      <c r="A22" t="s">
        <v>6</v>
      </c>
      <c r="F22" t="s">
        <v>45</v>
      </c>
    </row>
    <row r="23" spans="1:7" ht="15.75" thickBot="1" x14ac:dyDescent="0.3">
      <c r="F23" t="s">
        <v>46</v>
      </c>
    </row>
    <row r="24" spans="1:7" x14ac:dyDescent="0.25">
      <c r="A24" s="10" t="s">
        <v>7</v>
      </c>
      <c r="B24" s="10"/>
      <c r="F24" t="s">
        <v>47</v>
      </c>
    </row>
    <row r="25" spans="1:7" x14ac:dyDescent="0.25">
      <c r="A25" s="7" t="s">
        <v>8</v>
      </c>
      <c r="B25" s="7">
        <v>0.52223062491744554</v>
      </c>
      <c r="F25" t="s">
        <v>51</v>
      </c>
    </row>
    <row r="26" spans="1:7" x14ac:dyDescent="0.25">
      <c r="A26" s="7" t="s">
        <v>9</v>
      </c>
      <c r="B26" s="7">
        <v>0.27272482560166567</v>
      </c>
      <c r="F26" t="s">
        <v>48</v>
      </c>
    </row>
    <row r="27" spans="1:7" x14ac:dyDescent="0.25">
      <c r="A27" s="7" t="s">
        <v>10</v>
      </c>
      <c r="B27" s="7">
        <v>0.20660890065636253</v>
      </c>
      <c r="F27" t="s">
        <v>49</v>
      </c>
    </row>
    <row r="28" spans="1:7" x14ac:dyDescent="0.25">
      <c r="A28" s="7" t="s">
        <v>11</v>
      </c>
      <c r="B28" s="7">
        <v>38.247892735434441</v>
      </c>
      <c r="F28" t="s">
        <v>50</v>
      </c>
    </row>
    <row r="29" spans="1:7" ht="15.75" thickBot="1" x14ac:dyDescent="0.3">
      <c r="A29" s="8" t="s">
        <v>12</v>
      </c>
      <c r="B29" s="8">
        <v>13</v>
      </c>
      <c r="F29" t="s">
        <v>66</v>
      </c>
    </row>
    <row r="30" spans="1:7" x14ac:dyDescent="0.25">
      <c r="F30" t="s">
        <v>67</v>
      </c>
    </row>
    <row r="31" spans="1:7" ht="15.75" thickBot="1" x14ac:dyDescent="0.3">
      <c r="A31" t="s">
        <v>13</v>
      </c>
      <c r="F31" t="s">
        <v>68</v>
      </c>
    </row>
    <row r="32" spans="1:7" ht="30" customHeight="1" x14ac:dyDescent="0.25">
      <c r="A32" s="9"/>
      <c r="B32" s="9" t="s">
        <v>18</v>
      </c>
      <c r="C32" s="9" t="s">
        <v>19</v>
      </c>
      <c r="D32" s="9" t="s">
        <v>20</v>
      </c>
      <c r="E32" s="9" t="s">
        <v>21</v>
      </c>
      <c r="F32" s="9" t="s">
        <v>22</v>
      </c>
    </row>
    <row r="33" spans="1:9" x14ac:dyDescent="0.25">
      <c r="A33" s="7" t="s">
        <v>14</v>
      </c>
      <c r="B33" s="7">
        <v>1</v>
      </c>
      <c r="C33" s="7">
        <v>6034.3934065934081</v>
      </c>
      <c r="D33" s="7">
        <v>6034.3934065934081</v>
      </c>
      <c r="E33" s="7">
        <v>4.1249491076058833</v>
      </c>
      <c r="F33" s="7">
        <v>6.7135678868396817E-2</v>
      </c>
    </row>
    <row r="34" spans="1:9" x14ac:dyDescent="0.25">
      <c r="A34" s="7" t="s">
        <v>15</v>
      </c>
      <c r="B34" s="7">
        <v>11</v>
      </c>
      <c r="C34" s="7">
        <v>16091.914285714283</v>
      </c>
      <c r="D34" s="7">
        <v>1462.9012987012984</v>
      </c>
      <c r="E34" s="7"/>
      <c r="F34" s="7"/>
    </row>
    <row r="35" spans="1:9" ht="15.75" thickBot="1" x14ac:dyDescent="0.3">
      <c r="A35" s="8" t="s">
        <v>16</v>
      </c>
      <c r="B35" s="8">
        <v>12</v>
      </c>
      <c r="C35" s="8">
        <v>22126.307692307691</v>
      </c>
      <c r="D35" s="8"/>
      <c r="E35" s="8"/>
      <c r="F35" s="8"/>
    </row>
    <row r="36" spans="1:9" ht="15.75" thickBot="1" x14ac:dyDescent="0.3"/>
    <row r="37" spans="1:9" ht="45" x14ac:dyDescent="0.25">
      <c r="A37" s="9"/>
      <c r="B37" s="11" t="s">
        <v>23</v>
      </c>
      <c r="C37" s="11" t="s">
        <v>11</v>
      </c>
      <c r="D37" s="11" t="s">
        <v>24</v>
      </c>
      <c r="E37" s="11" t="s">
        <v>25</v>
      </c>
      <c r="F37" s="11" t="s">
        <v>26</v>
      </c>
      <c r="G37" s="11" t="s">
        <v>27</v>
      </c>
      <c r="H37" s="11" t="s">
        <v>28</v>
      </c>
      <c r="I37" s="11" t="s">
        <v>29</v>
      </c>
    </row>
    <row r="38" spans="1:9" x14ac:dyDescent="0.25">
      <c r="A38" s="7" t="s">
        <v>17</v>
      </c>
      <c r="B38" s="7">
        <v>17.142857142857153</v>
      </c>
      <c r="C38" s="7">
        <v>28.912689242923857</v>
      </c>
      <c r="D38" s="7">
        <v>0.59291811283354512</v>
      </c>
      <c r="E38" s="7">
        <v>0.56522648163226596</v>
      </c>
      <c r="F38" s="7">
        <v>-46.493542819159401</v>
      </c>
      <c r="G38" s="7">
        <v>80.779257104873707</v>
      </c>
      <c r="H38" s="7">
        <v>-46.493542819159401</v>
      </c>
      <c r="I38" s="7">
        <v>80.779257104873707</v>
      </c>
    </row>
    <row r="39" spans="1:9" ht="15.75" thickBot="1" x14ac:dyDescent="0.3">
      <c r="A39" s="8" t="s">
        <v>30</v>
      </c>
      <c r="B39" s="8">
        <v>11.835714285714285</v>
      </c>
      <c r="C39" s="8">
        <v>5.8275388218227748</v>
      </c>
      <c r="D39" s="8">
        <v>2.0309970722790029</v>
      </c>
      <c r="E39" s="8">
        <v>6.7135678868396803E-2</v>
      </c>
      <c r="F39" s="8">
        <v>-0.99061218097555148</v>
      </c>
      <c r="G39" s="8">
        <v>24.662040752404124</v>
      </c>
      <c r="H39" s="8">
        <v>-0.99061218097555148</v>
      </c>
      <c r="I39" s="8">
        <v>24.662040752404124</v>
      </c>
    </row>
    <row r="40" spans="1:9" x14ac:dyDescent="0.25">
      <c r="D40">
        <f>B25*SQRT(B34)/SQRT(1*(B25*B25))</f>
        <v>3.3166247903553998</v>
      </c>
    </row>
    <row r="43" spans="1:9" x14ac:dyDescent="0.25">
      <c r="A43" t="s">
        <v>31</v>
      </c>
    </row>
    <row r="44" spans="1:9" ht="15.75" thickBot="1" x14ac:dyDescent="0.3"/>
    <row r="45" spans="1:9" x14ac:dyDescent="0.25">
      <c r="A45" s="9" t="s">
        <v>32</v>
      </c>
      <c r="B45" s="9" t="s">
        <v>1</v>
      </c>
    </row>
    <row r="46" spans="1:9" x14ac:dyDescent="0.25">
      <c r="A46" s="7">
        <v>3.8461538461538463</v>
      </c>
      <c r="B46" s="7">
        <v>27</v>
      </c>
    </row>
    <row r="47" spans="1:9" x14ac:dyDescent="0.25">
      <c r="A47" s="7">
        <v>11.538461538461538</v>
      </c>
      <c r="B47" s="7">
        <v>28</v>
      </c>
    </row>
    <row r="48" spans="1:9" x14ac:dyDescent="0.25">
      <c r="A48" s="7">
        <v>19.23076923076923</v>
      </c>
      <c r="B48" s="7">
        <v>33</v>
      </c>
    </row>
    <row r="49" spans="1:2" x14ac:dyDescent="0.25">
      <c r="A49" s="7">
        <v>26.923076923076923</v>
      </c>
      <c r="B49" s="7">
        <v>47</v>
      </c>
    </row>
    <row r="50" spans="1:2" x14ac:dyDescent="0.25">
      <c r="A50" s="7">
        <v>34.615384615384613</v>
      </c>
      <c r="B50" s="7">
        <v>52</v>
      </c>
    </row>
    <row r="51" spans="1:2" x14ac:dyDescent="0.25">
      <c r="A51" s="7">
        <v>42.307692307692307</v>
      </c>
      <c r="B51" s="7">
        <v>53</v>
      </c>
    </row>
    <row r="52" spans="1:2" x14ac:dyDescent="0.25">
      <c r="A52" s="7">
        <v>50</v>
      </c>
      <c r="B52" s="7">
        <v>54</v>
      </c>
    </row>
    <row r="53" spans="1:2" x14ac:dyDescent="0.25">
      <c r="A53" s="7">
        <v>57.692307692307693</v>
      </c>
      <c r="B53" s="7">
        <v>65</v>
      </c>
    </row>
    <row r="54" spans="1:2" x14ac:dyDescent="0.25">
      <c r="A54" s="7">
        <v>65.384615384615387</v>
      </c>
      <c r="B54" s="7">
        <v>75</v>
      </c>
    </row>
    <row r="55" spans="1:2" x14ac:dyDescent="0.25">
      <c r="A55" s="7">
        <v>73.076923076923066</v>
      </c>
      <c r="B55" s="7">
        <v>86</v>
      </c>
    </row>
    <row r="56" spans="1:2" x14ac:dyDescent="0.25">
      <c r="A56" s="7">
        <v>80.769230769230759</v>
      </c>
      <c r="B56" s="7">
        <v>109</v>
      </c>
    </row>
    <row r="57" spans="1:2" x14ac:dyDescent="0.25">
      <c r="A57" s="7">
        <v>88.461538461538453</v>
      </c>
      <c r="B57" s="7">
        <v>136</v>
      </c>
    </row>
    <row r="58" spans="1:2" ht="15.75" thickBot="1" x14ac:dyDescent="0.3">
      <c r="A58" s="8">
        <v>96.153846153846146</v>
      </c>
      <c r="B58" s="8">
        <v>168</v>
      </c>
    </row>
  </sheetData>
  <sortState ref="S2:T14">
    <sortCondition ref="T2:T14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O3" sqref="O3"/>
    </sheetView>
  </sheetViews>
  <sheetFormatPr defaultRowHeight="15" x14ac:dyDescent="0.25"/>
  <cols>
    <col min="1" max="1" width="26.28515625" bestFit="1" customWidth="1"/>
    <col min="3" max="3" width="12.5703125" customWidth="1"/>
    <col min="4" max="4" width="14" customWidth="1"/>
    <col min="5" max="5" width="10.5703125" customWidth="1"/>
    <col min="6" max="6" width="14.7109375" bestFit="1" customWidth="1"/>
    <col min="14" max="14" width="12.28515625" bestFit="1" customWidth="1"/>
    <col min="15" max="15" width="12.7109375" bestFit="1" customWidth="1"/>
    <col min="16" max="16" width="11.42578125" bestFit="1" customWidth="1"/>
  </cols>
  <sheetData>
    <row r="1" spans="1:16" ht="18.75" x14ac:dyDescent="0.25">
      <c r="A1" s="2" t="s">
        <v>2</v>
      </c>
      <c r="B1" s="2" t="s">
        <v>0</v>
      </c>
      <c r="C1" s="2" t="s">
        <v>1</v>
      </c>
      <c r="D1" s="2"/>
      <c r="E1" s="2"/>
      <c r="F1" s="2"/>
      <c r="N1" s="9"/>
      <c r="O1" s="9" t="s">
        <v>33</v>
      </c>
      <c r="P1" s="9" t="s">
        <v>34</v>
      </c>
    </row>
    <row r="2" spans="1:16" ht="18.75" x14ac:dyDescent="0.25">
      <c r="A2" s="2">
        <v>1</v>
      </c>
      <c r="B2" s="13">
        <v>400</v>
      </c>
      <c r="C2" s="13">
        <v>0.6</v>
      </c>
      <c r="D2" s="12"/>
      <c r="E2" s="14"/>
      <c r="F2" s="14"/>
      <c r="N2" s="7" t="s">
        <v>52</v>
      </c>
      <c r="O2" s="7">
        <v>1</v>
      </c>
      <c r="P2" s="7"/>
    </row>
    <row r="3" spans="1:16" ht="19.5" thickBot="1" x14ac:dyDescent="0.3">
      <c r="A3" s="2">
        <v>2</v>
      </c>
      <c r="B3" s="13">
        <v>400</v>
      </c>
      <c r="C3" s="13">
        <v>0.6</v>
      </c>
      <c r="D3" s="12"/>
      <c r="E3" s="14"/>
      <c r="F3" s="14"/>
      <c r="N3" s="8" t="s">
        <v>53</v>
      </c>
      <c r="O3" s="8">
        <v>-0.72439090917152726</v>
      </c>
      <c r="P3" s="8">
        <v>1</v>
      </c>
    </row>
    <row r="4" spans="1:16" ht="18.75" x14ac:dyDescent="0.25">
      <c r="A4" s="2">
        <v>3</v>
      </c>
      <c r="B4" s="13">
        <v>410</v>
      </c>
      <c r="C4" s="13">
        <v>0.5</v>
      </c>
      <c r="D4" s="12"/>
      <c r="E4" s="14"/>
      <c r="F4" s="14"/>
    </row>
    <row r="5" spans="1:16" ht="18.75" x14ac:dyDescent="0.25">
      <c r="A5" s="2">
        <v>4</v>
      </c>
      <c r="B5" s="13">
        <v>410</v>
      </c>
      <c r="C5" s="13">
        <v>0.7</v>
      </c>
      <c r="D5" s="12"/>
      <c r="E5" s="14"/>
      <c r="F5" s="14"/>
      <c r="N5" t="s">
        <v>54</v>
      </c>
    </row>
    <row r="6" spans="1:16" ht="18.75" x14ac:dyDescent="0.25">
      <c r="A6" s="2">
        <v>5</v>
      </c>
      <c r="B6" s="13">
        <v>410</v>
      </c>
      <c r="C6" s="13">
        <v>0.6</v>
      </c>
      <c r="D6" s="12"/>
      <c r="E6" s="14"/>
      <c r="F6" s="14"/>
      <c r="N6" t="s">
        <v>55</v>
      </c>
    </row>
    <row r="7" spans="1:16" ht="18.75" x14ac:dyDescent="0.25">
      <c r="A7" s="2">
        <v>6</v>
      </c>
      <c r="B7" s="13">
        <v>420</v>
      </c>
      <c r="C7" s="13">
        <v>0.6</v>
      </c>
      <c r="D7" s="12"/>
      <c r="E7" s="14"/>
      <c r="F7" s="14"/>
      <c r="N7" t="s">
        <v>56</v>
      </c>
    </row>
    <row r="8" spans="1:16" ht="18.75" x14ac:dyDescent="0.25">
      <c r="A8" s="2">
        <v>7</v>
      </c>
      <c r="B8" s="13">
        <v>420</v>
      </c>
      <c r="C8" s="13">
        <v>0.6</v>
      </c>
      <c r="D8" s="12"/>
      <c r="E8" s="14"/>
      <c r="F8" s="14"/>
      <c r="N8" t="s">
        <v>58</v>
      </c>
    </row>
    <row r="9" spans="1:16" ht="18.75" x14ac:dyDescent="0.25">
      <c r="A9" s="2">
        <v>8</v>
      </c>
      <c r="B9" s="13">
        <v>430</v>
      </c>
      <c r="C9" s="13">
        <v>0.6</v>
      </c>
      <c r="N9" t="s">
        <v>57</v>
      </c>
    </row>
    <row r="10" spans="1:16" ht="18.75" x14ac:dyDescent="0.25">
      <c r="A10" s="2">
        <v>9</v>
      </c>
      <c r="B10" s="13">
        <v>430</v>
      </c>
      <c r="C10" s="13">
        <v>0.4</v>
      </c>
    </row>
    <row r="11" spans="1:16" ht="18.75" x14ac:dyDescent="0.25">
      <c r="A11" s="2">
        <v>10</v>
      </c>
      <c r="B11" s="13">
        <v>440</v>
      </c>
      <c r="C11" s="13">
        <v>0.4</v>
      </c>
    </row>
    <row r="12" spans="1:16" ht="18.75" x14ac:dyDescent="0.25">
      <c r="A12" s="2">
        <v>11</v>
      </c>
      <c r="B12" s="13">
        <v>440</v>
      </c>
      <c r="C12" s="13">
        <v>0.6</v>
      </c>
    </row>
    <row r="13" spans="1:16" ht="18.75" x14ac:dyDescent="0.25">
      <c r="A13" s="2">
        <v>12</v>
      </c>
      <c r="B13" s="13">
        <v>450</v>
      </c>
      <c r="C13" s="13">
        <v>0.3</v>
      </c>
    </row>
    <row r="14" spans="1:16" ht="18.75" x14ac:dyDescent="0.25">
      <c r="A14" s="2">
        <v>13</v>
      </c>
      <c r="B14" s="13">
        <v>450</v>
      </c>
      <c r="C14" s="13">
        <v>0.5</v>
      </c>
      <c r="D14" t="s">
        <v>59</v>
      </c>
      <c r="E14" t="s">
        <v>61</v>
      </c>
    </row>
    <row r="15" spans="1:16" ht="18.75" x14ac:dyDescent="0.25">
      <c r="A15" s="2">
        <v>14</v>
      </c>
      <c r="B15" s="13">
        <v>460</v>
      </c>
      <c r="C15" s="13">
        <v>0.3</v>
      </c>
      <c r="E15" t="s">
        <v>62</v>
      </c>
    </row>
    <row r="16" spans="1:16" x14ac:dyDescent="0.25">
      <c r="E16" t="s">
        <v>63</v>
      </c>
    </row>
    <row r="17" spans="1:9" x14ac:dyDescent="0.25">
      <c r="A17" t="s">
        <v>6</v>
      </c>
      <c r="E17" t="s">
        <v>60</v>
      </c>
    </row>
    <row r="18" spans="1:9" ht="15.75" thickBot="1" x14ac:dyDescent="0.3">
      <c r="E18" t="s">
        <v>64</v>
      </c>
    </row>
    <row r="19" spans="1:9" x14ac:dyDescent="0.25">
      <c r="A19" s="10" t="s">
        <v>7</v>
      </c>
      <c r="B19" s="10"/>
      <c r="E19" t="s">
        <v>65</v>
      </c>
    </row>
    <row r="20" spans="1:9" x14ac:dyDescent="0.25">
      <c r="A20" s="7" t="s">
        <v>8</v>
      </c>
      <c r="B20" s="7">
        <v>0.7243909091715276</v>
      </c>
    </row>
    <row r="21" spans="1:9" x14ac:dyDescent="0.25">
      <c r="A21" s="7" t="s">
        <v>9</v>
      </c>
      <c r="B21" s="7">
        <v>0.52474218929035232</v>
      </c>
    </row>
    <row r="22" spans="1:9" x14ac:dyDescent="0.25">
      <c r="A22" s="7" t="s">
        <v>10</v>
      </c>
      <c r="B22" s="7">
        <v>0.48513737173121502</v>
      </c>
    </row>
    <row r="23" spans="1:9" x14ac:dyDescent="0.25">
      <c r="A23" s="7" t="s">
        <v>11</v>
      </c>
      <c r="B23" s="7">
        <v>8.9790919857324E-2</v>
      </c>
    </row>
    <row r="24" spans="1:9" ht="15.75" thickBot="1" x14ac:dyDescent="0.3">
      <c r="A24" s="8" t="s">
        <v>12</v>
      </c>
      <c r="B24" s="8">
        <v>14</v>
      </c>
    </row>
    <row r="26" spans="1:9" ht="15.75" thickBot="1" x14ac:dyDescent="0.3">
      <c r="A26" t="s">
        <v>13</v>
      </c>
    </row>
    <row r="27" spans="1:9" x14ac:dyDescent="0.25">
      <c r="A27" s="9"/>
      <c r="B27" s="9" t="s">
        <v>18</v>
      </c>
      <c r="C27" s="9" t="s">
        <v>19</v>
      </c>
      <c r="D27" s="9" t="s">
        <v>20</v>
      </c>
      <c r="E27" s="9" t="s">
        <v>21</v>
      </c>
      <c r="F27" s="9" t="s">
        <v>22</v>
      </c>
    </row>
    <row r="28" spans="1:9" x14ac:dyDescent="0.25">
      <c r="A28" s="7" t="s">
        <v>14</v>
      </c>
      <c r="B28" s="7">
        <v>1</v>
      </c>
      <c r="C28" s="7">
        <v>0.106822517105536</v>
      </c>
      <c r="D28" s="7">
        <v>0.106822517105536</v>
      </c>
      <c r="E28" s="7">
        <v>13.249453516780257</v>
      </c>
      <c r="F28" s="7">
        <v>3.388182585452074E-3</v>
      </c>
    </row>
    <row r="29" spans="1:9" x14ac:dyDescent="0.25">
      <c r="A29" s="7" t="s">
        <v>15</v>
      </c>
      <c r="B29" s="7">
        <v>12</v>
      </c>
      <c r="C29" s="7">
        <v>9.6748911465892568E-2</v>
      </c>
      <c r="D29" s="7">
        <v>8.0624092888243806E-3</v>
      </c>
      <c r="E29" s="7"/>
      <c r="F29" s="7"/>
    </row>
    <row r="30" spans="1:9" ht="15.75" thickBot="1" x14ac:dyDescent="0.3">
      <c r="A30" s="8" t="s">
        <v>16</v>
      </c>
      <c r="B30" s="8">
        <v>13</v>
      </c>
      <c r="C30" s="8">
        <v>0.20357142857142857</v>
      </c>
      <c r="D30" s="8"/>
      <c r="E30" s="8"/>
      <c r="F30" s="8"/>
    </row>
    <row r="31" spans="1:9" ht="15.75" thickBot="1" x14ac:dyDescent="0.3"/>
    <row r="32" spans="1:9" ht="30" x14ac:dyDescent="0.25">
      <c r="A32" s="9"/>
      <c r="B32" s="11" t="s">
        <v>23</v>
      </c>
      <c r="C32" s="11" t="s">
        <v>11</v>
      </c>
      <c r="D32" s="11" t="s">
        <v>24</v>
      </c>
      <c r="E32" s="11" t="s">
        <v>25</v>
      </c>
      <c r="F32" s="11" t="s">
        <v>26</v>
      </c>
      <c r="G32" s="11" t="s">
        <v>27</v>
      </c>
      <c r="H32" s="11" t="s">
        <v>28</v>
      </c>
      <c r="I32" s="11" t="s">
        <v>29</v>
      </c>
    </row>
    <row r="33" spans="1:9" x14ac:dyDescent="0.25">
      <c r="A33" s="7" t="s">
        <v>17</v>
      </c>
      <c r="B33" s="7">
        <v>2.508127721335268</v>
      </c>
      <c r="C33" s="7">
        <v>0.54632679435158416</v>
      </c>
      <c r="D33" s="7">
        <v>4.590892753689805</v>
      </c>
      <c r="E33" s="7">
        <v>6.2062597235785859E-4</v>
      </c>
      <c r="F33" s="7">
        <v>1.317783892611067</v>
      </c>
      <c r="G33" s="7">
        <v>3.6984715500594687</v>
      </c>
      <c r="H33" s="7">
        <v>1.317783892611067</v>
      </c>
      <c r="I33" s="7">
        <v>3.6984715500594687</v>
      </c>
    </row>
    <row r="34" spans="1:9" ht="15.75" thickBot="1" x14ac:dyDescent="0.3">
      <c r="A34" s="8" t="s">
        <v>30</v>
      </c>
      <c r="B34" s="8">
        <v>-4.6589259796806946E-3</v>
      </c>
      <c r="C34" s="8">
        <v>1.2799317949645293E-3</v>
      </c>
      <c r="D34" s="8">
        <v>-3.6399798786229911</v>
      </c>
      <c r="E34" s="8">
        <v>3.3881825854520892E-3</v>
      </c>
      <c r="F34" s="8">
        <v>-7.4476577956484151E-3</v>
      </c>
      <c r="G34" s="8">
        <v>-1.8701941637129737E-3</v>
      </c>
      <c r="H34" s="8">
        <v>-7.4476577956484151E-3</v>
      </c>
      <c r="I34" s="8">
        <v>-1.8701941637129737E-3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9" workbookViewId="0">
      <selection activeCell="J32" sqref="J32"/>
    </sheetView>
  </sheetViews>
  <sheetFormatPr defaultRowHeight="15" x14ac:dyDescent="0.25"/>
  <cols>
    <col min="1" max="1" width="26.28515625" bestFit="1" customWidth="1"/>
    <col min="3" max="3" width="12.85546875" customWidth="1"/>
    <col min="4" max="4" width="13.7109375" customWidth="1"/>
    <col min="5" max="5" width="10.7109375" customWidth="1"/>
    <col min="6" max="6" width="14.7109375" bestFit="1" customWidth="1"/>
    <col min="11" max="11" width="13.42578125" bestFit="1" customWidth="1"/>
    <col min="12" max="12" width="12.7109375" bestFit="1" customWidth="1"/>
    <col min="13" max="13" width="12" bestFit="1" customWidth="1"/>
    <col min="14" max="14" width="11.42578125" bestFit="1" customWidth="1"/>
  </cols>
  <sheetData>
    <row r="1" spans="1:14" ht="18.75" x14ac:dyDescent="0.25">
      <c r="A1" s="2" t="s">
        <v>2</v>
      </c>
      <c r="B1" s="2" t="s">
        <v>0</v>
      </c>
      <c r="C1" s="2" t="s">
        <v>1</v>
      </c>
      <c r="E1" s="16" t="s">
        <v>69</v>
      </c>
      <c r="G1" s="2" t="s">
        <v>2</v>
      </c>
      <c r="H1" s="2" t="s">
        <v>0</v>
      </c>
      <c r="I1" s="2" t="s">
        <v>1</v>
      </c>
    </row>
    <row r="2" spans="1:14" ht="18.75" x14ac:dyDescent="0.25">
      <c r="A2" s="12">
        <v>1</v>
      </c>
      <c r="B2" s="13">
        <v>4.5</v>
      </c>
      <c r="C2" s="3">
        <v>619</v>
      </c>
      <c r="E2" t="s">
        <v>70</v>
      </c>
      <c r="G2" s="12">
        <v>11</v>
      </c>
      <c r="H2" s="13">
        <v>0.5</v>
      </c>
      <c r="I2" s="3">
        <v>163</v>
      </c>
    </row>
    <row r="3" spans="1:14" ht="18.75" x14ac:dyDescent="0.25">
      <c r="A3" s="12">
        <v>2</v>
      </c>
      <c r="B3" s="13">
        <v>4.5</v>
      </c>
      <c r="C3" s="3">
        <v>1049</v>
      </c>
      <c r="G3" s="12">
        <v>12</v>
      </c>
      <c r="H3" s="13">
        <v>0.5</v>
      </c>
      <c r="I3" s="3">
        <v>182</v>
      </c>
    </row>
    <row r="4" spans="1:14" ht="18.75" x14ac:dyDescent="0.25">
      <c r="A4" s="12">
        <v>3</v>
      </c>
      <c r="B4" s="13">
        <v>4.5</v>
      </c>
      <c r="C4" s="3">
        <v>1033</v>
      </c>
      <c r="G4" s="12">
        <v>15</v>
      </c>
      <c r="H4" s="13">
        <v>1</v>
      </c>
      <c r="I4" s="3">
        <v>978</v>
      </c>
    </row>
    <row r="5" spans="1:14" ht="18.75" x14ac:dyDescent="0.25">
      <c r="A5" s="12">
        <v>4</v>
      </c>
      <c r="B5" s="13">
        <v>4</v>
      </c>
      <c r="C5" s="3">
        <v>495</v>
      </c>
      <c r="G5" s="12">
        <v>16</v>
      </c>
      <c r="H5" s="13">
        <v>1</v>
      </c>
      <c r="I5" s="3">
        <v>466</v>
      </c>
    </row>
    <row r="6" spans="1:14" ht="18.75" x14ac:dyDescent="0.25">
      <c r="A6" s="12">
        <v>5</v>
      </c>
      <c r="B6" s="13">
        <v>4</v>
      </c>
      <c r="C6" s="3">
        <v>723</v>
      </c>
      <c r="G6" s="12">
        <v>17</v>
      </c>
      <c r="H6" s="13">
        <v>1</v>
      </c>
      <c r="I6" s="3">
        <v>549</v>
      </c>
    </row>
    <row r="7" spans="1:14" ht="18.75" x14ac:dyDescent="0.25">
      <c r="A7" s="12">
        <v>6</v>
      </c>
      <c r="B7" s="13">
        <v>4</v>
      </c>
      <c r="C7" s="3">
        <v>681</v>
      </c>
      <c r="G7" s="12">
        <v>4</v>
      </c>
      <c r="H7" s="13">
        <v>4</v>
      </c>
      <c r="I7" s="3">
        <v>495</v>
      </c>
    </row>
    <row r="8" spans="1:14" ht="18.75" x14ac:dyDescent="0.25">
      <c r="A8" s="12">
        <v>7</v>
      </c>
      <c r="B8" s="13">
        <v>5</v>
      </c>
      <c r="C8" s="3">
        <v>890</v>
      </c>
      <c r="G8" s="12">
        <v>5</v>
      </c>
      <c r="H8" s="13">
        <v>4</v>
      </c>
      <c r="I8" s="3">
        <v>723</v>
      </c>
    </row>
    <row r="9" spans="1:14" ht="18.75" x14ac:dyDescent="0.25">
      <c r="A9" s="12">
        <v>8</v>
      </c>
      <c r="B9" s="13">
        <v>5</v>
      </c>
      <c r="C9" s="3">
        <v>1522</v>
      </c>
      <c r="G9" s="12">
        <v>6</v>
      </c>
      <c r="H9" s="13">
        <v>4</v>
      </c>
      <c r="I9" s="3">
        <v>681</v>
      </c>
    </row>
    <row r="10" spans="1:14" ht="18.75" x14ac:dyDescent="0.25">
      <c r="A10" s="12">
        <v>9</v>
      </c>
      <c r="B10" s="13">
        <v>5.5</v>
      </c>
      <c r="C10" s="3">
        <v>987</v>
      </c>
      <c r="G10" s="12">
        <v>1</v>
      </c>
      <c r="H10" s="13">
        <v>4.5</v>
      </c>
      <c r="I10" s="3">
        <v>619</v>
      </c>
    </row>
    <row r="11" spans="1:14" ht="18.75" x14ac:dyDescent="0.25">
      <c r="A11" s="12">
        <v>10</v>
      </c>
      <c r="B11" s="13">
        <v>5</v>
      </c>
      <c r="C11" s="3">
        <v>1194</v>
      </c>
      <c r="G11" s="12">
        <v>2</v>
      </c>
      <c r="H11" s="13">
        <v>4.5</v>
      </c>
      <c r="I11" s="3">
        <v>1049</v>
      </c>
    </row>
    <row r="12" spans="1:14" ht="18.75" x14ac:dyDescent="0.25">
      <c r="A12" s="12">
        <v>11</v>
      </c>
      <c r="B12" s="13">
        <v>0.5</v>
      </c>
      <c r="C12" s="3">
        <v>163</v>
      </c>
      <c r="G12" s="12">
        <v>3</v>
      </c>
      <c r="H12" s="13">
        <v>4.5</v>
      </c>
      <c r="I12" s="3">
        <v>1033</v>
      </c>
    </row>
    <row r="13" spans="1:14" ht="19.5" thickBot="1" x14ac:dyDescent="0.3">
      <c r="A13" s="12">
        <v>12</v>
      </c>
      <c r="B13" s="13">
        <v>0.5</v>
      </c>
      <c r="C13" s="3">
        <v>182</v>
      </c>
      <c r="G13" s="12">
        <v>7</v>
      </c>
      <c r="H13" s="13">
        <v>5</v>
      </c>
      <c r="I13" s="3">
        <v>890</v>
      </c>
    </row>
    <row r="14" spans="1:14" ht="18.75" x14ac:dyDescent="0.25">
      <c r="A14" s="12">
        <v>13</v>
      </c>
      <c r="B14" s="13">
        <v>6</v>
      </c>
      <c r="C14" s="3">
        <v>764</v>
      </c>
      <c r="G14" s="12">
        <v>8</v>
      </c>
      <c r="H14" s="13">
        <v>5</v>
      </c>
      <c r="I14" s="3">
        <v>1522</v>
      </c>
      <c r="K14" s="9"/>
      <c r="L14" s="9" t="s">
        <v>33</v>
      </c>
      <c r="M14" s="9" t="s">
        <v>34</v>
      </c>
      <c r="N14" s="9" t="s">
        <v>35</v>
      </c>
    </row>
    <row r="15" spans="1:14" ht="18.75" x14ac:dyDescent="0.25">
      <c r="A15" s="12">
        <v>14</v>
      </c>
      <c r="B15" s="13">
        <v>6</v>
      </c>
      <c r="C15" s="3">
        <v>1373</v>
      </c>
      <c r="G15" s="12">
        <v>10</v>
      </c>
      <c r="H15" s="13">
        <v>5</v>
      </c>
      <c r="I15" s="3">
        <v>1194</v>
      </c>
      <c r="K15" s="7" t="s">
        <v>36</v>
      </c>
      <c r="L15" s="7">
        <v>1</v>
      </c>
      <c r="M15" s="7"/>
      <c r="N15" s="7"/>
    </row>
    <row r="16" spans="1:14" ht="18.75" x14ac:dyDescent="0.25">
      <c r="A16" s="12">
        <v>15</v>
      </c>
      <c r="B16" s="13">
        <v>1</v>
      </c>
      <c r="C16" s="3">
        <v>978</v>
      </c>
      <c r="G16" s="12">
        <v>9</v>
      </c>
      <c r="H16" s="13">
        <v>5.5</v>
      </c>
      <c r="I16" s="3">
        <v>987</v>
      </c>
      <c r="K16" s="7" t="s">
        <v>37</v>
      </c>
      <c r="L16" s="7">
        <v>-0.46638760853190714</v>
      </c>
      <c r="M16" s="7">
        <v>1</v>
      </c>
      <c r="N16" s="7"/>
    </row>
    <row r="17" spans="1:14" ht="19.5" thickBot="1" x14ac:dyDescent="0.3">
      <c r="A17" s="12">
        <v>16</v>
      </c>
      <c r="B17" s="13">
        <v>1</v>
      </c>
      <c r="C17" s="3">
        <v>466</v>
      </c>
      <c r="G17" s="12">
        <v>13</v>
      </c>
      <c r="H17" s="13">
        <v>6</v>
      </c>
      <c r="I17" s="3">
        <v>764</v>
      </c>
      <c r="K17" s="8" t="s">
        <v>38</v>
      </c>
      <c r="L17" s="8">
        <v>-0.12052092590171343</v>
      </c>
      <c r="M17" s="8">
        <v>0.69069267665921874</v>
      </c>
      <c r="N17" s="8">
        <v>1</v>
      </c>
    </row>
    <row r="18" spans="1:14" ht="18.75" x14ac:dyDescent="0.25">
      <c r="A18" s="12">
        <v>17</v>
      </c>
      <c r="B18" s="13">
        <v>1</v>
      </c>
      <c r="C18" s="3">
        <v>549</v>
      </c>
      <c r="G18" s="12">
        <v>14</v>
      </c>
      <c r="H18" s="13">
        <v>6</v>
      </c>
      <c r="I18" s="3">
        <v>1373</v>
      </c>
      <c r="K18" s="7" t="s">
        <v>71</v>
      </c>
    </row>
    <row r="19" spans="1:14" x14ac:dyDescent="0.25">
      <c r="K19" s="7" t="s">
        <v>72</v>
      </c>
    </row>
    <row r="20" spans="1:14" x14ac:dyDescent="0.25">
      <c r="A20" t="s">
        <v>6</v>
      </c>
      <c r="K20" s="7" t="s">
        <v>73</v>
      </c>
    </row>
    <row r="21" spans="1:14" ht="15.75" thickBot="1" x14ac:dyDescent="0.3">
      <c r="K21" s="7" t="s">
        <v>74</v>
      </c>
    </row>
    <row r="22" spans="1:14" x14ac:dyDescent="0.25">
      <c r="A22" s="10" t="s">
        <v>7</v>
      </c>
      <c r="B22" s="10"/>
      <c r="K22" s="7" t="s">
        <v>75</v>
      </c>
    </row>
    <row r="23" spans="1:14" x14ac:dyDescent="0.25">
      <c r="A23" s="7" t="s">
        <v>8</v>
      </c>
      <c r="B23" s="7">
        <v>0.69069267665921885</v>
      </c>
      <c r="K23" s="7" t="s">
        <v>76</v>
      </c>
    </row>
    <row r="24" spans="1:14" x14ac:dyDescent="0.25">
      <c r="A24" s="7" t="s">
        <v>9</v>
      </c>
      <c r="B24" s="7">
        <v>0.47705637359067621</v>
      </c>
      <c r="K24" s="7" t="s">
        <v>77</v>
      </c>
    </row>
    <row r="25" spans="1:14" x14ac:dyDescent="0.25">
      <c r="A25" s="7" t="s">
        <v>10</v>
      </c>
      <c r="B25" s="7">
        <v>0.44219346516338798</v>
      </c>
      <c r="K25" s="7" t="s">
        <v>78</v>
      </c>
    </row>
    <row r="26" spans="1:14" x14ac:dyDescent="0.25">
      <c r="A26" s="7" t="s">
        <v>11</v>
      </c>
      <c r="B26" s="7">
        <v>283.47921999161309</v>
      </c>
      <c r="K26" s="7" t="s">
        <v>79</v>
      </c>
    </row>
    <row r="27" spans="1:14" ht="15.75" thickBot="1" x14ac:dyDescent="0.3">
      <c r="A27" s="8" t="s">
        <v>12</v>
      </c>
      <c r="B27" s="8">
        <v>17</v>
      </c>
      <c r="K27" s="7" t="s">
        <v>80</v>
      </c>
    </row>
    <row r="28" spans="1:14" x14ac:dyDescent="0.25">
      <c r="K28" s="7" t="s">
        <v>81</v>
      </c>
    </row>
    <row r="29" spans="1:14" ht="15.75" thickBot="1" x14ac:dyDescent="0.3">
      <c r="A29" t="s">
        <v>13</v>
      </c>
      <c r="K29" s="7" t="s">
        <v>82</v>
      </c>
    </row>
    <row r="30" spans="1:14" x14ac:dyDescent="0.25">
      <c r="A30" s="9"/>
      <c r="B30" s="9" t="s">
        <v>18</v>
      </c>
      <c r="C30" s="9" t="s">
        <v>19</v>
      </c>
      <c r="D30" s="9" t="s">
        <v>20</v>
      </c>
      <c r="E30" s="9" t="s">
        <v>21</v>
      </c>
      <c r="F30" s="9" t="s">
        <v>22</v>
      </c>
      <c r="K30" s="7" t="s">
        <v>83</v>
      </c>
    </row>
    <row r="31" spans="1:14" x14ac:dyDescent="0.25">
      <c r="A31" s="7" t="s">
        <v>14</v>
      </c>
      <c r="B31" s="7">
        <v>1</v>
      </c>
      <c r="C31" s="7">
        <v>1099634.9774941995</v>
      </c>
      <c r="D31" s="7">
        <v>1099634.9774941995</v>
      </c>
      <c r="E31" s="7">
        <v>13.683780129407385</v>
      </c>
      <c r="F31" s="7">
        <v>2.1427746547867557E-3</v>
      </c>
    </row>
    <row r="32" spans="1:14" x14ac:dyDescent="0.25">
      <c r="A32" s="7" t="s">
        <v>15</v>
      </c>
      <c r="B32" s="7">
        <v>15</v>
      </c>
      <c r="C32" s="7">
        <v>1205407.0225058005</v>
      </c>
      <c r="D32" s="7">
        <v>80360.468167053361</v>
      </c>
      <c r="E32" s="7"/>
      <c r="F32" s="7"/>
    </row>
    <row r="33" spans="1:9" ht="15.75" thickBot="1" x14ac:dyDescent="0.3">
      <c r="A33" s="8" t="s">
        <v>16</v>
      </c>
      <c r="B33" s="8">
        <v>16</v>
      </c>
      <c r="C33" s="8">
        <v>2305042</v>
      </c>
      <c r="D33" s="8"/>
      <c r="E33" s="8"/>
      <c r="F33" s="8"/>
    </row>
    <row r="34" spans="1:9" ht="15.75" thickBot="1" x14ac:dyDescent="0.3"/>
    <row r="35" spans="1:9" ht="30.75" customHeight="1" x14ac:dyDescent="0.25">
      <c r="A35" s="9"/>
      <c r="B35" s="11" t="s">
        <v>23</v>
      </c>
      <c r="C35" s="11" t="s">
        <v>11</v>
      </c>
      <c r="D35" s="11" t="s">
        <v>24</v>
      </c>
      <c r="E35" s="11" t="s">
        <v>25</v>
      </c>
      <c r="F35" s="11" t="s">
        <v>26</v>
      </c>
      <c r="G35" s="11" t="s">
        <v>27</v>
      </c>
      <c r="H35" s="11" t="s">
        <v>28</v>
      </c>
      <c r="I35" s="11" t="s">
        <v>29</v>
      </c>
    </row>
    <row r="36" spans="1:9" x14ac:dyDescent="0.25">
      <c r="A36" s="7" t="s">
        <v>17</v>
      </c>
      <c r="B36" s="7">
        <v>323.62227378190272</v>
      </c>
      <c r="C36" s="7">
        <v>146.9389302391489</v>
      </c>
      <c r="D36" s="7">
        <v>2.2024270440460856</v>
      </c>
      <c r="E36" s="7">
        <v>4.3692691661692248E-2</v>
      </c>
      <c r="F36" s="7">
        <v>10.429357698629417</v>
      </c>
      <c r="G36" s="7">
        <v>636.81518986517608</v>
      </c>
      <c r="H36" s="7">
        <v>10.429357698629417</v>
      </c>
      <c r="I36" s="7">
        <v>636.81518986517608</v>
      </c>
    </row>
    <row r="37" spans="1:9" ht="15.75" thickBot="1" x14ac:dyDescent="0.3">
      <c r="A37" s="8" t="s">
        <v>30</v>
      </c>
      <c r="B37" s="8">
        <v>131.71647331786539</v>
      </c>
      <c r="C37" s="8">
        <v>35.607136577622391</v>
      </c>
      <c r="D37" s="8">
        <v>3.6991593814551136</v>
      </c>
      <c r="E37" s="8">
        <v>2.14277465478676E-3</v>
      </c>
      <c r="F37" s="8">
        <v>55.821658240807338</v>
      </c>
      <c r="G37" s="8">
        <v>207.61128839492346</v>
      </c>
      <c r="H37" s="8">
        <v>55.821658240807338</v>
      </c>
      <c r="I37" s="8">
        <v>207.61128839492346</v>
      </c>
    </row>
  </sheetData>
  <sortState ref="G2:I18">
    <sortCondition ref="H2:H1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zoomScaleNormal="100" workbookViewId="0">
      <selection activeCell="H14" sqref="H14"/>
    </sheetView>
  </sheetViews>
  <sheetFormatPr defaultRowHeight="15" x14ac:dyDescent="0.25"/>
  <cols>
    <col min="1" max="1" width="26.28515625" bestFit="1" customWidth="1"/>
    <col min="2" max="2" width="13.5703125" customWidth="1"/>
    <col min="3" max="3" width="15.28515625" customWidth="1"/>
    <col min="4" max="4" width="17.7109375" customWidth="1"/>
    <col min="5" max="5" width="17.140625" customWidth="1"/>
    <col min="6" max="6" width="15" customWidth="1"/>
    <col min="7" max="7" width="12.7109375" bestFit="1" customWidth="1"/>
    <col min="8" max="8" width="18.42578125" customWidth="1"/>
    <col min="9" max="10" width="12" bestFit="1" customWidth="1"/>
    <col min="11" max="13" width="12.7109375" bestFit="1" customWidth="1"/>
    <col min="14" max="14" width="11.42578125" bestFit="1" customWidth="1"/>
    <col min="16" max="16" width="26.28515625" bestFit="1" customWidth="1"/>
    <col min="19" max="19" width="12.42578125" customWidth="1"/>
    <col min="20" max="20" width="15.7109375" customWidth="1"/>
  </cols>
  <sheetData>
    <row r="1" spans="1:36" ht="37.5" x14ac:dyDescent="0.25">
      <c r="A1" s="31" t="s">
        <v>2</v>
      </c>
      <c r="B1" s="13" t="s">
        <v>84</v>
      </c>
      <c r="C1" s="31" t="s">
        <v>86</v>
      </c>
      <c r="D1" s="31" t="s">
        <v>87</v>
      </c>
      <c r="E1" s="31" t="s">
        <v>88</v>
      </c>
      <c r="F1" s="13" t="s">
        <v>89</v>
      </c>
      <c r="H1" s="9"/>
      <c r="I1" s="9" t="s">
        <v>33</v>
      </c>
      <c r="J1" s="9" t="s">
        <v>34</v>
      </c>
      <c r="K1" s="9" t="s">
        <v>35</v>
      </c>
      <c r="L1" s="9" t="s">
        <v>97</v>
      </c>
      <c r="M1" s="9" t="s">
        <v>98</v>
      </c>
      <c r="N1" s="20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6" ht="18.75" x14ac:dyDescent="0.25">
      <c r="A2" s="31"/>
      <c r="B2" s="13" t="s">
        <v>85</v>
      </c>
      <c r="C2" s="31"/>
      <c r="D2" s="31"/>
      <c r="E2" s="31"/>
      <c r="F2" s="13" t="s">
        <v>90</v>
      </c>
      <c r="G2" s="18" t="s">
        <v>99</v>
      </c>
      <c r="H2" s="7" t="s">
        <v>33</v>
      </c>
      <c r="I2" s="7">
        <v>1</v>
      </c>
      <c r="J2" s="7"/>
      <c r="K2" s="7"/>
      <c r="L2" s="7"/>
      <c r="M2" s="7"/>
      <c r="N2" s="7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6" ht="18.75" x14ac:dyDescent="0.25">
      <c r="A3" s="12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19" t="s">
        <v>100</v>
      </c>
      <c r="H3" s="7" t="s">
        <v>34</v>
      </c>
      <c r="I3" s="7">
        <v>0.22360679774997896</v>
      </c>
      <c r="J3" s="7">
        <v>1</v>
      </c>
      <c r="K3" s="7"/>
      <c r="L3" s="7"/>
      <c r="M3" s="7"/>
      <c r="N3" s="7"/>
      <c r="P3" s="24"/>
      <c r="Q3" s="24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18.75" x14ac:dyDescent="0.25">
      <c r="A4" s="14">
        <v>1</v>
      </c>
      <c r="B4" s="13">
        <v>2310</v>
      </c>
      <c r="C4" s="13">
        <v>2</v>
      </c>
      <c r="D4" s="13">
        <v>2</v>
      </c>
      <c r="E4" s="13">
        <v>20</v>
      </c>
      <c r="F4" s="13">
        <v>142000</v>
      </c>
      <c r="G4" s="19" t="s">
        <v>101</v>
      </c>
      <c r="H4" s="7" t="s">
        <v>35</v>
      </c>
      <c r="I4" s="7">
        <v>0.62045338746358514</v>
      </c>
      <c r="J4" s="7">
        <v>0.31071440574614301</v>
      </c>
      <c r="K4" s="7">
        <v>1</v>
      </c>
      <c r="L4" s="7"/>
      <c r="M4" s="7"/>
      <c r="N4" s="7"/>
      <c r="P4" s="7"/>
      <c r="Q4" s="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6" ht="18.75" x14ac:dyDescent="0.25">
      <c r="A5" s="14">
        <v>2</v>
      </c>
      <c r="B5" s="13">
        <v>2333</v>
      </c>
      <c r="C5" s="13">
        <v>2</v>
      </c>
      <c r="D5" s="13">
        <v>2</v>
      </c>
      <c r="E5" s="13">
        <v>12</v>
      </c>
      <c r="F5" s="13">
        <v>144000</v>
      </c>
      <c r="G5" s="19" t="s">
        <v>102</v>
      </c>
      <c r="H5" s="7" t="s">
        <v>97</v>
      </c>
      <c r="I5" s="7">
        <v>0.22143722628395882</v>
      </c>
      <c r="J5" s="7">
        <v>-5.2265695131548662E-2</v>
      </c>
      <c r="K5" s="7">
        <v>-5.0567696454141706E-2</v>
      </c>
      <c r="L5" s="7">
        <v>1</v>
      </c>
      <c r="M5" s="7"/>
      <c r="N5" s="7"/>
      <c r="P5" s="7"/>
      <c r="Q5" s="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6" ht="18.75" x14ac:dyDescent="0.25">
      <c r="A6" s="14">
        <v>3</v>
      </c>
      <c r="B6" s="13">
        <v>2356</v>
      </c>
      <c r="C6" s="13">
        <v>3</v>
      </c>
      <c r="D6" s="13">
        <v>1.5</v>
      </c>
      <c r="E6" s="13">
        <v>33</v>
      </c>
      <c r="F6" s="13">
        <v>151000</v>
      </c>
      <c r="G6" s="19" t="s">
        <v>103</v>
      </c>
      <c r="H6" s="22" t="s">
        <v>98</v>
      </c>
      <c r="I6" s="22">
        <v>0.3288758460613237</v>
      </c>
      <c r="J6" s="22">
        <v>0.87423300738666387</v>
      </c>
      <c r="K6" s="22">
        <v>0.51075114415463019</v>
      </c>
      <c r="L6" s="22">
        <v>-0.44784892426573814</v>
      </c>
      <c r="M6" s="22">
        <v>1</v>
      </c>
      <c r="N6" s="7"/>
      <c r="P6" s="7"/>
      <c r="Q6" s="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ht="18.75" x14ac:dyDescent="0.25">
      <c r="A7" s="14">
        <v>4</v>
      </c>
      <c r="B7" s="13">
        <v>2379</v>
      </c>
      <c r="C7" s="13">
        <v>3</v>
      </c>
      <c r="D7" s="13">
        <v>2</v>
      </c>
      <c r="E7" s="13">
        <v>43</v>
      </c>
      <c r="F7" s="13">
        <v>150000</v>
      </c>
      <c r="H7" s="7"/>
      <c r="I7" s="7"/>
      <c r="J7" s="7"/>
      <c r="K7" s="7"/>
      <c r="L7" s="7"/>
      <c r="M7" s="7"/>
      <c r="N7" s="7"/>
      <c r="P7" s="7"/>
      <c r="Q7" s="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6" ht="18.75" x14ac:dyDescent="0.25">
      <c r="A8" s="14">
        <v>5</v>
      </c>
      <c r="B8" s="13">
        <v>2402</v>
      </c>
      <c r="C8" s="13">
        <v>2</v>
      </c>
      <c r="D8" s="13">
        <v>3</v>
      </c>
      <c r="E8" s="13">
        <v>53</v>
      </c>
      <c r="F8" s="13">
        <v>139000</v>
      </c>
      <c r="H8" s="21" t="s">
        <v>104</v>
      </c>
      <c r="I8" s="21"/>
      <c r="J8" s="21"/>
      <c r="K8" s="21"/>
      <c r="L8" s="21"/>
      <c r="M8" s="21"/>
      <c r="N8" s="21"/>
      <c r="P8" s="7"/>
      <c r="Q8" s="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 ht="18.75" x14ac:dyDescent="0.25">
      <c r="A9" s="14">
        <v>6</v>
      </c>
      <c r="B9" s="13">
        <v>2425</v>
      </c>
      <c r="C9" s="13">
        <v>4</v>
      </c>
      <c r="D9" s="13">
        <v>2</v>
      </c>
      <c r="E9" s="13">
        <v>23</v>
      </c>
      <c r="F9" s="13">
        <v>169000</v>
      </c>
      <c r="H9" s="23" t="s">
        <v>105</v>
      </c>
      <c r="I9" s="21"/>
      <c r="J9" s="21"/>
      <c r="K9" s="21"/>
      <c r="L9" s="21"/>
      <c r="M9" s="21"/>
      <c r="N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6" ht="18.75" x14ac:dyDescent="0.25">
      <c r="A10" s="14">
        <v>7</v>
      </c>
      <c r="B10" s="13">
        <v>2448</v>
      </c>
      <c r="C10" s="13">
        <v>2</v>
      </c>
      <c r="D10" s="13">
        <v>1.5</v>
      </c>
      <c r="E10" s="13">
        <v>99</v>
      </c>
      <c r="F10" s="13">
        <v>126000</v>
      </c>
      <c r="H10" s="23" t="s">
        <v>106</v>
      </c>
      <c r="I10" s="21"/>
      <c r="J10" s="21"/>
      <c r="K10" s="21"/>
      <c r="L10" s="21"/>
      <c r="M10" s="21"/>
      <c r="N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ht="18.75" x14ac:dyDescent="0.25">
      <c r="A11" s="14">
        <v>8</v>
      </c>
      <c r="B11" s="13">
        <v>2471</v>
      </c>
      <c r="C11" s="13">
        <v>2</v>
      </c>
      <c r="D11" s="13">
        <v>2</v>
      </c>
      <c r="E11" s="13">
        <v>34</v>
      </c>
      <c r="F11" s="13">
        <v>142900</v>
      </c>
      <c r="H11" s="21"/>
      <c r="J11" s="20"/>
      <c r="K11" s="20"/>
      <c r="L11" s="20"/>
      <c r="M11" s="20"/>
      <c r="N11" s="20"/>
      <c r="O11" s="20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6" ht="18.75" x14ac:dyDescent="0.25">
      <c r="A12" s="14">
        <v>9</v>
      </c>
      <c r="B12" s="13">
        <v>2494</v>
      </c>
      <c r="C12" s="13">
        <v>3</v>
      </c>
      <c r="D12" s="13">
        <v>3</v>
      </c>
      <c r="E12" s="13">
        <v>23</v>
      </c>
      <c r="F12" s="13">
        <v>163000</v>
      </c>
      <c r="J12" s="7"/>
      <c r="K12" s="7"/>
      <c r="L12" s="7"/>
      <c r="M12" s="7"/>
      <c r="N12" s="7"/>
      <c r="O12" s="7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6" ht="18.75" x14ac:dyDescent="0.25">
      <c r="A13" s="14">
        <v>10</v>
      </c>
      <c r="B13" s="13">
        <v>2517</v>
      </c>
      <c r="C13" s="13">
        <v>4</v>
      </c>
      <c r="D13" s="13">
        <v>4</v>
      </c>
      <c r="E13" s="13">
        <v>55</v>
      </c>
      <c r="F13" s="13">
        <v>169000</v>
      </c>
      <c r="J13" s="7"/>
      <c r="K13" s="7"/>
      <c r="L13" s="7"/>
      <c r="M13" s="7"/>
      <c r="N13" s="7"/>
      <c r="O13" s="7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6" ht="18.75" x14ac:dyDescent="0.25">
      <c r="A14" s="14">
        <v>11</v>
      </c>
      <c r="B14" s="13">
        <v>2540</v>
      </c>
      <c r="C14" s="13">
        <v>2</v>
      </c>
      <c r="D14" s="13">
        <v>3</v>
      </c>
      <c r="E14" s="13">
        <v>22</v>
      </c>
      <c r="F14" s="13">
        <v>149000</v>
      </c>
      <c r="J14" s="7"/>
      <c r="K14" s="7"/>
      <c r="L14" s="7"/>
      <c r="M14" s="7"/>
      <c r="N14" s="7"/>
      <c r="O14" s="7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6" ht="18.75" x14ac:dyDescent="0.25">
      <c r="A15" s="14">
        <v>12</v>
      </c>
      <c r="B15" s="13">
        <v>2500</v>
      </c>
      <c r="C15" s="13">
        <v>3</v>
      </c>
      <c r="D15" s="13">
        <v>2</v>
      </c>
      <c r="E15" s="13">
        <v>25</v>
      </c>
      <c r="F15" s="13" t="s">
        <v>96</v>
      </c>
      <c r="G15" s="32">
        <f>52317.83+27.6414*B15+12529.768*C15+2553.21*D15-234.237*E15</f>
        <v>158261.12900000004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6" ht="18.75" x14ac:dyDescent="0.3">
      <c r="G16" s="28">
        <f xml:space="preserve"> 121107.6+13902.39*C15-216.914*E15</f>
        <v>157391.92000000001</v>
      </c>
      <c r="H16" t="s">
        <v>123</v>
      </c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x14ac:dyDescent="0.25">
      <c r="A17" t="s">
        <v>6</v>
      </c>
      <c r="J17" s="7"/>
      <c r="K17" s="7"/>
      <c r="L17" s="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30" ht="15.75" thickBot="1" x14ac:dyDescent="0.3">
      <c r="J18" s="7"/>
      <c r="K18" s="7"/>
      <c r="L18" s="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30" x14ac:dyDescent="0.25">
      <c r="A19" s="10" t="s">
        <v>7</v>
      </c>
      <c r="B19" s="10"/>
      <c r="D19" s="26" t="s">
        <v>110</v>
      </c>
      <c r="E19" s="25"/>
      <c r="F19" s="25"/>
      <c r="G19" s="25"/>
      <c r="H19" s="25"/>
      <c r="J19" s="7"/>
      <c r="K19" s="7"/>
      <c r="L19" s="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30" x14ac:dyDescent="0.25">
      <c r="A20" s="7" t="s">
        <v>8</v>
      </c>
      <c r="B20" s="7">
        <v>0.9983726725950135</v>
      </c>
      <c r="J20" s="7"/>
      <c r="K20" s="7"/>
      <c r="L20" s="7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30" x14ac:dyDescent="0.25">
      <c r="A21" s="7" t="s">
        <v>9</v>
      </c>
      <c r="B21" s="7">
        <v>0.99674799338451003</v>
      </c>
      <c r="J21" s="7"/>
      <c r="K21" s="7"/>
      <c r="L21" s="7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30" x14ac:dyDescent="0.25">
      <c r="A22" s="7" t="s">
        <v>10</v>
      </c>
      <c r="B22" s="7">
        <v>0.99457998897418332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x14ac:dyDescent="0.25">
      <c r="A23" s="7" t="s">
        <v>11</v>
      </c>
      <c r="B23" s="7">
        <v>970.57846292850593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5.75" thickBot="1" x14ac:dyDescent="0.3">
      <c r="A24" s="8" t="s">
        <v>12</v>
      </c>
      <c r="B24" s="8">
        <v>11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x14ac:dyDescent="0.25"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5.75" thickBot="1" x14ac:dyDescent="0.3">
      <c r="A26" t="s">
        <v>13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x14ac:dyDescent="0.25">
      <c r="A27" s="9"/>
      <c r="B27" s="9" t="s">
        <v>18</v>
      </c>
      <c r="C27" s="9" t="s">
        <v>19</v>
      </c>
      <c r="D27" s="9" t="s">
        <v>20</v>
      </c>
      <c r="E27" s="9" t="s">
        <v>21</v>
      </c>
      <c r="F27" s="9" t="s">
        <v>22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x14ac:dyDescent="0.25">
      <c r="A28" s="7" t="s">
        <v>14</v>
      </c>
      <c r="B28" s="7">
        <v>4</v>
      </c>
      <c r="C28" s="7">
        <v>1732393319.2292504</v>
      </c>
      <c r="D28" s="7">
        <v>433098329.80731261</v>
      </c>
      <c r="E28" s="7">
        <v>459.75367422539273</v>
      </c>
      <c r="F28" s="7">
        <v>1.3723146899461321E-7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x14ac:dyDescent="0.25">
      <c r="A29" s="7" t="s">
        <v>15</v>
      </c>
      <c r="B29" s="7">
        <v>6</v>
      </c>
      <c r="C29" s="7">
        <v>5652135.3162039667</v>
      </c>
      <c r="D29" s="7">
        <v>942022.55270066112</v>
      </c>
      <c r="E29" s="7"/>
      <c r="F29" s="7"/>
      <c r="J29" s="21"/>
    </row>
    <row r="30" spans="1:30" ht="15.75" thickBot="1" x14ac:dyDescent="0.3">
      <c r="A30" s="8" t="s">
        <v>16</v>
      </c>
      <c r="B30" s="8">
        <v>10</v>
      </c>
      <c r="C30" s="8">
        <v>1738045454.5454545</v>
      </c>
      <c r="D30" s="8"/>
      <c r="E30" s="8"/>
      <c r="F30" s="8"/>
      <c r="J30" s="21"/>
    </row>
    <row r="31" spans="1:30" ht="15.75" thickBot="1" x14ac:dyDescent="0.3">
      <c r="J31" s="21"/>
    </row>
    <row r="32" spans="1:30" x14ac:dyDescent="0.25">
      <c r="A32" s="9"/>
      <c r="B32" s="9" t="s">
        <v>23</v>
      </c>
      <c r="C32" s="9" t="s">
        <v>11</v>
      </c>
      <c r="D32" s="9" t="s">
        <v>24</v>
      </c>
      <c r="E32" s="9" t="s">
        <v>25</v>
      </c>
      <c r="F32" s="9" t="s">
        <v>26</v>
      </c>
      <c r="G32" s="9" t="s">
        <v>27</v>
      </c>
      <c r="H32" s="9" t="s">
        <v>28</v>
      </c>
      <c r="I32" s="9" t="s">
        <v>29</v>
      </c>
      <c r="J32" s="21"/>
    </row>
    <row r="33" spans="1:16" x14ac:dyDescent="0.25">
      <c r="A33" s="7" t="s">
        <v>17</v>
      </c>
      <c r="B33" s="7">
        <v>52317.83050729135</v>
      </c>
      <c r="C33" s="7">
        <v>12237.361602862349</v>
      </c>
      <c r="D33" s="7">
        <v>4.2752541115606224</v>
      </c>
      <c r="E33" s="7">
        <v>5.2327937652382559E-3</v>
      </c>
      <c r="F33" s="7">
        <v>22374.085374501065</v>
      </c>
      <c r="G33" s="7">
        <v>82261.575640081632</v>
      </c>
      <c r="H33" s="7">
        <v>22374.085374501065</v>
      </c>
      <c r="I33" s="7">
        <v>82261.575640081632</v>
      </c>
      <c r="J33" s="21"/>
    </row>
    <row r="34" spans="1:16" x14ac:dyDescent="0.25">
      <c r="A34" s="7" t="s">
        <v>30</v>
      </c>
      <c r="B34" s="7">
        <v>27.641387366020282</v>
      </c>
      <c r="C34" s="7">
        <v>5.429374041545314</v>
      </c>
      <c r="D34" s="7">
        <v>5.091081799579416</v>
      </c>
      <c r="E34" s="7">
        <v>2.240962381214922E-3</v>
      </c>
      <c r="F34" s="7">
        <v>14.356187679464192</v>
      </c>
      <c r="G34" s="7">
        <v>40.926587052576373</v>
      </c>
      <c r="H34" s="7">
        <v>14.356187679464192</v>
      </c>
      <c r="I34" s="7">
        <v>40.926587052576373</v>
      </c>
      <c r="J34" s="21"/>
      <c r="K34" s="21"/>
      <c r="L34" s="21"/>
      <c r="M34" s="21"/>
      <c r="N34" s="21"/>
      <c r="O34" s="21"/>
      <c r="P34" s="21"/>
    </row>
    <row r="35" spans="1:16" x14ac:dyDescent="0.25">
      <c r="A35" s="7" t="s">
        <v>107</v>
      </c>
      <c r="B35" s="7">
        <v>12529.76816708675</v>
      </c>
      <c r="C35" s="7">
        <v>400.06683819395295</v>
      </c>
      <c r="D35" s="7">
        <v>31.319187122958443</v>
      </c>
      <c r="E35" s="7">
        <v>7.0386311141964756E-8</v>
      </c>
      <c r="F35" s="7">
        <v>11550.839879459869</v>
      </c>
      <c r="G35" s="7">
        <v>13508.69645471363</v>
      </c>
      <c r="H35" s="7">
        <v>11550.839879459869</v>
      </c>
      <c r="I35" s="7">
        <v>13508.69645471363</v>
      </c>
      <c r="J35" s="20"/>
      <c r="K35" s="20"/>
      <c r="L35" s="20"/>
      <c r="M35" s="20"/>
      <c r="N35" s="21"/>
      <c r="O35" s="21"/>
      <c r="P35" s="21"/>
    </row>
    <row r="36" spans="1:16" x14ac:dyDescent="0.25">
      <c r="A36" s="7" t="s">
        <v>108</v>
      </c>
      <c r="B36" s="7">
        <v>2553.2106603915386</v>
      </c>
      <c r="C36" s="7">
        <v>530.66915193037812</v>
      </c>
      <c r="D36" s="7">
        <v>4.8113040886282956</v>
      </c>
      <c r="E36" s="7">
        <v>2.9662818035409719E-3</v>
      </c>
      <c r="F36" s="7">
        <v>1254.7100234960458</v>
      </c>
      <c r="G36" s="7">
        <v>3851.7112972870314</v>
      </c>
      <c r="H36" s="7">
        <v>1254.7100234960458</v>
      </c>
      <c r="I36" s="7">
        <v>3851.7112972870314</v>
      </c>
      <c r="J36" s="7"/>
      <c r="K36" s="7"/>
      <c r="L36" s="7"/>
      <c r="M36" s="7"/>
      <c r="N36" s="21"/>
      <c r="O36" s="21"/>
      <c r="P36" s="21"/>
    </row>
    <row r="37" spans="1:16" ht="15.75" thickBot="1" x14ac:dyDescent="0.3">
      <c r="A37" s="8" t="s">
        <v>109</v>
      </c>
      <c r="B37" s="8">
        <v>-234.23716447120248</v>
      </c>
      <c r="C37" s="8">
        <v>13.26801147550036</v>
      </c>
      <c r="D37" s="8">
        <v>-17.654278103672574</v>
      </c>
      <c r="E37" s="8">
        <v>2.1206104169678382E-6</v>
      </c>
      <c r="F37" s="8">
        <v>-266.70281899173176</v>
      </c>
      <c r="G37" s="8">
        <v>-201.77150995067319</v>
      </c>
      <c r="H37" s="8">
        <v>-266.70281899173176</v>
      </c>
      <c r="I37" s="8">
        <v>-201.77150995067319</v>
      </c>
      <c r="J37" s="7"/>
      <c r="K37" s="7"/>
      <c r="L37" s="7"/>
      <c r="M37" s="7"/>
      <c r="N37" s="21"/>
      <c r="O37" s="21"/>
      <c r="P37" s="21"/>
    </row>
    <row r="38" spans="1:16" x14ac:dyDescent="0.25">
      <c r="J38" s="7"/>
      <c r="K38" s="7"/>
      <c r="L38" s="7"/>
      <c r="M38" s="7"/>
      <c r="N38" s="21"/>
      <c r="O38" s="21"/>
      <c r="P38" s="21"/>
    </row>
    <row r="39" spans="1:16" x14ac:dyDescent="0.25">
      <c r="J39" s="21"/>
      <c r="K39" s="21"/>
      <c r="L39" s="21"/>
      <c r="M39" s="21"/>
      <c r="N39" s="21"/>
      <c r="O39" s="21"/>
      <c r="P39" s="21"/>
    </row>
    <row r="40" spans="1:16" x14ac:dyDescent="0.25">
      <c r="J40" s="20"/>
      <c r="K40" s="20"/>
      <c r="L40" s="20"/>
      <c r="M40" s="20"/>
      <c r="N40" s="20"/>
      <c r="O40" s="20"/>
      <c r="P40" s="20"/>
    </row>
    <row r="41" spans="1:16" x14ac:dyDescent="0.25"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H45" s="21"/>
      <c r="I45" s="21"/>
      <c r="J45" s="21"/>
      <c r="K45" s="21"/>
      <c r="L45" s="21"/>
      <c r="M45" s="21"/>
      <c r="N45" s="21"/>
      <c r="O45" s="21"/>
      <c r="P45" s="21"/>
    </row>
    <row r="46" spans="1:16" x14ac:dyDescent="0.25">
      <c r="H46" s="21"/>
      <c r="I46" s="21"/>
      <c r="J46" s="21"/>
      <c r="K46" s="21"/>
      <c r="L46" s="21"/>
      <c r="M46" s="21"/>
      <c r="N46" s="21"/>
      <c r="O46" s="21"/>
      <c r="P46" s="21"/>
    </row>
    <row r="47" spans="1:16" x14ac:dyDescent="0.25">
      <c r="H47" s="21"/>
      <c r="I47" s="21"/>
      <c r="J47" s="21"/>
      <c r="K47" s="21"/>
      <c r="L47" s="21"/>
      <c r="M47" s="21"/>
      <c r="N47" s="21"/>
      <c r="O47" s="21"/>
      <c r="P47" s="21"/>
    </row>
  </sheetData>
  <mergeCells count="4">
    <mergeCell ref="A1:A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9" sqref="G9"/>
    </sheetView>
  </sheetViews>
  <sheetFormatPr defaultRowHeight="15" x14ac:dyDescent="0.25"/>
  <cols>
    <col min="7" max="7" width="26.28515625" bestFit="1" customWidth="1"/>
    <col min="8" max="8" width="19.85546875" customWidth="1"/>
    <col min="12" max="12" width="14.7109375" bestFit="1" customWidth="1"/>
  </cols>
  <sheetData>
    <row r="1" spans="1:16" ht="18.75" x14ac:dyDescent="0.25">
      <c r="A1" s="2" t="s">
        <v>92</v>
      </c>
      <c r="B1" s="2" t="s">
        <v>94</v>
      </c>
      <c r="C1" s="2" t="s">
        <v>95</v>
      </c>
      <c r="D1" s="2"/>
      <c r="H1" t="s">
        <v>6</v>
      </c>
    </row>
    <row r="2" spans="1:16" ht="19.5" thickBot="1" x14ac:dyDescent="0.3">
      <c r="A2" s="17">
        <v>2</v>
      </c>
      <c r="B2" s="17">
        <v>20</v>
      </c>
      <c r="C2" s="17">
        <v>142000</v>
      </c>
      <c r="D2" s="17"/>
      <c r="E2">
        <f>CORREL(A2:A13,B2:B13)</f>
        <v>-7.2376644714618479E-2</v>
      </c>
    </row>
    <row r="3" spans="1:16" ht="18.75" x14ac:dyDescent="0.25">
      <c r="A3" s="17">
        <v>2</v>
      </c>
      <c r="B3" s="17">
        <v>12</v>
      </c>
      <c r="C3" s="17">
        <v>144000</v>
      </c>
      <c r="D3" s="17"/>
      <c r="H3" s="10" t="s">
        <v>7</v>
      </c>
      <c r="I3" s="10"/>
    </row>
    <row r="4" spans="1:16" ht="18.75" x14ac:dyDescent="0.25">
      <c r="A4" s="17">
        <v>3</v>
      </c>
      <c r="B4" s="17">
        <v>33</v>
      </c>
      <c r="C4" s="17">
        <v>151000</v>
      </c>
      <c r="D4" s="17"/>
      <c r="E4" t="s">
        <v>121</v>
      </c>
      <c r="H4" s="7" t="s">
        <v>8</v>
      </c>
      <c r="I4" s="7">
        <v>0.96252596468355944</v>
      </c>
    </row>
    <row r="5" spans="1:16" ht="18.75" x14ac:dyDescent="0.25">
      <c r="A5" s="17">
        <v>3</v>
      </c>
      <c r="B5" s="17">
        <v>43</v>
      </c>
      <c r="C5" s="17">
        <v>150000</v>
      </c>
      <c r="D5" s="17"/>
      <c r="E5" t="s">
        <v>122</v>
      </c>
      <c r="H5" s="7" t="s">
        <v>9</v>
      </c>
      <c r="I5" s="7">
        <v>0.92645623269001665</v>
      </c>
    </row>
    <row r="6" spans="1:16" ht="18.75" x14ac:dyDescent="0.25">
      <c r="A6" s="17">
        <v>2</v>
      </c>
      <c r="B6" s="17">
        <v>53</v>
      </c>
      <c r="C6" s="17">
        <v>139000</v>
      </c>
      <c r="D6" s="17"/>
      <c r="H6" s="7" t="s">
        <v>10</v>
      </c>
      <c r="I6" s="7">
        <v>0.90807029086252089</v>
      </c>
    </row>
    <row r="7" spans="1:16" ht="18.75" x14ac:dyDescent="0.25">
      <c r="A7" s="17">
        <v>4</v>
      </c>
      <c r="B7" s="17">
        <v>23</v>
      </c>
      <c r="C7" s="17">
        <v>169000</v>
      </c>
      <c r="D7" s="17"/>
      <c r="H7" s="7" t="s">
        <v>11</v>
      </c>
      <c r="I7" s="7">
        <v>3997.2242006682764</v>
      </c>
    </row>
    <row r="8" spans="1:16" ht="19.5" thickBot="1" x14ac:dyDescent="0.3">
      <c r="A8" s="17">
        <v>2</v>
      </c>
      <c r="B8" s="17">
        <v>99</v>
      </c>
      <c r="C8" s="17">
        <v>126000</v>
      </c>
      <c r="D8" s="17"/>
      <c r="H8" s="8" t="s">
        <v>12</v>
      </c>
      <c r="I8" s="8">
        <v>11</v>
      </c>
    </row>
    <row r="9" spans="1:16" ht="18.75" x14ac:dyDescent="0.25">
      <c r="A9" s="17">
        <v>2</v>
      </c>
      <c r="B9" s="17">
        <v>34</v>
      </c>
      <c r="C9" s="17">
        <v>142900</v>
      </c>
      <c r="D9" s="17"/>
    </row>
    <row r="10" spans="1:16" ht="19.5" thickBot="1" x14ac:dyDescent="0.3">
      <c r="A10" s="17">
        <v>3</v>
      </c>
      <c r="B10" s="17">
        <v>23</v>
      </c>
      <c r="C10" s="17">
        <v>163000</v>
      </c>
      <c r="H10" t="s">
        <v>13</v>
      </c>
    </row>
    <row r="11" spans="1:16" ht="18.75" x14ac:dyDescent="0.25">
      <c r="A11" s="17">
        <v>4</v>
      </c>
      <c r="B11" s="17">
        <v>55</v>
      </c>
      <c r="C11" s="17">
        <v>169000</v>
      </c>
      <c r="H11" s="9"/>
      <c r="I11" s="9" t="s">
        <v>18</v>
      </c>
      <c r="J11" s="9" t="s">
        <v>19</v>
      </c>
      <c r="K11" s="9" t="s">
        <v>20</v>
      </c>
      <c r="L11" s="9" t="s">
        <v>21</v>
      </c>
      <c r="M11" s="9" t="s">
        <v>22</v>
      </c>
    </row>
    <row r="12" spans="1:16" ht="18.75" x14ac:dyDescent="0.25">
      <c r="A12" s="17">
        <v>2</v>
      </c>
      <c r="B12" s="17">
        <v>22</v>
      </c>
      <c r="C12" s="17">
        <v>149000</v>
      </c>
      <c r="H12" s="7" t="s">
        <v>14</v>
      </c>
      <c r="I12" s="7">
        <v>2</v>
      </c>
      <c r="J12" s="7">
        <v>1610223044.0621893</v>
      </c>
      <c r="K12" s="7">
        <v>805111522.03109467</v>
      </c>
      <c r="L12" s="7">
        <v>50.38938126653477</v>
      </c>
      <c r="M12" s="7">
        <v>2.9253881111126446E-5</v>
      </c>
    </row>
    <row r="13" spans="1:16" ht="18.75" x14ac:dyDescent="0.25">
      <c r="A13" s="17">
        <v>3</v>
      </c>
      <c r="B13" s="17">
        <v>25</v>
      </c>
      <c r="H13" s="7" t="s">
        <v>15</v>
      </c>
      <c r="I13" s="7">
        <v>8</v>
      </c>
      <c r="J13" s="7">
        <v>127822410.48326513</v>
      </c>
      <c r="K13" s="7">
        <v>15977801.310408141</v>
      </c>
      <c r="L13" s="7"/>
      <c r="M13" s="7"/>
    </row>
    <row r="14" spans="1:16" ht="15.75" thickBot="1" x14ac:dyDescent="0.3">
      <c r="H14" s="8" t="s">
        <v>16</v>
      </c>
      <c r="I14" s="8">
        <v>10</v>
      </c>
      <c r="J14" s="8">
        <v>1738045454.5454545</v>
      </c>
      <c r="K14" s="8"/>
      <c r="L14" s="8"/>
      <c r="M14" s="8"/>
    </row>
    <row r="15" spans="1:16" ht="15.75" thickBot="1" x14ac:dyDescent="0.3"/>
    <row r="16" spans="1:16" ht="30.75" customHeight="1" x14ac:dyDescent="0.25">
      <c r="H16" s="9"/>
      <c r="I16" s="9" t="s">
        <v>23</v>
      </c>
      <c r="J16" s="9" t="s">
        <v>11</v>
      </c>
      <c r="K16" s="9" t="s">
        <v>24</v>
      </c>
      <c r="L16" s="9" t="s">
        <v>25</v>
      </c>
      <c r="M16" s="9" t="s">
        <v>26</v>
      </c>
      <c r="N16" s="9" t="s">
        <v>27</v>
      </c>
      <c r="O16" s="9" t="s">
        <v>28</v>
      </c>
      <c r="P16" s="9" t="s">
        <v>29</v>
      </c>
    </row>
    <row r="17" spans="8:16" x14ac:dyDescent="0.25">
      <c r="H17" s="7" t="s">
        <v>17</v>
      </c>
      <c r="I17" s="7">
        <v>121107.64265642823</v>
      </c>
      <c r="J17" s="7">
        <v>4810.6617202668467</v>
      </c>
      <c r="K17" s="7">
        <v>25.174840738897434</v>
      </c>
      <c r="L17" s="7">
        <v>6.6354495641904808E-9</v>
      </c>
      <c r="M17" s="7">
        <v>110014.23683642449</v>
      </c>
      <c r="N17" s="7">
        <v>132201.04847643198</v>
      </c>
      <c r="O17" s="7">
        <v>110014.23683642449</v>
      </c>
      <c r="P17" s="7">
        <v>132201.04847643198</v>
      </c>
    </row>
    <row r="18" spans="8:16" x14ac:dyDescent="0.25">
      <c r="H18" s="7" t="s">
        <v>30</v>
      </c>
      <c r="I18" s="7">
        <v>13902.385721837356</v>
      </c>
      <c r="J18" s="7">
        <v>1564.5253193767282</v>
      </c>
      <c r="K18" s="7">
        <v>8.8860087782892219</v>
      </c>
      <c r="L18" s="7">
        <v>2.0349743507382887E-5</v>
      </c>
      <c r="M18" s="7">
        <v>10294.583865723</v>
      </c>
      <c r="N18" s="7">
        <v>17510.18757795171</v>
      </c>
      <c r="O18" s="7">
        <v>10294.583865723</v>
      </c>
      <c r="P18" s="7">
        <v>17510.18757795171</v>
      </c>
    </row>
    <row r="19" spans="8:16" ht="15.75" thickBot="1" x14ac:dyDescent="0.3">
      <c r="H19" s="8" t="s">
        <v>107</v>
      </c>
      <c r="I19" s="8">
        <v>-216.91428094482927</v>
      </c>
      <c r="J19" s="8">
        <v>51.644844232505015</v>
      </c>
      <c r="K19" s="8">
        <v>-4.2001149227652137</v>
      </c>
      <c r="L19" s="8">
        <v>2.9960432156353918E-3</v>
      </c>
      <c r="M19" s="8">
        <v>-336.00750530696092</v>
      </c>
      <c r="N19" s="8">
        <v>-97.821056582697622</v>
      </c>
      <c r="O19" s="8">
        <v>-336.00750530696092</v>
      </c>
      <c r="P19" s="8">
        <v>-97.821056582697622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L9" sqref="L9"/>
    </sheetView>
  </sheetViews>
  <sheetFormatPr defaultRowHeight="15" x14ac:dyDescent="0.25"/>
  <sheetData>
    <row r="1" spans="1:13" ht="18.75" x14ac:dyDescent="0.25">
      <c r="A1" s="2" t="s">
        <v>92</v>
      </c>
      <c r="B1" s="2" t="s">
        <v>93</v>
      </c>
      <c r="C1" s="2" t="s">
        <v>95</v>
      </c>
      <c r="E1" t="s">
        <v>6</v>
      </c>
    </row>
    <row r="2" spans="1:13" ht="19.5" thickBot="1" x14ac:dyDescent="0.3">
      <c r="A2" s="17">
        <v>2</v>
      </c>
      <c r="B2" s="17">
        <v>2</v>
      </c>
      <c r="C2" s="17">
        <v>142000</v>
      </c>
    </row>
    <row r="3" spans="1:13" ht="18.75" x14ac:dyDescent="0.25">
      <c r="A3" s="17">
        <v>2</v>
      </c>
      <c r="B3" s="17">
        <v>2</v>
      </c>
      <c r="C3" s="17">
        <v>144000</v>
      </c>
      <c r="E3" s="10" t="s">
        <v>7</v>
      </c>
      <c r="F3" s="10"/>
    </row>
    <row r="4" spans="1:13" ht="18.75" x14ac:dyDescent="0.25">
      <c r="A4" s="17">
        <v>3</v>
      </c>
      <c r="B4" s="17">
        <v>1.5</v>
      </c>
      <c r="C4" s="17">
        <v>151000</v>
      </c>
      <c r="E4" s="7" t="s">
        <v>8</v>
      </c>
      <c r="F4" s="7">
        <v>0.90970809777268924</v>
      </c>
    </row>
    <row r="5" spans="1:13" ht="18.75" x14ac:dyDescent="0.25">
      <c r="A5" s="17">
        <v>3</v>
      </c>
      <c r="B5" s="17">
        <v>2</v>
      </c>
      <c r="C5" s="17">
        <v>150000</v>
      </c>
      <c r="E5" s="7" t="s">
        <v>9</v>
      </c>
      <c r="F5" s="7">
        <v>0.82756882315320479</v>
      </c>
    </row>
    <row r="6" spans="1:13" ht="18.75" x14ac:dyDescent="0.25">
      <c r="A6" s="17">
        <v>2</v>
      </c>
      <c r="B6" s="17">
        <v>3</v>
      </c>
      <c r="C6" s="17">
        <v>139000</v>
      </c>
      <c r="E6" s="7" t="s">
        <v>10</v>
      </c>
      <c r="F6" s="7">
        <v>0.78446102894150593</v>
      </c>
    </row>
    <row r="7" spans="1:13" ht="18.75" x14ac:dyDescent="0.25">
      <c r="A7" s="17">
        <v>4</v>
      </c>
      <c r="B7" s="17">
        <v>2</v>
      </c>
      <c r="C7" s="17">
        <v>169000</v>
      </c>
      <c r="E7" s="7" t="s">
        <v>11</v>
      </c>
      <c r="F7" s="7">
        <v>6120.592527898094</v>
      </c>
    </row>
    <row r="8" spans="1:13" ht="19.5" thickBot="1" x14ac:dyDescent="0.3">
      <c r="A8" s="17">
        <v>2</v>
      </c>
      <c r="B8" s="17">
        <v>1.5</v>
      </c>
      <c r="C8" s="17">
        <v>126000</v>
      </c>
      <c r="E8" s="8" t="s">
        <v>12</v>
      </c>
      <c r="F8" s="8">
        <v>11</v>
      </c>
    </row>
    <row r="9" spans="1:13" ht="18.75" x14ac:dyDescent="0.25">
      <c r="A9" s="17">
        <v>2</v>
      </c>
      <c r="B9" s="17">
        <v>2</v>
      </c>
      <c r="C9" s="17">
        <v>142900</v>
      </c>
    </row>
    <row r="10" spans="1:13" ht="19.5" thickBot="1" x14ac:dyDescent="0.3">
      <c r="A10" s="17">
        <v>3</v>
      </c>
      <c r="B10" s="17">
        <v>3</v>
      </c>
      <c r="C10" s="17">
        <v>163000</v>
      </c>
      <c r="E10" t="s">
        <v>13</v>
      </c>
    </row>
    <row r="11" spans="1:13" ht="18.75" x14ac:dyDescent="0.25">
      <c r="A11" s="17">
        <v>4</v>
      </c>
      <c r="B11" s="17">
        <v>4</v>
      </c>
      <c r="C11" s="17">
        <v>169000</v>
      </c>
      <c r="E11" s="9"/>
      <c r="F11" s="9" t="s">
        <v>18</v>
      </c>
      <c r="G11" s="9" t="s">
        <v>19</v>
      </c>
      <c r="H11" s="9" t="s">
        <v>20</v>
      </c>
      <c r="I11" s="9" t="s">
        <v>21</v>
      </c>
      <c r="J11" s="9" t="s">
        <v>22</v>
      </c>
    </row>
    <row r="12" spans="1:13" ht="18.75" x14ac:dyDescent="0.25">
      <c r="A12" s="17">
        <v>2</v>
      </c>
      <c r="B12" s="17">
        <v>3</v>
      </c>
      <c r="C12" s="17">
        <v>149000</v>
      </c>
      <c r="E12" s="7" t="s">
        <v>14</v>
      </c>
      <c r="F12" s="7">
        <v>2</v>
      </c>
      <c r="G12" s="7">
        <v>1438352231.4049587</v>
      </c>
      <c r="H12" s="7">
        <v>719176115.70247936</v>
      </c>
      <c r="I12" s="7">
        <v>19.197661079318578</v>
      </c>
      <c r="J12" s="7">
        <v>8.8402219542576892E-4</v>
      </c>
    </row>
    <row r="13" spans="1:13" ht="18.75" x14ac:dyDescent="0.25">
      <c r="A13" s="17">
        <v>3</v>
      </c>
      <c r="B13" s="17">
        <v>2</v>
      </c>
      <c r="E13" s="7" t="s">
        <v>15</v>
      </c>
      <c r="F13" s="7">
        <v>8</v>
      </c>
      <c r="G13" s="7">
        <v>299693223.14049584</v>
      </c>
      <c r="H13" s="7">
        <v>37461652.89256198</v>
      </c>
      <c r="I13" s="7"/>
      <c r="J13" s="7"/>
    </row>
    <row r="14" spans="1:13" ht="15.75" thickBot="1" x14ac:dyDescent="0.3">
      <c r="E14" s="8" t="s">
        <v>16</v>
      </c>
      <c r="F14" s="8">
        <v>10</v>
      </c>
      <c r="G14" s="8">
        <v>1738045454.5454545</v>
      </c>
      <c r="H14" s="8"/>
      <c r="I14" s="8"/>
      <c r="J14" s="8"/>
    </row>
    <row r="15" spans="1:13" ht="15.75" thickBot="1" x14ac:dyDescent="0.3"/>
    <row r="16" spans="1:13" x14ac:dyDescent="0.25">
      <c r="E16" s="9"/>
      <c r="F16" s="9" t="s">
        <v>23</v>
      </c>
      <c r="G16" s="9" t="s">
        <v>11</v>
      </c>
      <c r="H16" s="9" t="s">
        <v>24</v>
      </c>
      <c r="I16" s="9" t="s">
        <v>25</v>
      </c>
      <c r="J16" s="9" t="s">
        <v>26</v>
      </c>
      <c r="K16" s="9" t="s">
        <v>27</v>
      </c>
      <c r="L16" s="9" t="s">
        <v>28</v>
      </c>
      <c r="M16" s="9" t="s">
        <v>29</v>
      </c>
    </row>
    <row r="17" spans="5:13" x14ac:dyDescent="0.25">
      <c r="E17" s="7" t="s">
        <v>17</v>
      </c>
      <c r="F17" s="7">
        <v>104904.95867768595</v>
      </c>
      <c r="G17" s="7">
        <v>7760.7469183471803</v>
      </c>
      <c r="H17" s="7">
        <v>13.517379162265961</v>
      </c>
      <c r="I17" s="7">
        <v>8.6110736474147859E-7</v>
      </c>
      <c r="J17" s="7">
        <v>87008.644191704356</v>
      </c>
      <c r="K17" s="7">
        <v>122801.27316366755</v>
      </c>
      <c r="L17" s="7">
        <v>87008.644191704356</v>
      </c>
      <c r="M17" s="7">
        <v>122801.27316366755</v>
      </c>
    </row>
    <row r="18" spans="5:13" x14ac:dyDescent="0.25">
      <c r="E18" s="7" t="s">
        <v>30</v>
      </c>
      <c r="F18" s="7">
        <v>12905.785123966942</v>
      </c>
      <c r="G18" s="7">
        <v>2516.9229730002071</v>
      </c>
      <c r="H18" s="7">
        <v>5.127604325762527</v>
      </c>
      <c r="I18" s="7">
        <v>8.9873315814187262E-4</v>
      </c>
      <c r="J18" s="7">
        <v>7101.750340238098</v>
      </c>
      <c r="K18" s="7">
        <v>18709.819907695786</v>
      </c>
      <c r="L18" s="7">
        <v>7101.750340238098</v>
      </c>
      <c r="M18" s="7">
        <v>18709.819907695786</v>
      </c>
    </row>
    <row r="19" spans="5:13" ht="15.75" thickBot="1" x14ac:dyDescent="0.3">
      <c r="E19" s="8" t="s">
        <v>107</v>
      </c>
      <c r="F19" s="8">
        <v>4487.6033057851255</v>
      </c>
      <c r="G19" s="8">
        <v>2618.9388028953208</v>
      </c>
      <c r="H19" s="8">
        <v>1.7135197282288293</v>
      </c>
      <c r="I19" s="8">
        <v>0.12496747223525294</v>
      </c>
      <c r="J19" s="8">
        <v>-1551.6804035381356</v>
      </c>
      <c r="K19" s="8">
        <v>10526.887015108387</v>
      </c>
      <c r="L19" s="8">
        <v>-1551.6804035381356</v>
      </c>
      <c r="M19" s="8">
        <v>10526.887015108387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1" sqref="D1:L21"/>
    </sheetView>
  </sheetViews>
  <sheetFormatPr defaultRowHeight="15" x14ac:dyDescent="0.25"/>
  <sheetData>
    <row r="1" spans="1:12" ht="18.75" x14ac:dyDescent="0.25">
      <c r="A1" s="2" t="s">
        <v>92</v>
      </c>
      <c r="B1" s="2" t="s">
        <v>95</v>
      </c>
      <c r="D1" t="s">
        <v>6</v>
      </c>
    </row>
    <row r="2" spans="1:12" ht="19.5" thickBot="1" x14ac:dyDescent="0.3">
      <c r="A2" s="17">
        <v>2</v>
      </c>
      <c r="B2" s="17">
        <v>142000</v>
      </c>
    </row>
    <row r="3" spans="1:12" ht="18.75" x14ac:dyDescent="0.25">
      <c r="A3" s="17">
        <v>2</v>
      </c>
      <c r="B3" s="17">
        <v>144000</v>
      </c>
      <c r="D3" s="10" t="s">
        <v>7</v>
      </c>
      <c r="E3" s="10"/>
    </row>
    <row r="4" spans="1:12" ht="18.75" x14ac:dyDescent="0.25">
      <c r="A4" s="17">
        <v>3</v>
      </c>
      <c r="B4" s="17">
        <v>151000</v>
      </c>
      <c r="D4" s="7" t="s">
        <v>8</v>
      </c>
      <c r="E4" s="7">
        <v>0.87423300738666399</v>
      </c>
    </row>
    <row r="5" spans="1:12" ht="18.75" x14ac:dyDescent="0.25">
      <c r="A5" s="17">
        <v>3</v>
      </c>
      <c r="B5" s="17">
        <v>150000</v>
      </c>
      <c r="D5" s="7" t="s">
        <v>9</v>
      </c>
      <c r="E5" s="7">
        <v>0.76428335120433089</v>
      </c>
    </row>
    <row r="6" spans="1:12" ht="18.75" x14ac:dyDescent="0.25">
      <c r="A6" s="17">
        <v>2</v>
      </c>
      <c r="B6" s="17">
        <v>139000</v>
      </c>
      <c r="D6" s="7" t="s">
        <v>10</v>
      </c>
      <c r="E6" s="7">
        <v>0.7380926124492565</v>
      </c>
    </row>
    <row r="7" spans="1:12" ht="18.75" x14ac:dyDescent="0.25">
      <c r="A7" s="17">
        <v>4</v>
      </c>
      <c r="B7" s="17">
        <v>169000</v>
      </c>
      <c r="D7" s="7" t="s">
        <v>11</v>
      </c>
      <c r="E7" s="7">
        <v>6746.9025815143086</v>
      </c>
    </row>
    <row r="8" spans="1:12" ht="19.5" thickBot="1" x14ac:dyDescent="0.3">
      <c r="A8" s="17">
        <v>2</v>
      </c>
      <c r="B8" s="17">
        <v>126000</v>
      </c>
      <c r="D8" s="8" t="s">
        <v>12</v>
      </c>
      <c r="E8" s="8">
        <v>11</v>
      </c>
    </row>
    <row r="9" spans="1:12" ht="18.75" x14ac:dyDescent="0.25">
      <c r="A9" s="17">
        <v>2</v>
      </c>
      <c r="B9" s="17">
        <v>142900</v>
      </c>
    </row>
    <row r="10" spans="1:12" ht="19.5" thickBot="1" x14ac:dyDescent="0.3">
      <c r="A10" s="17">
        <v>3</v>
      </c>
      <c r="B10" s="17">
        <v>163000</v>
      </c>
      <c r="D10" t="s">
        <v>13</v>
      </c>
    </row>
    <row r="11" spans="1:12" ht="18.75" x14ac:dyDescent="0.25">
      <c r="A11" s="17">
        <v>4</v>
      </c>
      <c r="B11" s="17">
        <v>169000</v>
      </c>
      <c r="D11" s="9"/>
      <c r="E11" s="9" t="s">
        <v>18</v>
      </c>
      <c r="F11" s="9" t="s">
        <v>19</v>
      </c>
      <c r="G11" s="9" t="s">
        <v>20</v>
      </c>
      <c r="H11" s="9" t="s">
        <v>21</v>
      </c>
      <c r="I11" s="9" t="s">
        <v>22</v>
      </c>
    </row>
    <row r="12" spans="1:12" ht="18.75" x14ac:dyDescent="0.25">
      <c r="A12" s="17">
        <v>2</v>
      </c>
      <c r="B12" s="17">
        <v>149000</v>
      </c>
      <c r="D12" s="7" t="s">
        <v>14</v>
      </c>
      <c r="E12" s="7">
        <v>1</v>
      </c>
      <c r="F12" s="7">
        <v>1328359204.5454545</v>
      </c>
      <c r="G12" s="7">
        <v>1328359204.5454545</v>
      </c>
      <c r="H12" s="7">
        <v>29.181435405530674</v>
      </c>
      <c r="I12" s="7">
        <v>4.3188418080259398E-4</v>
      </c>
    </row>
    <row r="13" spans="1:12" x14ac:dyDescent="0.25">
      <c r="D13" s="7" t="s">
        <v>15</v>
      </c>
      <c r="E13" s="7">
        <v>9</v>
      </c>
      <c r="F13" s="7">
        <v>409686249.99999994</v>
      </c>
      <c r="G13" s="7">
        <v>45520694.44444444</v>
      </c>
      <c r="H13" s="7"/>
      <c r="I13" s="7"/>
    </row>
    <row r="14" spans="1:12" ht="15.75" thickBot="1" x14ac:dyDescent="0.3">
      <c r="D14" s="8" t="s">
        <v>16</v>
      </c>
      <c r="E14" s="8">
        <v>10</v>
      </c>
      <c r="F14" s="8">
        <v>1738045454.5454545</v>
      </c>
      <c r="G14" s="8"/>
      <c r="H14" s="8"/>
      <c r="I14" s="8"/>
    </row>
    <row r="15" spans="1:12" ht="15.75" thickBot="1" x14ac:dyDescent="0.3"/>
    <row r="16" spans="1:12" x14ac:dyDescent="0.25">
      <c r="D16" s="9"/>
      <c r="E16" s="9" t="s">
        <v>23</v>
      </c>
      <c r="F16" s="9" t="s">
        <v>11</v>
      </c>
      <c r="G16" s="9" t="s">
        <v>24</v>
      </c>
      <c r="H16" s="9" t="s">
        <v>25</v>
      </c>
      <c r="I16" s="9" t="s">
        <v>26</v>
      </c>
      <c r="J16" s="9" t="s">
        <v>27</v>
      </c>
      <c r="K16" s="9" t="s">
        <v>28</v>
      </c>
      <c r="L16" s="9" t="s">
        <v>29</v>
      </c>
    </row>
    <row r="17" spans="4:12" x14ac:dyDescent="0.25">
      <c r="D17" s="7" t="s">
        <v>17</v>
      </c>
      <c r="E17" s="7">
        <v>111979.16666666669</v>
      </c>
      <c r="F17" s="7">
        <v>7243.9799133189135</v>
      </c>
      <c r="G17" s="7">
        <v>15.458238151762369</v>
      </c>
      <c r="H17" s="7">
        <v>8.6841577202114626E-8</v>
      </c>
      <c r="I17" s="7">
        <v>95592.145618585986</v>
      </c>
      <c r="J17" s="7">
        <v>128366.18771474739</v>
      </c>
      <c r="K17" s="7">
        <v>95592.145618585986</v>
      </c>
      <c r="L17" s="7">
        <v>128366.18771474739</v>
      </c>
    </row>
    <row r="18" spans="4:12" ht="15.75" thickBot="1" x14ac:dyDescent="0.3">
      <c r="D18" s="8" t="s">
        <v>30</v>
      </c>
      <c r="E18" s="8">
        <v>14245.833333333332</v>
      </c>
      <c r="F18" s="8">
        <v>2637.1481831940077</v>
      </c>
      <c r="G18" s="8">
        <v>5.4019843951580118</v>
      </c>
      <c r="H18" s="8">
        <v>4.3188418080259436E-4</v>
      </c>
      <c r="I18" s="8">
        <v>8280.1896813607345</v>
      </c>
      <c r="J18" s="8">
        <v>20211.47698530593</v>
      </c>
      <c r="K18" s="8">
        <v>8280.1896813607345</v>
      </c>
      <c r="L18" s="8">
        <v>20211.47698530593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workbookViewId="0">
      <selection activeCell="J8" sqref="J8"/>
    </sheetView>
  </sheetViews>
  <sheetFormatPr defaultRowHeight="15" x14ac:dyDescent="0.25"/>
  <cols>
    <col min="2" max="2" width="12.28515625" customWidth="1"/>
    <col min="3" max="3" width="16.5703125" customWidth="1"/>
    <col min="4" max="4" width="18.140625" customWidth="1"/>
    <col min="5" max="5" width="14.42578125" customWidth="1"/>
    <col min="6" max="6" width="26.28515625" bestFit="1" customWidth="1"/>
    <col min="7" max="7" width="10.140625" bestFit="1" customWidth="1"/>
  </cols>
  <sheetData>
    <row r="1" spans="1:17" ht="37.5" x14ac:dyDescent="0.25">
      <c r="A1" s="31" t="s">
        <v>2</v>
      </c>
      <c r="B1" s="13" t="s">
        <v>84</v>
      </c>
      <c r="C1" s="31" t="s">
        <v>87</v>
      </c>
      <c r="D1" s="31" t="s">
        <v>88</v>
      </c>
      <c r="E1" s="13" t="s">
        <v>89</v>
      </c>
      <c r="F1" s="9"/>
      <c r="G1" s="9" t="s">
        <v>33</v>
      </c>
      <c r="H1" s="9" t="s">
        <v>34</v>
      </c>
      <c r="I1" s="9" t="s">
        <v>35</v>
      </c>
      <c r="J1" s="21"/>
      <c r="K1" s="21"/>
      <c r="L1" s="21"/>
      <c r="M1" s="21"/>
      <c r="N1" s="21"/>
      <c r="O1" s="21"/>
      <c r="P1" s="21"/>
      <c r="Q1" s="21"/>
    </row>
    <row r="2" spans="1:17" ht="18.75" x14ac:dyDescent="0.25">
      <c r="A2" s="31"/>
      <c r="B2" s="13" t="s">
        <v>85</v>
      </c>
      <c r="C2" s="31"/>
      <c r="D2" s="31"/>
      <c r="E2" s="13" t="s">
        <v>90</v>
      </c>
      <c r="F2" s="7" t="s">
        <v>33</v>
      </c>
      <c r="G2" s="7">
        <v>1</v>
      </c>
      <c r="H2" s="7"/>
      <c r="I2" s="7"/>
      <c r="J2" s="21"/>
      <c r="K2" s="21"/>
      <c r="L2" s="21"/>
      <c r="M2" s="21"/>
      <c r="N2" s="21"/>
      <c r="O2" s="21"/>
      <c r="P2" s="21"/>
      <c r="Q2" s="21"/>
    </row>
    <row r="3" spans="1:17" ht="18.75" x14ac:dyDescent="0.25">
      <c r="A3" s="12"/>
      <c r="B3" s="2" t="s">
        <v>92</v>
      </c>
      <c r="C3" s="2" t="s">
        <v>93</v>
      </c>
      <c r="D3" s="2" t="s">
        <v>94</v>
      </c>
      <c r="E3" s="2" t="s">
        <v>95</v>
      </c>
      <c r="F3" s="7" t="s">
        <v>34</v>
      </c>
      <c r="G3" s="7">
        <v>0.31071440574614301</v>
      </c>
      <c r="H3" s="7">
        <v>1</v>
      </c>
      <c r="I3" s="7"/>
      <c r="J3" s="21"/>
      <c r="K3" s="21"/>
      <c r="L3" s="21"/>
      <c r="M3" s="21"/>
      <c r="N3" s="21"/>
      <c r="O3" s="21"/>
      <c r="P3" s="21"/>
      <c r="Q3" s="21"/>
    </row>
    <row r="4" spans="1:17" ht="19.5" thickBot="1" x14ac:dyDescent="0.3">
      <c r="A4" s="14">
        <v>1</v>
      </c>
      <c r="B4" s="17">
        <v>2</v>
      </c>
      <c r="C4" s="13">
        <v>2</v>
      </c>
      <c r="D4" s="13">
        <v>20</v>
      </c>
      <c r="E4" s="13">
        <v>142000</v>
      </c>
      <c r="F4" s="8" t="s">
        <v>35</v>
      </c>
      <c r="G4" s="8">
        <v>-5.2265695131548662E-2</v>
      </c>
      <c r="H4" s="8">
        <v>-5.0567696454141706E-2</v>
      </c>
      <c r="I4" s="8">
        <v>1</v>
      </c>
      <c r="J4" s="21"/>
      <c r="K4" s="21"/>
      <c r="L4" s="21"/>
      <c r="M4" s="21"/>
      <c r="N4" s="21"/>
      <c r="O4" s="21"/>
      <c r="P4" s="21"/>
      <c r="Q4" s="21"/>
    </row>
    <row r="5" spans="1:17" ht="18.75" x14ac:dyDescent="0.25">
      <c r="A5" s="14">
        <v>2</v>
      </c>
      <c r="B5" s="17">
        <v>2</v>
      </c>
      <c r="C5" s="13">
        <v>2</v>
      </c>
      <c r="D5" s="13">
        <v>12</v>
      </c>
      <c r="E5" s="13">
        <v>144000</v>
      </c>
      <c r="F5" s="33"/>
      <c r="G5" s="7"/>
      <c r="H5" s="7"/>
      <c r="I5" s="7"/>
      <c r="J5" s="21"/>
      <c r="K5" s="21"/>
      <c r="L5" s="21"/>
      <c r="M5" s="21"/>
      <c r="N5" s="21"/>
      <c r="O5" s="21"/>
      <c r="P5" s="21"/>
      <c r="Q5" s="21"/>
    </row>
    <row r="6" spans="1:17" ht="18.75" x14ac:dyDescent="0.25">
      <c r="A6" s="14">
        <v>3</v>
      </c>
      <c r="B6" s="17">
        <v>3</v>
      </c>
      <c r="C6" s="13">
        <v>1.5</v>
      </c>
      <c r="D6" s="13">
        <v>33</v>
      </c>
      <c r="E6" s="13">
        <v>151000</v>
      </c>
      <c r="F6" s="33"/>
      <c r="G6" s="21"/>
      <c r="H6" s="7"/>
      <c r="I6" s="7"/>
      <c r="J6" s="21"/>
      <c r="K6" s="21"/>
      <c r="L6" s="21"/>
      <c r="M6" s="21"/>
      <c r="N6" s="21"/>
      <c r="O6" s="21"/>
      <c r="P6" s="21"/>
      <c r="Q6" s="21"/>
    </row>
    <row r="7" spans="1:17" ht="18.75" x14ac:dyDescent="0.25">
      <c r="A7" s="14">
        <v>4</v>
      </c>
      <c r="B7" s="17">
        <v>3</v>
      </c>
      <c r="C7" s="13">
        <v>2</v>
      </c>
      <c r="D7" s="13">
        <v>43</v>
      </c>
      <c r="E7" s="13">
        <v>150000</v>
      </c>
      <c r="F7" s="21"/>
      <c r="G7" s="21"/>
      <c r="H7" s="7"/>
      <c r="I7" s="7"/>
      <c r="J7" s="21"/>
      <c r="K7" s="21"/>
      <c r="L7" s="21"/>
      <c r="M7" s="21"/>
      <c r="N7" s="21"/>
      <c r="O7" s="21"/>
      <c r="P7" s="21"/>
      <c r="Q7" s="21"/>
    </row>
    <row r="8" spans="1:17" ht="18.75" x14ac:dyDescent="0.25">
      <c r="A8" s="14">
        <v>5</v>
      </c>
      <c r="B8" s="17">
        <v>2</v>
      </c>
      <c r="C8" s="13">
        <v>3</v>
      </c>
      <c r="D8" s="13">
        <v>53</v>
      </c>
      <c r="E8" s="13">
        <v>139000</v>
      </c>
      <c r="F8" s="21"/>
      <c r="G8" s="21"/>
      <c r="H8" s="7"/>
      <c r="I8" s="7"/>
      <c r="J8" s="21"/>
      <c r="K8" s="21"/>
      <c r="L8" s="21"/>
      <c r="M8" s="21"/>
      <c r="N8" s="21"/>
      <c r="O8" s="21"/>
      <c r="P8" s="21"/>
      <c r="Q8" s="21"/>
    </row>
    <row r="9" spans="1:17" ht="18.75" x14ac:dyDescent="0.25">
      <c r="A9" s="14">
        <v>6</v>
      </c>
      <c r="B9" s="17">
        <v>4</v>
      </c>
      <c r="C9" s="13">
        <v>2</v>
      </c>
      <c r="D9" s="13">
        <v>23</v>
      </c>
      <c r="E9" s="13">
        <v>169000</v>
      </c>
      <c r="F9" s="24"/>
      <c r="G9" s="24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ht="18.75" x14ac:dyDescent="0.25">
      <c r="A10" s="14">
        <v>7</v>
      </c>
      <c r="B10" s="17">
        <v>2</v>
      </c>
      <c r="C10" s="13">
        <v>1.5</v>
      </c>
      <c r="D10" s="13">
        <v>99</v>
      </c>
      <c r="E10" s="13">
        <v>126000</v>
      </c>
      <c r="F10" s="7"/>
      <c r="G10" s="7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ht="18.75" x14ac:dyDescent="0.25">
      <c r="A11" s="14">
        <v>8</v>
      </c>
      <c r="B11" s="17">
        <v>2</v>
      </c>
      <c r="C11" s="13">
        <v>2</v>
      </c>
      <c r="D11" s="13">
        <v>34</v>
      </c>
      <c r="E11" s="13">
        <v>142900</v>
      </c>
      <c r="F11" s="7"/>
      <c r="G11" s="7"/>
      <c r="H11" s="20"/>
      <c r="I11" s="20"/>
      <c r="J11" s="20"/>
      <c r="K11" s="20"/>
      <c r="L11" s="20"/>
      <c r="M11" s="20"/>
      <c r="N11" s="21"/>
      <c r="O11" s="21"/>
      <c r="P11" s="21"/>
      <c r="Q11" s="21"/>
    </row>
    <row r="12" spans="1:17" ht="18.75" x14ac:dyDescent="0.25">
      <c r="A12" s="14">
        <v>9</v>
      </c>
      <c r="B12" s="17">
        <v>3</v>
      </c>
      <c r="C12" s="13">
        <v>3</v>
      </c>
      <c r="D12" s="13">
        <v>23</v>
      </c>
      <c r="E12" s="13">
        <v>163000</v>
      </c>
      <c r="F12" s="7"/>
      <c r="G12" s="7"/>
      <c r="H12" s="7"/>
      <c r="I12" s="7"/>
      <c r="J12" s="7"/>
      <c r="K12" s="7"/>
      <c r="L12" s="7"/>
      <c r="M12" s="7"/>
      <c r="N12" s="21"/>
      <c r="O12" s="21"/>
      <c r="P12" s="21"/>
      <c r="Q12" s="21"/>
    </row>
    <row r="13" spans="1:17" ht="18.75" x14ac:dyDescent="0.25">
      <c r="A13" s="14">
        <v>10</v>
      </c>
      <c r="B13" s="17">
        <v>4</v>
      </c>
      <c r="C13" s="13">
        <v>4</v>
      </c>
      <c r="D13" s="13">
        <v>55</v>
      </c>
      <c r="E13" s="13">
        <v>169000</v>
      </c>
      <c r="F13" s="7"/>
      <c r="G13" s="7"/>
      <c r="H13" s="7"/>
      <c r="I13" s="7"/>
      <c r="J13" s="7"/>
      <c r="K13" s="7"/>
      <c r="L13" s="7"/>
      <c r="M13" s="7"/>
      <c r="N13" s="21"/>
      <c r="O13" s="21"/>
      <c r="P13" s="21"/>
      <c r="Q13" s="21"/>
    </row>
    <row r="14" spans="1:17" ht="18.75" x14ac:dyDescent="0.25">
      <c r="A14" s="14">
        <v>11</v>
      </c>
      <c r="B14" s="17">
        <v>2</v>
      </c>
      <c r="C14" s="13">
        <v>3</v>
      </c>
      <c r="D14" s="13">
        <v>22</v>
      </c>
      <c r="E14" s="13">
        <v>149000</v>
      </c>
      <c r="F14" s="7"/>
      <c r="G14" s="7"/>
      <c r="H14" s="7"/>
      <c r="I14" s="7"/>
      <c r="J14" s="7"/>
      <c r="K14" s="7"/>
      <c r="L14" s="7"/>
      <c r="M14" s="7"/>
      <c r="N14" s="21"/>
      <c r="O14" s="21"/>
      <c r="P14" s="21"/>
      <c r="Q14" s="21"/>
    </row>
    <row r="15" spans="1:17" ht="18.75" x14ac:dyDescent="0.25">
      <c r="B15" s="17">
        <v>3</v>
      </c>
      <c r="F15" t="s">
        <v>6</v>
      </c>
      <c r="O15" s="21"/>
      <c r="P15" s="21"/>
      <c r="Q15" s="21"/>
    </row>
    <row r="16" spans="1:17" ht="15.75" thickBot="1" x14ac:dyDescent="0.3">
      <c r="O16" s="21"/>
      <c r="P16" s="21"/>
      <c r="Q16" s="21"/>
    </row>
    <row r="17" spans="6:17" x14ac:dyDescent="0.25">
      <c r="F17" s="10" t="s">
        <v>7</v>
      </c>
      <c r="G17" s="10"/>
      <c r="O17" s="21"/>
      <c r="P17" s="21"/>
      <c r="Q17" s="21"/>
    </row>
    <row r="18" spans="6:17" x14ac:dyDescent="0.25">
      <c r="F18" s="7" t="s">
        <v>8</v>
      </c>
      <c r="G18" s="7">
        <v>0.99131216328570582</v>
      </c>
      <c r="O18" s="21"/>
      <c r="P18" s="21"/>
      <c r="Q18" s="21"/>
    </row>
    <row r="19" spans="6:17" x14ac:dyDescent="0.25">
      <c r="F19" s="7" t="s">
        <v>9</v>
      </c>
      <c r="G19" s="7">
        <v>0.98269980507818588</v>
      </c>
      <c r="O19" s="21"/>
      <c r="P19" s="21"/>
      <c r="Q19" s="21"/>
    </row>
    <row r="20" spans="6:17" x14ac:dyDescent="0.25">
      <c r="F20" s="7" t="s">
        <v>10</v>
      </c>
      <c r="G20" s="7">
        <v>0.97528543582597982</v>
      </c>
      <c r="O20" s="21"/>
      <c r="P20" s="21"/>
      <c r="Q20" s="21"/>
    </row>
    <row r="21" spans="6:17" x14ac:dyDescent="0.25">
      <c r="F21" s="7" t="s">
        <v>11</v>
      </c>
      <c r="G21" s="7">
        <v>2072.5596716072482</v>
      </c>
      <c r="O21" s="21"/>
      <c r="P21" s="21"/>
      <c r="Q21" s="21"/>
    </row>
    <row r="22" spans="6:17" ht="15.75" thickBot="1" x14ac:dyDescent="0.3">
      <c r="F22" s="8" t="s">
        <v>12</v>
      </c>
      <c r="G22" s="8">
        <v>11</v>
      </c>
      <c r="O22" s="21"/>
      <c r="P22" s="21"/>
      <c r="Q22" s="21"/>
    </row>
    <row r="23" spans="6:17" x14ac:dyDescent="0.25">
      <c r="O23" s="21"/>
      <c r="P23" s="21"/>
      <c r="Q23" s="21"/>
    </row>
    <row r="24" spans="6:17" ht="15.75" thickBot="1" x14ac:dyDescent="0.3">
      <c r="F24" t="s">
        <v>13</v>
      </c>
      <c r="O24" s="21"/>
      <c r="P24" s="21"/>
      <c r="Q24" s="21"/>
    </row>
    <row r="25" spans="6:17" x14ac:dyDescent="0.25">
      <c r="F25" s="9"/>
      <c r="G25" s="9" t="s">
        <v>18</v>
      </c>
      <c r="H25" s="9" t="s">
        <v>19</v>
      </c>
      <c r="I25" s="9" t="s">
        <v>20</v>
      </c>
      <c r="J25" s="9" t="s">
        <v>21</v>
      </c>
      <c r="K25" s="9" t="s">
        <v>22</v>
      </c>
      <c r="O25" s="21"/>
      <c r="P25" s="21"/>
      <c r="Q25" s="21"/>
    </row>
    <row r="26" spans="6:17" x14ac:dyDescent="0.25">
      <c r="F26" s="7" t="s">
        <v>14</v>
      </c>
      <c r="G26" s="7">
        <v>3</v>
      </c>
      <c r="H26" s="7">
        <v>1707976929.3988452</v>
      </c>
      <c r="I26" s="7">
        <v>569325643.1329484</v>
      </c>
      <c r="J26" s="7">
        <v>132.53990618093394</v>
      </c>
      <c r="K26" s="7">
        <v>1.5749193030405945E-6</v>
      </c>
      <c r="O26" s="21"/>
      <c r="P26" s="21"/>
      <c r="Q26" s="21"/>
    </row>
    <row r="27" spans="6:17" x14ac:dyDescent="0.25">
      <c r="F27" s="7" t="s">
        <v>15</v>
      </c>
      <c r="G27" s="7">
        <v>7</v>
      </c>
      <c r="H27" s="7">
        <v>30068525.146609217</v>
      </c>
      <c r="I27" s="7">
        <v>4295503.5923727453</v>
      </c>
      <c r="J27" s="7"/>
      <c r="K27" s="7"/>
      <c r="O27" s="21"/>
      <c r="P27" s="21"/>
      <c r="Q27" s="21"/>
    </row>
    <row r="28" spans="6:17" ht="15.75" thickBot="1" x14ac:dyDescent="0.3">
      <c r="F28" s="8" t="s">
        <v>16</v>
      </c>
      <c r="G28" s="8">
        <v>10</v>
      </c>
      <c r="H28" s="8">
        <v>1738045454.5454545</v>
      </c>
      <c r="I28" s="8"/>
      <c r="J28" s="8"/>
      <c r="K28" s="8"/>
      <c r="O28" s="21"/>
      <c r="P28" s="21"/>
      <c r="Q28" s="21"/>
    </row>
    <row r="29" spans="6:17" ht="15.75" thickBot="1" x14ac:dyDescent="0.3">
      <c r="O29" s="21"/>
      <c r="P29" s="21"/>
      <c r="Q29" s="21"/>
    </row>
    <row r="30" spans="6:17" x14ac:dyDescent="0.25">
      <c r="F30" s="9"/>
      <c r="G30" s="9" t="s">
        <v>23</v>
      </c>
      <c r="H30" s="9" t="s">
        <v>11</v>
      </c>
      <c r="I30" s="9" t="s">
        <v>24</v>
      </c>
      <c r="J30" s="9" t="s">
        <v>25</v>
      </c>
      <c r="K30" s="9" t="s">
        <v>26</v>
      </c>
      <c r="L30" s="9" t="s">
        <v>27</v>
      </c>
      <c r="M30" s="9" t="s">
        <v>28</v>
      </c>
      <c r="N30" s="9" t="s">
        <v>29</v>
      </c>
      <c r="O30" s="21"/>
      <c r="P30" s="21"/>
      <c r="Q30" s="21"/>
    </row>
    <row r="31" spans="6:17" x14ac:dyDescent="0.25">
      <c r="F31" s="7" t="s">
        <v>17</v>
      </c>
      <c r="G31" s="7">
        <v>114239.70910020603</v>
      </c>
      <c r="H31" s="7">
        <v>2879.9906393215069</v>
      </c>
      <c r="I31" s="7">
        <v>39.66669458589616</v>
      </c>
      <c r="J31" s="7">
        <v>1.6857578449887671E-9</v>
      </c>
      <c r="K31" s="7">
        <v>107429.61339010618</v>
      </c>
      <c r="L31" s="7">
        <v>121049.80481030588</v>
      </c>
      <c r="M31" s="7">
        <v>107429.61339010618</v>
      </c>
      <c r="N31" s="7">
        <v>121049.80481030588</v>
      </c>
      <c r="O31" s="21"/>
      <c r="P31" s="21"/>
      <c r="Q31" s="21"/>
    </row>
    <row r="32" spans="6:17" x14ac:dyDescent="0.25">
      <c r="F32" s="7" t="s">
        <v>30</v>
      </c>
      <c r="G32" s="7">
        <v>12645.583021597045</v>
      </c>
      <c r="H32" s="7">
        <v>852.91492050250008</v>
      </c>
      <c r="I32" s="7">
        <v>14.826312352639842</v>
      </c>
      <c r="J32" s="7">
        <v>1.5211587244087257E-6</v>
      </c>
      <c r="K32" s="7">
        <v>10628.759716031502</v>
      </c>
      <c r="L32" s="7">
        <v>14662.406327162589</v>
      </c>
      <c r="M32" s="7">
        <v>10628.759716031502</v>
      </c>
      <c r="N32" s="7">
        <v>14662.406327162589</v>
      </c>
      <c r="O32" s="21"/>
      <c r="P32" s="21"/>
      <c r="Q32" s="21"/>
    </row>
    <row r="33" spans="6:17" x14ac:dyDescent="0.25">
      <c r="F33" s="7" t="s">
        <v>107</v>
      </c>
      <c r="G33" s="7">
        <v>4233.3394256684805</v>
      </c>
      <c r="H33" s="7">
        <v>887.40755250507925</v>
      </c>
      <c r="I33" s="7">
        <v>4.7704568365663649</v>
      </c>
      <c r="J33" s="7">
        <v>2.0346419624698185E-3</v>
      </c>
      <c r="K33" s="7">
        <v>2134.9540059683727</v>
      </c>
      <c r="L33" s="7">
        <v>6331.7248453685879</v>
      </c>
      <c r="M33" s="7">
        <v>2134.9540059683727</v>
      </c>
      <c r="N33" s="7">
        <v>6331.7248453685879</v>
      </c>
      <c r="O33" s="21"/>
      <c r="P33" s="21"/>
      <c r="Q33" s="21"/>
    </row>
    <row r="34" spans="6:17" ht="15.75" thickBot="1" x14ac:dyDescent="0.3">
      <c r="F34" s="8" t="s">
        <v>108</v>
      </c>
      <c r="G34" s="8">
        <v>-212.29144555386335</v>
      </c>
      <c r="H34" s="8">
        <v>26.795366510058116</v>
      </c>
      <c r="I34" s="8">
        <v>-7.922692360792154</v>
      </c>
      <c r="J34" s="8">
        <v>9.6974563351727433E-5</v>
      </c>
      <c r="K34" s="8">
        <v>-275.65241903386391</v>
      </c>
      <c r="L34" s="8">
        <v>-148.9304720738628</v>
      </c>
      <c r="M34" s="8">
        <v>-275.65241903386391</v>
      </c>
      <c r="N34" s="8">
        <v>-148.9304720738628</v>
      </c>
      <c r="O34" s="21"/>
      <c r="P34" s="21"/>
      <c r="Q34" s="21"/>
    </row>
    <row r="35" spans="6:17" x14ac:dyDescent="0.25">
      <c r="O35" s="21"/>
      <c r="P35" s="21"/>
      <c r="Q35" s="21"/>
    </row>
    <row r="36" spans="6:17" x14ac:dyDescent="0.25">
      <c r="O36" s="21"/>
      <c r="P36" s="21"/>
      <c r="Q36" s="21"/>
    </row>
    <row r="37" spans="6:17" x14ac:dyDescent="0.25">
      <c r="O37" s="21"/>
      <c r="P37" s="21"/>
      <c r="Q37" s="21"/>
    </row>
    <row r="38" spans="6:17" x14ac:dyDescent="0.25"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6:17" x14ac:dyDescent="0.25"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6:17" x14ac:dyDescent="0.25"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6:17" x14ac:dyDescent="0.25"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6:17" x14ac:dyDescent="0.25"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6:17" x14ac:dyDescent="0.25"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6:17" x14ac:dyDescent="0.25"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6:17" x14ac:dyDescent="0.25"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6:17" x14ac:dyDescent="0.25"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6:17" x14ac:dyDescent="0.25"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6:17" x14ac:dyDescent="0.25"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6:17" x14ac:dyDescent="0.25"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6:17" x14ac:dyDescent="0.25"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6:17" x14ac:dyDescent="0.25"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6:17" x14ac:dyDescent="0.25"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6:17" x14ac:dyDescent="0.25"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6:17" x14ac:dyDescent="0.25"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6:17" x14ac:dyDescent="0.25"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6:17" x14ac:dyDescent="0.25"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6:17" x14ac:dyDescent="0.25"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6:17" x14ac:dyDescent="0.25"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6:17" x14ac:dyDescent="0.25"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6:17" x14ac:dyDescent="0.25"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6:17" x14ac:dyDescent="0.25"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6:17" x14ac:dyDescent="0.25"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6:17" x14ac:dyDescent="0.25"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6:17" x14ac:dyDescent="0.25"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6:17" x14ac:dyDescent="0.25"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6:17" x14ac:dyDescent="0.25"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6:17" x14ac:dyDescent="0.25"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6:17" x14ac:dyDescent="0.25"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6:17" x14ac:dyDescent="0.25"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6:17" x14ac:dyDescent="0.25"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6:17" x14ac:dyDescent="0.25"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6:17" x14ac:dyDescent="0.25"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6:17" x14ac:dyDescent="0.25"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6:17" x14ac:dyDescent="0.25"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6:17" x14ac:dyDescent="0.25"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6:17" x14ac:dyDescent="0.25"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6:17" x14ac:dyDescent="0.25"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6:17" x14ac:dyDescent="0.25"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6:17" x14ac:dyDescent="0.25"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6:17" x14ac:dyDescent="0.25"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6:17" x14ac:dyDescent="0.25"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6:17" x14ac:dyDescent="0.25"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6:17" x14ac:dyDescent="0.25"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6:17" x14ac:dyDescent="0.25"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6:17" x14ac:dyDescent="0.25"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6:17" x14ac:dyDescent="0.25"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6:17" x14ac:dyDescent="0.25"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6:17" x14ac:dyDescent="0.25"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6:17" x14ac:dyDescent="0.25"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6:17" x14ac:dyDescent="0.25"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6:17" x14ac:dyDescent="0.25"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6:17" x14ac:dyDescent="0.25"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6:17" x14ac:dyDescent="0.25"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6:17" x14ac:dyDescent="0.25"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</sheetData>
  <mergeCells count="3">
    <mergeCell ref="A1:A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G12" sqref="G12"/>
    </sheetView>
  </sheetViews>
  <sheetFormatPr defaultRowHeight="15" x14ac:dyDescent="0.25"/>
  <cols>
    <col min="3" max="3" width="12.7109375" bestFit="1" customWidth="1"/>
    <col min="5" max="5" width="26.28515625" bestFit="1" customWidth="1"/>
    <col min="6" max="6" width="16.85546875" bestFit="1" customWidth="1"/>
    <col min="7" max="7" width="14.42578125" customWidth="1"/>
    <col min="8" max="8" width="15.5703125" bestFit="1" customWidth="1"/>
    <col min="9" max="9" width="12" bestFit="1" customWidth="1"/>
    <col min="10" max="10" width="14.7109375" bestFit="1" customWidth="1"/>
  </cols>
  <sheetData>
    <row r="1" spans="1:10" ht="19.5" thickBot="1" x14ac:dyDescent="0.3">
      <c r="A1" s="2" t="s">
        <v>92</v>
      </c>
      <c r="B1" s="2" t="s">
        <v>94</v>
      </c>
      <c r="C1" s="2" t="s">
        <v>95</v>
      </c>
      <c r="E1" s="15"/>
    </row>
    <row r="2" spans="1:10" ht="18.75" x14ac:dyDescent="0.25">
      <c r="A2" s="13">
        <v>2</v>
      </c>
      <c r="B2" s="13">
        <v>20</v>
      </c>
      <c r="C2" s="13">
        <v>142000</v>
      </c>
      <c r="E2" t="s">
        <v>100</v>
      </c>
      <c r="F2" s="9"/>
      <c r="G2" s="9" t="s">
        <v>33</v>
      </c>
      <c r="H2" s="9" t="s">
        <v>34</v>
      </c>
      <c r="I2" s="9" t="s">
        <v>35</v>
      </c>
    </row>
    <row r="3" spans="1:10" ht="18.75" x14ac:dyDescent="0.25">
      <c r="A3" s="13">
        <v>2</v>
      </c>
      <c r="B3" s="13">
        <v>12</v>
      </c>
      <c r="C3" s="13">
        <v>144000</v>
      </c>
      <c r="E3" t="s">
        <v>101</v>
      </c>
      <c r="F3" s="7" t="s">
        <v>33</v>
      </c>
      <c r="G3" s="7">
        <v>1</v>
      </c>
      <c r="H3" s="7"/>
      <c r="I3" s="7"/>
    </row>
    <row r="4" spans="1:10" ht="18.75" x14ac:dyDescent="0.25">
      <c r="A4" s="13">
        <v>3</v>
      </c>
      <c r="B4" s="13">
        <v>33</v>
      </c>
      <c r="C4" s="13">
        <v>151000</v>
      </c>
      <c r="E4" t="s">
        <v>102</v>
      </c>
      <c r="F4" s="7" t="s">
        <v>34</v>
      </c>
      <c r="G4" s="7">
        <v>-5.2265695131548662E-2</v>
      </c>
      <c r="H4" s="7">
        <v>1</v>
      </c>
      <c r="I4" s="7"/>
    </row>
    <row r="5" spans="1:10" ht="19.5" thickBot="1" x14ac:dyDescent="0.3">
      <c r="A5" s="13">
        <v>3</v>
      </c>
      <c r="B5" s="13">
        <v>43</v>
      </c>
      <c r="C5" s="13">
        <v>150000</v>
      </c>
      <c r="F5" s="8" t="s">
        <v>35</v>
      </c>
      <c r="G5" s="8">
        <v>0.87423300738666387</v>
      </c>
      <c r="H5" s="8">
        <v>-0.44784892426573814</v>
      </c>
      <c r="I5" s="8">
        <v>1</v>
      </c>
    </row>
    <row r="6" spans="1:10" ht="18.75" x14ac:dyDescent="0.25">
      <c r="A6" s="13">
        <v>2</v>
      </c>
      <c r="B6" s="13">
        <v>53</v>
      </c>
      <c r="C6" s="13">
        <v>139000</v>
      </c>
    </row>
    <row r="7" spans="1:10" ht="18.75" x14ac:dyDescent="0.25">
      <c r="A7" s="13">
        <v>4</v>
      </c>
      <c r="B7" s="13">
        <v>23</v>
      </c>
      <c r="C7" s="13">
        <v>169000</v>
      </c>
      <c r="E7" t="s">
        <v>111</v>
      </c>
    </row>
    <row r="8" spans="1:10" ht="18.75" x14ac:dyDescent="0.25">
      <c r="A8" s="13">
        <v>2</v>
      </c>
      <c r="B8" s="13">
        <v>99</v>
      </c>
      <c r="C8" s="13">
        <v>126000</v>
      </c>
      <c r="E8" t="s">
        <v>112</v>
      </c>
    </row>
    <row r="9" spans="1:10" ht="18.75" x14ac:dyDescent="0.25">
      <c r="A9" s="13">
        <v>2</v>
      </c>
      <c r="B9" s="13">
        <v>34</v>
      </c>
      <c r="C9" s="13">
        <v>142900</v>
      </c>
      <c r="E9" t="s">
        <v>113</v>
      </c>
    </row>
    <row r="10" spans="1:10" ht="18.75" x14ac:dyDescent="0.25">
      <c r="A10" s="13">
        <v>3</v>
      </c>
      <c r="B10" s="13">
        <v>23</v>
      </c>
      <c r="C10" s="13">
        <v>163000</v>
      </c>
      <c r="E10" t="s">
        <v>6</v>
      </c>
      <c r="H10" t="s">
        <v>114</v>
      </c>
    </row>
    <row r="11" spans="1:10" ht="19.5" thickBot="1" x14ac:dyDescent="0.3">
      <c r="A11" s="13">
        <v>4</v>
      </c>
      <c r="B11" s="13">
        <v>55</v>
      </c>
      <c r="C11" s="13">
        <v>169000</v>
      </c>
      <c r="H11" t="s">
        <v>118</v>
      </c>
    </row>
    <row r="12" spans="1:10" ht="18.75" x14ac:dyDescent="0.25">
      <c r="A12" s="13">
        <v>2</v>
      </c>
      <c r="B12" s="13">
        <v>22</v>
      </c>
      <c r="C12" s="13">
        <v>149000</v>
      </c>
      <c r="E12" s="10" t="s">
        <v>7</v>
      </c>
      <c r="F12" s="10"/>
      <c r="H12" t="s">
        <v>119</v>
      </c>
    </row>
    <row r="13" spans="1:10" ht="18.75" x14ac:dyDescent="0.25">
      <c r="A13" s="13"/>
      <c r="B13" s="30" t="s">
        <v>117</v>
      </c>
      <c r="C13" s="13"/>
      <c r="E13" s="7" t="s">
        <v>8</v>
      </c>
      <c r="F13" s="7">
        <v>0.96252596468355944</v>
      </c>
      <c r="H13" t="s">
        <v>115</v>
      </c>
    </row>
    <row r="14" spans="1:10" ht="18.75" x14ac:dyDescent="0.25">
      <c r="A14" s="29">
        <v>3</v>
      </c>
      <c r="B14" s="29">
        <v>25</v>
      </c>
      <c r="C14" s="27">
        <f>121107.6427+13902.3857*A14-216.9143*B14</f>
        <v>157391.9423</v>
      </c>
      <c r="E14" s="7" t="s">
        <v>9</v>
      </c>
      <c r="F14" s="7">
        <v>0.92645623269001665</v>
      </c>
      <c r="H14" s="26" t="s">
        <v>116</v>
      </c>
      <c r="I14" s="25"/>
      <c r="J14" s="25"/>
    </row>
    <row r="15" spans="1:10" x14ac:dyDescent="0.25">
      <c r="E15" s="7" t="s">
        <v>10</v>
      </c>
      <c r="F15" s="7">
        <v>0.90807029086252089</v>
      </c>
    </row>
    <row r="16" spans="1:10" x14ac:dyDescent="0.25">
      <c r="E16" s="7" t="s">
        <v>11</v>
      </c>
      <c r="F16" s="7">
        <v>3997.2242006682764</v>
      </c>
    </row>
    <row r="17" spans="5:13" ht="15.75" thickBot="1" x14ac:dyDescent="0.3">
      <c r="E17" s="8" t="s">
        <v>12</v>
      </c>
      <c r="F17" s="8">
        <v>11</v>
      </c>
    </row>
    <row r="19" spans="5:13" ht="15.75" thickBot="1" x14ac:dyDescent="0.3">
      <c r="E19" t="s">
        <v>13</v>
      </c>
    </row>
    <row r="20" spans="5:13" x14ac:dyDescent="0.25">
      <c r="E20" s="9"/>
      <c r="F20" s="9" t="s">
        <v>18</v>
      </c>
      <c r="G20" s="9" t="s">
        <v>19</v>
      </c>
      <c r="H20" s="9" t="s">
        <v>20</v>
      </c>
      <c r="I20" s="9" t="s">
        <v>21</v>
      </c>
      <c r="J20" s="9" t="s">
        <v>22</v>
      </c>
    </row>
    <row r="21" spans="5:13" x14ac:dyDescent="0.25">
      <c r="E21" s="7" t="s">
        <v>14</v>
      </c>
      <c r="F21" s="7">
        <v>2</v>
      </c>
      <c r="G21" s="7">
        <v>1610223044.0621893</v>
      </c>
      <c r="H21" s="7">
        <v>805111522.03109467</v>
      </c>
      <c r="I21" s="7">
        <v>50.38938126653477</v>
      </c>
      <c r="J21" s="7">
        <v>2.9253881111126446E-5</v>
      </c>
    </row>
    <row r="22" spans="5:13" x14ac:dyDescent="0.25">
      <c r="E22" s="7" t="s">
        <v>15</v>
      </c>
      <c r="F22" s="7">
        <v>8</v>
      </c>
      <c r="G22" s="7">
        <v>127822410.48326513</v>
      </c>
      <c r="H22" s="7">
        <v>15977801.310408141</v>
      </c>
      <c r="I22" s="7"/>
      <c r="J22" s="7"/>
    </row>
    <row r="23" spans="5:13" ht="15.75" thickBot="1" x14ac:dyDescent="0.3">
      <c r="E23" s="8" t="s">
        <v>16</v>
      </c>
      <c r="F23" s="8">
        <v>10</v>
      </c>
      <c r="G23" s="8">
        <v>1738045454.5454545</v>
      </c>
      <c r="H23" s="8"/>
      <c r="I23" s="8"/>
      <c r="J23" s="8"/>
    </row>
    <row r="24" spans="5:13" ht="15.75" thickBot="1" x14ac:dyDescent="0.3"/>
    <row r="25" spans="5:13" ht="30" x14ac:dyDescent="0.25">
      <c r="E25" s="9"/>
      <c r="F25" s="11" t="s">
        <v>23</v>
      </c>
      <c r="G25" s="11" t="s">
        <v>11</v>
      </c>
      <c r="H25" s="11" t="s">
        <v>24</v>
      </c>
      <c r="I25" s="11" t="s">
        <v>25</v>
      </c>
      <c r="J25" s="11" t="s">
        <v>26</v>
      </c>
      <c r="K25" s="11" t="s">
        <v>27</v>
      </c>
      <c r="L25" s="11" t="s">
        <v>28</v>
      </c>
      <c r="M25" s="11" t="s">
        <v>29</v>
      </c>
    </row>
    <row r="26" spans="5:13" x14ac:dyDescent="0.25">
      <c r="E26" s="7" t="s">
        <v>17</v>
      </c>
      <c r="F26" s="7">
        <v>121107.64265642823</v>
      </c>
      <c r="G26" s="7">
        <v>4810.6617202668467</v>
      </c>
      <c r="H26" s="7">
        <v>25.174840738897434</v>
      </c>
      <c r="I26" s="7">
        <v>6.6354495641904808E-9</v>
      </c>
      <c r="J26" s="7">
        <v>110014.23683642449</v>
      </c>
      <c r="K26" s="7">
        <v>132201.04847643198</v>
      </c>
      <c r="L26" s="7">
        <v>110014.23683642449</v>
      </c>
      <c r="M26" s="7">
        <v>132201.04847643198</v>
      </c>
    </row>
    <row r="27" spans="5:13" x14ac:dyDescent="0.25">
      <c r="E27" s="7" t="s">
        <v>30</v>
      </c>
      <c r="F27" s="7">
        <v>13902.385721837356</v>
      </c>
      <c r="G27" s="7">
        <v>1564.5253193767282</v>
      </c>
      <c r="H27" s="7">
        <v>8.8860087782892219</v>
      </c>
      <c r="I27" s="7">
        <v>2.0349743507382887E-5</v>
      </c>
      <c r="J27" s="7">
        <v>10294.583865723</v>
      </c>
      <c r="K27" s="7">
        <v>17510.18757795171</v>
      </c>
      <c r="L27" s="7">
        <v>10294.583865723</v>
      </c>
      <c r="M27" s="7">
        <v>17510.18757795171</v>
      </c>
    </row>
    <row r="28" spans="5:13" ht="15.75" thickBot="1" x14ac:dyDescent="0.3">
      <c r="E28" s="8" t="s">
        <v>107</v>
      </c>
      <c r="F28" s="8">
        <v>-216.91428094482927</v>
      </c>
      <c r="G28" s="8">
        <v>51.644844232505015</v>
      </c>
      <c r="H28" s="8">
        <v>-4.2001149227652137</v>
      </c>
      <c r="I28" s="8">
        <v>2.9960432156353918E-3</v>
      </c>
      <c r="J28" s="8">
        <v>-336.00750530696092</v>
      </c>
      <c r="K28" s="8">
        <v>-97.821056582697622</v>
      </c>
      <c r="L28" s="8">
        <v>-336.00750530696092</v>
      </c>
      <c r="M28" s="8">
        <v>-97.821056582697622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Задача1</vt:lpstr>
      <vt:lpstr>Задача2</vt:lpstr>
      <vt:lpstr>Задача3</vt:lpstr>
      <vt:lpstr>Задача4_все_значения</vt:lpstr>
      <vt:lpstr>x2x4</vt:lpstr>
      <vt:lpstr>x2x3</vt:lpstr>
      <vt:lpstr>Лист4</vt:lpstr>
      <vt:lpstr>Задача4_х2х3х4х5</vt:lpstr>
      <vt:lpstr>Задача4_х2х3х5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Хазова</dc:creator>
  <cp:lastModifiedBy>Александра Хазова</cp:lastModifiedBy>
  <dcterms:created xsi:type="dcterms:W3CDTF">2023-11-16T05:47:45Z</dcterms:created>
  <dcterms:modified xsi:type="dcterms:W3CDTF">2023-11-30T06:12:09Z</dcterms:modified>
</cp:coreProperties>
</file>