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6c027ada5cf48bc/"/>
    </mc:Choice>
  </mc:AlternateContent>
  <xr:revisionPtr revIDLastSave="1" documentId="13_ncr:1_{79BB4F2D-5340-4937-8154-3F2E3A82A1C6}" xr6:coauthVersionLast="45" xr6:coauthVersionMax="45" xr10:uidLastSave="{FBCBBBD0-FC76-4651-ADC7-D9C4A403FC07}"/>
  <bookViews>
    <workbookView xWindow="-120" yWindow="-120" windowWidth="29040" windowHeight="15840" activeTab="1" xr2:uid="{00000000-000D-0000-FFFF-FFFF00000000}"/>
  </bookViews>
  <sheets>
    <sheet name="Dashboard" sheetId="3" r:id="rId1"/>
    <sheet name="Base de datos" sheetId="1" r:id="rId2"/>
    <sheet name="Calculos" sheetId="4" r:id="rId3"/>
    <sheet name="Auxiliar" sheetId="2" r:id="rId4"/>
  </sheets>
  <definedNames>
    <definedName name="SegmentaciónDeDatos_Mes">#N/A</definedName>
  </definedNames>
  <calcPr calcId="18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C4" i="3" l="1"/>
  <c r="C7" i="3" s="1"/>
  <c r="C5" i="3"/>
  <c r="C8" i="3" l="1"/>
</calcChain>
</file>

<file path=xl/sharedStrings.xml><?xml version="1.0" encoding="utf-8"?>
<sst xmlns="http://schemas.openxmlformats.org/spreadsheetml/2006/main" count="93" uniqueCount="36">
  <si>
    <t>ID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</si>
  <si>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</si>
  <si>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</si>
  <si>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</si>
  <si>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</si>
  <si>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</si>
  <si>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</si>
  <si>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</si>
  <si>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</si>
  <si>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</si>
  <si>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</si>
  <si>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</si>
  <si>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</si>
  <si>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</si>
  <si>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Cuentas</t>
  </si>
  <si>
    <t>Electricidad</t>
  </si>
  <si>
    <t>Banco Ripley</t>
  </si>
  <si>
    <t>Banco Falabella</t>
  </si>
  <si>
    <t>Banco Chile</t>
  </si>
  <si>
    <t>Tipo</t>
  </si>
  <si>
    <t>Nacional</t>
  </si>
  <si>
    <t>Internacional</t>
  </si>
  <si>
    <t>Mes</t>
  </si>
  <si>
    <t>Cuenta</t>
  </si>
  <si>
    <t>Valor</t>
  </si>
  <si>
    <t>Sueldo</t>
  </si>
  <si>
    <t>Total general</t>
  </si>
  <si>
    <t>Total</t>
  </si>
  <si>
    <t>Gastos esperados</t>
  </si>
  <si>
    <t>Gastos del mes</t>
  </si>
  <si>
    <t>Disponible esperado</t>
  </si>
  <si>
    <t>Disponible real</t>
  </si>
  <si>
    <t>Pagado?</t>
  </si>
  <si>
    <t>Si</t>
  </si>
  <si>
    <t>No</t>
  </si>
  <si>
    <t>CAE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</si>
</sst>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Bahnschrift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1" tint="0.249977111117893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41" fontId="3" fillId="0" borderId="0" xfId="1" applyFont="1" applyAlignment="1">
      <alignment vertical="center"/>
    </xf>
    <xf numFmtId="41" fontId="3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1" fontId="3" fillId="0" borderId="0" xfId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1" fontId="3" fillId="0" borderId="1" xfId="1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3" fillId="0" borderId="0" xfId="0" pivotButton="1" applyFont="1" applyAlignment="1">
      <alignment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vertical="center"/>
    </xf>
  </cellXfs>
  <cellStyles count="2">
    <cellStyle name="Millares [0]" xfId="1" builtinId="6"/>
    <cellStyle name="Normal" xfId="0" builtinId="0"/>
  </cellStyles>
  <dxfs count="235"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trike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numFmt numFmtId="33" formatCode="_ * #,##0_ ;_ * \-#,##0_ ;_ * &quot;-&quot;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color theme="1"/>
      </font>
      <border>
        <bottom style="medium">
          <color theme="2" tint="-0.499984740745262"/>
        </bottom>
        <vertical/>
        <horizontal/>
      </border>
    </dxf>
    <dxf>
      <font>
        <color theme="1"/>
      </font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2ED80FF2-0E60-4B59-8AD6-67A3CC5AA82D}">
      <tableStyleElement type="wholeTable" dxfId="234"/>
      <tableStyleElement type="headerRow" dxfId="23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[Finanzas.xlsx]Calculos!CuentaMes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Total DEL MES</a:t>
            </a:r>
          </a:p>
        </c:rich>
      </c:tx>
      <c:layout>
        <c:manualLayout>
          <c:xMode val="edge"/>
          <c:yMode val="edge"/>
          <c:x val="0.44748956469886703"/>
          <c:y val="5.9486314231699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237328562909959E-2"/>
          <c:y val="0.23746153435903408"/>
          <c:w val="0.81390540851445448"/>
          <c:h val="0.55019432817573932"/>
        </c:manualLayout>
      </c:layout>
      <c:lineChart>
        <c:grouping val="standard"/>
        <c:varyColors val="0"/>
        <c:ser>
          <c:idx val="0"/>
          <c:order val="0"/>
          <c:tx>
            <c:strRef>
              <c:f>Calculos!$C$3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Calculos!$B$4:$B$8</c:f>
              <c:strCache>
                <c:ptCount val="4"/>
                <c:pt idx="0">
                  <c:v>Banco Ripley</c:v>
                </c:pt>
                <c:pt idx="1">
                  <c:v>Banco Falabella</c:v>
                </c:pt>
                <c:pt idx="2">
                  <c:v>Banco Chile</c:v>
                </c:pt>
                <c:pt idx="3">
                  <c:v>CAE</c:v>
                </c:pt>
              </c:strCache>
            </c:strRef>
          </c:cat>
          <c:val>
            <c:numRef>
              <c:f>Calculos!$C$4:$C$8</c:f>
              <c:numCache>
                <c:formatCode>#,##0</c:formatCode>
                <c:ptCount val="4"/>
                <c:pt idx="0">
                  <c:v>70372</c:v>
                </c:pt>
                <c:pt idx="1">
                  <c:v>304100</c:v>
                </c:pt>
                <c:pt idx="2">
                  <c:v>165947</c:v>
                </c:pt>
                <c:pt idx="3">
                  <c:v>34950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732-A2F9-A1552BEEF4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4771872"/>
        <c:axId val="2085994336"/>
      </c:lineChart>
      <c:catAx>
        <c:axId val="20947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5994336"/>
        <c:crosses val="autoZero"/>
        <c:auto val="1"/>
        <c:lblAlgn val="ctr"/>
        <c:lblOffset val="100"/>
        <c:noMultiLvlLbl val="0"/>
      </c:catAx>
      <c:valAx>
        <c:axId val="20859943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947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10</xdr:col>
      <xdr:colOff>761999</xdr:colOff>
      <xdr:row>11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1A551F-A257-4E75-8860-8639E13CA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66675</xdr:colOff>
      <xdr:row>1</xdr:row>
      <xdr:rowOff>0</xdr:rowOff>
    </xdr:from>
    <xdr:to>
      <xdr:col>13</xdr:col>
      <xdr:colOff>371475</xdr:colOff>
      <xdr:row>11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">
              <a:extLst>
                <a:ext uri="{FF2B5EF4-FFF2-40B4-BE49-F238E27FC236}">
                  <a16:creationId xmlns:a16="http://schemas.microsoft.com/office/drawing/2014/main" id="{E796505B-175E-431B-88D4-6F01E878D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6875" y="266700"/>
              <a:ext cx="1828800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Rodríguez" refreshedDate="44075.002904629633" createdVersion="6" refreshedVersion="6" minRefreshableVersion="3" recordCount="13" xr:uid="{A87568E1-637C-44B3-B54B-ACE88C977874}">
  <cacheSource type="worksheet">
    <worksheetSource name="Datos"/>
  </cacheSource>
  <cacheFields count="6">
    <cacheField name="ID" numFmtId="0">
      <sharedItems containsSemiMixedTypes="0" containsString="0" containsNumber="1" containsInteger="1" minValue="1" maxValue="13"/>
    </cacheField>
    <cacheField name="Mes" numFmtId="0">
      <sharedItems count="2">
        <s v="Julio"/>
        <s v="Agosto"/>
      </sharedItems>
    </cacheField>
    <cacheField name="Cuenta" numFmtId="0">
      <sharedItems containsBlank="1" count="6">
        <s v="Electricidad"/>
        <s v="Banco Ripley"/>
        <s v="Banco Falabella"/>
        <s v="Banco Chile"/>
        <s v="CAE"/>
        <m u="1"/>
      </sharedItems>
    </cacheField>
    <cacheField name="Tipo" numFmtId="0">
      <sharedItems/>
    </cacheField>
    <cacheField name="Valor" numFmtId="41">
      <sharedItems containsSemiMixedTypes="0" containsString="0" containsNumber="1" containsInteger="1" minValue="21049" maxValue="304100"/>
    </cacheField>
    <cacheField name="Pagado?" numFmtId="0">
      <sharedItems containsBlank="1"/>
    </cacheField>
  </cacheFields>
  <extLst>
    <ext xmlns:x14="http://schemas.microsoft.com/office/spreadsheetml/2009/9/main" uri="{725AE2AE-9491-48be-B2B4-4EB974FC3084}">
      <x14:pivotCacheDefinition pivotCacheId="5478590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x v="0"/>
    <s v="Nacional"/>
    <n v="21049"/>
    <s v="Si"/>
  </r>
  <r>
    <n v="2"/>
    <x v="0"/>
    <x v="1"/>
    <s v="Nacional"/>
    <n v="42403"/>
    <s v="Si"/>
  </r>
  <r>
    <n v="3"/>
    <x v="0"/>
    <x v="2"/>
    <s v="Nacional"/>
    <n v="138300"/>
    <s v="Si"/>
  </r>
  <r>
    <n v="4"/>
    <x v="0"/>
    <x v="2"/>
    <s v="Nacional"/>
    <n v="41744"/>
    <s v="No"/>
  </r>
  <r>
    <n v="5"/>
    <x v="0"/>
    <x v="3"/>
    <s v="Nacional"/>
    <n v="128689"/>
    <s v="Si"/>
  </r>
  <r>
    <n v="6"/>
    <x v="0"/>
    <x v="3"/>
    <s v="Internacional"/>
    <n v="40560"/>
    <s v="Si"/>
  </r>
  <r>
    <n v="7"/>
    <x v="0"/>
    <x v="4"/>
    <s v="Nacional"/>
    <n v="34950"/>
    <s v="Si"/>
  </r>
  <r>
    <n v="8"/>
    <x v="1"/>
    <x v="1"/>
    <s v="Nacional"/>
    <n v="70372"/>
    <m/>
  </r>
  <r>
    <n v="9"/>
    <x v="1"/>
    <x v="3"/>
    <s v="Nacional"/>
    <n v="41757"/>
    <s v="Si"/>
  </r>
  <r>
    <n v="10"/>
    <x v="1"/>
    <x v="3"/>
    <s v="Nacional"/>
    <n v="96932"/>
    <s v="Si"/>
  </r>
  <r>
    <n v="11"/>
    <x v="1"/>
    <x v="3"/>
    <s v="Internacional"/>
    <n v="27258"/>
    <m/>
  </r>
  <r>
    <n v="12"/>
    <x v="1"/>
    <x v="2"/>
    <s v="Nacional"/>
    <n v="304100"/>
    <s v="Si"/>
  </r>
  <r>
    <n v="13"/>
    <x v="1"/>
    <x v="4"/>
    <s v="Nacional"/>
    <n v="34950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B085F-F6FC-43E6-AA3D-DFACC64F2C29}" name="CuentaMes" cacheId="24" applyNumberFormats="0" applyBorderFormats="0" applyFontFormats="0" applyPatternFormats="0" applyAlignmentFormats="0" applyWidthHeightFormats="1" dataCaption="Valores" showMissing="0" updatedVersion="6" minRefreshableVersion="3" itemPrintTitles="1" createdVersion="6" indent="0" outline="1" outlineData="1" multipleFieldFilters="0" chartFormat="14" rowHeaderCaption="Cuentas" fieldListSortAscending="1">
  <location ref="B3:C8" firstHeaderRow="1" firstDataRow="1" firstDataCol="1" rowPageCount="1" colPageCount="1"/>
  <pivotFields count="6">
    <pivotField showAll="0"/>
    <pivotField axis="axisPage" showAll="0">
      <items count="3">
        <item x="0"/>
        <item x="1"/>
        <item t="default"/>
      </items>
    </pivotField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dataField="1" numFmtId="41" showAll="0"/>
    <pivotField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item="1" hier="-1"/>
  </pageFields>
  <dataFields count="1">
    <dataField name="Total" fld="4" baseField="0" baseItem="0" numFmtId="3"/>
  </dataFields>
  <formats count="18"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2" type="button" dataOnly="0" labelOnly="1" outline="0" axis="axisRow" fieldPosition="0"/>
    </format>
    <format dxfId="221">
      <pivotArea dataOnly="0" labelOnly="1" fieldPosition="0">
        <references count="1">
          <reference field="2" count="0"/>
        </references>
      </pivotArea>
    </format>
    <format dxfId="220">
      <pivotArea dataOnly="0" labelOnly="1" grandRow="1" outline="0" fieldPosition="0"/>
    </format>
    <format dxfId="219">
      <pivotArea dataOnly="0" labelOnly="1" outline="0" axis="axisValues" fieldPosition="0"/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field="2" type="button" dataOnly="0" labelOnly="1" outline="0" axis="axisRow" fieldPosition="0"/>
    </format>
    <format dxfId="215">
      <pivotArea dataOnly="0" labelOnly="1" fieldPosition="0">
        <references count="1">
          <reference field="2" count="0"/>
        </references>
      </pivotArea>
    </format>
    <format dxfId="214">
      <pivotArea dataOnly="0" labelOnly="1" grandRow="1" outline="0" fieldPosition="0"/>
    </format>
    <format dxfId="213">
      <pivotArea dataOnly="0" labelOnly="1" outline="0" axis="axisValues" fieldPosition="0"/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2" type="button" dataOnly="0" labelOnly="1" outline="0" axis="axisRow" fieldPosition="0"/>
    </format>
    <format dxfId="209">
      <pivotArea dataOnly="0" labelOnly="1" fieldPosition="0">
        <references count="1">
          <reference field="2" count="0"/>
        </references>
      </pivotArea>
    </format>
    <format dxfId="208">
      <pivotArea dataOnly="0" labelOnly="1" grandRow="1" outline="0" fieldPosition="0"/>
    </format>
    <format dxfId="207">
      <pivotArea dataOnly="0" labelOnly="1" outline="0" axis="axisValues" fieldPosition="0"/>
    </format>
  </format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E03CE06F-FBB5-4EC3-B39F-D0C1FA4E39C6}" sourceName="Mes">
  <pivotTables>
    <pivotTable tabId="4" name="CuentaMes"/>
  </pivotTables>
  <data>
    <tabular pivotCacheId="547859019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396BD2AE-978E-474D-A87C-07CE65DCD89F}" cache="SegmentaciónDeDatos_Mes" caption="Mes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285C44-BFEE-4481-A0AA-E72C26643367}" name="Datos" displayName="Datos" ref="A1:F14" totalsRowShown="0" headerRowDxfId="232" dataDxfId="231">
  <autoFilter ref="A1:F14" xr:uid="{F745D798-CDDF-4A4A-B3F8-B293189A5499}"/>
  <tableColumns count="6">
    <tableColumn id="1" xr3:uid="{BF48AF52-A6C7-4C4E-908C-E0028433FD2A}" name="ID" dataDxfId="230"/>
    <tableColumn id="2" xr3:uid="{8FE81EEE-6558-49C3-BDAD-D942A7D1121E}" name="Mes" dataDxfId="229"/>
    <tableColumn id="3" xr3:uid="{906AD9BA-2097-41CD-A055-2FF3DC9C8A0A}" name="Cuenta" dataDxfId="228"/>
    <tableColumn id="4" xr3:uid="{8698C6BE-9B19-4AF0-828B-9641E6E9E451}" name="Tipo" dataDxfId="227"/>
    <tableColumn id="5" xr3:uid="{28FB5FC5-B48E-4BCA-8C1D-CCAE3AF3D018}" name="Valor" dataDxfId="226" dataCellStyle="Millares [0]"/>
    <tableColumn id="6" xr3:uid="{288EA2D8-F5E4-498C-9085-57E292A1418C}" name="Pagado?" dataDxfId="2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92374-5A50-4FDC-B75D-124F02C31A57}" name="Meses" displayName="Meses" ref="B2:B14" totalsRowShown="0" headerRowDxfId="206" dataDxfId="205">
  <autoFilter ref="B2:B14" xr:uid="{99549A88-7603-4F5F-9010-68B6C1200B36}"/>
  <tableColumns count="1">
    <tableColumn id="1" xr3:uid="{E2E44F14-5A07-4192-8C09-D9F751E9A5CE}" name="Meses" dataDxfId="2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A8B994-F9DC-47EB-8618-F2138379114D}" name="Cuentas" displayName="Cuentas" ref="D2:D7" totalsRowShown="0" headerRowDxfId="203" dataDxfId="202">
  <autoFilter ref="D2:D7" xr:uid="{89BDA6F5-941C-4188-BC3E-689813112392}"/>
  <tableColumns count="1">
    <tableColumn id="1" xr3:uid="{401C2621-5C30-40C2-ACC6-6B3165A20223}" name="Cuentas" dataDxfId="20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DD9ED2-9111-45F9-97B0-627981449CFB}" name="Tipo" displayName="Tipo" ref="F2:F4" totalsRowShown="0" headerRowDxfId="200" dataDxfId="199">
  <autoFilter ref="F2:F4" xr:uid="{DE62900C-69EE-4561-9816-7889FB995A12}"/>
  <tableColumns count="1">
    <tableColumn id="1" xr3:uid="{31832878-7AA3-45D1-9257-06E53861BC17}" name="Tipo" dataDxfId="1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9F8F-38C7-4B30-8AEF-4637233A0811}">
  <dimension ref="B2:C8"/>
  <sheetViews>
    <sheetView workbookViewId="0">
      <selection activeCell="F16" sqref="F16"/>
    </sheetView>
  </sheetViews>
  <sheetFormatPr baseColWidth="10" defaultRowHeight="21" customHeight="1" x14ac:dyDescent="0.25"/>
  <cols>
    <col min="1" max="1" width="11.42578125" style="1"/>
    <col min="2" max="2" width="23" style="1" bestFit="1" customWidth="1"/>
    <col min="3" max="3" width="12.42578125" style="1" bestFit="1" customWidth="1"/>
    <col min="4" max="16384" width="11.42578125" style="1"/>
  </cols>
  <sheetData>
    <row r="2" spans="2:3" ht="21" customHeight="1" thickBot="1" x14ac:dyDescent="0.3">
      <c r="B2" s="7" t="s">
        <v>25</v>
      </c>
      <c r="C2" s="8">
        <v>700000</v>
      </c>
    </row>
    <row r="3" spans="2:3" ht="21" customHeight="1" x14ac:dyDescent="0.25">
      <c r="B3" s="6"/>
      <c r="C3" s="5"/>
    </row>
    <row r="4" spans="2:3" ht="21" customHeight="1" x14ac:dyDescent="0.25">
      <c r="B4" s="1" t="s">
        <v>28</v>
      </c>
      <c r="C4" s="5">
        <f>+C2*0.25</f>
        <v>175000</v>
      </c>
    </row>
    <row r="5" spans="2:3" ht="21" customHeight="1" x14ac:dyDescent="0.25">
      <c r="B5" s="1" t="s">
        <v>29</v>
      </c>
      <c r="C5" s="2">
        <f>GETPIVOTDATA("Valor",Calculos!$B$3)</f>
        <v>575369</v>
      </c>
    </row>
    <row r="7" spans="2:3" ht="21" customHeight="1" x14ac:dyDescent="0.25">
      <c r="B7" s="1" t="s">
        <v>30</v>
      </c>
      <c r="C7" s="9">
        <f>+C2-C4</f>
        <v>525000</v>
      </c>
    </row>
    <row r="8" spans="2:3" ht="21" customHeight="1" x14ac:dyDescent="0.25">
      <c r="B8" s="1" t="s">
        <v>31</v>
      </c>
      <c r="C8" s="9">
        <f>C2-C5</f>
        <v>124631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0" sqref="F10"/>
    </sheetView>
  </sheetViews>
  <sheetFormatPr baseColWidth="10" defaultColWidth="9.140625" defaultRowHeight="21" customHeight="1" x14ac:dyDescent="0.25"/>
  <cols>
    <col min="1" max="1" width="9.140625" style="1"/>
    <col min="2" max="2" width="14.85546875" style="1" customWidth="1"/>
    <col min="3" max="3" width="21.5703125" style="1" customWidth="1"/>
    <col min="4" max="4" width="17" style="1" customWidth="1"/>
    <col min="5" max="5" width="18.42578125" style="1" customWidth="1"/>
    <col min="6" max="6" width="13.42578125" style="1" bestFit="1" customWidth="1"/>
    <col min="7" max="16384" width="9.140625" style="1"/>
  </cols>
  <sheetData>
    <row r="1" spans="1:6" ht="21" customHeight="1" x14ac:dyDescent="0.25">
      <c r="A1" s="1" t="s">
        <v>0</v>
      </c>
      <c r="B1" s="1" t="s">
        <v>22</v>
      </c>
      <c r="C1" s="1" t="s">
        <v>23</v>
      </c>
      <c r="D1" s="1" t="s">
        <v>19</v>
      </c>
      <c r="E1" s="1" t="s">
        <v>24</v>
      </c>
      <c r="F1" s="1" t="s">
        <v>32</v>
      </c>
    </row>
    <row r="2" spans="1:6" ht="21" customHeight="1" x14ac:dyDescent="0.25">
      <c r="A2" s="4">
        <v>1</v>
      </c>
      <c r="B2" s="1" t="s">
        <v>8</v>
      </c>
      <c r="C2" s="1" t="s">
        <v>15</v>
      </c>
      <c r="D2" s="1" t="s">
        <v>20</v>
      </c>
      <c r="E2" s="3">
        <v>21049</v>
      </c>
      <c r="F2" s="4" t="s">
        <v>33</v>
      </c>
    </row>
    <row r="3" spans="1:6" ht="21" customHeight="1" x14ac:dyDescent="0.25">
      <c r="A3" s="4">
        <v>2</v>
      </c>
      <c r="B3" s="1" t="s">
        <v>8</v>
      </c>
      <c r="C3" s="1" t="s">
        <v>16</v>
      </c>
      <c r="D3" s="1" t="s">
        <v>20</v>
      </c>
      <c r="E3" s="3">
        <v>42403</v>
      </c>
      <c r="F3" s="4" t="s">
        <v>33</v>
      </c>
    </row>
    <row r="4" spans="1:6" ht="21" customHeight="1" x14ac:dyDescent="0.25">
      <c r="A4" s="4">
        <v>3</v>
      </c>
      <c r="B4" s="1" t="s">
        <v>8</v>
      </c>
      <c r="C4" s="1" t="s">
        <v>17</v>
      </c>
      <c r="D4" s="1" t="s">
        <v>20</v>
      </c>
      <c r="E4" s="3">
        <v>138300</v>
      </c>
      <c r="F4" s="4" t="s">
        <v>33</v>
      </c>
    </row>
    <row r="5" spans="1:6" ht="21" customHeight="1" x14ac:dyDescent="0.25">
      <c r="A5" s="4">
        <v>4</v>
      </c>
      <c r="B5" s="1" t="s">
        <v>8</v>
      </c>
      <c r="C5" s="1" t="s">
        <v>17</v>
      </c>
      <c r="D5" s="1" t="s">
        <v>20</v>
      </c>
      <c r="E5" s="3">
        <v>41744</v>
      </c>
      <c r="F5" s="4" t="s">
        <v>34</v>
      </c>
    </row>
    <row r="6" spans="1:6" ht="21" customHeight="1" x14ac:dyDescent="0.25">
      <c r="A6" s="4">
        <v>5</v>
      </c>
      <c r="B6" s="1" t="s">
        <v>8</v>
      </c>
      <c r="C6" s="1" t="s">
        <v>18</v>
      </c>
      <c r="D6" s="1" t="s">
        <v>20</v>
      </c>
      <c r="E6" s="3">
        <v>128689</v>
      </c>
      <c r="F6" s="4" t="s">
        <v>33</v>
      </c>
    </row>
    <row r="7" spans="1:6" ht="21" customHeight="1" x14ac:dyDescent="0.25">
      <c r="A7" s="4">
        <v>6</v>
      </c>
      <c r="B7" s="1" t="s">
        <v>8</v>
      </c>
      <c r="C7" s="1" t="s">
        <v>18</v>
      </c>
      <c r="D7" s="1" t="s">
        <v>21</v>
      </c>
      <c r="E7" s="3">
        <v>40560</v>
      </c>
      <c r="F7" s="4" t="s">
        <v>33</v>
      </c>
    </row>
    <row r="8" spans="1:6" ht="21" customHeight="1" x14ac:dyDescent="0.25">
      <c r="A8" s="4">
        <v>7</v>
      </c>
      <c r="B8" s="1" t="s">
        <v>8</v>
      </c>
      <c r="C8" s="1" t="s">
        <v>35</v>
      </c>
      <c r="D8" s="1" t="s">
        <v>20</v>
      </c>
      <c r="E8" s="3">
        <v>34950</v>
      </c>
      <c r="F8" s="4" t="s">
        <v>33</v>
      </c>
    </row>
    <row r="9" spans="1:6" ht="21" customHeight="1" x14ac:dyDescent="0.25">
      <c r="A9" s="4">
        <v>8</v>
      </c>
      <c r="B9" s="1" t="s">
        <v>9</v>
      </c>
      <c r="C9" s="1" t="s">
        <v>16</v>
      </c>
      <c r="D9" s="1" t="s">
        <v>20</v>
      </c>
      <c r="E9" s="3">
        <v>70372</v>
      </c>
      <c r="F9" s="4" t="s">
        <v>33</v>
      </c>
    </row>
    <row r="10" spans="1:6" ht="21" customHeight="1" x14ac:dyDescent="0.25">
      <c r="A10" s="4">
        <v>9</v>
      </c>
      <c r="B10" s="1" t="s">
        <v>9</v>
      </c>
      <c r="C10" s="1" t="s">
        <v>18</v>
      </c>
      <c r="D10" s="1" t="s">
        <v>20</v>
      </c>
      <c r="E10" s="3">
        <v>41757</v>
      </c>
      <c r="F10" s="4" t="s">
        <v>33</v>
      </c>
    </row>
    <row r="11" spans="1:6" ht="21" customHeight="1" x14ac:dyDescent="0.25">
      <c r="A11" s="4">
        <v>10</v>
      </c>
      <c r="B11" s="1" t="s">
        <v>9</v>
      </c>
      <c r="C11" s="1" t="s">
        <v>18</v>
      </c>
      <c r="D11" s="1" t="s">
        <v>20</v>
      </c>
      <c r="E11" s="3">
        <v>96932</v>
      </c>
      <c r="F11" s="4" t="s">
        <v>33</v>
      </c>
    </row>
    <row r="12" spans="1:6" ht="21" customHeight="1" x14ac:dyDescent="0.25">
      <c r="A12" s="4">
        <v>11</v>
      </c>
      <c r="B12" s="1" t="s">
        <v>9</v>
      </c>
      <c r="C12" s="1" t="s">
        <v>18</v>
      </c>
      <c r="D12" s="1" t="s">
        <v>21</v>
      </c>
      <c r="E12" s="3">
        <v>27258</v>
      </c>
      <c r="F12" s="4"/>
    </row>
    <row r="13" spans="1:6" ht="21" customHeight="1" x14ac:dyDescent="0.25">
      <c r="A13" s="4">
        <v>12</v>
      </c>
      <c r="B13" s="1" t="s">
        <v>9</v>
      </c>
      <c r="C13" s="1" t="s">
        <v>17</v>
      </c>
      <c r="D13" s="1" t="s">
        <v>20</v>
      </c>
      <c r="E13" s="3">
        <f>143700+160400</f>
        <v>304100</v>
      </c>
      <c r="F13" s="4" t="s">
        <v>33</v>
      </c>
    </row>
    <row r="14" spans="1:6" ht="21" customHeight="1" x14ac:dyDescent="0.25">
      <c r="A14" s="4">
        <v>13</v>
      </c>
      <c r="B14" s="1" t="s">
        <v>9</v>
      </c>
      <c r="C14" s="1" t="s">
        <v>35</v>
      </c>
      <c r="D14" s="1" t="s">
        <v>20</v>
      </c>
      <c r="E14" s="3">
        <v>34950</v>
      </c>
      <c r="F14" s="4" t="s">
        <v>33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96EC72-EFA8-4AC4-8E05-42E434C11F89}">
          <x14:formula1>
            <xm:f>Auxiliar!$B$2:$B$14</xm:f>
          </x14:formula1>
          <xm:sqref>B2:B14</xm:sqref>
        </x14:dataValidation>
        <x14:dataValidation type="list" allowBlank="1" showInputMessage="1" showErrorMessage="1" xr:uid="{60791A67-977A-4153-A336-DE93A8D39EFC}">
          <x14:formula1>
            <xm:f>Auxiliar!$D$3:$D$7</xm:f>
          </x14:formula1>
          <xm:sqref>C2:C14</xm:sqref>
        </x14:dataValidation>
        <x14:dataValidation type="list" allowBlank="1" showInputMessage="1" showErrorMessage="1" xr:uid="{F656D8F1-97E0-4FD3-A468-C915AD8B8D27}">
          <x14:formula1>
            <xm:f>Auxiliar!$F$3:$F$4</xm:f>
          </x14:formula1>
          <xm:sqref>D2:D14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140A-A14E-4858-8D8A-40E274643E0B}">
  <dimension ref="B1:C8"/>
  <sheetViews>
    <sheetView workbookViewId="0">
      <selection activeCell="B17" sqref="B17"/>
    </sheetView>
  </sheetViews>
  <sheetFormatPr baseColWidth="10" defaultRowHeight="15" x14ac:dyDescent="0.25"/>
  <cols>
    <col min="2" max="2" width="18.28515625" bestFit="1" customWidth="1"/>
  </cols>
  <sheetData>
    <row r="1" spans="2:3" x14ac:dyDescent="0.25">
      <c r="B1" s="10" t="s">
        <v>22</v>
      </c>
      <c r="C1" s="1" t="s">
        <v>9</v>
      </c>
    </row>
    <row r="3" spans="2:3" x14ac:dyDescent="0.25">
      <c r="B3" s="10" t="s">
        <v>14</v>
      </c>
      <c r="C3" s="1" t="s">
        <v>27</v>
      </c>
    </row>
    <row r="4" spans="2:3" x14ac:dyDescent="0.25">
      <c r="B4" s="11" t="s">
        <v>16</v>
      </c>
      <c r="C4" s="12">
        <v>70372</v>
      </c>
    </row>
    <row r="5" spans="2:3" x14ac:dyDescent="0.25">
      <c r="B5" s="11" t="s">
        <v>17</v>
      </c>
      <c r="C5" s="12">
        <v>304100</v>
      </c>
    </row>
    <row r="6" spans="2:3" x14ac:dyDescent="0.25">
      <c r="B6" s="11" t="s">
        <v>18</v>
      </c>
      <c r="C6" s="12">
        <v>165947</v>
      </c>
    </row>
    <row r="7" spans="2:3" x14ac:dyDescent="0.25">
      <c r="B7" s="11" t="s">
        <v>35</v>
      </c>
      <c r="C7" s="12">
        <v>34950</v>
      </c>
    </row>
    <row r="8" spans="2:3" x14ac:dyDescent="0.25">
      <c r="B8" s="11" t="s">
        <v>26</v>
      </c>
      <c r="C8" s="12">
        <v>575369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5EF3-E3B0-4E5E-A946-2EB567476064}">
  <dimension ref="B2:F14"/>
  <sheetViews>
    <sheetView workbookViewId="0">
      <selection activeCell="D10" sqref="D10"/>
    </sheetView>
  </sheetViews>
  <sheetFormatPr baseColWidth="10" defaultRowHeight="21" customHeight="1" x14ac:dyDescent="0.25"/>
  <cols>
    <col min="1" max="1" width="11.42578125" style="1"/>
    <col min="2" max="2" width="13.42578125" style="1" bestFit="1" customWidth="1"/>
    <col min="3" max="3" width="11.42578125" style="1"/>
    <col min="4" max="4" width="18.28515625" style="1" bestFit="1" customWidth="1"/>
    <col min="5" max="5" width="11.42578125" style="1"/>
    <col min="6" max="6" width="15" style="1" bestFit="1" customWidth="1"/>
    <col min="7" max="16384" width="11.42578125" style="1"/>
  </cols>
  <sheetData>
    <row r="2" spans="2:6" ht="21" customHeight="1" x14ac:dyDescent="0.25">
      <c r="B2" s="1" t="s">
        <v>1</v>
      </c>
      <c r="D2" s="1" t="s">
        <v>14</v>
      </c>
      <c r="F2" s="1" t="s">
        <v>19</v>
      </c>
    </row>
    <row r="3" spans="2:6" ht="21" customHeight="1" x14ac:dyDescent="0.25">
      <c r="B3" s="1" t="s">
        <v>2</v>
      </c>
      <c r="D3" s="1" t="s">
        <v>15</v>
      </c>
      <c r="F3" s="1" t="s">
        <v>20</v>
      </c>
    </row>
    <row r="4" spans="2:6" ht="21" customHeight="1" x14ac:dyDescent="0.25">
      <c r="B4" s="1" t="s">
        <v>3</v>
      </c>
      <c r="D4" s="1" t="s">
        <v>16</v>
      </c>
      <c r="F4" s="1" t="s">
        <v>21</v>
      </c>
    </row>
    <row r="5" spans="2:6" ht="21" customHeight="1" x14ac:dyDescent="0.25">
      <c r="B5" s="1" t="s">
        <v>4</v>
      </c>
      <c r="D5" s="1" t="s">
        <v>17</v>
      </c>
    </row>
    <row r="6" spans="2:6" ht="21" customHeight="1" x14ac:dyDescent="0.25">
      <c r="B6" s="1" t="s">
        <v>5</v>
      </c>
      <c r="D6" s="1" t="s">
        <v>18</v>
      </c>
    </row>
    <row r="7" spans="2:6" ht="21" customHeight="1" x14ac:dyDescent="0.25">
      <c r="B7" s="1" t="s">
        <v>6</v>
      </c>
      <c r="D7" s="1" t="s">
        <v>35</v>
      </c>
    </row>
    <row r="8" spans="2:6" ht="21" customHeight="1" x14ac:dyDescent="0.25">
      <c r="B8" s="1" t="s">
        <v>7</v>
      </c>
    </row>
    <row r="9" spans="2:6" ht="21" customHeight="1" x14ac:dyDescent="0.25">
      <c r="B9" s="1" t="s">
        <v>8</v>
      </c>
    </row>
    <row r="10" spans="2:6" ht="21" customHeight="1" x14ac:dyDescent="0.25">
      <c r="B10" s="1" t="s">
        <v>9</v>
      </c>
    </row>
    <row r="11" spans="2:6" ht="21" customHeight="1" x14ac:dyDescent="0.25">
      <c r="B11" s="1" t="s">
        <v>10</v>
      </c>
    </row>
    <row r="12" spans="2:6" ht="21" customHeight="1" x14ac:dyDescent="0.25">
      <c r="B12" s="1" t="s">
        <v>11</v>
      </c>
    </row>
    <row r="13" spans="2:6" ht="21" customHeight="1" x14ac:dyDescent="0.25">
      <c r="B13" s="1" t="s">
        <v>12</v>
      </c>
    </row>
    <row r="14" spans="2:6" ht="21" customHeight="1" x14ac:dyDescent="0.25">
      <c r="B14" s="1" t="s">
        <v>13</v>
      </c>
    </row>
  </sheetData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Base de datos</vt:lpstr>
      <vt:lpstr>Calculos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Rodríguez</dc:creator>
  <cp:lastModifiedBy>Jean Rodríguez</cp:lastModifiedBy>
  <dcterms:created xsi:type="dcterms:W3CDTF">2015-06-05T18:19:34Z</dcterms:created>
  <dcterms:modified xsi:type="dcterms:W3CDTF">2020-09-01T04:51:09Z</dcterms:modified>
</cp:coreProperties>
</file>