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3.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tables/table16.xml" ContentType="application/vnd.openxmlformats-officedocument.spreadsheetml.table+xml"/>
  <Override PartName="/xl/drawings/drawing4.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7.xml" ContentType="application/vnd.openxmlformats-officedocument.spreadsheetml.table+xml"/>
  <Override PartName="/xl/drawings/drawing5.xml" ContentType="application/vnd.openxmlformats-officedocument.drawing+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tables/table1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yanni\Dropbox\PC (2)\Desktop\"/>
    </mc:Choice>
  </mc:AlternateContent>
  <xr:revisionPtr revIDLastSave="0" documentId="13_ncr:1_{03715BA7-459C-4622-AFBB-0220BD031EF5}" xr6:coauthVersionLast="47" xr6:coauthVersionMax="47" xr10:uidLastSave="{00000000-0000-0000-0000-000000000000}"/>
  <bookViews>
    <workbookView xWindow="-120" yWindow="-120" windowWidth="29040" windowHeight="15720" tabRatio="667" xr2:uid="{54260533-B782-EB4F-ADAA-F1B2FAF8123D}"/>
  </bookViews>
  <sheets>
    <sheet name="SOURCES" sheetId="4" r:id="rId1"/>
    <sheet name="Tournée BU" sheetId="28" r:id="rId2"/>
    <sheet name="USURE" sheetId="22" r:id="rId3"/>
    <sheet name="Fusion" sheetId="15" state="hidden" r:id="rId4"/>
    <sheet name="Articles de revues" sheetId="17" r:id="rId5"/>
    <sheet name="Archives 2 Usure" sheetId="12" state="hidden" r:id="rId6"/>
    <sheet name="Avancée" sheetId="9" r:id="rId7"/>
    <sheet name="TAG FICHES DE LECTURE" sheetId="27" state="hidden" r:id="rId8"/>
    <sheet name="Usure Archive" sheetId="20" state="hidden"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 i="4" l="1"/>
  <c r="W2" i="4"/>
  <c r="X2" i="4" s="1"/>
  <c r="X3" i="4"/>
  <c r="Y4" i="4"/>
  <c r="X5" i="4"/>
  <c r="AF20" i="4"/>
  <c r="AF19" i="4"/>
  <c r="X4" i="4" l="1"/>
  <c r="Y6" i="4"/>
  <c r="Y5" i="4"/>
  <c r="Y3" i="4"/>
  <c r="Y2" i="4"/>
  <c r="AH4" i="4"/>
  <c r="AI4" i="4"/>
  <c r="AH11" i="4" s="1"/>
  <c r="AH24" i="4"/>
  <c r="AF24" i="4"/>
  <c r="AH22" i="4"/>
  <c r="AF22" i="4"/>
  <c r="AH21" i="4" a="1"/>
  <c r="AH21" i="4" s="1"/>
  <c r="AF21" i="4" a="1"/>
  <c r="AF21" i="4" s="1"/>
  <c r="AH20" i="4"/>
  <c r="AH19" i="4"/>
  <c r="AE4" i="4"/>
  <c r="AF16" i="4" s="1"/>
  <c r="AF4" i="4"/>
  <c r="AG16" i="4" s="1"/>
  <c r="AJ4" i="4"/>
  <c r="AG4" i="4"/>
  <c r="AL4" i="4"/>
  <c r="AK4" i="4"/>
  <c r="I7" i="12"/>
  <c r="I6" i="12"/>
  <c r="I5" i="12"/>
  <c r="I4" i="12"/>
  <c r="I3" i="12"/>
  <c r="I2" i="12"/>
  <c r="AE29" i="4" l="1"/>
  <c r="AH26" i="4"/>
  <c r="AE31" i="4"/>
  <c r="AH23" i="4" s="1"/>
  <c r="AF26" i="4"/>
  <c r="AF25" i="4"/>
  <c r="AH25" i="4"/>
  <c r="AH13" i="4"/>
  <c r="J360" i="20"/>
  <c r="J359" i="20"/>
  <c r="J358" i="20"/>
  <c r="J357" i="20"/>
  <c r="J356" i="20"/>
  <c r="J355" i="20"/>
  <c r="J354" i="20"/>
  <c r="J353" i="20"/>
  <c r="J352" i="20"/>
  <c r="J351" i="20"/>
  <c r="J350" i="20"/>
  <c r="J349" i="20"/>
  <c r="J348" i="20"/>
  <c r="J347" i="20"/>
  <c r="J346" i="20"/>
  <c r="J345" i="20"/>
  <c r="J344" i="20"/>
  <c r="J343" i="20"/>
  <c r="J342" i="20"/>
  <c r="J341" i="20"/>
  <c r="J340" i="20"/>
  <c r="J339" i="20"/>
  <c r="J338" i="20"/>
  <c r="J337" i="20"/>
  <c r="J336" i="20"/>
  <c r="J335" i="20"/>
  <c r="J334" i="20"/>
  <c r="J333" i="20"/>
  <c r="J332" i="20"/>
  <c r="J331" i="20"/>
  <c r="J330" i="20"/>
  <c r="J329" i="20"/>
  <c r="J328" i="20"/>
  <c r="J327" i="20"/>
  <c r="J326" i="20"/>
  <c r="J325" i="20"/>
  <c r="J324" i="20"/>
  <c r="J323" i="20"/>
  <c r="J322" i="20"/>
  <c r="J321" i="20"/>
  <c r="J320" i="20"/>
  <c r="J319" i="20"/>
  <c r="J318" i="20"/>
  <c r="J317" i="20"/>
  <c r="J316" i="20"/>
  <c r="J315" i="20"/>
  <c r="J314" i="20"/>
  <c r="J313" i="20"/>
  <c r="J312" i="20"/>
  <c r="J311" i="20"/>
  <c r="J310" i="20"/>
  <c r="J309" i="20"/>
  <c r="J96" i="20"/>
  <c r="J95" i="20"/>
  <c r="J94" i="20"/>
  <c r="J93" i="20"/>
  <c r="J92" i="20"/>
  <c r="J91" i="20"/>
  <c r="J90" i="20"/>
  <c r="J89" i="20"/>
  <c r="J88" i="20"/>
  <c r="J87" i="20"/>
  <c r="J86" i="20"/>
  <c r="P4" i="20"/>
  <c r="P3" i="20"/>
  <c r="AG6" i="4"/>
  <c r="AH16" i="4" s="1"/>
  <c r="AL6" i="4"/>
  <c r="AE33" i="4" l="1"/>
  <c r="AH27" i="4"/>
  <c r="AF23" i="4"/>
  <c r="AF27" i="4"/>
  <c r="Q3" i="20"/>
  <c r="P2" i="20"/>
  <c r="AE6" i="4"/>
  <c r="AJ6" i="4"/>
  <c r="M10" i="9"/>
  <c r="O10" i="9" s="1"/>
  <c r="M9" i="9"/>
  <c r="O9" i="9" s="1"/>
  <c r="M8" i="9"/>
  <c r="O8" i="9" s="1"/>
  <c r="M7" i="9"/>
  <c r="O7" i="9" s="1"/>
  <c r="L2" i="9"/>
  <c r="A1" i="9"/>
  <c r="AE16" i="4" l="1"/>
  <c r="M11" i="9"/>
  <c r="O11" i="9" s="1"/>
  <c r="AF17" i="4" l="1"/>
  <c r="AG17" i="4"/>
  <c r="AH17" i="4"/>
  <c r="AE17"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tc={D052B0A5-0ED2-F149-A66A-5F7D182B8E4C}</author>
    <author>Yannis Vassiliadis</author>
  </authors>
  <commentList>
    <comment ref="A608" authorId="0" shapeId="0" xr:uid="{D052B0A5-0ED2-F149-A66A-5F7D182B8E4C}">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Nouvelle édition en décembre 2021
</t>
      </text>
    </comment>
    <comment ref="A612" authorId="1" shapeId="0" xr:uid="{E8D8D2E8-6D05-D04E-A03D-CD3E0B76DC21}">
      <text>
        <r>
          <rPr>
            <b/>
            <sz val="10"/>
            <color rgb="FF000000"/>
            <rFont val="Tahoma"/>
            <family val="2"/>
          </rPr>
          <t>Yannis Vassiliadis:</t>
        </r>
        <r>
          <rPr>
            <sz val="10"/>
            <color rgb="FF000000"/>
            <rFont val="Tahoma"/>
            <family val="2"/>
          </rPr>
          <t xml:space="preserve">
</t>
        </r>
        <r>
          <rPr>
            <sz val="10"/>
            <color rgb="FF000000"/>
            <rFont val="Tahoma"/>
            <family val="2"/>
          </rPr>
          <t>PAS DU TOUT À JOUR, 10</t>
        </r>
        <r>
          <rPr>
            <sz val="10"/>
            <color rgb="FF000000"/>
            <rFont val="Tahoma"/>
            <family val="2"/>
          </rPr>
          <t>°</t>
        </r>
        <r>
          <rPr>
            <sz val="10"/>
            <color rgb="FF000000"/>
            <rFont val="Tahoma"/>
            <family val="2"/>
          </rPr>
          <t xml:space="preserve"> ÉDITION QUI EXISTE, C'EST LA 3</t>
        </r>
        <r>
          <rPr>
            <sz val="10"/>
            <color rgb="FF000000"/>
            <rFont val="Tahoma"/>
            <family val="2"/>
          </rPr>
          <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<sst xmlns="http://schemas.openxmlformats.org/spreadsheetml/2006/main" count="6844" uniqueCount="2735">
  <si>
    <t>Histoire du discours fiscal en Europe</t>
  </si>
  <si>
    <t>Alexandre Maitrot de la Motte</t>
  </si>
  <si>
    <t>Ioanna Papadamaki</t>
  </si>
  <si>
    <t>Introduction à la fiscalité internationale</t>
  </si>
  <si>
    <t>Précis de fiscalité internationale</t>
  </si>
  <si>
    <t>Droit fiscal international</t>
  </si>
  <si>
    <t>La concurrence fiscale internationale</t>
  </si>
  <si>
    <t>Précis de droit fiscal international</t>
  </si>
  <si>
    <t>Thierry Lambert</t>
  </si>
  <si>
    <t>Philippe Malherbe</t>
  </si>
  <si>
    <t>Lydia Lebon</t>
  </si>
  <si>
    <t>Bernard Castagnède</t>
  </si>
  <si>
    <t>Pierre-Léonard Rouzaud</t>
  </si>
  <si>
    <t>Vanessa Barbé</t>
  </si>
  <si>
    <t>Thierry Madiès</t>
  </si>
  <si>
    <t>Gilbert Tixier</t>
  </si>
  <si>
    <t>Xavier Oberson</t>
  </si>
  <si>
    <t>Collectif</t>
  </si>
  <si>
    <t>Des ententes internationales pour la répression des fraudes fiscales</t>
  </si>
  <si>
    <t>Roger Guérin</t>
  </si>
  <si>
    <t>International tax policy : between competition and cooperation</t>
  </si>
  <si>
    <t>Tsilly Dagan</t>
  </si>
  <si>
    <t>L'imposition et les mouvements internationaux de capitaux : un colloque réunissant pays de l'OCDE et pays non-membres de l'OCDE..</t>
  </si>
  <si>
    <t>OCDE</t>
  </si>
  <si>
    <t>Impôt et territoires : regards croisés Canada-France</t>
  </si>
  <si>
    <t>La Fiscalité internationale des entreprises</t>
  </si>
  <si>
    <t>Facilitation problems of international associations : the legal, fiscal and administrative facilities of international non-governmental organizations, an international and comparative law, organization and policy study. Raymond Spencer Rodgers</t>
  </si>
  <si>
    <t>Droit fiscal communautaire</t>
  </si>
  <si>
    <t>Stratégie fiscale internationale</t>
  </si>
  <si>
    <t>Fiscalité internationale de l'entreprise</t>
  </si>
  <si>
    <t>L'entreprise multinationale dans tous ses États</t>
  </si>
  <si>
    <t>Fiscalité internationale. 1. Prévention, contrôle et répression de l'évasion fiscale</t>
  </si>
  <si>
    <t>L'évasion et la fraude fiscales internationales : quatre études</t>
  </si>
  <si>
    <t>Manuel de droit fiscal international : introduction aux Conventions de double imposition (CDI) sur la base du Modèle de Convention fiscale concernant le revenu et la fortune de l'OCDE</t>
  </si>
  <si>
    <t>Tax and the digital economy : challenges and proposals for reform</t>
  </si>
  <si>
    <t>A multilateral tax treaty : designing an instrument to modernise international tax law</t>
  </si>
  <si>
    <t>Broekhuisen</t>
  </si>
  <si>
    <t>Raymond Rodgers</t>
  </si>
  <si>
    <t>René Stève</t>
  </si>
  <si>
    <t>Patrick Michaud / Philippe Derouin</t>
  </si>
  <si>
    <t>Maxime Chrétien</t>
  </si>
  <si>
    <t>Daniel de Vries Reilingh</t>
  </si>
  <si>
    <t>Droit fiscal international et européen</t>
  </si>
  <si>
    <t>Vers une politique fiscale européenne à l'égard des entreprises multinationales? : [Actes du colloque du 16 mars 1973, organisé à Louvain]</t>
  </si>
  <si>
    <t>Fiscalité et marché unique européen</t>
  </si>
  <si>
    <t xml:space="preserve">Centre de recherches interdisciplinaires Droit-Economie. Auteur </t>
  </si>
  <si>
    <t>Ministère de l'économie, des finances et de la privatisation</t>
  </si>
  <si>
    <t>Louis Cartou</t>
  </si>
  <si>
    <t>Phu Duc Nguyen</t>
  </si>
  <si>
    <t>Workshop on double taxation in the European Union</t>
  </si>
  <si>
    <t>Commission Européenne</t>
  </si>
  <si>
    <t>Impact of digitalisation on international tax matters</t>
  </si>
  <si>
    <t>Saïda El Boudouhi</t>
  </si>
  <si>
    <t>The importance of being effective. Soft law and hard law in the international tax system, a new design</t>
  </si>
  <si>
    <t>Charles-Eloi Gerval</t>
  </si>
  <si>
    <t>Gaël Perraud</t>
  </si>
  <si>
    <t>Pascal Saint-Amans</t>
  </si>
  <si>
    <t>Le rôle de l'OCDE dans la régulation de la concurrence fiscale</t>
  </si>
  <si>
    <t>Le Rôle des juridictions en fiscalité internationale</t>
  </si>
  <si>
    <t>L'interprétation de la notion d'assujetti à l'impôt en droit fiscal international</t>
  </si>
  <si>
    <t>Sonia Boufeldja</t>
  </si>
  <si>
    <t>L'OCDE et le règlement des différends fiscaux, renforcer la coopération entre les autorités pour éliminer les doubles impositions</t>
  </si>
  <si>
    <t>Caroline Silberztein / Marion Brauge</t>
  </si>
  <si>
    <t>De nouveaux principes de répartition de la compétence fiscale dans l'Union Européenne</t>
  </si>
  <si>
    <t>La souveraineté fiscale à l'heure du retour de l'harmonisation</t>
  </si>
  <si>
    <t>Olivier Sivieude</t>
  </si>
  <si>
    <t>Clara Coudert</t>
  </si>
  <si>
    <t>Nassima Yelles Chaouche</t>
  </si>
  <si>
    <t>Fabrice Pezet</t>
  </si>
  <si>
    <t>Vers l'uniformisation de la lutte contre les pratiques abusives en droit fiscal de l'Union Européenne</t>
  </si>
  <si>
    <t>Nicolas Vergnet</t>
  </si>
  <si>
    <t>Tovony Randriamanalina</t>
  </si>
  <si>
    <t>Usé</t>
  </si>
  <si>
    <t>Date</t>
  </si>
  <si>
    <t>Nom du document</t>
  </si>
  <si>
    <t>DOC-002</t>
  </si>
  <si>
    <t>DOC-003</t>
  </si>
  <si>
    <t>DOC-004</t>
  </si>
  <si>
    <t>DOC-005</t>
  </si>
  <si>
    <t>DOC-006</t>
  </si>
  <si>
    <t>DOC-008</t>
  </si>
  <si>
    <t>DOC-010</t>
  </si>
  <si>
    <t>DOC-011</t>
  </si>
  <si>
    <t>DOC-012</t>
  </si>
  <si>
    <t>DOC-013</t>
  </si>
  <si>
    <t>DOC-014</t>
  </si>
  <si>
    <t>DOC-015</t>
  </si>
  <si>
    <t>DOC-016</t>
  </si>
  <si>
    <t>DOC-017</t>
  </si>
  <si>
    <t>DOC-018</t>
  </si>
  <si>
    <t>DOC-019</t>
  </si>
  <si>
    <t>DOC-020</t>
  </si>
  <si>
    <t>DOC-021</t>
  </si>
  <si>
    <t>DOC-022</t>
  </si>
  <si>
    <t>DOC-024</t>
  </si>
  <si>
    <t>DOC-025</t>
  </si>
  <si>
    <t>DOC-026</t>
  </si>
  <si>
    <t>DOC-027</t>
  </si>
  <si>
    <t>DOC-029</t>
  </si>
  <si>
    <t>DOC-030</t>
  </si>
  <si>
    <t>DOC-031</t>
  </si>
  <si>
    <t>DOC-032</t>
  </si>
  <si>
    <t>DOC-034</t>
  </si>
  <si>
    <t>DOC-035</t>
  </si>
  <si>
    <t>DOC-036</t>
  </si>
  <si>
    <t>DOC-037</t>
  </si>
  <si>
    <t>DOC-038</t>
  </si>
  <si>
    <t>DOC-039</t>
  </si>
  <si>
    <t>DOC-042</t>
  </si>
  <si>
    <t>DOC-043</t>
  </si>
  <si>
    <t>DOC-044</t>
  </si>
  <si>
    <t>DOC-045</t>
  </si>
  <si>
    <t>DOC-047</t>
  </si>
  <si>
    <t>DOC-048</t>
  </si>
  <si>
    <t>DOC-049</t>
  </si>
  <si>
    <t>DOC-051</t>
  </si>
  <si>
    <t>DOC-052</t>
  </si>
  <si>
    <t>DOC-054</t>
  </si>
  <si>
    <t>DOC-055</t>
  </si>
  <si>
    <t>DOC-056</t>
  </si>
  <si>
    <t>DOC-057</t>
  </si>
  <si>
    <t>DOC-062</t>
  </si>
  <si>
    <t>Concurrence ou convergence entre l'OCDE et l'UE dans la lutte contre les pratiques fiscales abusives</t>
  </si>
  <si>
    <t>Quel rôle peut jouer l'Europe dans l'imposition des multinationales</t>
  </si>
  <si>
    <t xml:space="preserve">Que reste-t-il des paradis fiscaux ? </t>
  </si>
  <si>
    <t>NON</t>
  </si>
  <si>
    <t>Cote Personnelle</t>
  </si>
  <si>
    <t>Type de document</t>
  </si>
  <si>
    <t>Auteurs</t>
  </si>
  <si>
    <t>Localisation</t>
  </si>
  <si>
    <t>La fiscalité internationale à réinventer ? Un colloque organisé par le Conseil d'État le 30 novembre 2018</t>
  </si>
  <si>
    <t>Conseil d'État</t>
  </si>
  <si>
    <t>Éléments de droit fiscal international</t>
  </si>
  <si>
    <t>MAN-002</t>
  </si>
  <si>
    <t>A tax globalist, essays in honour of Maarten J.Ellis</t>
  </si>
  <si>
    <t>Mélanges Pascal Minne, Fiscalité internationale et patrimoniale</t>
  </si>
  <si>
    <t>Sami Douénias (coll.)</t>
  </si>
  <si>
    <t>L'Europe face à la régionalisation fiscale, compétence, concurrence, compétitivité et efficacité</t>
  </si>
  <si>
    <t>Jacques Autenne (coll.)</t>
  </si>
  <si>
    <t>Cote OFFICIELLE</t>
  </si>
  <si>
    <t>A study on Future trends and Taxation, final Report</t>
  </si>
  <si>
    <t>Annual Report on taxation 2021, Review of taxation policies in the EU members States</t>
  </si>
  <si>
    <t>Au nom du marché, une gouvernance fiscale européenne partagée</t>
  </si>
  <si>
    <t>Économie collaborative et fiscalité, Taxation de la valeur créée par l'économie collaborative</t>
  </si>
  <si>
    <t>Parlement européen</t>
  </si>
  <si>
    <t>Droit fiscal international et Européen</t>
  </si>
  <si>
    <t>Droit fiscal de l'Union européenne, les occasions manquées</t>
  </si>
  <si>
    <t>X</t>
  </si>
  <si>
    <t>L'impôt confiscatoire, notion et jurisprudence</t>
  </si>
  <si>
    <t>L'activité fiscale des organisations internationales (OCDE)</t>
  </si>
  <si>
    <t>Lucasz Stankiewicz</t>
  </si>
  <si>
    <t>L'activité fiscale des organisations internationales (Présentation)</t>
  </si>
  <si>
    <t>Fiscalité en Europe, développements récents</t>
  </si>
  <si>
    <t>Comprendre les politiques de l'Union Européenne, promouvoir le marché intérieur et la croissance économique, fiscalité, vers une fiscalité simple, juste et efficace dans l'Union Européenne</t>
  </si>
  <si>
    <t>Nom standardisé document</t>
  </si>
  <si>
    <t>La concurrence fiscale et sa régulation dans l'Union Européenne</t>
  </si>
  <si>
    <t>International tax law and Investment law, similar paths towards Global Governance</t>
  </si>
  <si>
    <t>La territorialité et l'Union européenne, approches de droit public</t>
  </si>
  <si>
    <t>L'impôt dans une économie mondialisée, contribution à une théorie générale de l'impôt</t>
  </si>
  <si>
    <t>L'œuvre fiscale de la société des nations</t>
  </si>
  <si>
    <t>Christophe de la Mardière</t>
  </si>
  <si>
    <t>Le développement par l'OCDE d'un droit fiscal international de type Soft Law</t>
  </si>
  <si>
    <t>Les aides d'État de nature fiscale en droit de l'Union européenne</t>
  </si>
  <si>
    <t>Listes des pays et territoires non coopératifs à des fins fiscales, l'Union européenne sur les pas de l'OCDE</t>
  </si>
  <si>
    <t xml:space="preserve">Politique fiscale de la commission européenne, où en sommes nous ? </t>
  </si>
  <si>
    <t>DOC-023</t>
  </si>
  <si>
    <t>Guillaume Allègre / Julien Pellefigue</t>
  </si>
  <si>
    <t>Taxation trends in the European Union, Data for the EU members States, Iceland, Norway and United Kingdom</t>
  </si>
  <si>
    <t>Polina Kouraleva-Cazals</t>
  </si>
  <si>
    <t>The OECD and international Tax Governance, a Constant evolution</t>
  </si>
  <si>
    <t xml:space="preserve">Une administration fiscale peut-elle lutter efficacement contre l'évasion fiscale internationale ? </t>
  </si>
  <si>
    <t>Une gouvernance fiscale mondiale?</t>
  </si>
  <si>
    <t xml:space="preserve">Union Européenne et États-Unis; quelles stratégies fiscales en matière de datacenters ? </t>
  </si>
  <si>
    <t xml:space="preserve">Vers un nouvel équilibre fiscal international ? </t>
  </si>
  <si>
    <t>Vers une fiscalité européenne ?</t>
  </si>
  <si>
    <t>International tax Governance in the digital Era, A Chinese perspective</t>
  </si>
  <si>
    <t>Inclusive International Tax Policymaking, FACTA, the US congressional Black Caucus, and the OECD blacklist</t>
  </si>
  <si>
    <t>Steven A.Dean</t>
  </si>
  <si>
    <t>La gouvernance fiscale mondiale et l'Afrique</t>
  </si>
  <si>
    <t>L'extraterritorialité du droit fiscal américain</t>
  </si>
  <si>
    <t>Kévin Jestin</t>
  </si>
  <si>
    <t>Les dispositifs européens de lutte contre l'optimisation fiscale</t>
  </si>
  <si>
    <t>Bastien Lignereux</t>
  </si>
  <si>
    <t>La baisse des taux et la non-harmonisation des assiettes, une situation paradoxale</t>
  </si>
  <si>
    <t>L'imposition des profits des entreprises numériques, vers l'établissement stable virtuel et au-delà !</t>
  </si>
  <si>
    <t>la Concurrence fiscale au sein des États fédéraux, l'exemple suisse</t>
  </si>
  <si>
    <t>Pierre-Alexis Blevin</t>
  </si>
  <si>
    <t>À la recherche du droit international fiscal commun</t>
  </si>
  <si>
    <t>DOCFR-001</t>
  </si>
  <si>
    <t>MAN-006</t>
  </si>
  <si>
    <t>MAN-008</t>
  </si>
  <si>
    <t>MAN-009</t>
  </si>
  <si>
    <t>Paradis fiscaux et opérations internationales, pays et zones à fiscalité privilégiée, mesures anti-évasion</t>
  </si>
  <si>
    <t>Bureau d'études fiscales et juridiques Francis Lefebvre</t>
  </si>
  <si>
    <t>Intégration financière européenne et fiscalité des revenus du capital</t>
  </si>
  <si>
    <t>Claude Emonnot</t>
  </si>
  <si>
    <t>Bernard Castagnède / Salomon Toledano</t>
  </si>
  <si>
    <t>MAN-010</t>
  </si>
  <si>
    <t>Fiscalité internationale, actualité et points sensibles (Actes du colloques du 23 avril 2009, organisé à l'occasion du cinquantième anniversaire de l'École supérieure des sciences fiscales)</t>
  </si>
  <si>
    <t>Doctrines fiscales, à la redécouverte de grands classiques</t>
  </si>
  <si>
    <t>Sophie Raimbault de Fontaine</t>
  </si>
  <si>
    <t>COLL-004</t>
  </si>
  <si>
    <t>DOC-063</t>
  </si>
  <si>
    <t>La compétence fiscale</t>
  </si>
  <si>
    <t>Andrés Kallergis</t>
  </si>
  <si>
    <t>DOC-064</t>
  </si>
  <si>
    <t>La territorialité de l'impôt sur les sociétés dans l'économie numérique</t>
  </si>
  <si>
    <t>Camille Marpillat</t>
  </si>
  <si>
    <t>Territorialité et mondialité, étude de l'imposition des bénéfices des sociétés de capitaux à la lumière des expériences française et américaine</t>
  </si>
  <si>
    <t>DOC-065</t>
  </si>
  <si>
    <t>Nicolas Melot</t>
  </si>
  <si>
    <t>Les critères d'assujetissement des sociétés étrangères à l'impôt sur les sociétés français, plaidoyer pour une clarification</t>
  </si>
  <si>
    <t>Fiscalité européenne</t>
  </si>
  <si>
    <t>Daniel Gutmann</t>
  </si>
  <si>
    <t>DOC-068</t>
  </si>
  <si>
    <t xml:space="preserve">Quel avenir pour l'impôt sur les sociétés ? </t>
  </si>
  <si>
    <t>Bert Zuijdendorp</t>
  </si>
  <si>
    <t>DOC-069</t>
  </si>
  <si>
    <t>Territorialité fiscale et compétitivité européenn, compte rendu de la soirée d'étude de l'IFA du 19 octobre 2004</t>
  </si>
  <si>
    <t>IFA</t>
  </si>
  <si>
    <t>ONU-001</t>
  </si>
  <si>
    <t>International co-operation in tax matters, Reports of the Ad Hoc group of experts on international co-operation in tax matters on the work of its second meeting</t>
  </si>
  <si>
    <t>Nations Unies</t>
  </si>
  <si>
    <t>ONU</t>
  </si>
  <si>
    <t>International co-operation in tax matters, Reports of the Ad Hoc group of experts on international co-operation in tax matters on the work of its third meeting</t>
  </si>
  <si>
    <t>International co-operation in tax matters, Reports of the Ad Hoc group of experts on international co-operation in tax matters on the work of its first meeting</t>
  </si>
  <si>
    <t>ONU-003</t>
  </si>
  <si>
    <t>International co-operation in tax matters, Reports of the Ad Hoc group of experts on international co-operation in tax matters on the work of its ninth meeting</t>
  </si>
  <si>
    <t>Contributions to international co-operation in tax matters, Treaty shopping, thin capitalization, co-operation between tax authorities, resolving international tax disputes</t>
  </si>
  <si>
    <t>International co-operation in tax matters, Reports of the Ad Hoc group of experts on international co-operation in tax matters on the work of its eighth meeting</t>
  </si>
  <si>
    <t>International co-operation in tax matters, Reports of the Ad Hoc group of experts on international co-operation in tax matters on the work of its seventh meeting</t>
  </si>
  <si>
    <t>ONU-008</t>
  </si>
  <si>
    <t>International co-operation in tax matters, Reports of the Ad Hoc group of experts on international co-operation in tax matters on the work of its eleventh meeting</t>
  </si>
  <si>
    <t>International co-operation in tax matters, Reports of the Ad Hoc group of experts on international co-operation in tax matters on the work of its sixth meeting</t>
  </si>
  <si>
    <t>DOC-070</t>
  </si>
  <si>
    <t>The theory of International tax competition and coordination</t>
  </si>
  <si>
    <t>DOC-071</t>
  </si>
  <si>
    <t>DOC-072</t>
  </si>
  <si>
    <t>Tax systems in European Union Countries</t>
  </si>
  <si>
    <t>Isabelle Joumard</t>
  </si>
  <si>
    <t>Hard Law and soft law in international taxation</t>
  </si>
  <si>
    <t>Allison Christians</t>
  </si>
  <si>
    <t>DOC-073</t>
  </si>
  <si>
    <t>The influence of EU law and OECD initiatives on corporate tax design in Italy</t>
  </si>
  <si>
    <t>Andrea Manzitti</t>
  </si>
  <si>
    <t>DOC-074</t>
  </si>
  <si>
    <t>DOC-075</t>
  </si>
  <si>
    <t>DOC-076</t>
  </si>
  <si>
    <t>DOC-078</t>
  </si>
  <si>
    <t>DOC-079</t>
  </si>
  <si>
    <t>DOC-080</t>
  </si>
  <si>
    <t>DOC-081</t>
  </si>
  <si>
    <t>DOC-082</t>
  </si>
  <si>
    <t>DOC-084</t>
  </si>
  <si>
    <t>DOC-085</t>
  </si>
  <si>
    <t>DOC-086</t>
  </si>
  <si>
    <t>DOC-087</t>
  </si>
  <si>
    <t>DOC-089</t>
  </si>
  <si>
    <t>The role of tax competition in international territorial tax regimes, federal states and the European Union</t>
  </si>
  <si>
    <t>Patricio Masbernat</t>
  </si>
  <si>
    <t>OECD multilateral instrument, the new era in international tax law</t>
  </si>
  <si>
    <t>Bartosz Bacia / Patryk Toporowski</t>
  </si>
  <si>
    <t>European tax law and international tax law</t>
  </si>
  <si>
    <t>Philippe Marchessou</t>
  </si>
  <si>
    <t>The coherence of international taxation</t>
  </si>
  <si>
    <t>Soft law and taxation, EU and international aspects</t>
  </si>
  <si>
    <t>Trends and sources of international taxation</t>
  </si>
  <si>
    <t>Carlos Maria Lopez Espadafor</t>
  </si>
  <si>
    <t>European Union, Fiscal competitiveness versus harmful tax competition in the european Union</t>
  </si>
  <si>
    <t>Patricia Lampreave</t>
  </si>
  <si>
    <t>EU company taxation in case of a common taxe base</t>
  </si>
  <si>
    <t>EU Tax law, an introduction</t>
  </si>
  <si>
    <t>Wolfgang Schön</t>
  </si>
  <si>
    <t>International taxation in an era of digital disruption, analyzing the current debate</t>
  </si>
  <si>
    <t>Itai Grinberg</t>
  </si>
  <si>
    <t>Taxation and state aid law in the european Union</t>
  </si>
  <si>
    <t>Bayond FACTA, an evolutionary moment for the international tax system</t>
  </si>
  <si>
    <t>Taxing multinationals in Europe</t>
  </si>
  <si>
    <t>DOC-093</t>
  </si>
  <si>
    <t>DOC-095</t>
  </si>
  <si>
    <t>DOC-096</t>
  </si>
  <si>
    <t>DOC-097</t>
  </si>
  <si>
    <t>DOC-098</t>
  </si>
  <si>
    <t>DOC-099</t>
  </si>
  <si>
    <t>DOC-100</t>
  </si>
  <si>
    <t>DOC-101</t>
  </si>
  <si>
    <t>DOC-102</t>
  </si>
  <si>
    <t>DOC-103</t>
  </si>
  <si>
    <t>BEPS and European Union Law</t>
  </si>
  <si>
    <t>Sjoerd Douma</t>
  </si>
  <si>
    <t>Who pays the corporate tax in a global economy</t>
  </si>
  <si>
    <t>Kimberly A. Clausing</t>
  </si>
  <si>
    <t>The costs of international tax cooperation</t>
  </si>
  <si>
    <t>Corporate taxation and international competition</t>
  </si>
  <si>
    <t>James R. Hines Jr.</t>
  </si>
  <si>
    <t>Woldwide taxation of US citizens living abroad, impact of FACTA and two proposals</t>
  </si>
  <si>
    <t>J. Richard (Dick) Harvey</t>
  </si>
  <si>
    <t>The meaning of "entreprise", "business", and "business profits" under tax treaties and domestic tax law, US report</t>
  </si>
  <si>
    <t>Allison Christians / Yariv Brauner</t>
  </si>
  <si>
    <t>State aid prohibition, the new GAAR in town</t>
  </si>
  <si>
    <t>Joachim Englisch</t>
  </si>
  <si>
    <t>Ability to pay in European tax law</t>
  </si>
  <si>
    <t>Implementing an international effective minimum tax in the EU</t>
  </si>
  <si>
    <t>Joachim Englisch / Johannes Becker</t>
  </si>
  <si>
    <t>How to bring a harmonized GLoBE minimum tax in compliance with EU fundamental Freedoms</t>
  </si>
  <si>
    <t>EU fundamental freedoms and dividend taxation</t>
  </si>
  <si>
    <t>Fiscal cohesion in the taxation of cross-border dividends II</t>
  </si>
  <si>
    <t>International taxation relations, theory and implications</t>
  </si>
  <si>
    <t>International effective minimum taxation, the GLoBE proposal</t>
  </si>
  <si>
    <t>Sovereignty, taxation, and social contract</t>
  </si>
  <si>
    <t>Fiscal cohesion in the taxation of cross-border dividends I</t>
  </si>
  <si>
    <t>DOC-104</t>
  </si>
  <si>
    <t>DOC-105</t>
  </si>
  <si>
    <t>DOC-106</t>
  </si>
  <si>
    <t>DOC-107</t>
  </si>
  <si>
    <t>DOC-108</t>
  </si>
  <si>
    <t>DOC-109</t>
  </si>
  <si>
    <t>DOC-110</t>
  </si>
  <si>
    <t>DOC-111</t>
  </si>
  <si>
    <t>DOC-112</t>
  </si>
  <si>
    <t xml:space="preserve">Global Tax governance, work in progress ? </t>
  </si>
  <si>
    <t>Jan Wouters / Katrien Meuwissen</t>
  </si>
  <si>
    <t>The history of international tax law</t>
  </si>
  <si>
    <t>Marilyne Sadowsky</t>
  </si>
  <si>
    <t>From bureaucracy to cooperation ? On the evolution of hybrid governance in international taxation</t>
  </si>
  <si>
    <t>Markus Brem</t>
  </si>
  <si>
    <t>Some reflextions on the OECD and the sources of international tax principles</t>
  </si>
  <si>
    <t>International tax as international law</t>
  </si>
  <si>
    <t xml:space="preserve">The OECD's harmful tax competition project, is it international tax law ? </t>
  </si>
  <si>
    <t>John McLaren</t>
  </si>
  <si>
    <t>The role of the OECD in the current international tax law, voluntary of obligatory ?</t>
  </si>
  <si>
    <t>Alireza Salehifar</t>
  </si>
  <si>
    <t>The legal integration of national, international and european tax law</t>
  </si>
  <si>
    <t>Gianluigi Bizioli</t>
  </si>
  <si>
    <t>Recent developments in european tax law</t>
  </si>
  <si>
    <t>Mitchell B. Carroll</t>
  </si>
  <si>
    <t>DOC-113</t>
  </si>
  <si>
    <t>The european dimension in international tax law</t>
  </si>
  <si>
    <t>Otmar Thömmes</t>
  </si>
  <si>
    <t>-</t>
  </si>
  <si>
    <t>Contribution à l'étude du droit international fiscal actuel, le rôle des organisations internationales dans le règlement des questions d'impôts entre les divers États (Volume 86)</t>
  </si>
  <si>
    <t>OUI</t>
  </si>
  <si>
    <t>TRAITÉ</t>
  </si>
  <si>
    <t>TOTAL</t>
  </si>
  <si>
    <t>RESTE</t>
  </si>
  <si>
    <t>NOMBRE TOTAL DE PAGES</t>
  </si>
  <si>
    <t>NOMBRE DE PAGES FAITES</t>
  </si>
  <si>
    <t>INDICATIONS</t>
  </si>
  <si>
    <t xml:space="preserve">25 %: </t>
  </si>
  <si>
    <t>50 % :</t>
  </si>
  <si>
    <t xml:space="preserve">75% : </t>
  </si>
  <si>
    <t>1/3:</t>
  </si>
  <si>
    <t xml:space="preserve">2/3: </t>
  </si>
  <si>
    <t xml:space="preserve"> </t>
  </si>
  <si>
    <t>NC</t>
  </si>
  <si>
    <t>UE-001</t>
  </si>
  <si>
    <t>Comunication from the commission to the european parliament, the council, the european economic and social committee and the committee of the Regions, The next Generation of own ressources for the EU Budget</t>
  </si>
  <si>
    <t>UE</t>
  </si>
  <si>
    <t>UE-002</t>
  </si>
  <si>
    <t>UE-003</t>
  </si>
  <si>
    <t>UE-004</t>
  </si>
  <si>
    <t>UE-006</t>
  </si>
  <si>
    <t>UE-007</t>
  </si>
  <si>
    <t>UE-008</t>
  </si>
  <si>
    <t>The sources of EU Law and their relationships, lessons for the field of taxation</t>
  </si>
  <si>
    <t>Rita Szudoczky</t>
  </si>
  <si>
    <t>European direct taxation, case law and regulation 1</t>
  </si>
  <si>
    <t>European direct taxation, case law and regulation 2</t>
  </si>
  <si>
    <t>Dennis Weber</t>
  </si>
  <si>
    <t>MAN-012</t>
  </si>
  <si>
    <t>Dominique Berlin</t>
  </si>
  <si>
    <t>DOC-116</t>
  </si>
  <si>
    <t>Elli Assimacopoulou</t>
  </si>
  <si>
    <t>The aftermath of BEPS</t>
  </si>
  <si>
    <t>MAN-013</t>
  </si>
  <si>
    <t>Joanna Wheeler</t>
  </si>
  <si>
    <t>DOC-117</t>
  </si>
  <si>
    <t>Quelle europe fiscale ? Fiscalité et justice sociale</t>
  </si>
  <si>
    <t>Syndicat national unifié des impôts</t>
  </si>
  <si>
    <t>Mondialisation et fiscalité, la globalisation fiscale</t>
  </si>
  <si>
    <t>Marc Leroy</t>
  </si>
  <si>
    <t>A global analysis of tax treaty dispute 1</t>
  </si>
  <si>
    <t>A global analysis of tax treaty dispute 2</t>
  </si>
  <si>
    <t>DOC-118</t>
  </si>
  <si>
    <t>DOC-119</t>
  </si>
  <si>
    <t>DOC-120</t>
  </si>
  <si>
    <t>Eduardo Baistrocchi</t>
  </si>
  <si>
    <t>Droit de l'OMC, droit de l'UE et fiscalité directe</t>
  </si>
  <si>
    <t>European tax law</t>
  </si>
  <si>
    <t>DOC-121</t>
  </si>
  <si>
    <t>DOC-122</t>
  </si>
  <si>
    <t>International tax law</t>
  </si>
  <si>
    <t>Andrea Amatucci</t>
  </si>
  <si>
    <t>The public international law of taxation, text, cases and materials</t>
  </si>
  <si>
    <t>DOC-123</t>
  </si>
  <si>
    <t>Le renouveau des modes de règlement des différends en droit fiscal international</t>
  </si>
  <si>
    <t>Le fonctionnement des collaborations internationales en matière de contrôle fiscal</t>
  </si>
  <si>
    <t>Thierry Viu</t>
  </si>
  <si>
    <t>Cote personnelle</t>
  </si>
  <si>
    <t>Page de la référence</t>
  </si>
  <si>
    <t>Titre</t>
  </si>
  <si>
    <t>Auteur</t>
  </si>
  <si>
    <t>Autre</t>
  </si>
  <si>
    <t>Report to the financial committee</t>
  </si>
  <si>
    <t>Rapport à la SDN</t>
  </si>
  <si>
    <t>League of nations Committee of technical experts</t>
  </si>
  <si>
    <t>The EU VAT System and the Internal Market</t>
  </si>
  <si>
    <t>Doctoral series, Vol. 16, IBFD</t>
  </si>
  <si>
    <t>pp. 11-24</t>
  </si>
  <si>
    <t>The single market and national tax sovereignty</t>
  </si>
  <si>
    <t xml:space="preserve">Fiscal sovereignty of the member states in an internal market - Past and future. Coll. Eurotax, vol. 28/ Alphen aan den Rijn. </t>
  </si>
  <si>
    <t>pp.51-71</t>
  </si>
  <si>
    <t>Direct taxation aand EU Law : integration or disintegration</t>
  </si>
  <si>
    <t>Melchior Wathelet</t>
  </si>
  <si>
    <t>EC Tax Review</t>
  </si>
  <si>
    <t>EC Tax Review, n°1</t>
  </si>
  <si>
    <t>p.2</t>
  </si>
  <si>
    <t>The autonomy of community law</t>
  </si>
  <si>
    <t>European Monographs, Vol 45, La Haye, Kluwer</t>
  </si>
  <si>
    <t>pp.207-211</t>
  </si>
  <si>
    <t>Taxation and competition : the realization of the internal market</t>
  </si>
  <si>
    <t>EC Tax Review, n°2</t>
  </si>
  <si>
    <t>pp.78-82</t>
  </si>
  <si>
    <t>L'application du droit de l'UE en matière fiscale</t>
  </si>
  <si>
    <t>Titre VII</t>
  </si>
  <si>
    <t>2019/I</t>
  </si>
  <si>
    <t>n°2</t>
  </si>
  <si>
    <t>Infos diverses</t>
  </si>
  <si>
    <t>REIDF, n°2</t>
  </si>
  <si>
    <t>p.237</t>
  </si>
  <si>
    <t>L'évasion fiscale, une transgression de quelles normes ?</t>
  </si>
  <si>
    <t>REIDF, n°4</t>
  </si>
  <si>
    <t>p.516</t>
  </si>
  <si>
    <t>L'OCDE : un acteur influent du droit fiscal international</t>
  </si>
  <si>
    <t>Gestion et finances publiques n°3</t>
  </si>
  <si>
    <t>pp. 94-102</t>
  </si>
  <si>
    <t xml:space="preserve">Is tax avoidance the same thing under the OECD base erosion and profit shifting action plan, national tax law and EU Law ? </t>
  </si>
  <si>
    <t>Bull. IFBD, vol n°70</t>
  </si>
  <si>
    <t>p.167</t>
  </si>
  <si>
    <t>La fiscalité dans l'UE</t>
  </si>
  <si>
    <t>DOC. SEC(96) 487</t>
  </si>
  <si>
    <t>Un ensemble de mesures pour lutter contre la concurrence fiscale dommageable dans l'UE</t>
  </si>
  <si>
    <t>DOC.COM(97)564 Final</t>
  </si>
  <si>
    <t>De l'OCDE à l'UE, entre influence positive et concurrence dans la lutte contre la fraude et l'évasion fiscale</t>
  </si>
  <si>
    <t>L'actualité commentée par les fiscalistes, chroniques</t>
  </si>
  <si>
    <t>OCDE, du pluriel au singulier</t>
  </si>
  <si>
    <t>p.19</t>
  </si>
  <si>
    <t>Encourager la bonne gouvernance dans le dommaine fiscal</t>
  </si>
  <si>
    <t>Commission européenne</t>
  </si>
  <si>
    <t>DOC. COM(2009) 2012</t>
  </si>
  <si>
    <t>Promoting a more inclusive dialogue</t>
  </si>
  <si>
    <t>R.Biswas, International tax competition, Commonwealth Secretariat</t>
  </si>
  <si>
    <t>pp. 238 et suivants</t>
  </si>
  <si>
    <t>Communication sur des moyens concrets de renforcer la lutte contre la fraude et l'évasion fiscale, y compris en rapport avec les pays tiers</t>
  </si>
  <si>
    <t>DOC. COM(2012)351</t>
  </si>
  <si>
    <t>Plan d'action pour renforcer la lutte contre la fraude et l'évasion fiscale</t>
  </si>
  <si>
    <t>DOC. COM(2012) 72</t>
  </si>
  <si>
    <t>Emmanuel Raingeard de la Blétière</t>
  </si>
  <si>
    <t>The anti-tax directive general anti-abuse rule : a legal basis for a duty on member states to fight tax abuse in EU corporate direct tax law</t>
  </si>
  <si>
    <t>EC Tax Review, n°4</t>
  </si>
  <si>
    <t>p.176</t>
  </si>
  <si>
    <t>Mise en œuvre du projet BEPS : le moment de vérité approche</t>
  </si>
  <si>
    <t>Droit fiscal, n°5</t>
  </si>
  <si>
    <t>p.138</t>
  </si>
  <si>
    <t>The implementation of Anti-BEPS rules in the EU : a comprehensive Study</t>
  </si>
  <si>
    <t>IBFD</t>
  </si>
  <si>
    <t>p.10</t>
  </si>
  <si>
    <t>Fiscalité directe de l'UE, directives européennes</t>
  </si>
  <si>
    <t>Lexis Pratique Fiscal</t>
  </si>
  <si>
    <t>nos 8599 et suivants</t>
  </si>
  <si>
    <t xml:space="preserve">The new face of international tax dispute resolution : comparing the OECD multilateral instrument with the EU dispute resolution directive </t>
  </si>
  <si>
    <t>pp. 309-324</t>
  </si>
  <si>
    <t>La directive UE sur le règlement des différends, nouvel instrument d'un environnement fiscal attractifs</t>
  </si>
  <si>
    <t>Fiscalité Internationale, n°4</t>
  </si>
  <si>
    <t>2.1, p.12</t>
  </si>
  <si>
    <t>A fair and efficient tax system in the European Union for the digital single Market</t>
  </si>
  <si>
    <t>COM/2017/0547 final</t>
  </si>
  <si>
    <t>Sould the taxation of the digital economy really be different</t>
  </si>
  <si>
    <t>EC Tax Review, vol n°27, n°2</t>
  </si>
  <si>
    <t>pp. 72-73</t>
  </si>
  <si>
    <t>EC Tax Review,  vol n°27, n°6</t>
  </si>
  <si>
    <t xml:space="preserve">EC Tax Review, vol n°28, n°4 </t>
  </si>
  <si>
    <t>On the future of business income taxation in Europe</t>
  </si>
  <si>
    <t>World tax journal, vol n°12, n°1</t>
  </si>
  <si>
    <t>pp.79-128</t>
  </si>
  <si>
    <t>The quest for a new corporate taxation model and for an effective fight against international tax avoidance within the EU</t>
  </si>
  <si>
    <t>Intertax, vol n°44, n06/7</t>
  </si>
  <si>
    <t>pp. 463-480</t>
  </si>
  <si>
    <t>L'influence du droit communautaire sur le pouvoir financier du parlement français</t>
  </si>
  <si>
    <t>p.13</t>
  </si>
  <si>
    <t xml:space="preserve">L'europe peut-elle se passer d'un gouvernement économique ? </t>
  </si>
  <si>
    <t>Débats Réflexe Eurppe, La documentation française</t>
  </si>
  <si>
    <t>p.66</t>
  </si>
  <si>
    <t>Droit fiscal de l'UE</t>
  </si>
  <si>
    <t>2° édition, Collection "droit de l'UE", Bruylant</t>
  </si>
  <si>
    <t>REIDF, n°3</t>
  </si>
  <si>
    <t>Le droit souple</t>
  </si>
  <si>
    <t>Collection, les Etudes du Conseil d'État, Paris, La documentation française</t>
  </si>
  <si>
    <t>L'élaboration d'un instrument multilatéral pour modifier les conventions fiscales bilatérales, action 15, rapport final 2015</t>
  </si>
  <si>
    <t>Projet OCDE/G20 sur l'érosion de la base d'imposition et le transfert de bénéfices, Paris, Éditions OCDE</t>
  </si>
  <si>
    <t>The new international tax diplomacy</t>
  </si>
  <si>
    <t>The Goergtown Law Journal, Vol n°104</t>
  </si>
  <si>
    <t>pp.1137 et suivants</t>
  </si>
  <si>
    <t>The compatibility of the OECD/G20 base erosion and profit shifting proposals with EU law</t>
  </si>
  <si>
    <t>Bulletin for international taxation, n°1-2</t>
  </si>
  <si>
    <t>pp.95 et suivants</t>
  </si>
  <si>
    <t>Where is EU law in the OECD BEPS Discussion</t>
  </si>
  <si>
    <t>pp.190-193</t>
  </si>
  <si>
    <t>The transformation of international Tax Law</t>
  </si>
  <si>
    <t>pp.353-402</t>
  </si>
  <si>
    <t xml:space="preserve">La convention BEPS sur la fiscalité internationale. Quoi de neuf pour le droit international ? </t>
  </si>
  <si>
    <t>Annuaire de droit international</t>
  </si>
  <si>
    <t>p.621</t>
  </si>
  <si>
    <t>Public international law and tax law : tax payer's rights. The international law association's on international tax law</t>
  </si>
  <si>
    <t>Tokyo</t>
  </si>
  <si>
    <t>Governance without government : order and change in world politics</t>
  </si>
  <si>
    <t>Shaping International Tax Law and policy in challenging times</t>
  </si>
  <si>
    <t>Standford journal of internatonal Law</t>
  </si>
  <si>
    <t>The questionnable legitimacy of the OECD/G20 BEPS project</t>
  </si>
  <si>
    <t>Erasmus Law Review, n°2</t>
  </si>
  <si>
    <t>76-88</t>
  </si>
  <si>
    <t>Commission des communautés européennes</t>
  </si>
  <si>
    <t>Fiscalité et construction européenne : un paysage contrasté</t>
  </si>
  <si>
    <t>Revue des affaires européennes, n°2</t>
  </si>
  <si>
    <t>p.17</t>
  </si>
  <si>
    <t>L'europe et la fiscalité directe</t>
  </si>
  <si>
    <t>Les petites affiches, n°153</t>
  </si>
  <si>
    <t>p.12</t>
  </si>
  <si>
    <t>Marché intérieur et évasion fiscale</t>
  </si>
  <si>
    <t>Le rôle des organisations internationales dans le règlement des questions d'impôts entre les divers États</t>
  </si>
  <si>
    <t>Recueil de l'académie de droit international de la Haye, vol n°2</t>
  </si>
  <si>
    <t>p.26</t>
  </si>
  <si>
    <t>La double imposition et la coopération fiscale internationale</t>
  </si>
  <si>
    <t>RCADI, vol n°20</t>
  </si>
  <si>
    <t>p.554</t>
  </si>
  <si>
    <t>Droit fiscal contemporain</t>
  </si>
  <si>
    <t>Tome 2, Litec</t>
  </si>
  <si>
    <t>p.415</t>
  </si>
  <si>
    <t>Une possible histoire de la norme : les normativités émergentes de la mondialisation</t>
  </si>
  <si>
    <t>Thèse, Faculté de droit de Montréal</t>
  </si>
  <si>
    <t>Les normes produites par l'OCDE et les forces de normativités</t>
  </si>
  <si>
    <t>Le pouvoir normatif de l'OCDE, journée d'étude de la société française pour le droit international de Paris</t>
  </si>
  <si>
    <t>p.7 et 8</t>
  </si>
  <si>
    <t>L'OCDE et l'évolution du droit international de l'économie et de l'environnement</t>
  </si>
  <si>
    <t>Thèse, Université Paris 1</t>
  </si>
  <si>
    <t>p.46</t>
  </si>
  <si>
    <t>L'usage du soft law dans le système juridique international et ses implications sémantiques et pratiques sur la notion de règle de droit</t>
  </si>
  <si>
    <t>Le portique (en ligne), n°15</t>
  </si>
  <si>
    <t>(file:///leportique.revues.org/591)</t>
  </si>
  <si>
    <t>Le droit souple, réflexion sur les textures du droit</t>
  </si>
  <si>
    <t>p.629</t>
  </si>
  <si>
    <t xml:space="preserve">L'OCDE, site de gouvernance globale ? </t>
  </si>
  <si>
    <t>Pouvoir normatif de l'OCDE</t>
  </si>
  <si>
    <t>p.29</t>
  </si>
  <si>
    <t>Bruylant</t>
  </si>
  <si>
    <t>Tax competition in Europe</t>
  </si>
  <si>
    <t>IFBD, EATLP, International Tax Series</t>
  </si>
  <si>
    <t>Concurrence et harmonisation fiscale dans l'UE</t>
  </si>
  <si>
    <t>Stratégies fiscales des États et des entreprises, souveraineté et concurrence, 2009, p.31</t>
  </si>
  <si>
    <t>p.31</t>
  </si>
  <si>
    <t>Americal Journal of International Law, vol n°114, n°3</t>
  </si>
  <si>
    <t>OCDE (https://www.oecd.org/fr/ctp/dommageables/2090184.pdf)</t>
  </si>
  <si>
    <t>Report to the council on 25 november 2019</t>
  </si>
  <si>
    <t>Code of conduct Group</t>
  </si>
  <si>
    <t xml:space="preserve">p.24 </t>
  </si>
  <si>
    <t>European Union (14114/19) (https://data.consilium.europa.eu/doc/document/ST-14114-2019-INIT/en/pdf)</t>
  </si>
  <si>
    <t>Report to the council on 16 november 2018</t>
  </si>
  <si>
    <t>Report to the council on 20 november 2018</t>
  </si>
  <si>
    <t>European Union (9637/1/18 REV 1) (https://data.consilium.europa.eu/doc/document/ST-9637-2018-REV-1/en/pdf)</t>
  </si>
  <si>
    <t>European Union (14364/18) (https://data.consilium.europa.eu/doc/document/ST-14364-2018-INIT/en/pdf)</t>
  </si>
  <si>
    <t>pp.16 et 17</t>
  </si>
  <si>
    <t>Coopération fiscale internationale : dix ans d'évolution</t>
  </si>
  <si>
    <t>RJSP, n°17</t>
  </si>
  <si>
    <t>The making of international tax law : emprirical evidence from natural language processing</t>
  </si>
  <si>
    <t>UC Irvine School of Law Research Paper n°2019-02 (SSRN : https://ssrn.com/abstract=3314310)</t>
  </si>
  <si>
    <t xml:space="preserve">Towards relative normativity in international law ? </t>
  </si>
  <si>
    <t>pp. 413-442</t>
  </si>
  <si>
    <t>The American Journal of International Law, Vol n°77, n°3 (Publié en français dans la revue Général Int'l Public 5 de 1982)</t>
  </si>
  <si>
    <t>The effectiveness of European Community Law : institutions process, tools and techniques</t>
  </si>
  <si>
    <t>Modern Law Review, vol n°56</t>
  </si>
  <si>
    <t>pp. 19-56</t>
  </si>
  <si>
    <t>Reflexions sur les organisations internationales et la légitimité internationale : contraintes, pathologies et perspectives</t>
  </si>
  <si>
    <t>Revue internationale des sciences sociales, n°4 (n° 170)</t>
  </si>
  <si>
    <t>p.573</t>
  </si>
  <si>
    <t>Overview of new paths and patters in EU tax development with focus on EU Soft Law and externatl factors</t>
  </si>
  <si>
    <t xml:space="preserve">Part 1, 23 EC Tax Review 247 (2014) et part 2 dans 23 EC Tax Review 313 (2014) </t>
  </si>
  <si>
    <t>Improving the legitimacy of soft law in EU Tax Law</t>
  </si>
  <si>
    <t>35 Intertax 30 (2007)</t>
  </si>
  <si>
    <t>Soft tax law : steering legal pluralism towards international tax coordination</t>
  </si>
  <si>
    <t>D. Weber, traditionnal and alternative routes to european tax integration, IFBD</t>
  </si>
  <si>
    <t>Hard and Soft law in international governance</t>
  </si>
  <si>
    <t xml:space="preserve">International Organization 54,3 </t>
  </si>
  <si>
    <t>International Tax Coordination through the BEPS project and the exercice of tax sovereignty in the EU</t>
  </si>
  <si>
    <t>J. Englisch, International tax law : new challenges to and from constitutional and legal pluralism, IFBD</t>
  </si>
  <si>
    <t>p.230</t>
  </si>
  <si>
    <t>Unitary Taxation and international Tax rules</t>
  </si>
  <si>
    <t>Law and Economics Working Papars</t>
  </si>
  <si>
    <t>The doctrine of jurisdiction in international Law</t>
  </si>
  <si>
    <t>RCADI, t.111</t>
  </si>
  <si>
    <t>p.20</t>
  </si>
  <si>
    <t>Quelques observations sur les règles internationales relatives à l'application extraterritoriale du droit</t>
  </si>
  <si>
    <t>AFDI</t>
  </si>
  <si>
    <t>p.7. Spec. P9</t>
  </si>
  <si>
    <t>Extraterritorial Taxation in international law</t>
  </si>
  <si>
    <t>K.M.Meessen Extraterrirorial jurisdiction in theory and practice, Kluwer Law</t>
  </si>
  <si>
    <t>Regars croisés sur l'extraterritorialité du droit, Introduction</t>
  </si>
  <si>
    <t>CDE, n°4</t>
  </si>
  <si>
    <t>dossier 24</t>
  </si>
  <si>
    <t>International Law in times of hegemony : unequal power and the shaping of the international legal orders</t>
  </si>
  <si>
    <t>Eur. J. Int'l, vol n°16</t>
  </si>
  <si>
    <t>p.369</t>
  </si>
  <si>
    <t>Prospects for US tax reform and implications for Europe</t>
  </si>
  <si>
    <t>p.235</t>
  </si>
  <si>
    <t>Jurisdiction in international Law</t>
  </si>
  <si>
    <t>BYIL, vol 46</t>
  </si>
  <si>
    <t>p.145</t>
  </si>
  <si>
    <t>Do we need Tax Harmonization in the EU</t>
  </si>
  <si>
    <t>Kiel Working Paper n°916, IFW</t>
  </si>
  <si>
    <t>p.11</t>
  </si>
  <si>
    <t>Harmonization and coordination of corporate taxes in the European Union</t>
  </si>
  <si>
    <t>p.280</t>
  </si>
  <si>
    <t>International tax coordination for a second best world (part I)</t>
  </si>
  <si>
    <t>World tax journal</t>
  </si>
  <si>
    <t>p.78</t>
  </si>
  <si>
    <t>La coordination fiscale dans l'UE : dernière position</t>
  </si>
  <si>
    <t>Parlement Européen</t>
  </si>
  <si>
    <t>ECOFIN28FR</t>
  </si>
  <si>
    <t>Article 116 TFEU, The nuclear option for qualified majority Tax Harmonization</t>
  </si>
  <si>
    <t>Droit international public</t>
  </si>
  <si>
    <t>8e Édition, LGDJ</t>
  </si>
  <si>
    <t>p.407</t>
  </si>
  <si>
    <t>Politique fiscale de la commission européenne 2019-2024</t>
  </si>
  <si>
    <t>01.1</t>
  </si>
  <si>
    <t>Le budget de l'Union : moteur du plan de relance pour l'Europe</t>
  </si>
  <si>
    <t>COM(2020)442 final</t>
  </si>
  <si>
    <t>Renforcer l'harmonisation fiscale en europe</t>
  </si>
  <si>
    <t>Les notes du Conseil d'Analyse économique n°14</t>
  </si>
  <si>
    <t>Cambridge University Press</t>
  </si>
  <si>
    <t>Corporate tax policy and Incorporation in the EU</t>
  </si>
  <si>
    <t>International Tax And Public finance, vol 15, n°4</t>
  </si>
  <si>
    <t>Cnossen, Taxing capital income in the European Union, issues and options for reform, Oxford university Press</t>
  </si>
  <si>
    <t>Combining fiscal sovereignty and coordination : national taxation in a globalizing world</t>
  </si>
  <si>
    <t xml:space="preserve">Tax competition among european countries. Does the EU matter ? </t>
  </si>
  <si>
    <t>European journal of political economy, n°34</t>
  </si>
  <si>
    <t>Kaul et Conceiçao, The new public finance : responding to global challenges, Oxford University Press</t>
  </si>
  <si>
    <t>Report of the committee of independant experts on company Taxation</t>
  </si>
  <si>
    <t>Les réformes fiscales dans les pays de l'OCDE  : motifs, contraintes et mises en œuvres</t>
  </si>
  <si>
    <t>Revues économiques de l'OCDE, n°10</t>
  </si>
  <si>
    <t xml:space="preserve">Speed Dating entre États : l'OCDE réinvente la négociation multilatérale ? </t>
  </si>
  <si>
    <t>Option finances, n°1413</t>
  </si>
  <si>
    <t>p.50</t>
  </si>
  <si>
    <t>Tax law and policy in an adolescent european Union</t>
  </si>
  <si>
    <t>2 Bulletin for international Taxation 42</t>
  </si>
  <si>
    <t>Tax competition and EU Law</t>
  </si>
  <si>
    <t>pp. 97-193</t>
  </si>
  <si>
    <t>The OECD transfer pricing guidelines as a source of tax law : is globalization reaching the tax law</t>
  </si>
  <si>
    <t>35 Intertax 8</t>
  </si>
  <si>
    <t>Tax coordination and tax competition in the european Union : evaluating the code of conduct on business taxation</t>
  </si>
  <si>
    <t>Common market law review 685</t>
  </si>
  <si>
    <t>Soft Law, self regulation and co-regulation in European Law : where do they Meet</t>
  </si>
  <si>
    <t>Electronic Journal of Comparative Law</t>
  </si>
  <si>
    <t>OECD governance through soft law</t>
  </si>
  <si>
    <t>Morth, soft law in governance and regulation : an interdisciplinary analysis (Cheltenham, Edward Elgar Publishing)</t>
  </si>
  <si>
    <t>Soft law and institutional practice in the European Community</t>
  </si>
  <si>
    <t>S.Martin, The construction of Europe, Essays in jonour of Emile Noël (Dordrecht, Kluwer Academic Publishers)</t>
  </si>
  <si>
    <t>The soft law approach : commission rule making in the EU's State aid Regime</t>
  </si>
  <si>
    <t>Journal of European Public Policy</t>
  </si>
  <si>
    <t>Governance by international organizations : rethinking the Normative force of international decisions</t>
  </si>
  <si>
    <t>Hard and soft law in international institutions : complements, not alternatives</t>
  </si>
  <si>
    <t>Kirton and Trebilcock : Hard Choices, Soft Law : voluntary standards in Global Trade, environment and Social Governance (Aldershot, Ashgate)</t>
  </si>
  <si>
    <t>Interpretation of tax treaties under International Law</t>
  </si>
  <si>
    <t>IBFD, Amsterdam,</t>
  </si>
  <si>
    <t>Why is soft law really law ? A communicative approach to legislation</t>
  </si>
  <si>
    <t>Regel Maat 3</t>
  </si>
  <si>
    <t>Complying with Europe; EU Harmonisation and soft law in the Member States</t>
  </si>
  <si>
    <t>The structure of International Taxation : A proposal for simplification</t>
  </si>
  <si>
    <t>Texas Law Review n°74</t>
  </si>
  <si>
    <t>The role of the OECD commentary in tax treaty interpretation</t>
  </si>
  <si>
    <t>Australian Tax Forum, n°23</t>
  </si>
  <si>
    <t>EU regional policy and tax competition</t>
  </si>
  <si>
    <t>European Economic Review 54 (1)</t>
  </si>
  <si>
    <t>pp. 150-161</t>
  </si>
  <si>
    <t>Corporate tax reform in the EU : weighing pros and cons, policy briefing</t>
  </si>
  <si>
    <t>Centre for business taxation, university of oxford</t>
  </si>
  <si>
    <t>International tax coordination : regionalism versus globalism</t>
  </si>
  <si>
    <t>Journal of publics economics 88(6)</t>
  </si>
  <si>
    <t>pp. 1187-1214</t>
  </si>
  <si>
    <t>Tax competition and tax coordination in the European Union</t>
  </si>
  <si>
    <t>International Tax And Public finance, vol 10, n°6</t>
  </si>
  <si>
    <t>pp. 651-671</t>
  </si>
  <si>
    <t>The strategy for Europe's Internal Market</t>
  </si>
  <si>
    <t>COM(99) 624final/2</t>
  </si>
  <si>
    <t>Principles of international Law</t>
  </si>
  <si>
    <t>Sean D. Murphy</t>
  </si>
  <si>
    <t>Power, obligation and customary International Law</t>
  </si>
  <si>
    <t>Michael Byers</t>
  </si>
  <si>
    <t>11 Duke J.Comp &amp; Int'l 81,83</t>
  </si>
  <si>
    <t>38 Int'l &amp; Comp. L.Q. 850</t>
  </si>
  <si>
    <t>Soft Law, Hard Law, and european integration : toward a theory of hyridity</t>
  </si>
  <si>
    <t>Christine M. Chinkin</t>
  </si>
  <si>
    <t>Form and substance in international agreements</t>
  </si>
  <si>
    <t>99 am. J. Int'l Law 581</t>
  </si>
  <si>
    <t>Hard law and soft law in the construction of social Europe : the role of the open method of coordination</t>
  </si>
  <si>
    <t>11 euro. L.J. 343</t>
  </si>
  <si>
    <t>Is Fiscal Federalism different in the European Union, A comparative Analysis through the allocation function</t>
  </si>
  <si>
    <t>Paulo Vila Major</t>
  </si>
  <si>
    <t>SSRN (https://ssrn.com/abstract= 1294667)</t>
  </si>
  <si>
    <t>Optimal Tax perspective on tax Coordination</t>
  </si>
  <si>
    <t>Rose</t>
  </si>
  <si>
    <t>Cnossen, Tax coordination in the european community</t>
  </si>
  <si>
    <t>p.113 et suivants</t>
  </si>
  <si>
    <t>The law of the European Community</t>
  </si>
  <si>
    <t>Smith and Herzog</t>
  </si>
  <si>
    <t>Preliminary observations on Art 92-94, para 3: Evans, EC Law of State Aid 1997</t>
  </si>
  <si>
    <t>The principles of non-discrimination in international and european tax law</t>
  </si>
  <si>
    <t>Taxation of intercompany dividends under tax treaties and EU law</t>
  </si>
  <si>
    <t>G. Maisto, IBFD</t>
  </si>
  <si>
    <t>The tax treaties Myth</t>
  </si>
  <si>
    <t>32 New York University Journal of International Law and politics (939)</t>
  </si>
  <si>
    <t>Some observations concerning multijurisdictional tax competition</t>
  </si>
  <si>
    <t>Daniel Shaviro</t>
  </si>
  <si>
    <t>Daniel C. Esty and Damien Gerardin, Regulatory competition and economic integration : comparative perspectives (Oxford University Press, NY)</t>
  </si>
  <si>
    <t>p.60</t>
  </si>
  <si>
    <t>The influence of EU tax law on the EU member states' External relations</t>
  </si>
  <si>
    <t>Haslehmer, W., Kofler, G., Rust, A. Eu Tax law and policy in the 21st Century Kluwe</t>
  </si>
  <si>
    <t>pp.215-230</t>
  </si>
  <si>
    <t>Traditional and Alternatives Routes to European Tax Integration</t>
  </si>
  <si>
    <t>Tax treaties versus EU Law : which should prevail ?</t>
  </si>
  <si>
    <t>61 Eu. Taxn. 4</t>
  </si>
  <si>
    <t>pp.147-155</t>
  </si>
  <si>
    <t xml:space="preserve">Are the OECD/G20 pillar Two GLoBE Rules compliant with the fundamental Freedoms ? </t>
  </si>
  <si>
    <t xml:space="preserve">EC. Tax Review </t>
  </si>
  <si>
    <t>The principle of Equality in European Taxation</t>
  </si>
  <si>
    <t>The Hague, Kluwer Law International</t>
  </si>
  <si>
    <t>Triangular cases, Tax treaties and EC Law</t>
  </si>
  <si>
    <t>55 Bulletin for international Fiscal Documentation 6</t>
  </si>
  <si>
    <t>p.241</t>
  </si>
  <si>
    <t>EC Law requires multilateral Tax treaty</t>
  </si>
  <si>
    <t>The World Trade Organization, a legal and institutional Analysis</t>
  </si>
  <si>
    <t>Intersentia</t>
  </si>
  <si>
    <t xml:space="preserve">The court's case law on taxation : a castle built on shifting stands ? </t>
  </si>
  <si>
    <t>The role of the European Court of Justice in the development of direct taxation in the european Union</t>
  </si>
  <si>
    <t>57 Bulletin of international fiscal documentation</t>
  </si>
  <si>
    <t>J. Tiley (ed.), Studies in the history of tax law, Vol. 4,</t>
  </si>
  <si>
    <t>p.204</t>
  </si>
  <si>
    <t>British Tax Review, n°6</t>
  </si>
  <si>
    <t>p.722</t>
  </si>
  <si>
    <t>M. Bowman and D. Kritsiotis (Ed.), CUP</t>
  </si>
  <si>
    <t>p.73</t>
  </si>
  <si>
    <t>Oxford Journal of Legal Studies, vol 31, n°4</t>
  </si>
  <si>
    <t>pp.679-707</t>
  </si>
  <si>
    <t>Restructuring the treaty network, general report</t>
  </si>
  <si>
    <t>Cahiers de droit fiscal international, vol 105A</t>
  </si>
  <si>
    <t>Foundations of international Taxation</t>
  </si>
  <si>
    <t>Michael Graetz</t>
  </si>
  <si>
    <t>Crossing the boundary between public and private international regimes and non-state actors</t>
  </si>
  <si>
    <t>Virginia Haufler</t>
  </si>
  <si>
    <t>Regime theory and international relations (Volker Rittberger)</t>
  </si>
  <si>
    <t>International Regimes</t>
  </si>
  <si>
    <t>Richard Little</t>
  </si>
  <si>
    <t>The globalization of world politics (John Baylis &amp; Steve Smith, 2nd edition)</t>
  </si>
  <si>
    <t>pp.300-302</t>
  </si>
  <si>
    <t>International organizations and institutions</t>
  </si>
  <si>
    <t>Handbook of international relations (Walter Carlsnaes, Thomas Risse, Beth Simmon)</t>
  </si>
  <si>
    <t>p.196</t>
  </si>
  <si>
    <t>The rise of the OECD as informal World tax organization through National responses to E-commerce Tax Challenges</t>
  </si>
  <si>
    <t>Arthur J. Cockfield</t>
  </si>
  <si>
    <t>9 Yale J.L. ² Tech 59</t>
  </si>
  <si>
    <t>Are tax treaties necessary</t>
  </si>
  <si>
    <t>53 Tax L. Rev 1</t>
  </si>
  <si>
    <t>WTO rules on direct taxation</t>
  </si>
  <si>
    <t>Michael Daly</t>
  </si>
  <si>
    <t>29 world econ 527</t>
  </si>
  <si>
    <t>The recursivity of law : global norm Making and national lawmaking in the globalization of corporate insolvency regimes</t>
  </si>
  <si>
    <t>112 AM. J. Soc 1173</t>
  </si>
  <si>
    <t>Sovereignty, entitlement and cooperation in international taxation</t>
  </si>
  <si>
    <t>Peggy B. Musgrave</t>
  </si>
  <si>
    <t>26 brook J. Int'l L. 1335,1336</t>
  </si>
  <si>
    <t xml:space="preserve">Globlisation and tax related Issues : what are the concerns ? </t>
  </si>
  <si>
    <t>International Tax competition : Globalization and fiscal Sovereignty (Biswas)</t>
  </si>
  <si>
    <t xml:space="preserve">Are Global taxes feasible ? </t>
  </si>
  <si>
    <t>Ratman School of management Working paper n°3006175</t>
  </si>
  <si>
    <t>La fiscalité des entreprises dans le marché intérieur, document de travail de la commission</t>
  </si>
  <si>
    <t>Office des publications officielles des communautés européennes, Luxembourg</t>
  </si>
  <si>
    <t>Concil regulation 2020/2094 of 14 december 2020 establishing a European Union Recovery instrument to support the recovery in the aftermath of the COVID-19 crisis</t>
  </si>
  <si>
    <t>Conseil UE</t>
  </si>
  <si>
    <t>OJL433I</t>
  </si>
  <si>
    <t>p.23</t>
  </si>
  <si>
    <t>Council decision (EU, Euratom) 2020/2053 of 14 december 2020 on the system of own ressources of the European Union</t>
  </si>
  <si>
    <t>OJL424</t>
  </si>
  <si>
    <t>p.1</t>
  </si>
  <si>
    <t>Council Regulation (EU, Euratom) 2020/2093 of 17 december 2020 laying down the multinational financial framework for the years 2021 to 2027</t>
  </si>
  <si>
    <t>OJL 433I</t>
  </si>
  <si>
    <t>Vienna Convention on the Law of Treaties</t>
  </si>
  <si>
    <t>United Nations</t>
  </si>
  <si>
    <t>The redundancy of soft law</t>
  </si>
  <si>
    <t>Jan Klabbers</t>
  </si>
  <si>
    <t>Nordic Journal Of International Law 167</t>
  </si>
  <si>
    <t>The undesirability of soft law</t>
  </si>
  <si>
    <t>Nordic Journal Of International Law 381,382</t>
  </si>
  <si>
    <t>Legislative, Judicial, Soft Law, and Cooperative Approaches to Harmonizing Corporate Income Taxes in the US and EU</t>
  </si>
  <si>
    <t>Charles McLure</t>
  </si>
  <si>
    <t>14 Columbia Journal Of European Law 377</t>
  </si>
  <si>
    <t>The rise of soft law in tax administration, good news for taxpayers</t>
  </si>
  <si>
    <t>Duncan Bentley</t>
  </si>
  <si>
    <t>Asia-Pacific Tax Bulletin 32</t>
  </si>
  <si>
    <t>International Institutional Law</t>
  </si>
  <si>
    <t>Martinus Nijhoff Publishers, 3rd</t>
  </si>
  <si>
    <t>Conflict of norms in international tax law, the legal status of the OECD Commentaries</t>
  </si>
  <si>
    <t>IBFD, 1e Edition</t>
  </si>
  <si>
    <t>International Law and community Law, a Comparative analysis</t>
  </si>
  <si>
    <t xml:space="preserve"> Common market law review</t>
  </si>
  <si>
    <t>p.169</t>
  </si>
  <si>
    <t>International Tax arbitrage and the international Tax System</t>
  </si>
  <si>
    <t>The David R. Tillinghast Lecture, NYU School of Law in 53 Tax L. Rev 137</t>
  </si>
  <si>
    <t>Philosophie de la fiscalité pour une économie mondialisée</t>
  </si>
  <si>
    <t>L'impôt Arch. Phil. Dr. T. 46, Dalloz</t>
  </si>
  <si>
    <t>pp.329-348</t>
  </si>
  <si>
    <t>Les nouvelles contributions financières internationales</t>
  </si>
  <si>
    <t>Rapports officiels, la documentation française</t>
  </si>
  <si>
    <t>Quelle fiscalité pour des projets planétaires</t>
  </si>
  <si>
    <t>M. Leroy, Mondialisation et fiscalité. La globalisation fiscales. Coll. Finances publiques, l'Harmattan</t>
  </si>
  <si>
    <t>pp.17-32</t>
  </si>
  <si>
    <t>La lutte contre l'évasion fiscale de caractère international en l'absence et en présence de conventions fiscales internationales</t>
  </si>
  <si>
    <t>Bibliothèque de science financière, LGDJ</t>
  </si>
  <si>
    <t>La coopération entre États dans la lutte contre la fraude et l'évasion fiscales internationales</t>
  </si>
  <si>
    <t>Les accords entre l'Union européenne et la Suisse pour lutter contre la fraude et l'évasion fiscale</t>
  </si>
  <si>
    <t>Thierry Lambert, La fin des paradis fiscaux ? Montchrestien</t>
  </si>
  <si>
    <t>p.19-36</t>
  </si>
  <si>
    <t>pp.157-174</t>
  </si>
  <si>
    <t>Les impôts dans les affaires internationales</t>
  </si>
  <si>
    <t>Les pratiques fiscales abusives à la lumière du droit européen</t>
  </si>
  <si>
    <t>Dossier collectif</t>
  </si>
  <si>
    <t xml:space="preserve">La convention fiscale multilatérale, un outil juridique prometteur ? </t>
  </si>
  <si>
    <t>BF Francis Lefebvre, n°11</t>
  </si>
  <si>
    <t>pp.605-613</t>
  </si>
  <si>
    <t>Editions OCDE</t>
  </si>
  <si>
    <t>Les travaux de l'OCDE dans le domaine fiscal, 2018-2019</t>
  </si>
  <si>
    <t>Fiscalité : deux révolutions historiques</t>
  </si>
  <si>
    <t>Alternatives économiques</t>
  </si>
  <si>
    <t>pp.40-42</t>
  </si>
  <si>
    <t>Souveraineté fiscale et construction communautaire. Recherche sur les impôts indirects</t>
  </si>
  <si>
    <t>Bibliothèque de science financières, LGDJ</t>
  </si>
  <si>
    <t>L'adaptation des procédures fiscales à la construction européenne</t>
  </si>
  <si>
    <t>Petites affiches n°57</t>
  </si>
  <si>
    <t>Le projet d'impôt communautaire : enjeu et débats</t>
  </si>
  <si>
    <t>A. Fenet et A. Sinay-Cytermann : Union Européenne : intégration et coopération (CRUCE, PUF)</t>
  </si>
  <si>
    <t>pp.61-84</t>
  </si>
  <si>
    <t xml:space="preserve">À défaut d'une harmonisation, une coopération fiscale est-elle possible ? </t>
  </si>
  <si>
    <t>pp.41-44</t>
  </si>
  <si>
    <t>Le principe de subsidiarité des conventions fiscales internationales</t>
  </si>
  <si>
    <t>Droit fiscal</t>
  </si>
  <si>
    <t>Les frontières fiscales dans l'Union Européenne appliquées à la fiscalité des entreprises</t>
  </si>
  <si>
    <t>Finances Publiques, L'Harmattan</t>
  </si>
  <si>
    <t>L'abus de traité</t>
  </si>
  <si>
    <t>Droit fiscal international, fasicule 350A</t>
  </si>
  <si>
    <t>La pénétration du droit communautaire en droit fiscal français</t>
  </si>
  <si>
    <t>Céline Viessant</t>
  </si>
  <si>
    <t>Thèse Aix Marseille</t>
  </si>
  <si>
    <t>Droit fiscal international - généralités</t>
  </si>
  <si>
    <t>Juris-classeur droit fiscal international, fasicule 301</t>
  </si>
  <si>
    <t>t.36</t>
  </si>
  <si>
    <t>Le fisc face au droit international privé : TCFDI</t>
  </si>
  <si>
    <t>TCFDI</t>
  </si>
  <si>
    <t>pp. 85-113</t>
  </si>
  <si>
    <t>Le juge fiscal et la loi étrangère, Regards critiques et perspective sur le droit et la fiscalité</t>
  </si>
  <si>
    <t>Liber Amicorum Cyrille David, LGDJ</t>
  </si>
  <si>
    <t>p. 191 et suivantes</t>
  </si>
  <si>
    <t>History of tax treaties - The relevance of the OECD documents for the interpretation of tax treaties</t>
  </si>
  <si>
    <t>Linde</t>
  </si>
  <si>
    <t>The OECD multilateral instrument for tax treaties : analysis and effets</t>
  </si>
  <si>
    <t>Alphen den Kijn, Kluwer Law International</t>
  </si>
  <si>
    <t>Interpretation and application of tax treaties</t>
  </si>
  <si>
    <t>LexisNexis</t>
  </si>
  <si>
    <t>Advanced introduction to international tax law</t>
  </si>
  <si>
    <t>Cheltenham</t>
  </si>
  <si>
    <t>Prelude to the International Tax Treaty Network: 1815-1914 Early Tax Treaties and the Conditions for Action</t>
  </si>
  <si>
    <t>Treaties within the History of International Law. In Conceptual and Contextual Perspectives on the Modern Law of Treaties</t>
  </si>
  <si>
    <t>Jurisdiction to Tax Companies: The Influences of the Jurisdiction of the Courts and of European Thinking</t>
  </si>
  <si>
    <t>Histoire du vocabulaire fiscal</t>
  </si>
  <si>
    <t>The Origins of Concepts and Expressions Used in the OECD Model and their Adoption by States</t>
  </si>
  <si>
    <t>Pierre Pescatore</t>
  </si>
  <si>
    <t>Brigitte Stern</t>
  </si>
  <si>
    <t>David H. Rosenbloom</t>
  </si>
  <si>
    <t>Prosper Weil</t>
  </si>
  <si>
    <t>Edwin Robert Anderson Seligman</t>
  </si>
  <si>
    <t>Michael Barton Akehurst</t>
  </si>
  <si>
    <t>Charles Kingson</t>
  </si>
  <si>
    <t>Bernard Plagnet</t>
  </si>
  <si>
    <t>Pierre Levine</t>
  </si>
  <si>
    <t>Randall Lesaffer</t>
  </si>
  <si>
    <t>Catherine Thibierge</t>
  </si>
  <si>
    <t>Alfred Boss</t>
  </si>
  <si>
    <t>Rita de la Feria</t>
  </si>
  <si>
    <t>Richard Miller Bird</t>
  </si>
  <si>
    <t>Hugh Ault</t>
  </si>
  <si>
    <t>Carlo Carbarino</t>
  </si>
  <si>
    <t>Patrick Dibout</t>
  </si>
  <si>
    <t>Interjurisdictional Equity in company taxation : principles and applications to the european Union</t>
  </si>
  <si>
    <t>Peggy Musgrave</t>
  </si>
  <si>
    <t>Pasquale Pistone</t>
  </si>
  <si>
    <t>Michael Lang</t>
  </si>
  <si>
    <t>Hans Gribnau</t>
  </si>
  <si>
    <t>John Avery Jones</t>
  </si>
  <si>
    <t>Sriram Govind</t>
  </si>
  <si>
    <t>Sunita Jogarajan</t>
  </si>
  <si>
    <t>Sissie Fung</t>
  </si>
  <si>
    <t>Saïda EL Boudouhi</t>
  </si>
  <si>
    <t>Reuven Avi Yonah</t>
  </si>
  <si>
    <t>Leasi Papali'li Tommy Scanlan</t>
  </si>
  <si>
    <t>Reuven Avi-Yonah</t>
  </si>
  <si>
    <t>Luca Cerioni</t>
  </si>
  <si>
    <t>Luc Hinnekens</t>
  </si>
  <si>
    <t>Loïc Levoyer</t>
  </si>
  <si>
    <t>Linda A.J. Senden</t>
  </si>
  <si>
    <t>Ruth Mason</t>
  </si>
  <si>
    <t>Régis Bismuth</t>
  </si>
  <si>
    <t>René Barents</t>
  </si>
  <si>
    <t>Philippe Von Parijs</t>
  </si>
  <si>
    <t>Philippe Thiria</t>
  </si>
  <si>
    <t>Philippe Martin</t>
  </si>
  <si>
    <t>Peter Birch Sorensen</t>
  </si>
  <si>
    <t>Alexandre Laumonier</t>
  </si>
  <si>
    <t>Patrick de Freminet</t>
  </si>
  <si>
    <t>Ned Shelton</t>
  </si>
  <si>
    <t>Nico Krisch</t>
  </si>
  <si>
    <t>Ophélie Allouard</t>
  </si>
  <si>
    <t>Onno Runding</t>
  </si>
  <si>
    <t>Eu Commission, Working document</t>
  </si>
  <si>
    <t>Jose Calderon</t>
  </si>
  <si>
    <t>Jean-Marc Coicaud</t>
  </si>
  <si>
    <t>Bernard Colas</t>
  </si>
  <si>
    <t>La planification fiscale agressive en droit fiscal de l'Union Européenne</t>
  </si>
  <si>
    <t>Benoit Delaunay</t>
  </si>
  <si>
    <t>Bénédicte Peyrol</t>
  </si>
  <si>
    <t>Charlotte Delsol</t>
  </si>
  <si>
    <t>Christian Chavagneux</t>
  </si>
  <si>
    <t>Christian Lopez</t>
  </si>
  <si>
    <t>Christiana HJI Panayi</t>
  </si>
  <si>
    <t>Diane de Charrette</t>
  </si>
  <si>
    <t>Diane Ring</t>
  </si>
  <si>
    <t>Eric C.C.M. Kemmeren</t>
  </si>
  <si>
    <t>Filippa Chatzistavrou</t>
  </si>
  <si>
    <t>Frank Engelen</t>
  </si>
  <si>
    <t>Francis Snyder</t>
  </si>
  <si>
    <t>Frits Bolkenstein</t>
  </si>
  <si>
    <t>Grégory Abate</t>
  </si>
  <si>
    <t>Gilles Dalimier</t>
  </si>
  <si>
    <t>Gerda Falkner</t>
  </si>
  <si>
    <t>Gerard Meussen</t>
  </si>
  <si>
    <t>Goerge R. Zodrow</t>
  </si>
  <si>
    <t>Hervé Ascencio</t>
  </si>
  <si>
    <t>Ilaria Panzeri</t>
  </si>
  <si>
    <t>Jean-François Jamet</t>
  </si>
  <si>
    <t>Jean-Pierre Landau</t>
  </si>
  <si>
    <t>Maarten Floris de Wilde</t>
  </si>
  <si>
    <t>Michel Leroy</t>
  </si>
  <si>
    <t>Michelle Cini</t>
  </si>
  <si>
    <t>Martin Marcussen</t>
  </si>
  <si>
    <t>Michela Redonao</t>
  </si>
  <si>
    <t>Karim Benyekhlef</t>
  </si>
  <si>
    <t>Joseph Schuch</t>
  </si>
  <si>
    <t>Kal Raustiala</t>
  </si>
  <si>
    <t>Nicholas Baynes</t>
  </si>
  <si>
    <t>Paul Farmer</t>
  </si>
  <si>
    <t>Laure Agron</t>
  </si>
  <si>
    <t>Jean-Luc Albert</t>
  </si>
  <si>
    <t>Malcolm Gammie</t>
  </si>
  <si>
    <t>Daniel S. Smith</t>
  </si>
  <si>
    <t>Frans Vanistendael</t>
  </si>
  <si>
    <t>Frederik Alexander Mann</t>
  </si>
  <si>
    <t>Rutsel Silvestre J. Martha</t>
  </si>
  <si>
    <t>Jacobus. J.M Jansen</t>
  </si>
  <si>
    <t>George A. Mc Carthy Obe</t>
  </si>
  <si>
    <t>Yariv Brauner</t>
  </si>
  <si>
    <t>Jean-Claude Martinez</t>
  </si>
  <si>
    <t>Ludovic Ayrault</t>
  </si>
  <si>
    <t>Niels Bammens</t>
  </si>
  <si>
    <t>Agnès Bénassy-Quéré</t>
  </si>
  <si>
    <t>Ben J.M.Terra / Petter Wattel</t>
  </si>
  <si>
    <t>Carlo Pinto</t>
  </si>
  <si>
    <t>The challenge of soft law : developement and change in international law</t>
  </si>
  <si>
    <t>Vers une coopération fiscale globale</t>
  </si>
  <si>
    <t>Lambert Academic Publishing</t>
  </si>
  <si>
    <t>Controversial issues in international Tax Law : BEPS, Tax treaties and Unilateral tax measures</t>
  </si>
  <si>
    <t>Guide des paradis fiscaux face à la communauté européenne</t>
  </si>
  <si>
    <t>Sand</t>
  </si>
  <si>
    <t>Théorie générale des conventions internationales</t>
  </si>
  <si>
    <t>Juris-classeur droit fiscal international, fasicule 350</t>
  </si>
  <si>
    <t>Portée des dispositions fiscales du Traité de Rome et harmonisation des fiscalités indirectes</t>
  </si>
  <si>
    <t>Revue trimestrielle de droit Européen, n°460</t>
  </si>
  <si>
    <t>L'impôt sur le revenu en droit fiscal international</t>
  </si>
  <si>
    <t>Semaine juridique, CI, Etude, 13255</t>
  </si>
  <si>
    <t>L'évolution des conventions internationales sur les doubles impositions</t>
  </si>
  <si>
    <t>Dalimier</t>
  </si>
  <si>
    <t>Journal du droit international, n°491.519</t>
  </si>
  <si>
    <t>Les perspectives européennes en matière de mesures fiscales en faveur de l'investissement</t>
  </si>
  <si>
    <t>p. 1013</t>
  </si>
  <si>
    <t>L'harmonisation fiscale dans la communauté</t>
  </si>
  <si>
    <t>Annales du Marché Commun</t>
  </si>
  <si>
    <t>Petites affiches</t>
  </si>
  <si>
    <t>2 et 3 février 1983</t>
  </si>
  <si>
    <t>Revue trimestrielle de droit Européen, n°625</t>
  </si>
  <si>
    <t>Pierre Fontaneau</t>
  </si>
  <si>
    <t>Maurice Cozian</t>
  </si>
  <si>
    <t>Impôt sur les sociétés et impôt sur le revenu dans les communautés européennes</t>
  </si>
  <si>
    <t>Commission des communautés européennes, Études, Série concurrence-Rapprochement des législation, n°15</t>
  </si>
  <si>
    <t>La double imposition économique des bénéfices des sociétés dans le marché commun et les mesures d'allègement</t>
  </si>
  <si>
    <t>Louvain, librairies universitaires</t>
  </si>
  <si>
    <t>Problèmes fiscaux concernant une société européenne</t>
  </si>
  <si>
    <t>Gerhard Glatt</t>
  </si>
  <si>
    <t>La fiscalité du marché commun, n°47</t>
  </si>
  <si>
    <t>pp.67-76</t>
  </si>
  <si>
    <t>Aspects juridiques et fiscaux de la création d'un marché commun des capitaux</t>
  </si>
  <si>
    <t>Université internationale de sciences comparées, Luxembourg, L'intégration des marchés européens de valeurs mobilières Journée d'étude 19 et 20 nobembre 1971</t>
  </si>
  <si>
    <t>pp.44-46</t>
  </si>
  <si>
    <t>Cesare Maestripieri</t>
  </si>
  <si>
    <t xml:space="preserve">Vers l'universalité des organisations internationales non gouvernementales </t>
  </si>
  <si>
    <t>V. Hercik</t>
  </si>
  <si>
    <t>International Association</t>
  </si>
  <si>
    <t>The evolution of international structure</t>
  </si>
  <si>
    <t>G.P.Speeckaert</t>
  </si>
  <si>
    <t>Harmonisation ou coordination : quelles applications dans l'Union Européenne</t>
  </si>
  <si>
    <t>Les chantiers fiscaux à engager (collectif), l'Harmattan, Coll. Finances Publiques</t>
  </si>
  <si>
    <t>p.211-233</t>
  </si>
  <si>
    <t>European Officials consider importance of coordination EU company Tax Policies</t>
  </si>
  <si>
    <t>Joann Weiner</t>
  </si>
  <si>
    <t>Tax notes International</t>
  </si>
  <si>
    <t>p. 1001</t>
  </si>
  <si>
    <t>L'harmonisation européenne de la fiscalité directe par le juge</t>
  </si>
  <si>
    <t>Olivier Fouquet</t>
  </si>
  <si>
    <t>Revue administrative, n°325</t>
  </si>
  <si>
    <t>p. 55</t>
  </si>
  <si>
    <t>Refus d'harmonisation fiscale et condamnations de la Cour de justice : cohabitation diabolique ? Panorama de la jurisprudence de la CJCE en matière de fiscalité directe</t>
  </si>
  <si>
    <t>Revue de jurisprudence fiscale, n°7</t>
  </si>
  <si>
    <t>pp. 469-489</t>
  </si>
  <si>
    <t>Bachmann, Warner, Schumacker, Wielokx et les autres... Ou quand la cour de justice harmonise la fiscalité européenne</t>
  </si>
  <si>
    <t>Bruno Nguyen</t>
  </si>
  <si>
    <t>Europe, n°12</t>
  </si>
  <si>
    <t>Harmonisation fiscale et intégration</t>
  </si>
  <si>
    <t>Jean-Pierre Chevalier</t>
  </si>
  <si>
    <t>Colloque des facultés de droit de Montréal et de Poitiers, Souveraineté et intégration, 24-27 mai 1992, Publication de la faculté de droit de Montréal</t>
  </si>
  <si>
    <t>La jurisprudence de la CJCE en matière de non-discrimination et les règles de la fiscalité directe</t>
  </si>
  <si>
    <t>Fabrice Layer</t>
  </si>
  <si>
    <t>Les petites affiches, n°238</t>
  </si>
  <si>
    <t>L'érosion de la souveraineté fiscale dans les États membres de la communauté : l'exemple de la France</t>
  </si>
  <si>
    <t>Jacques Buisson</t>
  </si>
  <si>
    <t>Dalloz</t>
  </si>
  <si>
    <t>p. 132</t>
  </si>
  <si>
    <t>Réforme fiscale, les contraintes d'origine communautaire en matière de fiscalité directe</t>
  </si>
  <si>
    <t>Revue française de finances publiques, n°60</t>
  </si>
  <si>
    <t>p. 111</t>
  </si>
  <si>
    <t>L'europe et les impôts</t>
  </si>
  <si>
    <t>Actualité juridique de droit administratif</t>
  </si>
  <si>
    <t>p.248</t>
  </si>
  <si>
    <t>Le rôle créatif du juge communautaire en matière de fiscalité directe. De l'affaire sur l'avoir fiscal français à celle sur l'avoir fiscal finlandais</t>
  </si>
  <si>
    <t>Théodore Georgopoulos</t>
  </si>
  <si>
    <t>Revue trimestrielle de droit Européen, n°41</t>
  </si>
  <si>
    <t>p.62</t>
  </si>
  <si>
    <t>Gabriel Montagnier</t>
  </si>
  <si>
    <t>p.356-358</t>
  </si>
  <si>
    <t xml:space="preserve">Où en est l'harmonisation fiscale dans l'Union Européenne ? </t>
  </si>
  <si>
    <t>Mirko Hayat</t>
  </si>
  <si>
    <t>Gazette du Palais</t>
  </si>
  <si>
    <t>7 et 8 juin 2000</t>
  </si>
  <si>
    <t>p. 971</t>
  </si>
  <si>
    <t>La communication de la commission relative à la TVA ou l'empirisme résigné sur le devenir du système</t>
  </si>
  <si>
    <t>Jean-Pierre Maublanc</t>
  </si>
  <si>
    <t>Revue du marché commun et de l'Union Européenne, n°481</t>
  </si>
  <si>
    <t>p. 528</t>
  </si>
  <si>
    <t>Les activités de l'Union Européenne en 2000 en matière de fiscalité directe et indirecte</t>
  </si>
  <si>
    <t>Droit fiscal, n°15</t>
  </si>
  <si>
    <t>p.624</t>
  </si>
  <si>
    <t>L'influence de l'Union Européenne sur la fiscalité française</t>
  </si>
  <si>
    <t>Revue française de finances publiques, n°68</t>
  </si>
  <si>
    <t>p.146</t>
  </si>
  <si>
    <t>La norme sans la force. L'énigme de la puissance européenne</t>
  </si>
  <si>
    <t>Zaki Laïdi</t>
  </si>
  <si>
    <t>Presses de sciences politiques, collection "nouveaux débats"</t>
  </si>
  <si>
    <t>Droit fiscal européen des droits de l'Homme</t>
  </si>
  <si>
    <t>L'année fiscale, droit fiscal</t>
  </si>
  <si>
    <t>La jurisprudence de la CJCE : fiscalité directe</t>
  </si>
  <si>
    <t>Chronique Droit fiscal</t>
  </si>
  <si>
    <t>L'entreprise internationale face à l'impôt</t>
  </si>
  <si>
    <t>Collection de la nouvelle école de Lausanne</t>
  </si>
  <si>
    <t>L'effet des directives européennes : à propos de l'arrêt Becker relatif à la 6° directive TVA</t>
  </si>
  <si>
    <t>Droit fiscal, n°29</t>
  </si>
  <si>
    <t>p.965</t>
  </si>
  <si>
    <t>Les clauses de non-discrimination incluses dans les conventions internationales conclues par la France</t>
  </si>
  <si>
    <t>Droit fiscal, n°26</t>
  </si>
  <si>
    <t>p.870</t>
  </si>
  <si>
    <t>La territorialité fiscale dans l'Union européenne - Introduction</t>
  </si>
  <si>
    <t>DOC-124</t>
  </si>
  <si>
    <t>Christian Louit</t>
  </si>
  <si>
    <t>DOC-125</t>
  </si>
  <si>
    <t>DOC-130</t>
  </si>
  <si>
    <t>DOC-131</t>
  </si>
  <si>
    <t>L'avenir du réseau conventionnel dans l'Union Européenne</t>
  </si>
  <si>
    <t>L'unité territoriale communautaire et le principe d'égalité</t>
  </si>
  <si>
    <t>Bruno Gibert</t>
  </si>
  <si>
    <t>Stratégie d'implantation géographique des entreprises</t>
  </si>
  <si>
    <t>Bernard Bacci</t>
  </si>
  <si>
    <t>La réaction des États face à l'optimisation fiscale</t>
  </si>
  <si>
    <t>Nicolas Jacquot</t>
  </si>
  <si>
    <t>Résident, non-résident, la fin d'une distinction pour les personnes physiques</t>
  </si>
  <si>
    <t>Résidence de l'entreprise, l'établissement stable et la résidence des sociétés dans l'Union Européenne</t>
  </si>
  <si>
    <t>Pierre-Jean Douvier</t>
  </si>
  <si>
    <t>Patrick de Fréminet</t>
  </si>
  <si>
    <t>Restructurations d'entreprises et fiscalité</t>
  </si>
  <si>
    <t>Éric Ginter</t>
  </si>
  <si>
    <t>La coopération des administrations fiscales</t>
  </si>
  <si>
    <t>Gérard Orsini</t>
  </si>
  <si>
    <t>DOC-135</t>
  </si>
  <si>
    <t>DOC-137</t>
  </si>
  <si>
    <t>L'apport des juridictions communautaires et européennes au droit fiscal français</t>
  </si>
  <si>
    <t>Emmanuelle Mignon</t>
  </si>
  <si>
    <t>La territorialité fiscale dans l'Union européenne - Conclusion</t>
  </si>
  <si>
    <t>Précis Dalloz, 5°édition, n°11</t>
  </si>
  <si>
    <t>p.14</t>
  </si>
  <si>
    <t xml:space="preserve">Les conventions fiscales : à quoi servent-elles aujourd'hui ? </t>
  </si>
  <si>
    <t>DPCI, n°2</t>
  </si>
  <si>
    <t>L'élaboration doctrinale du droit fiscal international : les modèles de convention</t>
  </si>
  <si>
    <t>pp.191</t>
  </si>
  <si>
    <t>Les fondements juridiques d'une politique fiscale des communautés européennes</t>
  </si>
  <si>
    <t>RSF</t>
  </si>
  <si>
    <t>p.6</t>
  </si>
  <si>
    <t>La répartition des compétences juridictionnelles en matière fiscale</t>
  </si>
  <si>
    <t>Thèse, Paris I</t>
  </si>
  <si>
    <t>Réflexions sur la dualité juridictionnelle en matière fiscale</t>
  </si>
  <si>
    <t>Mélanges M.Waline, LGDJ</t>
  </si>
  <si>
    <t>p.115</t>
  </si>
  <si>
    <t>Le rapprochement des législations dans le cadre du marché unique</t>
  </si>
  <si>
    <t>RIDC</t>
  </si>
  <si>
    <t>pp.61</t>
  </si>
  <si>
    <t>Fiscal harmonisation in common market</t>
  </si>
  <si>
    <t>Colombia University Press, Vol. I Theory, Vol. II Practice</t>
  </si>
  <si>
    <t>Vers une politique fiscale à l'égard des entreprises multinationales</t>
  </si>
  <si>
    <t>Centre d'études européennes de Louvain</t>
  </si>
  <si>
    <t>Publication de l'Université Catholique de Louvain</t>
  </si>
  <si>
    <t>L'hamonisation communautaire des impôts directs</t>
  </si>
  <si>
    <t>Revue française de finances publiques, n°4</t>
  </si>
  <si>
    <t>p.119</t>
  </si>
  <si>
    <t>L'imposition des bénéfices des sociétés dans le marché commun</t>
  </si>
  <si>
    <t>Paris, Cujas</t>
  </si>
  <si>
    <t>L'imposition des entreprises étrangères et les problèmes fiscaux internationaux</t>
  </si>
  <si>
    <t>SEF</t>
  </si>
  <si>
    <t>La souveraineté fiscale des États et l'intégration économique internationale</t>
  </si>
  <si>
    <t>Amsterdam</t>
  </si>
  <si>
    <t>Droit fiscal international Français</t>
  </si>
  <si>
    <t>La politique de la CEE en matière d'harmonisation des impôts indirects</t>
  </si>
  <si>
    <t>M. Prouzet</t>
  </si>
  <si>
    <t>Revue de droit international et de droit comparé</t>
  </si>
  <si>
    <t>pp.151-187</t>
  </si>
  <si>
    <t>Le développement de la fiscalité du marché commun</t>
  </si>
  <si>
    <t>Fiscalité du marché commun; n°37</t>
  </si>
  <si>
    <t>pp.137 et s.</t>
  </si>
  <si>
    <t>Les aspects internationaux de l'intégration de l'impôt sur les sociétés et de l'impôt sur le revenu</t>
  </si>
  <si>
    <t>Van Den Tempel</t>
  </si>
  <si>
    <t>Règlement des difficultés et des différends découlant des accords sur la double imposition, rapport de la commission des questions fiscales</t>
  </si>
  <si>
    <t>Chambre de Commerce International</t>
  </si>
  <si>
    <t xml:space="preserve">Vers une hiérarchie des normes internationales en droit interne suisse ? </t>
  </si>
  <si>
    <t>Anne Benoit</t>
  </si>
  <si>
    <t>RDS, n°128, I</t>
  </si>
  <si>
    <t>p.453</t>
  </si>
  <si>
    <t>XXXII</t>
  </si>
  <si>
    <t>Le conflit de qualification en droit fiscal international</t>
  </si>
  <si>
    <t>Archives 71</t>
  </si>
  <si>
    <t>2002-2003</t>
  </si>
  <si>
    <t>p.257</t>
  </si>
  <si>
    <t>Fiscalité et marché unique européen, rapport d'étape au ministre d'État, ministre de l'économie, des finances et de la privatisation</t>
  </si>
  <si>
    <t>Collection des rapports officiels, La documentation française</t>
  </si>
  <si>
    <t>L'harmonisation fiscale en Europe</t>
  </si>
  <si>
    <t>Analyse Financière, n°80</t>
  </si>
  <si>
    <t>pp.27-31</t>
  </si>
  <si>
    <t>Le mythe de l'impôt unique</t>
  </si>
  <si>
    <t>Revue française de finance publiques, n°29</t>
  </si>
  <si>
    <t>pp. 29-57</t>
  </si>
  <si>
    <t>Corporate tax harmonization</t>
  </si>
  <si>
    <t>A european tax system, E. Gammie, R.Robinson. The Institute for fiscal studies</t>
  </si>
  <si>
    <t>Tax harmonization in the european community, Policy issues and analysis. Overview</t>
  </si>
  <si>
    <t>IMF Occasional Paper, n°94</t>
  </si>
  <si>
    <t>pp.1576-1629</t>
  </si>
  <si>
    <t>Tax harmonization and tac competition in Europe</t>
  </si>
  <si>
    <t>European Economic Review 34</t>
  </si>
  <si>
    <t>pp.498-504</t>
  </si>
  <si>
    <t>L'harmonisation de la fiscalité de l'épargne dans les pays de la communauté</t>
  </si>
  <si>
    <t>DOC-139</t>
  </si>
  <si>
    <t>DOC-140</t>
  </si>
  <si>
    <t>DOC-141</t>
  </si>
  <si>
    <t>DOC-142</t>
  </si>
  <si>
    <t>Les relations entre le droit communautaire et le droit international, Nouvelles perspectives</t>
  </si>
  <si>
    <t>The relevance of WTO law for tax matters</t>
  </si>
  <si>
    <t>The Hague, Kluwer Law International, band 45</t>
  </si>
  <si>
    <t>Revue internationale de droit économique, n°3</t>
  </si>
  <si>
    <t>pp.309-320</t>
  </si>
  <si>
    <t>Comparaison entre le code de conduite communautaire et la recommandation de l'OCDE sur la concurrence fiscale déloyale</t>
  </si>
  <si>
    <t>Harmonie et contradictions en droit international, colloque des 11,12,13 avril 1996, Rencontres internationales de la faculté des sciences juridiques, politiques et sociales de Tunis, Sous la direction de Rafâa Ben Achour et Slim Laghmani, Pedone</t>
  </si>
  <si>
    <t>Théorie de l'intégration : les politiques communes comme fondement de l'intégration multinationale</t>
  </si>
  <si>
    <t>RMCUE, n°451</t>
  </si>
  <si>
    <t>pp. 536-545</t>
  </si>
  <si>
    <t xml:space="preserve">The effect of WTO law in the legal order of the European Communit, a judicial protection deficit or a real-politic solution, or both ? </t>
  </si>
  <si>
    <t>WTO and direct taxation, Eucotax series on european Taxation, Volume 10, The Hague; Kluwer Law International, band 35</t>
  </si>
  <si>
    <t>pp.49-72</t>
  </si>
  <si>
    <t>International tax a International law : the analysis of the International Tax Regime</t>
  </si>
  <si>
    <t>Cambridge University</t>
  </si>
  <si>
    <t>More Cooperation, Less Uniformity : tax desharmonization and the future of international tax regime</t>
  </si>
  <si>
    <t>84 Tul. L. Rev.</t>
  </si>
  <si>
    <t>The limits of the international tax regime as a commitment project</t>
  </si>
  <si>
    <t>33. Va. Rev.</t>
  </si>
  <si>
    <t>The international tax regime in the twenty-first century : The emergence of a first stage</t>
  </si>
  <si>
    <t>45 Bull Intl Taxn, 3</t>
  </si>
  <si>
    <t>Settling and unsettling the Transnational Legal order of International Taxation</t>
  </si>
  <si>
    <t>BEPS and the new international tax order</t>
  </si>
  <si>
    <t>BYU L. Rev. 6</t>
  </si>
  <si>
    <t>Multilateral tax treaties : new developments in international tax law</t>
  </si>
  <si>
    <t xml:space="preserve">Multilateral tax treaties : a model for the future ? </t>
  </si>
  <si>
    <t>Options for greater international coordination and cooperation in the tax treaty area</t>
  </si>
  <si>
    <t xml:space="preserve">The 21st century multilateralism in international taxation : the Emperor's New Clothes </t>
  </si>
  <si>
    <t>Kluwer Law International</t>
  </si>
  <si>
    <t>28 Intertax 8/9</t>
  </si>
  <si>
    <t>56 Bull Intl Taxn 6</t>
  </si>
  <si>
    <t>M.J. McIntyre</t>
  </si>
  <si>
    <t>8 World Tax J. 2</t>
  </si>
  <si>
    <t>The expansion of the bilateral tax treaty network in the 1990s : the OECD's role in the International Tax coordination</t>
  </si>
  <si>
    <t>27 Austl. Tax F. 4</t>
  </si>
  <si>
    <t>The contingent legitimacy of multilateralism</t>
  </si>
  <si>
    <t>Multilateralism under challenge ? Power, international, order, and structural change (E. Newmann, R. Thakur, J. Tirman, United Nations University)</t>
  </si>
  <si>
    <t xml:space="preserve">The multilateral Instrument from a legal perspective : what may be the challenge ? </t>
  </si>
  <si>
    <t>71 Bull Intl Taxn 3/4</t>
  </si>
  <si>
    <t>Are We compatible ? On multilateral tax coordination</t>
  </si>
  <si>
    <t>46 Intertax 1</t>
  </si>
  <si>
    <t xml:space="preserve">Do we need and international tax organization ? </t>
  </si>
  <si>
    <t>p.179</t>
  </si>
  <si>
    <t>24 Tax Notes Intl</t>
  </si>
  <si>
    <t xml:space="preserve">Harmonisation des fiscalités </t>
  </si>
  <si>
    <t>Harmonisation des fiscalités européennes</t>
  </si>
  <si>
    <t>Jurisclasseur Europe, éditions techniques, Paris, fasicules 1650,1651,1652</t>
  </si>
  <si>
    <t>Conventions fiscales bilatérales et droit communautaire</t>
  </si>
  <si>
    <t>RTDE, nA2/164</t>
  </si>
  <si>
    <t xml:space="preserve">Harmonization or regulatory competition in the EC (and the EEA) ? </t>
  </si>
  <si>
    <t>Aussenwirtschaft, vol 46</t>
  </si>
  <si>
    <t>pp. 265-280</t>
  </si>
  <si>
    <t>Tax system in the 21st century</t>
  </si>
  <si>
    <t>Paper pour le 50eme Congrès de l'Association Fiscale Internationale, Genève</t>
  </si>
  <si>
    <t>Les notions de coordination, d'harmonisation, de rapprochement et d'unification du droit dans le cadre juiridique de la CEE</t>
  </si>
  <si>
    <t>Les instruments du rapprochement des législations dans la CEE, editions de l'Université Libre de Bruxelles, Institut d'Etude européennes</t>
  </si>
  <si>
    <t>DOC-144</t>
  </si>
  <si>
    <t>DOC-147</t>
  </si>
  <si>
    <t>DOC-149</t>
  </si>
  <si>
    <t>DOC-150</t>
  </si>
  <si>
    <t>DOC-152</t>
  </si>
  <si>
    <t>DOC-153</t>
  </si>
  <si>
    <t>DOC-154</t>
  </si>
  <si>
    <t>DOC-155</t>
  </si>
  <si>
    <t>DOC-156</t>
  </si>
  <si>
    <t>DOC-157</t>
  </si>
  <si>
    <t>DOC-159</t>
  </si>
  <si>
    <t>DOC-160</t>
  </si>
  <si>
    <t>DOC-161</t>
  </si>
  <si>
    <t>DOC-162</t>
  </si>
  <si>
    <t>International Soft Law</t>
  </si>
  <si>
    <t>UC Berkley Public Law Research Paper n°1353444 (SSRN)</t>
  </si>
  <si>
    <t>Fiscal harmonization in the andean countries</t>
  </si>
  <si>
    <t>International Bureau of Fiscal Documentation</t>
  </si>
  <si>
    <t>La place de la convention en matière fiscale dans la communauté européenne</t>
  </si>
  <si>
    <t>RDAI</t>
  </si>
  <si>
    <t>p.7</t>
  </si>
  <si>
    <t>La fiscalité des entreprises dans le grand marché</t>
  </si>
  <si>
    <t>G. Guarniri</t>
  </si>
  <si>
    <t>Rev. Du marché commun de l'Union Européenne, n°363</t>
  </si>
  <si>
    <t>pp/882</t>
  </si>
  <si>
    <t>L'harmonisation fiscale et l'Euro</t>
  </si>
  <si>
    <t>p.28</t>
  </si>
  <si>
    <t>Taxing citizens in a global Economy</t>
  </si>
  <si>
    <t>Michael S. Kirsch</t>
  </si>
  <si>
    <t>82 N.Y.U L. Rev. 443</t>
  </si>
  <si>
    <t>480-484</t>
  </si>
  <si>
    <t>The global market for tax and legal rules</t>
  </si>
  <si>
    <t>21 FLA. Tax. Rev.</t>
  </si>
  <si>
    <t>Tax principles in an international economy</t>
  </si>
  <si>
    <t>Joel Slemrod</t>
  </si>
  <si>
    <t>World Tax Reform : case studies of developed and developing countries 11, 13</t>
  </si>
  <si>
    <t>The structure of the Asymetric tax treaty network : theory and implications</t>
  </si>
  <si>
    <t>Eduardo A. Baistrocchi</t>
  </si>
  <si>
    <t>Bepress Legal Series Working Paper 1991</t>
  </si>
  <si>
    <t>Legitimacy and the Making of international tax law : the challenges of multilateralism</t>
  </si>
  <si>
    <t>7 world Tax J.</t>
  </si>
  <si>
    <t>Taxation without coordination</t>
  </si>
  <si>
    <t>Julie Roin</t>
  </si>
  <si>
    <t>31. J. Legal. Stud. 61</t>
  </si>
  <si>
    <t>An international Tax regime in crystallization - Realities, experiences and opportunities</t>
  </si>
  <si>
    <t xml:space="preserve">56. Tax. L. Rev. </t>
  </si>
  <si>
    <t>pp. 259-262</t>
  </si>
  <si>
    <t>Comitology : an alternative route towards European direct tax integration</t>
  </si>
  <si>
    <t>Traditionnal and Alternative routes to european tax integration (D. Weber ed. IBFD 2010)</t>
  </si>
  <si>
    <t>pp. 131-141</t>
  </si>
  <si>
    <t xml:space="preserve">What is a general a principle of EU Law ? </t>
  </si>
  <si>
    <t xml:space="preserve">Prohibition of Abuse Law, a new general principle of EU Law ? </t>
  </si>
  <si>
    <t>pp. 7-23</t>
  </si>
  <si>
    <t>Minimum harmonization and the internal Market</t>
  </si>
  <si>
    <t>37 CML Rev 4</t>
  </si>
  <si>
    <t>pp. 853-885</t>
  </si>
  <si>
    <t>Optimization of tax sovereignty and free Movement</t>
  </si>
  <si>
    <t>S. Douma</t>
  </si>
  <si>
    <t>IFBD</t>
  </si>
  <si>
    <t>Tax coordination between member states in the EU - Role of the ECJ</t>
  </si>
  <si>
    <t>Horizontal Tax Coordination (M. Lang, IFBD)</t>
  </si>
  <si>
    <t>The code of conduct for business taxation, an evolution of an EU soft Law Instrument</t>
  </si>
  <si>
    <t>Traditional and alternative routes to European Tax Integration</t>
  </si>
  <si>
    <t>pp. 67-96</t>
  </si>
  <si>
    <t>The impact of the BEPS multilateral instrument in international tax policies</t>
  </si>
  <si>
    <t>Johann Hattingh</t>
  </si>
  <si>
    <t>pp. 234-247</t>
  </si>
  <si>
    <t>Bulletin for international taxation, vol 72 (no 4/5)</t>
  </si>
  <si>
    <t>L'arbitrage des différends fiscaux en droit international des investissements</t>
  </si>
  <si>
    <t>Paris, LGDJ</t>
  </si>
  <si>
    <t>Les évolutions de la fiscalité internationale depuis la crise financière de 2008</t>
  </si>
  <si>
    <t>À défautd'une harmonisation, une coordination fiscale est-elle possible</t>
  </si>
  <si>
    <t>Proposition de directive du Conseil relative à la mise en place d'un niveau minimum d'imposition mondial pour les groupes multinationaux dans l'Union</t>
  </si>
  <si>
    <t xml:space="preserve">Compulsory jurisdiction of the international Cour of justice in Tax Cases : Do we already have an international tax court ? </t>
  </si>
  <si>
    <t>Intertax, n°8/9</t>
  </si>
  <si>
    <t>Towards a standing committee pursuant to article 10 of the EU tax dispute resolution Directive : a proposal for implementation</t>
  </si>
  <si>
    <t>pp.678-692</t>
  </si>
  <si>
    <t>p.250</t>
  </si>
  <si>
    <t>RTD. Eur 31(2)</t>
  </si>
  <si>
    <t>COM 582 Final</t>
  </si>
  <si>
    <t>Communication de la Commission du 23 octobre 2001, vers un marché intérieur sans entrave fiscal</t>
  </si>
  <si>
    <t>Agglomeration, integration and tax harmonization</t>
  </si>
  <si>
    <t>p.1-23</t>
  </si>
  <si>
    <t>Why states act through formal international organizations</t>
  </si>
  <si>
    <t>The journal of Conflict resolution 3, n°42</t>
  </si>
  <si>
    <t>International organizations as law makers</t>
  </si>
  <si>
    <t>Oxford University Press</t>
  </si>
  <si>
    <t>Reflections on the role of the OECD in developing international tax norms</t>
  </si>
  <si>
    <t>34 Brooklyn Journal Of International Law 757</t>
  </si>
  <si>
    <t>Sof law in international Law Making</t>
  </si>
  <si>
    <t>International Law (M.D. Evans, OUP, 3d ed)</t>
  </si>
  <si>
    <t>The multilateral tax instrument and its relationship with tax treaties</t>
  </si>
  <si>
    <t>8 World Tax</t>
  </si>
  <si>
    <t>The potential of multilateral tax treaties</t>
  </si>
  <si>
    <t>Tax treaties : building bridges between law and economics (M.Lang IFBD)</t>
  </si>
  <si>
    <t>Multilateral tax treaty versus bilateral tax treaty network</t>
  </si>
  <si>
    <t>Multilateral tax treaties (M.Lang Kluwer Law International)</t>
  </si>
  <si>
    <t>International tax cooperation and a multilateral treaty</t>
  </si>
  <si>
    <t>26 Brooklyn Journal Of International Law 1641</t>
  </si>
  <si>
    <t>Sources of EU law for integration in taxation</t>
  </si>
  <si>
    <t>Sof law in the European Community</t>
  </si>
  <si>
    <t>EL Rev.</t>
  </si>
  <si>
    <t>p.267</t>
  </si>
  <si>
    <t>Rapport général</t>
  </si>
  <si>
    <t>J.Michel</t>
  </si>
  <si>
    <t>IFA, Interprétation judiciaire des conventions de doubles impositions et nécessité ou opportunité d'une juridiction fiscale internationale (CFDI, vol 18-b)</t>
  </si>
  <si>
    <t>pp.7-30</t>
  </si>
  <si>
    <t>Tackling tax treaty tensions : time to think about an international tax court</t>
  </si>
  <si>
    <t>Bulletin for international taxation, vol 52</t>
  </si>
  <si>
    <t>pp.344-356</t>
  </si>
  <si>
    <t>Le problème des règlements juridictionnels des litiges internationaux d'ordre fiscal</t>
  </si>
  <si>
    <t>JDI</t>
  </si>
  <si>
    <t>L'autonomie du droit fiscal serait-elle un moyen de favoriser les accords internationaux</t>
  </si>
  <si>
    <t>International Fiscal Association</t>
  </si>
  <si>
    <t>Rapport présentés au Congrès international de fiscalité, La Haye (CDFI, vol2)</t>
  </si>
  <si>
    <t>Les normes du droit fiscal</t>
  </si>
  <si>
    <t>Dalloz Nouvelle bibliothèque de Thèses, Vol 78</t>
  </si>
  <si>
    <t>The impact of community law on tax treaties : issues and solutions</t>
  </si>
  <si>
    <t>La haye, Kluwer Law International, Coll. EUCOTAX Series on European Taxation, vol 4</t>
  </si>
  <si>
    <t>L'OCDE et la coopération fiscale internationale</t>
  </si>
  <si>
    <t>pp.79-96</t>
  </si>
  <si>
    <t>Peut-on penser l'Union Européenne comme une Fédération ?</t>
  </si>
  <si>
    <t>O.Beaud</t>
  </si>
  <si>
    <t>Europe : de l'intégration à la fédération, Louvain la neuve, Academie Bruylant/université de Genève "Publication de l'institut européen de l'Université de Genève", Vol 8</t>
  </si>
  <si>
    <t>pp. 71-103</t>
  </si>
  <si>
    <t>The proposal for a multilateral tax instrument for updating tax treaties</t>
  </si>
  <si>
    <t>pp.327-351</t>
  </si>
  <si>
    <t>Droit l'Union européenne et politique</t>
  </si>
  <si>
    <t>Que deviennent les politiques fiscales ? RFFP, n°126</t>
  </si>
  <si>
    <t>pp.51-62</t>
  </si>
  <si>
    <t>Is the european Community an international Organization</t>
  </si>
  <si>
    <t>Vökerrecht Zwischen normativem Anspruch und politischer Relität</t>
  </si>
  <si>
    <t>pp.179-202</t>
  </si>
  <si>
    <t>International integration : the european and the univeral process</t>
  </si>
  <si>
    <t>International Organization, vol 15</t>
  </si>
  <si>
    <t>pp.366-392</t>
  </si>
  <si>
    <t>La fiscalité internationale : un cadre inachevé</t>
  </si>
  <si>
    <t>G. Huet</t>
  </si>
  <si>
    <t>JPC-A</t>
  </si>
  <si>
    <t>La construction de l'Europe fiscale par la Cour de justice des communautés européennes : l'exemple des impôts directs</t>
  </si>
  <si>
    <t>La décentralisation fiscale : jusqu'où ? L'harmattan</t>
  </si>
  <si>
    <t>pp.189-224</t>
  </si>
  <si>
    <t>La souveraineté fiscale et les organisations internationales à vocation économique</t>
  </si>
  <si>
    <t>Les implications financières, fiscales et douanières de l'Union euro-méditerranéenne : revue tunisienne de fiscalité, n°11 Actes du colloque organisé par la faculté de droit de Sfax</t>
  </si>
  <si>
    <t>pp.181-227</t>
  </si>
  <si>
    <t>Harmonisation fiscale européenne</t>
  </si>
  <si>
    <t>Mélanges en l'honneur de Jean Pierre Lassalle, Gabriel Montagnier et Luc Saïdj : figures lyonnaises des finances publiques, L'harmattan, Finances Publiques</t>
  </si>
  <si>
    <t>pp.241-272</t>
  </si>
  <si>
    <t>The OECD in search of a role : playing the idea game</t>
  </si>
  <si>
    <t>Communication, European Consortium for policical research, joints sessions, Grenoble</t>
  </si>
  <si>
    <t>Soft tax coordination : a suitable path for the OECD and the European Union to adress the Challeges of International double (non)-taxation in VAT GST System</t>
  </si>
  <si>
    <t>Value Added tax and direct taxation : similarities and differences, Amsterdam, IBFD</t>
  </si>
  <si>
    <t>pp.1161-1169</t>
  </si>
  <si>
    <t>The impact of the OECD and UN model conventions on bilateral Tax treaties. General Report</t>
  </si>
  <si>
    <t>The Impact of the OECD and UN model conventions on bilateral tax treaties, Cambridge, CUP</t>
  </si>
  <si>
    <t>pp.1-36</t>
  </si>
  <si>
    <t>Role of the OECD in the Orchetration of global Knowledge network</t>
  </si>
  <si>
    <t>pp.43-59</t>
  </si>
  <si>
    <t>The role of tax treaties in the 21st century</t>
  </si>
  <si>
    <t>Bulletin for international taxation, vol 56</t>
  </si>
  <si>
    <t>pp.246-248</t>
  </si>
  <si>
    <t>Victor Thuronyi</t>
  </si>
  <si>
    <t>Thomas Rixen</t>
  </si>
  <si>
    <t>Anthony Arnull</t>
  </si>
  <si>
    <t>Arthur Atchabahian</t>
  </si>
  <si>
    <t>André Fourçans</t>
  </si>
  <si>
    <t>Arno Gildmeister</t>
  </si>
  <si>
    <t>Steven A. Dean</t>
  </si>
  <si>
    <t>Ramon Tomazela Santos</t>
  </si>
  <si>
    <t>Robert Keahane</t>
  </si>
  <si>
    <t>Riccardo Monaco</t>
  </si>
  <si>
    <t>Raymond Vander Elst</t>
  </si>
  <si>
    <t>Rolf Wagenbaur</t>
  </si>
  <si>
    <t>Ricardo Garcia Anton</t>
  </si>
  <si>
    <t>Pierre Kerlan</t>
  </si>
  <si>
    <t>Paul Fischer</t>
  </si>
  <si>
    <t>Peter Adriaansen</t>
  </si>
  <si>
    <t>Nathalie Bravo</t>
  </si>
  <si>
    <t>Nicholas Moussis</t>
  </si>
  <si>
    <t>Nills Mattsson</t>
  </si>
  <si>
    <t>Annette Schrauwen</t>
  </si>
  <si>
    <t>Ana Paula Dourado</t>
  </si>
  <si>
    <t>Robert Georgen</t>
  </si>
  <si>
    <t>Harmonie et contradictions du droit de l'OMC</t>
  </si>
  <si>
    <t>Marc Pelletier</t>
  </si>
  <si>
    <t>Mervyn King</t>
  </si>
  <si>
    <t>Marcel Boiteux</t>
  </si>
  <si>
    <t>Michael Dougan</t>
  </si>
  <si>
    <t>Lyne Latulippe</t>
  </si>
  <si>
    <t>Kees Van Raad</t>
  </si>
  <si>
    <t>Kim Brooks</t>
  </si>
  <si>
    <t>Irma Johanna Mosquera Valderrama</t>
  </si>
  <si>
    <t>John Azzi</t>
  </si>
  <si>
    <t>José E. Alvarez</t>
  </si>
  <si>
    <t>Jacques Sasseville</t>
  </si>
  <si>
    <t>Hans Werner Sinn</t>
  </si>
  <si>
    <t>George Kopits</t>
  </si>
  <si>
    <t>Gérard Decourcelle</t>
  </si>
  <si>
    <t>Ernst B. Hass</t>
  </si>
  <si>
    <t>Edwin Van der Bruggen</t>
  </si>
  <si>
    <t>Eliseo Garlatti</t>
  </si>
  <si>
    <t>Edouard Chambost</t>
  </si>
  <si>
    <t>Frances M. Horner</t>
  </si>
  <si>
    <t>Helmut Loukota</t>
  </si>
  <si>
    <t>Jean-Françoit Court</t>
  </si>
  <si>
    <t>John Isaac</t>
  </si>
  <si>
    <t>Sten F.W. Bille</t>
  </si>
  <si>
    <t>Mohamed Ali Messaoudi</t>
  </si>
  <si>
    <t>Joao Marcus de Melo Rigoni</t>
  </si>
  <si>
    <t>Arno Schulze-Brachmann</t>
  </si>
  <si>
    <t>Alan Boyle</t>
  </si>
  <si>
    <t>Bernard Jadaud</t>
  </si>
  <si>
    <t>Cyrille David</t>
  </si>
  <si>
    <t>Carl Sumner Shoup</t>
  </si>
  <si>
    <t>Governance and international Legal Theory (Leiden/Boston, Martinus Nijhoff Publishers)</t>
  </si>
  <si>
    <t>SFDI/OCDE, Le pouvoir normatif de l'OCDE, journée d'études de Paris, Pedone</t>
  </si>
  <si>
    <t>pp.30-65/pp.508-571</t>
  </si>
  <si>
    <t>The OECD and transnational Governance (R.Mahon/S. Mc Bride)</t>
  </si>
  <si>
    <t>Transnational legal order (T.C Halliday/G.Shaffer) Cambridge University</t>
  </si>
  <si>
    <t>The Hague/London/New York, Kluwer Law International</t>
  </si>
  <si>
    <t>Base Erosion and Profit Shifting (M. Lang/P.Pistone) vol 96</t>
  </si>
  <si>
    <t>Adolfo J. Martin Jiménez / F. Alfredo Garcia Prats / Jose Calderon</t>
  </si>
  <si>
    <t>Agnès Benassy-Quéré / Alain Trannoy / Guntram Wolff</t>
  </si>
  <si>
    <t>Alex Jacquemin / Claude Parmentier</t>
  </si>
  <si>
    <t>Andrew T. Guzman / Timothy Meyer</t>
  </si>
  <si>
    <t>Beth A. Simmons / Lisa Martin</t>
  </si>
  <si>
    <t>Bruins / Einaudi / Seligman / Stamp</t>
  </si>
  <si>
    <t>Daniel Gutmann / David G.Duff</t>
  </si>
  <si>
    <t>David M. Trubek / Louise G. Trubek</t>
  </si>
  <si>
    <t>David M. Trubek / Mark nance / Patrick Cottrel</t>
  </si>
  <si>
    <t>Dominique Berlin / Jacques Malherbe</t>
  </si>
  <si>
    <t xml:space="preserve">Elliot Ash / Omri Y. Marian </t>
  </si>
  <si>
    <t>Emmanuel Raingeard de la Blétière / Valentin Leroy</t>
  </si>
  <si>
    <t>Eric Lesprit / Marie-Charlotte Mathieu</t>
  </si>
  <si>
    <t>Gilbert Tixier / Guy Gest</t>
  </si>
  <si>
    <t>C. Polsché / H. Ascensio</t>
  </si>
  <si>
    <t xml:space="preserve">Heinz Hauser / Madeleine Hoesli </t>
  </si>
  <si>
    <t>Henry G. Schermers / Niels M. Blokker</t>
  </si>
  <si>
    <t>Hugues Salomé / Robert Danon</t>
  </si>
  <si>
    <t>Ige F. Dekker / Ramses A.Wessel</t>
  </si>
  <si>
    <t>Jacques Grosclaude / Robert Herzog</t>
  </si>
  <si>
    <t>Ernst Otto Czempiel / James N. Rosneau</t>
  </si>
  <si>
    <t>Bart De Meester / Jan Wouters</t>
  </si>
  <si>
    <t>Jean-Claude Martinez / Pierre Di Malta</t>
  </si>
  <si>
    <t>Clemens Fuest / Johannes Becker</t>
  </si>
  <si>
    <t>Juliane Kokott / Pasquale Pistone / Robin Miller</t>
  </si>
  <si>
    <t>Guus Borchardt / Karel Wellens</t>
  </si>
  <si>
    <t>Dalimier / Kerlan</t>
  </si>
  <si>
    <t>Albert Van der Horst / Leon Bettendorf / Michael Devereux / Simon Loretz</t>
  </si>
  <si>
    <t>Jean-Marie Cotteret / Louis Trotabas</t>
  </si>
  <si>
    <t>Luc de Broe / Mélanie Massant</t>
  </si>
  <si>
    <t>Frédéric Schmied / Ludovic Bernardeau</t>
  </si>
  <si>
    <t>I. Hofbauer / J. Herdin-Winter / Michael Lang</t>
  </si>
  <si>
    <t>Florian Brugger / Michael Lang</t>
  </si>
  <si>
    <t>Gernot Ressler / Michael Lang / Thomas Ecker</t>
  </si>
  <si>
    <t>Julien Jarrige / Pascal Saint Amans</t>
  </si>
  <si>
    <t>Alain Pellet / Mathias Forteau / Patrick Dailler / Quoc Dinh Nguyen</t>
  </si>
  <si>
    <t>Gabriel Montagnier / Pierre Beltrame</t>
  </si>
  <si>
    <t>Reuven Avi Yonah / Zachée Pouga Thinhaga</t>
  </si>
  <si>
    <t>Gianuca Mazzoni / Reuven Avi-Yonah</t>
  </si>
  <si>
    <t>Paul Krugman / Richard Baldwin</t>
  </si>
  <si>
    <t>Brian Jones / Robert Bruce Montador / Robert Hageman</t>
  </si>
  <si>
    <t>Gaëtan Nicodème / Ruud A. De Mooij</t>
  </si>
  <si>
    <t>Armin Steinbach / Sandra Van Thiel</t>
  </si>
  <si>
    <t>Frank A. Engelen / Sjoerd Douma</t>
  </si>
  <si>
    <t>Edoardo Traversa / Ekkehart Reimer / Fernando Serrano Anton / JasnaVoje / Jérôme Monsenego / Katerina Perrou / Lukasz Stankiewicz / Philip Baker / Raffaele Petruzzi / Roland Ismer / Sophia Piotrowski</t>
  </si>
  <si>
    <t>Bruce G. Carruthers / Terence C. Halliday</t>
  </si>
  <si>
    <t>Michael Webb / TonyPorter</t>
  </si>
  <si>
    <t>Jordan Serfati / Nikolaas Van Robbroeck / Vincent Daniel-Mayeur</t>
  </si>
  <si>
    <t>Bart van Klink / Willem Witteveen</t>
  </si>
  <si>
    <t>Joseph A. McCahery / William Wilson Bratton</t>
  </si>
  <si>
    <t/>
  </si>
  <si>
    <t>Duncan Snidal / Kenneth W. Abbott</t>
  </si>
  <si>
    <t>Jean-Marc Thouvenin / Nicolas Bonnucci</t>
  </si>
  <si>
    <t>A.J. Van Den Tempel</t>
  </si>
  <si>
    <t>USÉ</t>
  </si>
  <si>
    <t>IMPRIMÉ</t>
  </si>
  <si>
    <t>GREEN</t>
  </si>
  <si>
    <t>RED</t>
  </si>
  <si>
    <t>À IMPRIMER</t>
  </si>
  <si>
    <t>À USER</t>
  </si>
  <si>
    <t>SOURCES TOTALES TRAITÉES</t>
  </si>
  <si>
    <t>Pascal Saint Amans</t>
  </si>
  <si>
    <t>Philip Baker</t>
  </si>
  <si>
    <t>Richard Baldwin</t>
  </si>
  <si>
    <t>Edoardo Traversa</t>
  </si>
  <si>
    <t>Florent Garnier (coll.) / Ludovic Ayrault</t>
  </si>
  <si>
    <t>Frank Engelen / Henk van Arendonk / Sjaak Jansen</t>
  </si>
  <si>
    <t>Emmanuel Raingeard de la Blétière / Gauthier Blanluet / Polina Kouraleva-Cazals / Valère Moutarlier</t>
  </si>
  <si>
    <t>Félicie Bonnet / Sandra Knaepen</t>
  </si>
  <si>
    <t>Jordan Serfati / Vincent Daniel-Mayeur</t>
  </si>
  <si>
    <t>Kévin de Raat / Pascal Saint-Amans / Séverine Baranger</t>
  </si>
  <si>
    <t>Bristar Mingxing CAO / Liping Deng</t>
  </si>
  <si>
    <t>Bill Robinson / CEPII / Gérard Cornilleau / Henri Sterdyniak / Jacques Le Cacheux / Jean Le Dem / Marie-Hélène Blonde / Pascal Helwaser / Stephen Smith</t>
  </si>
  <si>
    <t>Nicaise Mede / Pierrot Sego / Wehelmine Aguemon</t>
  </si>
  <si>
    <t>Clément Herr / Stéphane Gelin</t>
  </si>
  <si>
    <t>Thierry Bornick / Thierry Obrist</t>
  </si>
  <si>
    <t>Gabrielle Saint-Hilaire / Peter J. Wattel / Pierre Collin / Robert Hogan</t>
  </si>
  <si>
    <t>Caroline Silberztein / Daniel Gutmann / Joachim Englisch / Wim Roels</t>
  </si>
  <si>
    <t>Patrick Rassat / Thibault Camelli / Thierry Lamorlette</t>
  </si>
  <si>
    <t>Ajay Kumar / Asif H. Qureshi</t>
  </si>
  <si>
    <t>Kai A. Konrad / Michael Keen</t>
  </si>
  <si>
    <t>Carsten Wendt / Christoph Spengel / Otto H. Jacobs / Thorsten Setter</t>
  </si>
  <si>
    <t>Marie-Pierre Donéa / Maurice Eloy / Patrick de Mets</t>
  </si>
  <si>
    <t>Bruno Trescher / Philippe Marchessou</t>
  </si>
  <si>
    <t>Georges Vandersanden / Jean-Michel Communier</t>
  </si>
  <si>
    <t>Institute for Advanced Studies / Research institute of the Finnish Economy</t>
  </si>
  <si>
    <t>Alexander Rust / Georg Kofler / Katerina Pantazatou / Werner Haslehner</t>
  </si>
  <si>
    <t>PROBLÈME DE RÉFÉRENCE</t>
  </si>
  <si>
    <t>A</t>
  </si>
  <si>
    <t>#</t>
  </si>
  <si>
    <t>P</t>
  </si>
  <si>
    <t>AD</t>
  </si>
  <si>
    <t>DOC-163</t>
  </si>
  <si>
    <t>Tax treaties after the BEPS project, A tribute to Jacques Sasseville</t>
  </si>
  <si>
    <t>Brian J. Arnold</t>
  </si>
  <si>
    <t>DOC-164</t>
  </si>
  <si>
    <t>DOC-165</t>
  </si>
  <si>
    <t>DOC-166</t>
  </si>
  <si>
    <t>DOC-168</t>
  </si>
  <si>
    <t>Combating tax avoidance in the EU, Harmonization and cooperation in direct taxation</t>
  </si>
  <si>
    <t>Fiscalité internationale, 20 études de dossier</t>
  </si>
  <si>
    <t>Bruno Gouthière</t>
  </si>
  <si>
    <t>The tax disputes and litigation review</t>
  </si>
  <si>
    <t>Simon Whitehead</t>
  </si>
  <si>
    <t>International tax primer</t>
  </si>
  <si>
    <t>Introduction to international income taxation</t>
  </si>
  <si>
    <t>Jorge A. Ferreras Gutiérrez / José Manuel Almundi Cid / Pablo A. Hernandes Gonzalez-Barreda</t>
  </si>
  <si>
    <t>DOC-170</t>
  </si>
  <si>
    <t>DOC-171</t>
  </si>
  <si>
    <t>DOC-172</t>
  </si>
  <si>
    <t>DOC-173</t>
  </si>
  <si>
    <t>DOC-176</t>
  </si>
  <si>
    <t>DOC-177</t>
  </si>
  <si>
    <t>DOC-178</t>
  </si>
  <si>
    <t>DOC-179</t>
  </si>
  <si>
    <t>DOC-180</t>
  </si>
  <si>
    <t>DOC-181</t>
  </si>
  <si>
    <t>DOC-182</t>
  </si>
  <si>
    <t>DOC-185</t>
  </si>
  <si>
    <t>DOC-188</t>
  </si>
  <si>
    <t>DOC-189</t>
  </si>
  <si>
    <t>The role of "Commercial Reasons" and "economic reality" in the "principle purpose test" under art. 29(9) OECD Model Tax Convention 2017</t>
  </si>
  <si>
    <t>L'imposition mondiale minimale, de l'Utopie à la Réalité</t>
  </si>
  <si>
    <t>Benjamin Angel / Félicie Bonnet / Béatrice Deshayes / Christophe Pourreau / Éric Fourel / Gaël Perraud / Lukasz Stanlewicz</t>
  </si>
  <si>
    <t>The new face of international tax dispute resolution, comparing the OECD multilateral instrument with the EU dispute resolution directive</t>
  </si>
  <si>
    <t>Sriram Goving</t>
  </si>
  <si>
    <t>Interstate arbitration in international tax dispute</t>
  </si>
  <si>
    <t>Llias Bantekas</t>
  </si>
  <si>
    <t>Tax shift ou glissement fiscal</t>
  </si>
  <si>
    <t>Luc Simar</t>
  </si>
  <si>
    <t>Évolutions dans les pays membres de l'OCDE et dans certaines économies non membres</t>
  </si>
  <si>
    <t>Annexe de la proposition de directive du Conseil relative à la mise en place d'un niveau minimum d'imposition mondial pour les groupes multinationaux dans l'Union</t>
  </si>
  <si>
    <t>UE-010</t>
  </si>
  <si>
    <t>La fiscalité des entreprises dans le marché intérieur</t>
  </si>
  <si>
    <t>Romance and Divorce Between international Law and EU law, implication for european competence on direct taxes</t>
  </si>
  <si>
    <t>Shafi U.Khan Niazi / Richard Krever</t>
  </si>
  <si>
    <t>L'histoire de la fiscalité internationale</t>
  </si>
  <si>
    <t>International Competition, globalisation and fiscal sovereignty</t>
  </si>
  <si>
    <t>Rajiv Biswas</t>
  </si>
  <si>
    <t>Le droit et la régulation des prix de transfert</t>
  </si>
  <si>
    <t>Renaud Jaune</t>
  </si>
  <si>
    <t>EU Joint transfer pricing forum, Statistics on APAs in the EU at the end of 2017</t>
  </si>
  <si>
    <t>L'imposition des entreprises multinationales en Europe</t>
  </si>
  <si>
    <t>Marcel Gérard</t>
  </si>
  <si>
    <t>Étude sur les données comparables utilisées en matière de prix de transfert au sein de l'UE</t>
  </si>
  <si>
    <t>Deloitte</t>
  </si>
  <si>
    <t>Union Européenne</t>
  </si>
  <si>
    <t xml:space="preserve">La soft law ou la mort de Kelsen ? </t>
  </si>
  <si>
    <t>62° Congrès de l'IFA</t>
  </si>
  <si>
    <t>Règlement des différends juridictionnels et respect des règles procédurales fondamentales à l'OMC</t>
  </si>
  <si>
    <t>Thierry Garcia</t>
  </si>
  <si>
    <t>DOC-190</t>
  </si>
  <si>
    <t>La justification des entraves fiscales</t>
  </si>
  <si>
    <t>Jean-François Talon</t>
  </si>
  <si>
    <t>Qui a le droit de négocier les accords internationaux ? Clarification de la jurisprudence AETR</t>
  </si>
  <si>
    <t>Mirjam Abner</t>
  </si>
  <si>
    <t>Parler d'une seule voix en plusieurs langues, l'insurmontable défi du multilinguisme dans les relations extérieures de l'Union</t>
  </si>
  <si>
    <t>Alan Hervé</t>
  </si>
  <si>
    <t>L'autonomie fiscale de l'Union Européenne</t>
  </si>
  <si>
    <t>La construction de l'Europe fiscale et la citoyenneté de l'Union</t>
  </si>
  <si>
    <t>Le financement du plan de relance européen, audaces fortuna juvat</t>
  </si>
  <si>
    <t>Frédéric Allemand</t>
  </si>
  <si>
    <t>DOC-191</t>
  </si>
  <si>
    <t>DOC-193</t>
  </si>
  <si>
    <t>DOC-201</t>
  </si>
  <si>
    <t>DOC-204</t>
  </si>
  <si>
    <t>DOC-206</t>
  </si>
  <si>
    <t>DOC-209</t>
  </si>
  <si>
    <t>Ignace Claeys Bouuaert</t>
  </si>
  <si>
    <t>Où en est le droit fiscal européen (I)</t>
  </si>
  <si>
    <t>Où en est le droit fiscal européen (II)</t>
  </si>
  <si>
    <t>Le système européen de taxe sur la Valeur ajoutée</t>
  </si>
  <si>
    <t>La nature juridique du droit communautaire</t>
  </si>
  <si>
    <t>Jose Luis Iglesias Buiges</t>
  </si>
  <si>
    <t>L'apport du droit communautaire au droit international public</t>
  </si>
  <si>
    <t>L'apport du droit communautaire au droit international privé</t>
  </si>
  <si>
    <t>Ulrich Drobnig</t>
  </si>
  <si>
    <t>L'apport du droit communautaire au droit économique</t>
  </si>
  <si>
    <t>Claude Champaud</t>
  </si>
  <si>
    <t>Les ressources propres aux communautés européennes</t>
  </si>
  <si>
    <t>Giancario Olmi</t>
  </si>
  <si>
    <t>Les pouvoirs financiers du parlement européen</t>
  </si>
  <si>
    <t>Jean Vergès</t>
  </si>
  <si>
    <t>La jurisprudence de la Cour de Justice comme instrument de l'intégration communautaire</t>
  </si>
  <si>
    <t>Josse Mertens de Wilmars</t>
  </si>
  <si>
    <t>Sanctions internationales et communautés européennes</t>
  </si>
  <si>
    <t>Joe Verhoeven</t>
  </si>
  <si>
    <t>L'application extraterritoriale du droit communautaire</t>
  </si>
  <si>
    <t>Malcom Slater</t>
  </si>
  <si>
    <t>Bilan de 25 ans d'harmonisation des impôts indirects frappant les rassemblements de capitaux</t>
  </si>
  <si>
    <t>Denis Richard</t>
  </si>
  <si>
    <t>Vers un renforcement de la gouvernance économique ?</t>
  </si>
  <si>
    <t>Jean-Victor Louis</t>
  </si>
  <si>
    <t>L'encadrement communautaire de la fiscalité directe</t>
  </si>
  <si>
    <t>Koen Lenarts / Ludovic Bernardeau</t>
  </si>
  <si>
    <t>Les effets de la coutume internationale dans l'ordre juridique de l'Union Européenne</t>
  </si>
  <si>
    <t>Jean Félix Delile</t>
  </si>
  <si>
    <t>Edoardo Traversa / Benjamin Bodson</t>
  </si>
  <si>
    <t>Le rôle international de l'Euro</t>
  </si>
  <si>
    <t>La confénce sur l'avenir de l'Europe</t>
  </si>
  <si>
    <t>La citoyenneté fiscale européenne</t>
  </si>
  <si>
    <t>Droit de l'Union européenne et conventions préventives de la double imposition, entre contradictions et complémentarités</t>
  </si>
  <si>
    <t>The future of the OECD model tax convention</t>
  </si>
  <si>
    <t>The future of international tax law</t>
  </si>
  <si>
    <t>pp.41-58</t>
  </si>
  <si>
    <t>Tax avoidance revisited in the EU BEPS context</t>
  </si>
  <si>
    <t>A.P. Dourado</t>
  </si>
  <si>
    <t>EALTP, International Tax Series, vol 15</t>
  </si>
  <si>
    <t>p.3</t>
  </si>
  <si>
    <t>Multilateral instrument and EU competence</t>
  </si>
  <si>
    <t>Rudolf Streinz</t>
  </si>
  <si>
    <t xml:space="preserve">Brit Tax Rev. </t>
  </si>
  <si>
    <t>pp.429-435</t>
  </si>
  <si>
    <t>Journal officiel de l'Union du 31 mars 2010, directive concernant l’assistance mutuelle en matière de recouvrement des créances relatives aux taxes, impôts, droits et autres mesures</t>
  </si>
  <si>
    <t xml:space="preserve">Redistribution of tax law-making power in EMU ? </t>
  </si>
  <si>
    <t>F. Vaninstendael</t>
  </si>
  <si>
    <t>DOC-210</t>
  </si>
  <si>
    <t>DOC-214</t>
  </si>
  <si>
    <t>DOC-215</t>
  </si>
  <si>
    <t>DOC-216</t>
  </si>
  <si>
    <t>DOC-217</t>
  </si>
  <si>
    <t>DOC-218</t>
  </si>
  <si>
    <t>DOC-222</t>
  </si>
  <si>
    <t>DOC-223</t>
  </si>
  <si>
    <t>DOC-224</t>
  </si>
  <si>
    <t>DOC-226</t>
  </si>
  <si>
    <t>DOC-227</t>
  </si>
  <si>
    <t>DOC-228</t>
  </si>
  <si>
    <t>DOC-230</t>
  </si>
  <si>
    <t>RDUE</t>
  </si>
  <si>
    <t>Revue bibliographique 2009 (I)</t>
  </si>
  <si>
    <t>Revue bibliographique 2009 (II)</t>
  </si>
  <si>
    <t>Revue bibliographique 2009 (III)</t>
  </si>
  <si>
    <t>Revue bibliographique 2009 (IV)</t>
  </si>
  <si>
    <t>Revue bibliographique 2010 (I)</t>
  </si>
  <si>
    <t>Politique fiscale. La proposition de directive concernant une assiette commune consolidée pour l’impôt sur les sociétés (ACCIS)</t>
  </si>
  <si>
    <t>Revue bibliographique 2011 (I)</t>
  </si>
  <si>
    <t>Revue bibliographique 2012 (I)</t>
  </si>
  <si>
    <t>Revue bibliographique 2012 (II)</t>
  </si>
  <si>
    <t>Revue bibliographique 2013 (II)</t>
  </si>
  <si>
    <t>Revue bibliographique 2013 (I)</t>
  </si>
  <si>
    <t>Revue bibliographique 2015 (I)</t>
  </si>
  <si>
    <t>Revue bibliographique 2015 (II)</t>
  </si>
  <si>
    <t>Revue bibliographique 2015 (III)</t>
  </si>
  <si>
    <t>Revue bibliographique 2016 (I)</t>
  </si>
  <si>
    <t>Chronique de jurisprudence fiscale européenne 2019</t>
  </si>
  <si>
    <t>Franc de Paul Tetang</t>
  </si>
  <si>
    <t>Les dossiers européens, actualités, Harmonisation et Union Européenne, brefs propos introductifs</t>
  </si>
  <si>
    <t>Karine Abderamane</t>
  </si>
  <si>
    <t>Harmonisation et Union Européenne</t>
  </si>
  <si>
    <t>Claude Blumann</t>
  </si>
  <si>
    <t>Harmonisation et Union Européenne, définitions et concept de l'harmonisation dans l'Union Européenne</t>
  </si>
  <si>
    <t>François Brunet</t>
  </si>
  <si>
    <t>Harmonisation et Union Européenne, l'Harmonisation au sein de l'Union et l'harmonisation au sein des institutions économiques internationales</t>
  </si>
  <si>
    <t>Conférence sur l'avenir de l'Europe, Analyse juridique de la plus grande expérience démocratique du continent</t>
  </si>
  <si>
    <t>Sandro Gozi</t>
  </si>
  <si>
    <t>Emanuel Castellarin</t>
  </si>
  <si>
    <t>Harmonisation et Union Européenne, Les enjeux de l'harmonisation des règles de protection de l'environnement</t>
  </si>
  <si>
    <t>Nicolas de Sadeleer</t>
  </si>
  <si>
    <t>The european Union In international organisations and global governance</t>
  </si>
  <si>
    <t>Christine Kaddous</t>
  </si>
  <si>
    <t>Bloomsbury</t>
  </si>
  <si>
    <t>Gouvernance mondiale et droit internationale</t>
  </si>
  <si>
    <t>Maurice Kamto</t>
  </si>
  <si>
    <t>L'Union européenne comme acteur international</t>
  </si>
  <si>
    <t>Université de Bruxelles</t>
  </si>
  <si>
    <t>Politiques fiscales - Volume I et II</t>
  </si>
  <si>
    <t>IEE Editions</t>
  </si>
  <si>
    <t xml:space="preserve">L'Union européenne et la gouvernance mondiale. Quel apport avec quels acteurs ? </t>
  </si>
  <si>
    <t>Muriel Le Barbier-Le Bris</t>
  </si>
  <si>
    <t>Les organisations régionales européennes et la gestion des conflits</t>
  </si>
  <si>
    <t>Gaëlle Pellon / Michel Liégeois</t>
  </si>
  <si>
    <t>Peter Lang</t>
  </si>
  <si>
    <t>Europe, de l'intégration à la fédération</t>
  </si>
  <si>
    <t>Academia Bruylant</t>
  </si>
  <si>
    <t>Relations internationales, une perspective européenne</t>
  </si>
  <si>
    <t>Mario Telo</t>
  </si>
  <si>
    <t>La soft law en droit de l'Union Européenne</t>
  </si>
  <si>
    <t>La politique fiscale peut-elle contribuer à la citoyenneté européenne?</t>
  </si>
  <si>
    <t>Fabrice Bin</t>
  </si>
  <si>
    <t>Revue française d’Histoire des Idées politiques</t>
  </si>
  <si>
    <t>pp.205</t>
  </si>
  <si>
    <t xml:space="preserve">Do We Still Need Tax Treaties? </t>
  </si>
  <si>
    <t>A. Easson</t>
  </si>
  <si>
    <t>Bulletin for International Fiscal Documentation</t>
  </si>
  <si>
    <t>pp.619</t>
  </si>
  <si>
    <t>Introduction to the Law of Double Taxation Conventions</t>
  </si>
  <si>
    <t>M.Lang</t>
  </si>
  <si>
    <t>Vienne, Linde Verlag</t>
  </si>
  <si>
    <t>Coopération intergouvernementale et autorités supranationales</t>
  </si>
  <si>
    <t>Robert Marjolin</t>
  </si>
  <si>
    <t>Revue économique, vol 9, n°2</t>
  </si>
  <si>
    <t>pp.267-277</t>
  </si>
  <si>
    <t>La question de l'autonomie fiscale</t>
  </si>
  <si>
    <t>André Barilari</t>
  </si>
  <si>
    <t>pp.74-84</t>
  </si>
  <si>
    <t>Neutralities and non-neutralities in international corporate taxation, an evaluation of possible recent moves</t>
  </si>
  <si>
    <t>Marce Gérard</t>
  </si>
  <si>
    <t>Ifo-Studiën, n°48</t>
  </si>
  <si>
    <t>p.533-554</t>
  </si>
  <si>
    <t>Les frontières fiscales dans une économie mondialisée</t>
  </si>
  <si>
    <t>Grace Perez-Navarro</t>
  </si>
  <si>
    <t>L'observatoire de l'OCDE, n°215</t>
  </si>
  <si>
    <t>DOC-232</t>
  </si>
  <si>
    <t>DOC-240</t>
  </si>
  <si>
    <t>DOC-241</t>
  </si>
  <si>
    <t>DOC-245</t>
  </si>
  <si>
    <t>DOC-252</t>
  </si>
  <si>
    <t>DOC-260</t>
  </si>
  <si>
    <t>DOC-268</t>
  </si>
  <si>
    <t>DOC-269</t>
  </si>
  <si>
    <t>DOC-270</t>
  </si>
  <si>
    <t>DOC-271</t>
  </si>
  <si>
    <t>DOC-274</t>
  </si>
  <si>
    <t>DOC-277</t>
  </si>
  <si>
    <t>L'harmonisation des taxes sur le CA dans la communauté européenne, la sixième directive communautaire relative au système commun de TVA</t>
  </si>
  <si>
    <t>Marcel Raffray</t>
  </si>
  <si>
    <t>Suprématie du droit international, Contrôle de la constitutionnalité, traités instituant les communautés européennes et constitution du 5 octobre 1968</t>
  </si>
  <si>
    <t>L'effet des directives européennes</t>
  </si>
  <si>
    <t>Marché commun, marché intérieur et frontières fiscales, les orientations européennes relatives à la TVA</t>
  </si>
  <si>
    <t>Jean-Pierre Jarnevic</t>
  </si>
  <si>
    <t>Harmonisation fiscale européenne, premier rapport d'étape de la commission de réflexion économique</t>
  </si>
  <si>
    <t>La fiscalité de l'épargne dans le cadre du marché intérieur européen, extrait du rapport du groupe de travail du conseil national du Crédit</t>
  </si>
  <si>
    <t>Le droit communautaire source du droit fiscal</t>
  </si>
  <si>
    <t>Les taxes sur le CA et le droit communautaire</t>
  </si>
  <si>
    <t>INT</t>
  </si>
  <si>
    <t>DOC-286</t>
  </si>
  <si>
    <t>DOC-289</t>
  </si>
  <si>
    <t>DOC-292</t>
  </si>
  <si>
    <t>DOC-296</t>
  </si>
  <si>
    <t>DOC-298</t>
  </si>
  <si>
    <t>DOC-305</t>
  </si>
  <si>
    <t>DOC-307</t>
  </si>
  <si>
    <t>DOC-308</t>
  </si>
  <si>
    <t>DOC-314</t>
  </si>
  <si>
    <t>DOC-316</t>
  </si>
  <si>
    <t>DOC-320</t>
  </si>
  <si>
    <t>DOC-321</t>
  </si>
  <si>
    <t>DOC-324</t>
  </si>
  <si>
    <t>DOC-325</t>
  </si>
  <si>
    <t>DOC-330</t>
  </si>
  <si>
    <t>DOC-332</t>
  </si>
  <si>
    <t>DOC-336</t>
  </si>
  <si>
    <t>DOC-344</t>
  </si>
  <si>
    <t>DOC-348</t>
  </si>
  <si>
    <t>DOC-352</t>
  </si>
  <si>
    <t>DOC-354</t>
  </si>
  <si>
    <t>DOC-361</t>
  </si>
  <si>
    <t>Le système juridique communautaire</t>
  </si>
  <si>
    <t>D. Simon</t>
  </si>
  <si>
    <t>PUF, 3° edition, Paris, n°497</t>
  </si>
  <si>
    <t>Emmanuel Dinh</t>
  </si>
  <si>
    <t>Benoît Delaunay</t>
  </si>
  <si>
    <t>DOC-371</t>
  </si>
  <si>
    <t>DOC-383</t>
  </si>
  <si>
    <t>DOC-386</t>
  </si>
  <si>
    <t>DOC-388</t>
  </si>
  <si>
    <t>DOC-390</t>
  </si>
  <si>
    <t>DOC-391</t>
  </si>
  <si>
    <t>DOC-394</t>
  </si>
  <si>
    <t>DOC-398</t>
  </si>
  <si>
    <t>DOC-408</t>
  </si>
  <si>
    <t>DOC-409</t>
  </si>
  <si>
    <t>DOC-410</t>
  </si>
  <si>
    <t>DOC-414</t>
  </si>
  <si>
    <t>DOC-415</t>
  </si>
  <si>
    <t>DOC-416</t>
  </si>
  <si>
    <t>Ludovic Bernardeau / Olivier Peiffert</t>
  </si>
  <si>
    <t>Pascal Saint-Amans / Eric Robert</t>
  </si>
  <si>
    <t>DOC-433</t>
  </si>
  <si>
    <t>DOC-439</t>
  </si>
  <si>
    <t>DOC-440</t>
  </si>
  <si>
    <t>DOC-443</t>
  </si>
  <si>
    <t>DOC-452</t>
  </si>
  <si>
    <t>DOC-457</t>
  </si>
  <si>
    <t>DOC-465</t>
  </si>
  <si>
    <t>DOC-469</t>
  </si>
  <si>
    <t>Caroline Silberztein / Benoît Granel / Jean-Baptiste Tristram</t>
  </si>
  <si>
    <t>Les fondements théoriques de l'établissement stable à l'épreuve de la modernisation de l'économie</t>
  </si>
  <si>
    <t>Quelle imposition des revenus de l'économie numérique ?</t>
  </si>
  <si>
    <t>Vincent Renoux / Stehlin
et Simon Bernard diplômé du M2 Fiscalité internationale (université Paris II-HEC) - élève-avocat</t>
  </si>
  <si>
    <t>Communication de la Commission sur l'imposition de l'économie numérique</t>
  </si>
  <si>
    <t>L'assistance administrative internationale a trouvé ses juges - . - À propos de l'arrêt Berlioz de la CJUE</t>
  </si>
  <si>
    <t xml:space="preserve">Jérôme Turot </t>
  </si>
  <si>
    <t>Philippe Martin / Maikel Evers / Laurence Jaton / Édouard Marcus / Caroline Silberztein</t>
  </si>
  <si>
    <t>Renaud Mortier / Jean-François Desbuquois / Laurent Guilmois</t>
  </si>
  <si>
    <t>Création de valeur dans une économie multipolaire, ou la face cachée des prix de transfert</t>
  </si>
  <si>
    <t>Vincent Renoux / Simon Bernard</t>
  </si>
  <si>
    <t>La solidarité fiscale du dirigeant (CGI, art. 1745) ne fait pas obstacle à sa condamnation pour insuffisance d'actif</t>
  </si>
  <si>
    <t>Transposition de la directive visant à éliminer les doubles impositions au sein de l'Union européenne</t>
  </si>
  <si>
    <t>OCDE, rapport d'examen par les pairs sur l'échange obligatoire et spontané des décisions fiscales (action 5 du BEPS)</t>
  </si>
  <si>
    <t>Rapport de l'OCDE sur l'impôt sur les sociétés au niveau mondial</t>
  </si>
  <si>
    <t>Étienne Thomas</t>
  </si>
  <si>
    <t>Mise en œuvre du système européen de règlement des différends fiscaux entre les États membres</t>
  </si>
  <si>
    <t>Guillaume Glon</t>
  </si>
  <si>
    <t>Réforme du système fiscal international et droits d'imposition des pays en développement</t>
  </si>
  <si>
    <t>François Barviaux</t>
  </si>
  <si>
    <t>DOC-475</t>
  </si>
  <si>
    <t>DOC-476</t>
  </si>
  <si>
    <t>DOC-480</t>
  </si>
  <si>
    <t>DOC-486</t>
  </si>
  <si>
    <t>DOC-495</t>
  </si>
  <si>
    <t>DOC-501</t>
  </si>
  <si>
    <t>DOC-512</t>
  </si>
  <si>
    <t>DOC-514</t>
  </si>
  <si>
    <t>DOC-516</t>
  </si>
  <si>
    <t>OCDE, rapport d'examen par les pairs sur la lutte contre le chalandage fiscal</t>
  </si>
  <si>
    <t>La convention multilatérale de l'OCDE, vous ne lirez plus les conventions fiscales comme avant !</t>
  </si>
  <si>
    <t>OCDE, consultation sur les défis de l'imposition de l'économique numérique</t>
  </si>
  <si>
    <t>La convention multilatérale OCDE, quel impact sur la fiscalité internationale ? - . - Actes de la soirée d'étude annuelle de l'IFA, 4 oct. 2017</t>
  </si>
  <si>
    <t>Fiscalité du patrimoine, chronique de l'année 2017</t>
  </si>
  <si>
    <t>OCDE, entrée en vigueur de la « Convention multilatérale » visant à adapter les conventions bilatérales aux mesures du BEPS</t>
  </si>
  <si>
    <t>OCDE, résultat de l'examen par les pairs de la mise en place de la déclaration pays par pays</t>
  </si>
  <si>
    <t>Norme commune de déclaration, actualisation des plafonds, des États partenaires et des États donnant lieu à transmission d'informations</t>
  </si>
  <si>
    <t>UE, conclusions du Conseil sur les dispositions à inclure dans les accords avec des pays tiers</t>
  </si>
  <si>
    <t>Directive ATAD, liste des mesures nationales considérées comme aussi efficace que l'article 4 sur la limitation des intérêts</t>
  </si>
  <si>
    <t>OCDE, mise en ligne de plusieurs rapports sur les recettes fiscales des économies avancées</t>
  </si>
  <si>
    <t>Cadre inclusif du BEPS, nouvelles consultations et rapports sur l'examen global des procédures amiables (action 14)</t>
  </si>
  <si>
    <t>Droit de l'Union européenne, chronique de l'année 2018</t>
  </si>
  <si>
    <t>Fiscalité internationale, chronique de l'année 2018</t>
  </si>
  <si>
    <t>Convention multilatérale de l'OCDE, comprendre sa prise d'effet et ses impacts pratiques sur les conventions fiscales françaises</t>
  </si>
  <si>
    <t>Brexit, vers une Irlande en grand ?</t>
  </si>
  <si>
    <t>Etienne Thomas</t>
  </si>
  <si>
    <t>Éric Ginter / Éric Chartier</t>
  </si>
  <si>
    <t>Publication par l'OCDE d'un guide sur les implications de la pandémie de Covid-19 en matière de prix de transfert</t>
  </si>
  <si>
    <t xml:space="preserve">L'Estonie dépose son instrument de ratification de la convention multilatérale OCDE </t>
  </si>
  <si>
    <t>Période du 27 janvier au 1er février 2021 Veille</t>
  </si>
  <si>
    <t>L'avenir de l'Europe fiscale - . - Présentation du dossier</t>
  </si>
  <si>
    <t>L'avenir de la TVA dans le cadre du plan d'action de la Commission européenne pour une fiscalité équitable et simplifiée</t>
  </si>
  <si>
    <t>Patrice Pillet</t>
  </si>
  <si>
    <t>Astrid Van Mierlo</t>
  </si>
  <si>
    <t>Le code de conduite et la bonne gouvernance fiscale</t>
  </si>
  <si>
    <t>Benjamin Angel / Maxime Monléon</t>
  </si>
  <si>
    <t>Marie Hemery</t>
  </si>
  <si>
    <t>L'éternel retour de la taxe européenne sur les transactions financières</t>
  </si>
  <si>
    <t>Alice Fournier</t>
  </si>
  <si>
    <t>Omar El Arjoun</t>
  </si>
  <si>
    <t>Convention multilatérale pour la mise en œuvre des mesures relatives aux conventions fiscales pour prévenir l'érosion de la base d'imposition et le transfert de bénéfices</t>
  </si>
  <si>
    <t>Publication par l'OCDE d'un avis portant sur l'entrée en vigueur des dispositions de la CML</t>
  </si>
  <si>
    <t>Période du 30 mars au 6 avril 2021 Veille</t>
  </si>
  <si>
    <t>Les propositions de la Commission européenne pour la fiscalité des entreprises au XXIe siècle</t>
  </si>
  <si>
    <t>Publication par l'OCDE d'un avis portant sur les questions d'interprétation et de mise en œuvre de la CML</t>
  </si>
  <si>
    <t>Mise en place de l'Observatoire européen de la fiscalité pour soutenir la lutte contre les pratiques fiscales abusives</t>
  </si>
  <si>
    <t>Approbation de la réforme du système fiscal international par le G20</t>
  </si>
  <si>
    <t>Publication par le Conseil des prélèvements obligatoires d'une note relative aux enjeux pour la France de la réforme du système fiscal international</t>
  </si>
  <si>
    <t>Nécessité de renforcer la lutte de l'UE contre les pratiques fiscales dommageables</t>
  </si>
  <si>
    <t>Approbation par le G20 de la réforme de la fiscalité historique</t>
  </si>
  <si>
    <t>La directive sur la transparence fiscale des multinationales est publiée</t>
  </si>
  <si>
    <t>Les premières concrétisations des propositions de la Commission européenne relatives à la fiscalité des entreprises au XXIe siècle</t>
  </si>
  <si>
    <t>L'interprétation juridictionnelle de la loi fiscale</t>
  </si>
  <si>
    <t>Gilles Bachelier</t>
  </si>
  <si>
    <t>Fiscalité internationale, chronique de l'année 2019</t>
  </si>
  <si>
    <t>« À texte unique, interprétation unique », l'application du droit de l'Union dans les situations purement internes</t>
  </si>
  <si>
    <t>Cadre inclusif sur le BEPS, l'OCDE sollicite les commentaires des parties prenantes sur le réexamen 2020 de l'Action 14</t>
  </si>
  <si>
    <t>Un paquet européen en faveur d'une fiscalité équitable et simplifiée, focus sur la fiscalité directe</t>
  </si>
  <si>
    <t>L'inclusion difficile mais envisagée de la fiscalité dans le financement du budget européen, le plan de relance ultime impulsion vers la création d'un impôt européen ?</t>
  </si>
  <si>
    <t>La redevance numérique du plan « Next Generation EU », le premier impôt européen se matérialise</t>
  </si>
  <si>
    <t>Du « serpent de mer » au « serpent de vert », la refonte de la directive sur la fiscalité de l'énergie</t>
  </si>
  <si>
    <t>Fiscalité internationale, chronique de l'année 2020</t>
  </si>
  <si>
    <t>Droit fiscal européen des droits de l'homme, chronique de l'année 2020</t>
  </si>
  <si>
    <t>Réforme de la fiscalité du numérique, quelques réflexions sur le Pilier Un du projet OCDE</t>
  </si>
  <si>
    <t>Principe de confiance légitime, autorité compétente pour fournir des assurances</t>
  </si>
  <si>
    <t>OCDE, rapport d'examen par les pairs sur la lutte contre le chalandage fiscal (BEPS, Action 6)</t>
  </si>
  <si>
    <t>Règlement des litiges fiscaux (BEPS, Action 14), publication de 8 rapports d'examen par les pairs</t>
  </si>
  <si>
    <t>Réforme du système fiscal international, adhésion à un nouveau cadre ambitieux par 130 pays et juridictions</t>
  </si>
  <si>
    <t>Principe de confiance légitime, conditions de mise en œuvre</t>
  </si>
  <si>
    <t>Réforme du système fiscal international, adoption d'un accord sans précédent par la communauté internationale</t>
  </si>
  <si>
    <t>Accord historique sur la fiscalité internationale, le temps de la mise en œuvre</t>
  </si>
  <si>
    <t>La réforme du système fiscal international, quelles conséquences pour le droit fiscal de l'Union européenne ?</t>
  </si>
  <si>
    <t>Les Piliers 1 et 2, les piliers d'un nouvel ordre ?</t>
  </si>
  <si>
    <t>DOC-521</t>
  </si>
  <si>
    <t>DOC-527</t>
  </si>
  <si>
    <t>DOC-529</t>
  </si>
  <si>
    <t>DOC-530</t>
  </si>
  <si>
    <t>DOC-531</t>
  </si>
  <si>
    <t>DOC-545</t>
  </si>
  <si>
    <t>DOC-547</t>
  </si>
  <si>
    <t>DOC-561</t>
  </si>
  <si>
    <t>DOC-562</t>
  </si>
  <si>
    <t>Publication par l'OCDE de 30 profils de pays appliquant l'arbitrage dans le cadre de la Convention multilatérale</t>
  </si>
  <si>
    <t>DOC-564</t>
  </si>
  <si>
    <t>DOC-568</t>
  </si>
  <si>
    <t>DOC-569</t>
  </si>
  <si>
    <t>DOC-570</t>
  </si>
  <si>
    <t>DOC-571</t>
  </si>
  <si>
    <t>DOC-575</t>
  </si>
  <si>
    <t>DOC-576</t>
  </si>
  <si>
    <t>DOC-583</t>
  </si>
  <si>
    <t>DOC-585</t>
  </si>
  <si>
    <t>DOC-586</t>
  </si>
  <si>
    <t>DOC-587</t>
  </si>
  <si>
    <t>L’Union européenne, L’Union douanière européenne et l’inquiétante quête d’un Code à sa mesure</t>
  </si>
  <si>
    <t>Claude J. Berr</t>
  </si>
  <si>
    <t>La coopération internationale au service de la lutte contre l’évasion et la fraude fiscales</t>
  </si>
  <si>
    <t>Pascal Saint-Amans / Samia Abdelghani</t>
  </si>
  <si>
    <t>La planification fiscale agressive dans l’ASEAN (Association des Nations de l’Asie du Sud-Est)</t>
  </si>
  <si>
    <t>Frédéric Dal Vecchio</t>
  </si>
  <si>
    <t>L’avenir du système commun européen de TVA en péril</t>
  </si>
  <si>
    <t>Donato Raponi</t>
  </si>
  <si>
    <t>Le devenir de la TVA européenne</t>
  </si>
  <si>
    <t>Jean-Claude Bouchard</t>
  </si>
  <si>
    <t>Alain Charlet / Stéphane Buydens</t>
  </si>
  <si>
    <t>La refondation du droit fiscal international</t>
  </si>
  <si>
    <t>Le projet BEPS et son héritage</t>
  </si>
  <si>
    <t>Accroître l’efficacité des mécanismes de règlement des différends</t>
  </si>
  <si>
    <t>Le projet BEPS de l’OCDE et du G20, où en sommes-nous un an après?</t>
  </si>
  <si>
    <t>Edouard Marcus</t>
  </si>
  <si>
    <t>Jeffrey Owens</t>
  </si>
  <si>
    <t>BEPS Erosion and Profit Shifting, an assessment of what’s been achieved and what remains to be done</t>
  </si>
  <si>
    <t>Chronique Bibliographique</t>
  </si>
  <si>
    <t>Un cadre multilatéral novateur pour la modification du réseau de conventions en matière d’impôts sur le revenu</t>
  </si>
  <si>
    <t>Pascal Saint-Amans / Jessica Di maria</t>
  </si>
  <si>
    <t>L’instrument multilatéral vient bouleverser les relations fiscales entre États, consacre-t-il l’apparition d’un nouvel outil juridique international efficace ?</t>
  </si>
  <si>
    <t>Eric Lesprit / Marie-Charlotte Mahieu / Julie Mussard</t>
  </si>
  <si>
    <t>L’arbitrage dans la convention multilatérale BEPS</t>
  </si>
  <si>
    <t>Brèves réflexions sur les règles procédurales de l’arbitrage fiscal international post-BEPS</t>
  </si>
  <si>
    <t>Le droit fiscal de l’Union européenne, présentation du dossier</t>
  </si>
  <si>
    <t>Un marché libre et non faussé par la concurrence fiscale</t>
  </si>
  <si>
    <t>Stefania Gianoncelli</t>
  </si>
  <si>
    <t>Harmonization of Tax Concepts in Europe</t>
  </si>
  <si>
    <t>Georges Cavalier</t>
  </si>
  <si>
    <t>Droit fiscal et Convention européenne des droits de l’homme</t>
  </si>
  <si>
    <t>La fiscalité de l’entreprise à l’aune du droit de l’Union européenne</t>
  </si>
  <si>
    <t>La concurrence fiscale et sa régulation dans l’Union européenne</t>
  </si>
  <si>
    <t>De l’intérêt des mécanismes de règlement des différends en matière fiscale, le cas de l’arbitrage</t>
  </si>
  <si>
    <t>Karim Sid ahmed</t>
  </si>
  <si>
    <t>À la recherche d’une solution satisfaisante pour le règlement des différends fiscaux</t>
  </si>
  <si>
    <t>Le partenariat régional économique global</t>
  </si>
  <si>
    <t>Habib Gherari</t>
  </si>
  <si>
    <t>La relance du projet ACCIS par la Commission européenne</t>
  </si>
  <si>
    <t>Vers un durcissement des règles fiscales pour les filiales étrangères dans des pays tiers ?</t>
  </si>
  <si>
    <t>Chronique de droit fiscal de l'année 2001</t>
  </si>
  <si>
    <t>Chronique de droit fiscal de l'année 2000</t>
  </si>
  <si>
    <t>Chronique de droit fiscal de l'année 2002</t>
  </si>
  <si>
    <t>Chronique de droit fiscal de l'année 2003</t>
  </si>
  <si>
    <t>Chronique de droit fiscal de l'année 2004</t>
  </si>
  <si>
    <t>Chronique de droit fiscal de l'année 2005</t>
  </si>
  <si>
    <t>Chronique de droit fiscal de l'année 2006</t>
  </si>
  <si>
    <t>Chronique de droit fiscal de l'année 2007</t>
  </si>
  <si>
    <t>Chronique de droit fiscal de l'année 2008</t>
  </si>
  <si>
    <t>Chronique de droit fiscal de l'année 2009</t>
  </si>
  <si>
    <t>Chronique de droit fiscal de l'année 2010</t>
  </si>
  <si>
    <t>Chronique de droit fiscal de l'année 2011</t>
  </si>
  <si>
    <t>Chronique de droit fiscal de l'année 2012</t>
  </si>
  <si>
    <t>Chronique de droit fiscal de l'année 2013</t>
  </si>
  <si>
    <t>Chronique de droit fiscal de l'année 2014</t>
  </si>
  <si>
    <t>Chronique de droit fiscal de l'année 2015</t>
  </si>
  <si>
    <t>Chronique de droit fiscal de l'année 2016</t>
  </si>
  <si>
    <t>Chronique de droit fiscal de l'année 2017</t>
  </si>
  <si>
    <t>Chronique de droit fiscal de l'année 2018</t>
  </si>
  <si>
    <t>Chronique de droit fiscal de l'année 2019</t>
  </si>
  <si>
    <t>Chronique de droit fiscal de l'année 2021</t>
  </si>
  <si>
    <t xml:space="preserve">Fiscalité, transparence ou harmonisation ? </t>
  </si>
  <si>
    <t>Multinationales, la lutte contre l'évasion fiscale en europe</t>
  </si>
  <si>
    <t>Marc Bourgeois / Amélie Lachapelle</t>
  </si>
  <si>
    <t>Financer le plan de relance européen</t>
  </si>
  <si>
    <t>Corinne Delon Desmoulin</t>
  </si>
  <si>
    <t>Laura Seritti</t>
  </si>
  <si>
    <t>1 / Présentation du dossier de REIDF 2021</t>
  </si>
  <si>
    <t>1 / Édito de REIDF 2021</t>
  </si>
  <si>
    <t>2 / Propos introductifs dossier REIDF 2021</t>
  </si>
  <si>
    <t>G20) / L'activité fiscale des organisations internationales (OCDE</t>
  </si>
  <si>
    <t>G20) II / L'activité fiscale des organisations internationales (OCDE</t>
  </si>
  <si>
    <t>G20) III / L'activité fiscale des organisations internationales (OCDE</t>
  </si>
  <si>
    <t>Compatibility of a european METR minimum tax with EU / EEA free movement Guarantees</t>
  </si>
  <si>
    <t>Jurisprudence de la CJUE, fiscalité directe (juill. / sept 2017)</t>
  </si>
  <si>
    <t>Jurisprudence de la CJUE, fiscalité directe (janv. / mars 2018)</t>
  </si>
  <si>
    <t>Jurisprudence de la CJUE, fiscalité directe (janv. / mars 2019)</t>
  </si>
  <si>
    <t>Jurisprudence de la CJUE, fiscalité directe (juill. / sept. 2019)</t>
  </si>
  <si>
    <t>Jurisprudence de la CJUE, fiscalité directe (janv. / mars 2020)</t>
  </si>
  <si>
    <t>Jurisprudence de la CJUE, fiscalité directe (juill. / nov. 2020)</t>
  </si>
  <si>
    <t>Les Principes directeurs de l’OCDE pour la TVA / TPS – Présentation et perspectives</t>
  </si>
  <si>
    <t>DOC-614</t>
  </si>
  <si>
    <t>DOC-615</t>
  </si>
  <si>
    <t>DOC-616</t>
  </si>
  <si>
    <t>DOC-618</t>
  </si>
  <si>
    <t>DOC-621</t>
  </si>
  <si>
    <t>DOC-622</t>
  </si>
  <si>
    <t>DOC-624</t>
  </si>
  <si>
    <t>DOC-626</t>
  </si>
  <si>
    <t>DOC-629</t>
  </si>
  <si>
    <t>DOC-630</t>
  </si>
  <si>
    <t>DOC-632</t>
  </si>
  <si>
    <t>L'Europe fiscale ou protéger malgré les États ?</t>
  </si>
  <si>
    <t>Sophie de Fontaine</t>
  </si>
  <si>
    <t>Quelques réflexions sur l'autonomie de l'ordre juridique de l'Union européenne par rapport au droit international</t>
  </si>
  <si>
    <t>Sean Van Raepenbusch</t>
  </si>
  <si>
    <t xml:space="preserve">La gouvernance fiscale européenne, vers un droit fiscal de l'Union ? </t>
  </si>
  <si>
    <t>Messaoud Saoudi</t>
  </si>
  <si>
    <t>Une harmonisation européenne positive, Une harmonisation « soft » de la fiscalité directe</t>
  </si>
  <si>
    <t>Jean-Kassim Ouedraogo</t>
  </si>
  <si>
    <t>La transparence, fer de lance de l'UE dans la lutte contre l'évasion fiscale</t>
  </si>
  <si>
    <t>Aurélien Rocher</t>
  </si>
  <si>
    <t>Le régime des aides d'État, un moteur efficace de la politique fiscale européenne</t>
  </si>
  <si>
    <t>Fabrice Jury</t>
  </si>
  <si>
    <t>Transposition des directives et fiscalité des sociétés, Accis ou le jeu des contraires</t>
  </si>
  <si>
    <t>Anne-Charlène Bezzina</t>
  </si>
  <si>
    <t>La portée normative de la soft law</t>
  </si>
  <si>
    <t>Aude Bouveresse</t>
  </si>
  <si>
    <t>Bertrand Brunessen / Isabelle Bosse-Platière</t>
  </si>
  <si>
    <t>La soft law et les procédures d'adoption des actes de l'UE</t>
  </si>
  <si>
    <t>Fabien le Bot</t>
  </si>
  <si>
    <t>Soft law et procédure de conclusion des accords externes de l'UE, illustration d'un paradoxe</t>
  </si>
  <si>
    <t>Marie-Cécile Cadhilhac</t>
  </si>
  <si>
    <t>Le recours à la soft law comme moyen d'éluder les obstacles constitutionnels au développement des agences de l'UE</t>
  </si>
  <si>
    <t>Merjn Chamon</t>
  </si>
  <si>
    <t>L'utilisation d'actes de soft law par les agences de l'UE</t>
  </si>
  <si>
    <t>Jacopo Alberti</t>
  </si>
  <si>
    <t>La soft law en droit de l'Union Européenne, présentation</t>
  </si>
  <si>
    <t>Rapport introductif, les enjeux de la soft law dans l'UE</t>
  </si>
  <si>
    <t>Bertand Brunessen</t>
  </si>
  <si>
    <t>À propos de la soft law en droit de l'UE, analyses théorique et pratique</t>
  </si>
  <si>
    <t>Dorian Guinard</t>
  </si>
  <si>
    <t>La fiscalité de l'épargne dans l'UE, un droit de veto accordé à un pays tiers</t>
  </si>
  <si>
    <t>Christophe Bonte</t>
  </si>
  <si>
    <t>Mondialisation de l'économie et concurrence fiscale, des menaces pour le modèle social européen</t>
  </si>
  <si>
    <t>Alain Euzéby / Rosa Maria Marques</t>
  </si>
  <si>
    <t>Giogio Guarneri</t>
  </si>
  <si>
    <t>Les premiers effets du marché unique sur l'Europe Fiscale</t>
  </si>
  <si>
    <t>Catherine Goybet</t>
  </si>
  <si>
    <t>La fiscalité en Europe à l'horizon du marché intérieur</t>
  </si>
  <si>
    <t>Christiane Scrivener</t>
  </si>
  <si>
    <t>Vers la fin de l'unanimité en matière de politique fiscale ?</t>
  </si>
  <si>
    <t>Catherine Prieto</t>
  </si>
  <si>
    <t>Gabriel Montaigner</t>
  </si>
  <si>
    <t>Harmonisation fiscale communautaire (II)</t>
  </si>
  <si>
    <t>Harmonisation fiscale communautaire (I)</t>
  </si>
  <si>
    <t>DOC-645</t>
  </si>
  <si>
    <t>DOC-646</t>
  </si>
  <si>
    <t>DOC-651</t>
  </si>
  <si>
    <t>DOC-667</t>
  </si>
  <si>
    <t>DOC-674</t>
  </si>
  <si>
    <t>DOC-689</t>
  </si>
  <si>
    <t>Europe's First Lady of Tax</t>
  </si>
  <si>
    <t>Graham Field</t>
  </si>
  <si>
    <t>Applying the Lessons of the UN Model Treaty</t>
  </si>
  <si>
    <t>Mariette Turkenburg</t>
  </si>
  <si>
    <t>Ken Messere</t>
  </si>
  <si>
    <t>The Case for a Single European Tax</t>
  </si>
  <si>
    <t>Morris Tabaksblat</t>
  </si>
  <si>
    <t>OECD Issues Latest Guidelines</t>
  </si>
  <si>
    <t>Is Rational Reform a Prospect for International Tax</t>
  </si>
  <si>
    <t>Give Eurotax the minimum attention</t>
  </si>
  <si>
    <t xml:space="preserve">The OECD accerelrates Tax Work </t>
  </si>
  <si>
    <t>Michael Schwartz</t>
  </si>
  <si>
    <t>OECD, Global Theory, Local Practice</t>
  </si>
  <si>
    <t>T. Borstell / SB Huibregtse / A. Miyamoto / CJEA Sporken</t>
  </si>
  <si>
    <t>Global Theory, Local practice</t>
  </si>
  <si>
    <t>EU Steers UK Group Relief Rules</t>
  </si>
  <si>
    <t>Murray Clayson</t>
  </si>
  <si>
    <t>Harmonization Moves Closer by Stages</t>
  </si>
  <si>
    <t>Peter Nias / Nicola Purcell</t>
  </si>
  <si>
    <t>Fighting for Balance, not Harmony</t>
  </si>
  <si>
    <t>Fighting for Harmony, not Balance</t>
  </si>
  <si>
    <t>Robert Couzin</t>
  </si>
  <si>
    <t>OECD, Promoting Tax Competition</t>
  </si>
  <si>
    <t>Richard M. Hammer / Jerrey Owens</t>
  </si>
  <si>
    <t>Tax Planning in the Global Village</t>
  </si>
  <si>
    <t>Piergiorgio Valente</t>
  </si>
  <si>
    <t>EU Gets Serious about Tax Harmonization</t>
  </si>
  <si>
    <t>S. Alan Hamburger</t>
  </si>
  <si>
    <t>Europe Tiptoes throuth the Storm</t>
  </si>
  <si>
    <t>Georgina Stanley</t>
  </si>
  <si>
    <t>Why the ECJ Is the Most Powerful Tax Force in Europe</t>
  </si>
  <si>
    <t>Peter Cussons / Michele Franckland</t>
  </si>
  <si>
    <t>Why EU Expansion Will Challenge Multinationals</t>
  </si>
  <si>
    <t>Neil Byrne / Colm Halpin</t>
  </si>
  <si>
    <t>Dealing with Evolving International Tax Challenges</t>
  </si>
  <si>
    <t>Chee Weng Lee</t>
  </si>
  <si>
    <t>Time to Prepare for EU Accession</t>
  </si>
  <si>
    <t>Peter Cussons / Chloe Sylvester</t>
  </si>
  <si>
    <t>EU Steps Closer to Harmonization</t>
  </si>
  <si>
    <t>Hand Van Den Hurk</t>
  </si>
  <si>
    <t>Why I Love the ECJ</t>
  </si>
  <si>
    <t>Philip Martin</t>
  </si>
  <si>
    <t>The Impact of EU Developments on Member States' Tax Systems</t>
  </si>
  <si>
    <t>Mark Persoff</t>
  </si>
  <si>
    <t>Corporate Tax Harmonization Moves up the EU Agenda</t>
  </si>
  <si>
    <t>Adam Craig</t>
  </si>
  <si>
    <t>The European Company is Born</t>
  </si>
  <si>
    <t>Philippe Norre / Ildiko Molnar / Duncan Stocks</t>
  </si>
  <si>
    <t>Why Tax Cooperation Threatens Tax Planning</t>
  </si>
  <si>
    <t>Sed Crest</t>
  </si>
  <si>
    <t>ECJ's Influence Goes beyond Member States</t>
  </si>
  <si>
    <t>Eckart Nuernberger / Dirk Pelzer</t>
  </si>
  <si>
    <t>Why the OECD Supports Arbitration</t>
  </si>
  <si>
    <t>Mary Bennett</t>
  </si>
  <si>
    <t>CCCTB, It's on the Horizon</t>
  </si>
  <si>
    <t>Peter Cussons</t>
  </si>
  <si>
    <t>The bridge builder</t>
  </si>
  <si>
    <t>Bob Reynolds</t>
  </si>
  <si>
    <t>Tax Advisers Escape Serious Criticism from OECD</t>
  </si>
  <si>
    <t>Tax Professionals Try to Be Positive about OECD and Business Restructuring</t>
  </si>
  <si>
    <t>The Global Tax Police</t>
  </si>
  <si>
    <t>Joanna Faith</t>
  </si>
  <si>
    <t>Pascal Saint-Amans Finds His Stride in Owens's Shoes</t>
  </si>
  <si>
    <t>Pascal Saint-Amans / Jeffrey Owens</t>
  </si>
  <si>
    <t>Bringing a Different Perspective to the OECD</t>
  </si>
  <si>
    <t>Sophie Ashley</t>
  </si>
  <si>
    <t>Battle Lines Drawn between OECD and Tax Justice Network</t>
  </si>
  <si>
    <t>Salman Shaheen</t>
  </si>
  <si>
    <t>EU, harmony or discord</t>
  </si>
  <si>
    <t>Emma Powell</t>
  </si>
  <si>
    <t>Multistate US Tax Issues for Inbound Companies</t>
  </si>
  <si>
    <t>Joel Walters / Maureen Pechecek / Todd Roberts</t>
  </si>
  <si>
    <t>Multilateral Cooperative Compliance, The Next Step</t>
  </si>
  <si>
    <t>Machiel Lambooij</t>
  </si>
  <si>
    <t>Saint-Amans Defends OECD's CRS Despite Loopholes in Identified by TJN</t>
  </si>
  <si>
    <t>OECD Reveals All about New Global Standard</t>
  </si>
  <si>
    <t>The Men behind BEPS</t>
  </si>
  <si>
    <t>Pascal Saint-Amans / Raffaele Russo</t>
  </si>
  <si>
    <t>On the Precipice, 21st Century Tax</t>
  </si>
  <si>
    <t>Matthew Gilleard</t>
  </si>
  <si>
    <t>Performance Review, The OECD's Reputation</t>
  </si>
  <si>
    <t>Talking to the OECD, Tech Disruption in Tax Administration</t>
  </si>
  <si>
    <t>Peter Green</t>
  </si>
  <si>
    <t>Dispute Resolution, OECD Collaboration</t>
  </si>
  <si>
    <t>Keith Brockman</t>
  </si>
  <si>
    <t>Alison Lobb / Bob Stack</t>
  </si>
  <si>
    <t>The Unified Approach</t>
  </si>
  <si>
    <t>How the New EU Has Dealt with the Tax Challenges</t>
  </si>
  <si>
    <t>Les rapports entre les structures des systèmes fiscaux et le développement économique dans les pays en voie de développement</t>
  </si>
  <si>
    <t>Évasion fiscale / Fraude fiscale</t>
  </si>
  <si>
    <t>Rapport pour le 14° congrès international de droit financier et fiscal</t>
  </si>
  <si>
    <t>Rapport pour le 21° congrès international de droit financier et fiscal</t>
  </si>
  <si>
    <t>The interpretation of tax laws with special reference to form and substance</t>
  </si>
  <si>
    <t>The notion of tax and the elimination of international double taxation or double non taxation</t>
  </si>
  <si>
    <t>Dispute resolution procedures in international tax matters</t>
  </si>
  <si>
    <t>Practical issues in the application of double tax convention</t>
  </si>
  <si>
    <t>Source and residence, new configuration of their principles</t>
  </si>
  <si>
    <t xml:space="preserve">Impact fiscal dans le domaine de l'environnement, la fiscalité verte, un levier d'action sur les contraintes et / ou sous contraintes ? </t>
  </si>
  <si>
    <t>G20 / OECD Work, Maybe Way beyond Digital</t>
  </si>
  <si>
    <t>déc. 2017) / Jurisprudence de la CJUE, fiscalité directe (oct.</t>
  </si>
  <si>
    <t>juin 2018) / Jurisprudence de la CJUE, fiscalité directe (avr.</t>
  </si>
  <si>
    <t>déc. 2018) / Jurisprudence de la CJUE, fiscalité directe (oct.</t>
  </si>
  <si>
    <t>juin 2019) / Jurisprudence de la CJUE, fiscalité directe (avr.</t>
  </si>
  <si>
    <t>juin 2020) / Jurisprudence de la CJUE, fiscalité directe (avr.</t>
  </si>
  <si>
    <t>juin 2021) / Jurisprudence de la CJUE, fiscalité directe (avril</t>
  </si>
  <si>
    <t>Éric White / Erwan Lannon / Jean-Victoire Louis / Nanette Neuwhal / Saïd Hammamoun / Stanislas Adam</t>
  </si>
  <si>
    <t>Frédéric Esposito / Nicolas Levrat</t>
  </si>
  <si>
    <t>Fiscalité du marché commun, n°26</t>
  </si>
  <si>
    <t xml:space="preserve">David M. Trubek </t>
  </si>
  <si>
    <t xml:space="preserve">Bruce G. Carruthers </t>
  </si>
  <si>
    <t xml:space="preserve">Adolfo J. Martin Jiménez </t>
  </si>
  <si>
    <t xml:space="preserve">Alain Pellet </t>
  </si>
  <si>
    <t xml:space="preserve">Frédéric Esposito </t>
  </si>
  <si>
    <t xml:space="preserve">Gabriel Montagnier </t>
  </si>
  <si>
    <t xml:space="preserve">Hugues Salomé </t>
  </si>
  <si>
    <t xml:space="preserve">Heinz Hauser </t>
  </si>
  <si>
    <t xml:space="preserve">Florian Brugger </t>
  </si>
  <si>
    <t xml:space="preserve">Eric Lesprit </t>
  </si>
  <si>
    <t xml:space="preserve">Daniel Gutmann </t>
  </si>
  <si>
    <t xml:space="preserve">Albert Van der Horst </t>
  </si>
  <si>
    <t xml:space="preserve">Frédéric Schmied </t>
  </si>
  <si>
    <t xml:space="preserve">Joseph A. McCahery </t>
  </si>
  <si>
    <t xml:space="preserve">Gilbert Tixier </t>
  </si>
  <si>
    <t xml:space="preserve">Luc de Broe </t>
  </si>
  <si>
    <t xml:space="preserve">Guus Borchardt </t>
  </si>
  <si>
    <t xml:space="preserve">Clemens Fuest </t>
  </si>
  <si>
    <t xml:space="preserve">Jordan Serfati </t>
  </si>
  <si>
    <t xml:space="preserve">Ige F. Dekker </t>
  </si>
  <si>
    <t xml:space="preserve">Beth A. Simmons </t>
  </si>
  <si>
    <t xml:space="preserve">Frank A. Engelen </t>
  </si>
  <si>
    <t xml:space="preserve">Duncan Snidal </t>
  </si>
  <si>
    <t xml:space="preserve">Gaëtan Nicodème </t>
  </si>
  <si>
    <t xml:space="preserve">Bart De Meester </t>
  </si>
  <si>
    <t xml:space="preserve">Edoardo Traversa </t>
  </si>
  <si>
    <t xml:space="preserve">Dalimier </t>
  </si>
  <si>
    <t xml:space="preserve">Reuven Avi Yonah </t>
  </si>
  <si>
    <t xml:space="preserve">Agnès Benassy-Quéré </t>
  </si>
  <si>
    <t xml:space="preserve">Emmanuel Raingeard de la Blétière </t>
  </si>
  <si>
    <t xml:space="preserve">Gernot Ressler </t>
  </si>
  <si>
    <t xml:space="preserve">Alex Jacquemin </t>
  </si>
  <si>
    <t xml:space="preserve">Henry G. Schermers </t>
  </si>
  <si>
    <t xml:space="preserve">Gaëlle Pellon </t>
  </si>
  <si>
    <t xml:space="preserve">Jean-Marc Thouvenin </t>
  </si>
  <si>
    <t xml:space="preserve">Jean-Marie Cotteret </t>
  </si>
  <si>
    <t xml:space="preserve">Paul Krugman </t>
  </si>
  <si>
    <t xml:space="preserve">Bart van Klink </t>
  </si>
  <si>
    <t xml:space="preserve">Gianuca Mazzoni </t>
  </si>
  <si>
    <t xml:space="preserve">Jacques Grosclaude </t>
  </si>
  <si>
    <t xml:space="preserve">Brian Jones </t>
  </si>
  <si>
    <t xml:space="preserve">Julien Jarrige </t>
  </si>
  <si>
    <t xml:space="preserve">Dominique Berlin </t>
  </si>
  <si>
    <t xml:space="preserve">C. Polsché </t>
  </si>
  <si>
    <t xml:space="preserve">I. Hofbauer </t>
  </si>
  <si>
    <t xml:space="preserve">Michael Webb </t>
  </si>
  <si>
    <t xml:space="preserve">Juliane Kokott </t>
  </si>
  <si>
    <t xml:space="preserve">Jean-Claude Martinez </t>
  </si>
  <si>
    <t xml:space="preserve">Andrew T. Guzman </t>
  </si>
  <si>
    <t xml:space="preserve">Elliot Ash </t>
  </si>
  <si>
    <t xml:space="preserve">Éric White </t>
  </si>
  <si>
    <t xml:space="preserve">Armin Steinbach </t>
  </si>
  <si>
    <t xml:space="preserve">Bruins </t>
  </si>
  <si>
    <t xml:space="preserve">Ernst Otto Czempiel </t>
  </si>
  <si>
    <t>Colonne1</t>
  </si>
  <si>
    <t>SEARCH</t>
  </si>
  <si>
    <t>T</t>
  </si>
  <si>
    <t>TROUVÉS</t>
  </si>
  <si>
    <t>Revue française de finances publiques, n°80</t>
  </si>
  <si>
    <t>PAS TROUVÉS</t>
  </si>
  <si>
    <t>DOC-699</t>
  </si>
  <si>
    <t>Unitary Taxation and International Rules</t>
  </si>
  <si>
    <t>DOC-700</t>
  </si>
  <si>
    <t>The soft law approach, commission rule-making in the EU's state aid regime</t>
  </si>
  <si>
    <t>DOC-701</t>
  </si>
  <si>
    <t>DOCFR-002</t>
  </si>
  <si>
    <t>Tax harmonization in the European Community, Policy issues and analysis</t>
  </si>
  <si>
    <t>George Koptis</t>
  </si>
  <si>
    <t>DOC-702</t>
  </si>
  <si>
    <t xml:space="preserve">Where is the EU law in the OECD BEPS discussion ? </t>
  </si>
  <si>
    <t>E.C.C.M Kemmeren</t>
  </si>
  <si>
    <t>DOC-703</t>
  </si>
  <si>
    <t>The impact of the OECD and UN Model Conventions on bilateral Tax treaties</t>
  </si>
  <si>
    <t>Michael Lang / Pasquale Pistone / Josef Schuch / Claus Staringer</t>
  </si>
  <si>
    <t>DOC-704</t>
  </si>
  <si>
    <t>Introduction, Power, obligation, and customary international law</t>
  </si>
  <si>
    <t>Construire l'Europe par la fiscalité, l'harmonisation fiscale européenne (1950-1967)</t>
  </si>
  <si>
    <t>Anna Konishi</t>
  </si>
  <si>
    <t>DOC-706</t>
  </si>
  <si>
    <t>DOC-707</t>
  </si>
  <si>
    <t>DOC-710</t>
  </si>
  <si>
    <t>DOC-713</t>
  </si>
  <si>
    <t>DOC-714</t>
  </si>
  <si>
    <t>DOC-715</t>
  </si>
  <si>
    <t>DOC-719</t>
  </si>
  <si>
    <t>DOC-724</t>
  </si>
  <si>
    <t>DOC-725</t>
  </si>
  <si>
    <t>DOC-728</t>
  </si>
  <si>
    <t>DOC-729</t>
  </si>
  <si>
    <t>Lisa Martin / Beth Simons</t>
  </si>
  <si>
    <t>International law in times of Hegemony, unequal power and the shaping of the international legal order</t>
  </si>
  <si>
    <t>Le rôle créatif du juge communautaire en matière de fiscalité directe</t>
  </si>
  <si>
    <t xml:space="preserve">Should the taxation of the digital Economy Really be different ? </t>
  </si>
  <si>
    <t>Réflexions sur les organiosations internationales et la légitimité internationale, contraintes, pathologies et perspectives</t>
  </si>
  <si>
    <t>Implementing corporate tax cuts at the expense of neutrality ? A legal and optimisation analysis of fundamental reform in practice</t>
  </si>
  <si>
    <t xml:space="preserve">Ann Kayis-Kumar </t>
  </si>
  <si>
    <t>The Effectiveness of European Community Law; Institutions, Processes, Tools and Techniques</t>
  </si>
  <si>
    <t>The rise of the OECD as informal "World tax organization" through national responses to e-commerce tax challenges</t>
  </si>
  <si>
    <t>Convention de Vienne sur le droit des traités</t>
  </si>
  <si>
    <t>International tax coordination, regionalism versus globalism</t>
  </si>
  <si>
    <t>Une possible histoire de la norme, les normativités émergentes de la mondialisation</t>
  </si>
  <si>
    <t>Geneviève Dufour</t>
  </si>
  <si>
    <t>The Redundancy of Soft Law</t>
  </si>
  <si>
    <t>The Undesirability of Soft Law</t>
  </si>
  <si>
    <t>Legitimacy and the Making of International Tax Law,The Challenges of Multilateralism</t>
  </si>
  <si>
    <t>Taxation and competition, the realisation of the internal market</t>
  </si>
  <si>
    <t>Frits Bolkestein</t>
  </si>
  <si>
    <t>Service jurisdiction under international law</t>
  </si>
  <si>
    <t>Rain Livoja</t>
  </si>
  <si>
    <t>Reconstructing the Treaty Network</t>
  </si>
  <si>
    <t>Why States Act through Formal International Organizations</t>
  </si>
  <si>
    <t>Kenneth W. Abbott / Duncan Snidal</t>
  </si>
  <si>
    <t>Taxation without Coordination</t>
  </si>
  <si>
    <t>The Challenge of Soft Law, Development and Change in International Law</t>
  </si>
  <si>
    <t>C.M Chinkin</t>
  </si>
  <si>
    <t>Form and Substance in International Agreements</t>
  </si>
  <si>
    <t>Hard and Soft Law in International Governance</t>
  </si>
  <si>
    <t>The Multilateral Tax Instrument and Its Relationship with Tax Treaties</t>
  </si>
  <si>
    <t>La réforme fiscale dans les pays de l'OCDE, motifs, contraintes et mise en œuvre</t>
  </si>
  <si>
    <t>P. Hagemann / Brian R. Jones / R. Bruce Montador</t>
  </si>
  <si>
    <t>Prelude to the International Tax Treaty Network, 1815-1914 Early Tax Treaties and the Conditions for Action</t>
  </si>
  <si>
    <t>DOCFR-003</t>
  </si>
  <si>
    <t>DOC-730</t>
  </si>
  <si>
    <t>DOC-731</t>
  </si>
  <si>
    <t>DOC-732</t>
  </si>
  <si>
    <t>DOC-733</t>
  </si>
  <si>
    <t>DOC-734</t>
  </si>
  <si>
    <t>DOC-742</t>
  </si>
  <si>
    <t>DOC-744</t>
  </si>
  <si>
    <t>An international tax regime in crystallization</t>
  </si>
  <si>
    <t>More cooperation, less uniformity, tax deharmonization and the future of the international tax regime</t>
  </si>
  <si>
    <t>Prospects for a multilateral tax treaty</t>
  </si>
  <si>
    <t>Diane M. Ring</t>
  </si>
  <si>
    <t xml:space="preserve">Do we need tax harmonization in the EU ? </t>
  </si>
  <si>
    <t>Corporate tax reform in the EU, weighing pros and cons</t>
  </si>
  <si>
    <t>Leon Bettendorf / Michael Devereux / Albert Van Der Horst / Simon Loretz</t>
  </si>
  <si>
    <t>Guglielmo Maisto</t>
  </si>
  <si>
    <t>International soft law</t>
  </si>
  <si>
    <t>Andrew T. Guzman / Timothy L. Meyer</t>
  </si>
  <si>
    <t>Le rapprochement des législations nationales dans le cadre du marché commun</t>
  </si>
  <si>
    <t>Quelques observations sur les régles internationales relatives à l'application extraterritoriale du droit</t>
  </si>
  <si>
    <t>Agglomeration, Integration and Tax Harmonization</t>
  </si>
  <si>
    <t>Minimum harmonization and the internal market</t>
  </si>
  <si>
    <t>EU law, the BEPS project and the global framework for transparent tax competition</t>
  </si>
  <si>
    <t>BEPS and the New International Tax Order</t>
  </si>
  <si>
    <t>DOC-747</t>
  </si>
  <si>
    <t>DOC-752</t>
  </si>
  <si>
    <t>DOC-753</t>
  </si>
  <si>
    <t>DOC-754</t>
  </si>
  <si>
    <t>DOC-755</t>
  </si>
  <si>
    <t>DOC-756</t>
  </si>
  <si>
    <t>DOC-759</t>
  </si>
  <si>
    <t>DOC-761</t>
  </si>
  <si>
    <t>DOC-763</t>
  </si>
  <si>
    <t>DOC-764</t>
  </si>
  <si>
    <t>DOC-766</t>
  </si>
  <si>
    <t>DOC-767</t>
  </si>
  <si>
    <t>DOC-768</t>
  </si>
  <si>
    <t>DOC-769</t>
  </si>
  <si>
    <t>DOC-773</t>
  </si>
  <si>
    <t>DOC-776</t>
  </si>
  <si>
    <t>DOC-777</t>
  </si>
  <si>
    <t>DOC-778</t>
  </si>
  <si>
    <t>DOC-779</t>
  </si>
  <si>
    <t>DOC-780</t>
  </si>
  <si>
    <t>DOC-781</t>
  </si>
  <si>
    <t>Speed dating entre États, l'OCDE réinvente la négocitation multilatérale ?</t>
  </si>
  <si>
    <t>Renforcer l'harmonisation fiscale en Europe</t>
  </si>
  <si>
    <t>Agnès Bénassy-Quéré / Alain Trannoy / Guntram Wolff</t>
  </si>
  <si>
    <t>Harmonizing Corporate Income Taxes in the US and the EU,Legislative, Judicial, Soft Law and Cooperative Approaches</t>
  </si>
  <si>
    <t>Article 116 TFEU, the nuclear option for qualified majority tax harmonization</t>
  </si>
  <si>
    <t>Tax Treaties versus EU Law, Which Should Prevail?</t>
  </si>
  <si>
    <t>Complying with Europe, EU Harmonisation and Soft Law in the Member States</t>
  </si>
  <si>
    <t>Olivier Treib / Simone Leiber</t>
  </si>
  <si>
    <t>Jurisclasseur 1650, Fiscalité indirecte, autres impôts, droits d'accises, droit d'apport</t>
  </si>
  <si>
    <t>Jurisclasseur, droit fiscal international français, généralités</t>
  </si>
  <si>
    <t>Mise en œuvre du projet BEPS, le moment de vérité approche</t>
  </si>
  <si>
    <t>L'OCDE, un acteur influent du droit fiscal international</t>
  </si>
  <si>
    <t>International Tax Cooperation and a Multilateral Treat</t>
  </si>
  <si>
    <t>Eric Lesprit / Anapaula Trindade Marinho</t>
  </si>
  <si>
    <t>The role of the OECD Commentary in tax treaty interpretation</t>
  </si>
  <si>
    <t>Michael Lang / Florien Brugger</t>
  </si>
  <si>
    <t>The unruly world of tax, a proposal for an international tax cooperation forum</t>
  </si>
  <si>
    <t>H. David Rosenbloom / Noam Noked / Mohamed S. Helal</t>
  </si>
  <si>
    <t>Le principe d'égalité en matière fiscale</t>
  </si>
  <si>
    <t>L’usage du soft law dans le système juridique international et ses implications sémantiques et pratiques sur la notion de règle de droit</t>
  </si>
  <si>
    <t>Les clauses de non-discrimination incluses dans les conventions internationales conclues par la France (impôts directs)</t>
  </si>
  <si>
    <t>The institutional design of international double taxation avoidance</t>
  </si>
  <si>
    <t>Multilateral Tax Treaties</t>
  </si>
  <si>
    <t>Où en est l'harmonisation fiscale dans l'Union européenne?</t>
  </si>
  <si>
    <t>Hard and Soft Law in the Construction of Social Europe, the Role of the Open Method of Co-ordination</t>
  </si>
  <si>
    <t>David Trubek / Louise Trubek</t>
  </si>
  <si>
    <t>Sovereignty, Entitlement, and Cooperation in International Taxation</t>
  </si>
  <si>
    <t>Synthèse - Droit fiscal de l’Union européenne, Harmonisation des règles fiscales nationales</t>
  </si>
  <si>
    <t>Tax Coordination between Member States in the EU – Role of the ECJ</t>
  </si>
  <si>
    <t>Are We Compatible? On Multilateral Tax Coordination</t>
  </si>
  <si>
    <t>Taxing Citizens in a Global Economy</t>
  </si>
  <si>
    <t>Le fisc en face du droit international privé</t>
  </si>
  <si>
    <t>The making of international tax law, empirical evidence from natural language processing</t>
  </si>
  <si>
    <t>Omri Marian</t>
  </si>
  <si>
    <t>The Recursivity of Law,Global Norm Making and National Lawmaking in the Globalization of Corporate Insolvency Regimes</t>
  </si>
  <si>
    <t>Terence C. Halliday / Bruce G. Carruthers</t>
  </si>
  <si>
    <t>Robert Kechane</t>
  </si>
  <si>
    <t>The Questionable Legitimacy of the OECD/G20 BEPS Project</t>
  </si>
  <si>
    <t>The role of the OECD in the orchestration of global knowledge networks</t>
  </si>
  <si>
    <t>Tony Porter</t>
  </si>
  <si>
    <t>The Structure of the Asymmetric Tax Treaty Network, Theory and Implications</t>
  </si>
  <si>
    <t>DOC-782</t>
  </si>
  <si>
    <t>The transformation of international tax</t>
  </si>
  <si>
    <t>DOC-784</t>
  </si>
  <si>
    <t>DOC-787</t>
  </si>
  <si>
    <t xml:space="preserve">Why is soft law really Law ? </t>
  </si>
  <si>
    <t>Bart Van Klink</t>
  </si>
  <si>
    <t>Governance by International Organisations, Rethinking the Normative Force of International Decisions</t>
  </si>
  <si>
    <t>Ramses A. Wessel</t>
  </si>
  <si>
    <t>DOC-789</t>
  </si>
  <si>
    <t>DOC-791</t>
  </si>
  <si>
    <t>DOC-792</t>
  </si>
  <si>
    <t>DOC-793</t>
  </si>
  <si>
    <t>DOC-795</t>
  </si>
  <si>
    <t>DOC-797</t>
  </si>
  <si>
    <t>DOC-798</t>
  </si>
  <si>
    <t xml:space="preserve">Soft law, self regulation and co-regulation in european law, where do they meet ? </t>
  </si>
  <si>
    <t>Linda Senden</t>
  </si>
  <si>
    <t>Is fiscal federalism different in the european Union ? A comparative analysis through the allocation function</t>
  </si>
  <si>
    <t>Paulo Vila Maior</t>
  </si>
  <si>
    <t>International Tax Coordination for a Second-Best World (Part I)</t>
  </si>
  <si>
    <t>Tax treaties, building bridges between law and economics</t>
  </si>
  <si>
    <t>Michael Lang / Pasquale Pistone / Josef Schuch / Claus Staringer / Alfred Storck / Martin Zagler</t>
  </si>
  <si>
    <t>The limits of the international tax regime as a commitment projector</t>
  </si>
  <si>
    <t>The Global Market for Tax and Legal Rules</t>
  </si>
  <si>
    <t>The New International Tax Diplomacy</t>
  </si>
  <si>
    <t>Optimisation of tax sovereignty and free movement</t>
  </si>
  <si>
    <t>Are global taxes feasible ?</t>
  </si>
  <si>
    <t>Richard M. Bird</t>
  </si>
  <si>
    <t>Shaping international tax law and policy in challenging times</t>
  </si>
  <si>
    <t>Tackling tax treaty tensions, time to think about an international tax court</t>
  </si>
  <si>
    <t>The New Face of International Tax Dispute Resolution, Comparing the OECD Multilateral Instrument with the EU Dispute Resolution Directive</t>
  </si>
  <si>
    <t>Improving the Legitimacy of Soft Law in EU Tax Law</t>
  </si>
  <si>
    <t>The Structure of International Taxation, A Proposal for Simplification</t>
  </si>
  <si>
    <t>La planification fiscale agressive en droit fiscal de l'Union européenne</t>
  </si>
  <si>
    <t>L’évasion fiscale, une transgression de quelles normes?</t>
  </si>
  <si>
    <t>Prospects for US Tax Reform and mplications For Europe</t>
  </si>
  <si>
    <t>Reuven Avi-Yonah / Gianluca Mazzoni</t>
  </si>
  <si>
    <t>UE-018</t>
  </si>
  <si>
    <t>UE-019</t>
  </si>
  <si>
    <t>UE-020</t>
  </si>
  <si>
    <t>UE-024</t>
  </si>
  <si>
    <t>UE-025</t>
  </si>
  <si>
    <t>Décision (UE, EURATOM), 2020/2053 du Conseil relative au système des ressources propres de l'UE et abrogeant la décision 2014/335/UE,Euratom</t>
  </si>
  <si>
    <t>Conseil de l'Union Européenne</t>
  </si>
  <si>
    <t>Règlement 2020/2093 du Conseil fixant le cadre financier pluriannuel pour les années 2021 à 2027</t>
  </si>
  <si>
    <t>Règlement UE du Conseil établissant un instrument de l'UE pour la relance en vue de soutenir la reprise à la suite de la crise liée à la COVID-19</t>
  </si>
  <si>
    <t>Avis du Comité économique et social sur «La fiscalité dans l'Union européenne — Rapport sur l'évolution des systèmes fiscaux»</t>
  </si>
  <si>
    <t>Communication de la commission au parlement européen et au conseil, Stratégie pour le marché intérieur européen</t>
  </si>
  <si>
    <t>Communication de la commission, Vers un marché intérieur sans entraves fiscales</t>
  </si>
  <si>
    <t>Communication de la commission, encourager la bonne gouvernance dans le domaine fiscal</t>
  </si>
  <si>
    <t>Communication de la commission, plan d'action pour renforcer la lutte contre la fraude et l'évasion fiscales</t>
  </si>
  <si>
    <t>Communication de la commission, un système d'imposition juste et efficace au sein de l'UE pour le marché unique numérique</t>
  </si>
  <si>
    <t>Communication de la commission, le budget de l'Union, moteur du plan de relance pour l'Europe</t>
  </si>
  <si>
    <t>La coordination fiscale dans l'UE, dernière position</t>
  </si>
  <si>
    <t>Communication de la commission, un ensemble de mesures pour lutter contre la concurrence fiscale dommageable dans l'UE</t>
  </si>
  <si>
    <t>Rapport du groupe du code de conduite 2019</t>
  </si>
  <si>
    <t>Rapport du groupe du code de conduite 2018 (II)</t>
  </si>
  <si>
    <t>Rapport du groupe du code de conduite 2018 (I)</t>
  </si>
  <si>
    <t>DOC-803</t>
  </si>
  <si>
    <t>Le pouvoir normatif de l'OCDE</t>
  </si>
  <si>
    <t>Société française pour le droit internationale</t>
  </si>
  <si>
    <t>L'évolution de la fiscalité en Europe sous l'impulsion de la Commission : 50 ans du traité de Rome</t>
  </si>
  <si>
    <t>M. Aujean</t>
  </si>
  <si>
    <t>Gazette du palais, gazette européenne n°38</t>
  </si>
  <si>
    <t>La transparence et l'échange d'information en matière fiscale, la longue marche de l'OCDE</t>
  </si>
  <si>
    <t>Droit fiscal, n°14, étude 257</t>
  </si>
  <si>
    <t>De l'entraide à la coordination fiscale internationale : mélanges L Hinnekens</t>
  </si>
  <si>
    <t>J.Malherbe</t>
  </si>
  <si>
    <t>Has globalization transformed the behaviour of governments and tax payers</t>
  </si>
  <si>
    <t>H.Grubert</t>
  </si>
  <si>
    <t>Proceeding of the ninethieth annual conference, national tax association</t>
  </si>
  <si>
    <t>pp.237-239</t>
  </si>
  <si>
    <t>Vers une normativité relative en droit international</t>
  </si>
  <si>
    <t>P.Weil</t>
  </si>
  <si>
    <t>RGDIP</t>
  </si>
  <si>
    <t>Quelles fiscalités dans l'Union Européenne du 21e siècle</t>
  </si>
  <si>
    <t>Revue Marché unique européen, n°2</t>
  </si>
  <si>
    <t>p.111</t>
  </si>
  <si>
    <t>Où va la fiscalité internationale, Actes du XXXe colloque du CEFEP</t>
  </si>
  <si>
    <t>Droit fiscal, n°39</t>
  </si>
  <si>
    <t>La coopération internationale en matière fiscale : cours de l'académie de droit international de la Haye</t>
  </si>
  <si>
    <t>L. Einaudi</t>
  </si>
  <si>
    <t>Vol 025</t>
  </si>
  <si>
    <t>p.34</t>
  </si>
  <si>
    <t>Multilateralism : the anatomy of an institutional form</t>
  </si>
  <si>
    <t>John Gerard Rugie</t>
  </si>
  <si>
    <t>Nécessité de l'harmonisation des systèmes d'imposition des sociétés dans la communauté européenne</t>
  </si>
  <si>
    <t>V.C. Tugendhat</t>
  </si>
  <si>
    <t>p.8</t>
  </si>
  <si>
    <t>The OECD : a study of organisational adaptation</t>
  </si>
  <si>
    <t>Peter Caroll / Aynsley Kellow</t>
  </si>
  <si>
    <t>The OECD and global exonomic governance</t>
  </si>
  <si>
    <t>Richard Eccleston</t>
  </si>
  <si>
    <t>65 Austin J. Int'l Aff 243</t>
  </si>
  <si>
    <t>Tax Cooperation and a multilateral Tax treaty</t>
  </si>
  <si>
    <t>26 Brook J. Int'l 1641</t>
  </si>
  <si>
    <t xml:space="preserve">Harmonisation ou concurrence fiscale ? Rapport au colloque CEDECE </t>
  </si>
  <si>
    <t xml:space="preserve">The G-20 : a pathway to effective multilateralism ? </t>
  </si>
  <si>
    <t>J.Jokela</t>
  </si>
  <si>
    <t>Chaillot Papers</t>
  </si>
  <si>
    <t>Multilateralism matters : the theory and praxis of an institutional form. Columbia University Press</t>
  </si>
  <si>
    <t>L'effectivité des organisations internationales : mécanismes de suivi et de contrôle</t>
  </si>
  <si>
    <t>Jean Marc Sorel</t>
  </si>
  <si>
    <t>Pedone</t>
  </si>
  <si>
    <t>R.T.Kudrie</t>
  </si>
  <si>
    <t>Colonne2</t>
  </si>
  <si>
    <t>Tax harmonization and tax competition in Europe</t>
  </si>
  <si>
    <t>Tax policy in the OECD</t>
  </si>
  <si>
    <t>DOC-805</t>
  </si>
  <si>
    <t>DOC-806</t>
  </si>
  <si>
    <t>DOC-815</t>
  </si>
  <si>
    <t>DOC-816</t>
  </si>
  <si>
    <t>DOC-818</t>
  </si>
  <si>
    <t>DOC-820</t>
  </si>
  <si>
    <t>DOC-821</t>
  </si>
  <si>
    <t>DOC-823</t>
  </si>
  <si>
    <t>DOC-824</t>
  </si>
  <si>
    <t>DOC-825</t>
  </si>
  <si>
    <t>DOC-826</t>
  </si>
  <si>
    <t>DOC-827</t>
  </si>
  <si>
    <t>DOC-828</t>
  </si>
  <si>
    <t>DOC-829</t>
  </si>
  <si>
    <t>DOC-831</t>
  </si>
  <si>
    <t>DOC-832</t>
  </si>
  <si>
    <t>DOC-833</t>
  </si>
  <si>
    <t>DOC-834</t>
  </si>
  <si>
    <t>DOC-835</t>
  </si>
  <si>
    <t>DOC-836</t>
  </si>
  <si>
    <t>DOC-838</t>
  </si>
  <si>
    <t>DOC-839</t>
  </si>
  <si>
    <t>DOC-840</t>
  </si>
  <si>
    <t>DOC-841</t>
  </si>
  <si>
    <t>DOC-842</t>
  </si>
  <si>
    <t>DOC-843</t>
  </si>
  <si>
    <t>DOC-844</t>
  </si>
  <si>
    <t>DOC-845</t>
  </si>
  <si>
    <t>DOC-847</t>
  </si>
  <si>
    <t>DOC-851</t>
  </si>
  <si>
    <t>DOC-853</t>
  </si>
  <si>
    <t>DOC-854</t>
  </si>
  <si>
    <t>Sources</t>
  </si>
  <si>
    <t>DOC-857</t>
  </si>
  <si>
    <t>DOC-860</t>
  </si>
  <si>
    <t>DOC-861</t>
  </si>
  <si>
    <t>DOC-862</t>
  </si>
  <si>
    <t>DOC-863</t>
  </si>
  <si>
    <t>DOC-865</t>
  </si>
  <si>
    <t>DOC-866</t>
  </si>
  <si>
    <t>DOC-869</t>
  </si>
  <si>
    <t>DOC-870</t>
  </si>
  <si>
    <t>DOC-875</t>
  </si>
  <si>
    <t>DOC-881</t>
  </si>
  <si>
    <t>DOC-882</t>
  </si>
  <si>
    <t>DOC-883</t>
  </si>
  <si>
    <t>DOC-886</t>
  </si>
  <si>
    <t>DOC-887</t>
  </si>
  <si>
    <t>DOC-890</t>
  </si>
  <si>
    <t>DOC-891</t>
  </si>
  <si>
    <t>DOC-892</t>
  </si>
  <si>
    <t>DOC-894</t>
  </si>
  <si>
    <t>DOC-896</t>
  </si>
  <si>
    <t>DOC-897</t>
  </si>
  <si>
    <t>DOC-898</t>
  </si>
  <si>
    <t>DOC-899</t>
  </si>
  <si>
    <t>DOC-901</t>
  </si>
  <si>
    <t>DOC-902</t>
  </si>
  <si>
    <t>DOC-905</t>
  </si>
  <si>
    <t>DOC-906</t>
  </si>
  <si>
    <t>DOC-907</t>
  </si>
  <si>
    <t>DOC-908</t>
  </si>
  <si>
    <t>DOC-909</t>
  </si>
  <si>
    <t>DOC-910</t>
  </si>
  <si>
    <t>DOC-911</t>
  </si>
  <si>
    <t>DOC-916</t>
  </si>
  <si>
    <t>DOC-917</t>
  </si>
  <si>
    <t>DOC-918</t>
  </si>
  <si>
    <t>Nombre pages</t>
  </si>
  <si>
    <t>EN FRANÇAIS</t>
  </si>
  <si>
    <t>EN ANGLAIS</t>
  </si>
  <si>
    <t>Moyenne pages</t>
  </si>
  <si>
    <t>Médiane pages</t>
  </si>
  <si>
    <t>Total Pages</t>
  </si>
  <si>
    <t>Pages utiles</t>
  </si>
  <si>
    <t>% utile</t>
  </si>
  <si>
    <t>TOTAL PAGES</t>
  </si>
  <si>
    <t>% pages totales</t>
  </si>
  <si>
    <t>Part sur les pages utiles</t>
  </si>
  <si>
    <t>DOC-920</t>
  </si>
  <si>
    <t>DOC-934</t>
  </si>
  <si>
    <t>DOC-936</t>
  </si>
  <si>
    <t>DOC-938</t>
  </si>
  <si>
    <t>À TRAITER</t>
  </si>
  <si>
    <t>LONGUEUR</t>
  </si>
  <si>
    <t>NB CARAC NOM</t>
  </si>
  <si>
    <t>DOC-946</t>
  </si>
  <si>
    <t>DOC-947</t>
  </si>
  <si>
    <t>DOC-948</t>
  </si>
  <si>
    <t>DOC-955</t>
  </si>
  <si>
    <t>DOC-958</t>
  </si>
  <si>
    <t>DOC-959</t>
  </si>
  <si>
    <t>DOC-960</t>
  </si>
  <si>
    <t>DOC-961</t>
  </si>
  <si>
    <t>DOC-962</t>
  </si>
  <si>
    <t>DOC-968</t>
  </si>
  <si>
    <t>DOC-970</t>
  </si>
  <si>
    <t>DOC-971</t>
  </si>
  <si>
    <t>DOC-974</t>
  </si>
  <si>
    <t>DOC-976</t>
  </si>
  <si>
    <t>DOC-977</t>
  </si>
  <si>
    <t>DOC-985</t>
  </si>
  <si>
    <t>B</t>
  </si>
  <si>
    <t>C</t>
  </si>
  <si>
    <t>D</t>
  </si>
  <si>
    <t>SOURCE</t>
  </si>
  <si>
    <t>LIEN FICHE</t>
  </si>
  <si>
    <t>TAG 1</t>
  </si>
  <si>
    <t>TAG 2</t>
  </si>
  <si>
    <t>TAG 3</t>
  </si>
  <si>
    <t>TAG 4</t>
  </si>
  <si>
    <t>TAG 5</t>
  </si>
  <si>
    <t>Non discrimination</t>
  </si>
  <si>
    <t>Souveraineté</t>
  </si>
  <si>
    <t>Droit international fiscal</t>
  </si>
  <si>
    <t>Mise en œuvre</t>
  </si>
  <si>
    <t>Efficacité</t>
  </si>
  <si>
    <t>Mondialisation</t>
  </si>
  <si>
    <t>harmonisation</t>
  </si>
  <si>
    <t>TAG 6</t>
  </si>
  <si>
    <t>TAG 7</t>
  </si>
  <si>
    <t>TAG 8</t>
  </si>
  <si>
    <t>TAG 9</t>
  </si>
  <si>
    <t>TAG 10</t>
  </si>
  <si>
    <t>BEPS</t>
  </si>
  <si>
    <t>Objectifs</t>
  </si>
  <si>
    <t>Accords régionaux</t>
  </si>
  <si>
    <t>Production normative</t>
  </si>
  <si>
    <t>Harmonisation</t>
  </si>
  <si>
    <t>Compétence</t>
  </si>
  <si>
    <t>Neutralité</t>
  </si>
  <si>
    <t>Aides d'État</t>
  </si>
  <si>
    <t>Intégration négative</t>
  </si>
  <si>
    <t>Règlement des différends</t>
  </si>
  <si>
    <t>Interaction UE-OCDE</t>
  </si>
  <si>
    <t>Niveau de normes</t>
  </si>
  <si>
    <t>Influence</t>
  </si>
  <si>
    <t>Gouvernance</t>
  </si>
  <si>
    <t>Légitimité</t>
  </si>
  <si>
    <t>Intérêts</t>
  </si>
  <si>
    <t>Cohérence</t>
  </si>
  <si>
    <t>Contrainte</t>
  </si>
  <si>
    <t>Organisations internatioales</t>
  </si>
  <si>
    <t>Personnalité fiscale</t>
  </si>
  <si>
    <t>Rôle des OI</t>
  </si>
  <si>
    <t>Histoire</t>
  </si>
  <si>
    <t>Type de norme</t>
  </si>
  <si>
    <t>Supranationalité</t>
  </si>
  <si>
    <t>Influence UE-OCDE</t>
  </si>
  <si>
    <t>Changements</t>
  </si>
  <si>
    <t>Politisation</t>
  </si>
  <si>
    <t>Universalité</t>
  </si>
  <si>
    <t>Niveau de norme</t>
  </si>
  <si>
    <t>Changement</t>
  </si>
  <si>
    <t>TAG 11</t>
  </si>
  <si>
    <t>Comparaison</t>
  </si>
  <si>
    <t>OI</t>
  </si>
  <si>
    <t>Ordre fiscal</t>
  </si>
  <si>
    <t>Inclusivité</t>
  </si>
  <si>
    <t>Compliance</t>
  </si>
  <si>
    <t>Processus décisionnel</t>
  </si>
  <si>
    <t>TAG 12</t>
  </si>
  <si>
    <t>TAG 13</t>
  </si>
  <si>
    <t>TAG 14</t>
  </si>
  <si>
    <t>TAG 15</t>
  </si>
  <si>
    <t>Théorie générale</t>
  </si>
  <si>
    <t>Globalisation</t>
  </si>
  <si>
    <t>Niveaux de normes</t>
  </si>
  <si>
    <t>Type e norme</t>
  </si>
  <si>
    <t>Territorialité</t>
  </si>
  <si>
    <t>TAG 16</t>
  </si>
  <si>
    <t>TAG 17</t>
  </si>
  <si>
    <t>TAG 18</t>
  </si>
  <si>
    <t>TAG 19</t>
  </si>
  <si>
    <t>TAG 20</t>
  </si>
  <si>
    <t>Régionnalité</t>
  </si>
  <si>
    <t>Peer Review</t>
  </si>
  <si>
    <t>GLoBE</t>
  </si>
  <si>
    <t>Liste</t>
  </si>
  <si>
    <t>NextGen</t>
  </si>
  <si>
    <t>ACCIS</t>
  </si>
  <si>
    <t>Paquet</t>
  </si>
  <si>
    <t>Compétitivité</t>
  </si>
  <si>
    <t>Principes</t>
  </si>
  <si>
    <t>EMN</t>
  </si>
  <si>
    <t>Sécurité juridique</t>
  </si>
  <si>
    <t>Crise</t>
  </si>
  <si>
    <t>Organisations internationales</t>
  </si>
  <si>
    <t>Pays en développement</t>
  </si>
  <si>
    <t>Évaluation fraude</t>
  </si>
  <si>
    <t>Administration</t>
  </si>
  <si>
    <t>Liens État-Contribuable</t>
  </si>
  <si>
    <t>Utilisation des failles</t>
  </si>
  <si>
    <t>NEED</t>
  </si>
  <si>
    <t>COTE</t>
  </si>
  <si>
    <t>DATE</t>
  </si>
  <si>
    <t>TITRE</t>
  </si>
  <si>
    <t>AUTEUR</t>
  </si>
  <si>
    <t>LIEU</t>
  </si>
  <si>
    <t>VAGUE 2</t>
  </si>
  <si>
    <t>Pages NC</t>
  </si>
  <si>
    <t>TOTAL PAGES OK</t>
  </si>
  <si>
    <t>Rapport pages OK/total</t>
  </si>
  <si>
    <t>Langue (F / A)</t>
  </si>
  <si>
    <t>Format (Physique, numérique, Hybride)</t>
  </si>
  <si>
    <t>Phase de travail</t>
  </si>
  <si>
    <t>Vague de collecte</t>
  </si>
  <si>
    <t>Lu/Traité</t>
  </si>
  <si>
    <t>Fiche Imprimée</t>
  </si>
  <si>
    <t>Mis sur Zotero</t>
  </si>
  <si>
    <t>Nom revue</t>
  </si>
  <si>
    <t>DOCUMENT CRÉÉ PAR YANNIS VASSILIADIS. Partage et modification autorisés. Mention obligatoire de l'auteur initiale et de la modification lors du partage.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</si>
</sst>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x14ac:knownFonts="1">
    <font>
      <sz val="12"/>
      <color theme="1"/>
      <name val="Calibri"/>
      <family val="2"/>
      <scheme val="minor"/>
    </font>
    <font>
      <sz val="8"/>
      <name val="Calibri"/>
      <family val="2"/>
      <scheme val="minor"/>
    </font>
    <font>
      <sz val="12"/>
      <color theme="1"/>
      <name val="Trebuchet MS"/>
      <family val="2"/>
    </font>
    <font>
      <b/>
      <sz val="12"/>
      <color theme="1"/>
      <name val="Gadugi"/>
      <family val="2"/>
    </font>
    <font>
      <sz val="12"/>
      <color theme="1"/>
      <name val="Gadugi"/>
      <family val="2"/>
    </font>
    <font>
      <sz val="12"/>
      <name val="Gadugi"/>
      <family val="2"/>
    </font>
    <font>
      <sz val="12"/>
      <color rgb="FF000000"/>
      <name val="Gadugi"/>
      <family val="2"/>
    </font>
    <font>
      <sz val="12"/>
      <color theme="1"/>
      <name val="Calibri"/>
      <family val="2"/>
      <scheme val="minor"/>
    </font>
    <font>
      <b/>
      <sz val="22"/>
      <color theme="1"/>
      <name val="Gadugi"/>
      <family val="2"/>
    </font>
    <font>
      <b/>
      <sz val="100"/>
      <color theme="1"/>
      <name val="Gadugi"/>
      <family val="2"/>
    </font>
    <font>
      <b/>
      <sz val="72"/>
      <color theme="1"/>
      <name val="Gadugi"/>
      <family val="2"/>
    </font>
    <font>
      <b/>
      <sz val="48"/>
      <color theme="1"/>
      <name val="Gadugi"/>
      <family val="2"/>
    </font>
    <font>
      <b/>
      <sz val="26"/>
      <color theme="1"/>
      <name val="Gadugi"/>
      <family val="2"/>
    </font>
    <font>
      <u/>
      <sz val="12"/>
      <color theme="10"/>
      <name val="Calibri"/>
      <family val="2"/>
      <scheme val="minor"/>
    </font>
    <font>
      <b/>
      <sz val="11"/>
      <color rgb="FF000000"/>
      <name val="Gadugi"/>
      <family val="2"/>
    </font>
    <font>
      <b/>
      <sz val="12"/>
      <color theme="1"/>
      <name val="Calibri"/>
      <family val="2"/>
      <scheme val="minor"/>
    </font>
    <font>
      <sz val="12"/>
      <color rgb="FF006100"/>
      <name val="Gadugi"/>
      <family val="2"/>
    </font>
    <font>
      <sz val="12"/>
      <color theme="1"/>
      <name val="Raleway"/>
    </font>
    <font>
      <b/>
      <sz val="12"/>
      <color rgb="FF000000"/>
      <name val="Gadugi"/>
      <family val="2"/>
    </font>
    <font>
      <b/>
      <sz val="22"/>
      <color rgb="FF000000"/>
      <name val="Raleway"/>
    </font>
    <font>
      <b/>
      <sz val="16"/>
      <color rgb="FF000000"/>
      <name val="Raleway"/>
    </font>
    <font>
      <b/>
      <sz val="16"/>
      <color rgb="FFFF0000"/>
      <name val="Raleway"/>
    </font>
    <font>
      <b/>
      <sz val="14"/>
      <color theme="1"/>
      <name val="Gadugi"/>
      <family val="2"/>
    </font>
    <font>
      <sz val="10"/>
      <color rgb="FF000000"/>
      <name val="Tahoma"/>
      <family val="2"/>
    </font>
    <font>
      <b/>
      <sz val="10"/>
      <color rgb="FF000000"/>
      <name val="Tahoma"/>
      <family val="2"/>
    </font>
    <font>
      <b/>
      <sz val="12"/>
      <name val="Gadugi"/>
      <family val="2"/>
    </font>
    <font>
      <sz val="12"/>
      <color rgb="FF000000"/>
      <name val="Gadugi"/>
      <family val="2"/>
    </font>
    <font>
      <b/>
      <sz val="12"/>
      <color theme="1"/>
      <name val="Gadugi"/>
      <family val="2"/>
    </font>
    <font>
      <sz val="12"/>
      <name val="Gadugi"/>
      <family val="2"/>
    </font>
    <font>
      <sz val="12"/>
      <color theme="1"/>
      <name val="Gadugi"/>
      <family val="2"/>
    </font>
    <font>
      <sz val="12"/>
      <color theme="0" tint="-0.499984740745262"/>
      <name val="Gadugi"/>
      <family val="2"/>
    </font>
    <font>
      <sz val="12"/>
      <color theme="0" tint="-0.499984740745262"/>
      <name val="Calibri"/>
      <family val="2"/>
      <scheme val="minor"/>
    </font>
    <font>
      <sz val="20"/>
      <color theme="1"/>
      <name val="Gadugi"/>
      <family val="2"/>
    </font>
    <font>
      <sz val="24"/>
      <color theme="1"/>
      <name val="Gadugi"/>
      <family val="2"/>
    </font>
    <font>
      <sz val="26"/>
      <color theme="1"/>
      <name val="Gadugi"/>
      <family val="2"/>
    </font>
  </fonts>
  <fills count="15">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bgColor indexed="64"/>
      </patternFill>
    </fill>
    <fill>
      <patternFill patternType="solid">
        <fgColor theme="9" tint="0.39997558519241921"/>
        <bgColor indexed="64"/>
      </patternFill>
    </fill>
    <fill>
      <patternFill patternType="solid">
        <fgColor rgb="FF00B0F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6565"/>
        <bgColor indexed="64"/>
      </patternFill>
    </fill>
    <fill>
      <patternFill patternType="solid">
        <fgColor theme="4" tint="0.79998168889431442"/>
        <bgColor theme="4" tint="0.79998168889431442"/>
      </patternFill>
    </fill>
    <fill>
      <patternFill patternType="solid">
        <fgColor rgb="FF92D050"/>
        <bgColor indexed="64"/>
      </patternFill>
    </fill>
    <fill>
      <patternFill patternType="solid">
        <fgColor theme="7" tint="0.79998168889431442"/>
        <bgColor indexed="64"/>
      </patternFill>
    </fill>
  </fills>
  <borders count="81">
    <border>
      <left/>
      <right/>
      <top/>
      <bottom/>
      <diagonal/>
    </border>
    <border>
      <left style="thick">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style="thick">
        <color indexed="64"/>
      </top>
      <bottom/>
      <diagonal/>
    </border>
    <border>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right/>
      <top/>
      <bottom style="thick">
        <color indexed="64"/>
      </bottom>
      <diagonal/>
    </border>
    <border>
      <left/>
      <right style="thick">
        <color indexed="64"/>
      </right>
      <top style="thin">
        <color indexed="64"/>
      </top>
      <bottom/>
      <diagonal/>
    </border>
    <border>
      <left/>
      <right/>
      <top style="thick">
        <color indexed="64"/>
      </top>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bottom/>
      <diagonal/>
    </border>
    <border>
      <left style="thick">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ck">
        <color indexed="64"/>
      </left>
      <right/>
      <top style="thin">
        <color indexed="64"/>
      </top>
      <bottom/>
      <diagonal/>
    </border>
    <border>
      <left style="thick">
        <color indexed="64"/>
      </left>
      <right/>
      <top/>
      <bottom/>
      <diagonal/>
    </border>
    <border>
      <left style="thick">
        <color indexed="64"/>
      </left>
      <right/>
      <top/>
      <bottom style="thick">
        <color indexed="64"/>
      </bottom>
      <diagonal/>
    </border>
    <border>
      <left/>
      <right/>
      <top style="thick">
        <color indexed="64"/>
      </top>
      <bottom style="thick">
        <color indexed="64"/>
      </bottom>
      <diagonal/>
    </border>
    <border>
      <left style="thin">
        <color indexed="64"/>
      </left>
      <right/>
      <top/>
      <bottom style="thick">
        <color indexed="64"/>
      </bottom>
      <diagonal/>
    </border>
    <border>
      <left/>
      <right style="thick">
        <color indexed="64"/>
      </right>
      <top style="thick">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style="thick">
        <color indexed="64"/>
      </top>
      <bottom style="thick">
        <color indexed="64"/>
      </bottom>
      <diagonal/>
    </border>
    <border>
      <left style="thin">
        <color rgb="FF0F6FC6"/>
      </left>
      <right style="thin">
        <color rgb="FF0F6FC6"/>
      </right>
      <top style="thin">
        <color rgb="FF0F6FC6"/>
      </top>
      <bottom style="thin">
        <color rgb="FF0F6FC6"/>
      </bottom>
      <diagonal/>
    </border>
    <border>
      <left style="thick">
        <color indexed="64"/>
      </left>
      <right style="thin">
        <color indexed="64"/>
      </right>
      <top/>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n">
        <color indexed="64"/>
      </left>
      <right/>
      <top style="thick">
        <color indexed="64"/>
      </top>
      <bottom style="medium">
        <color indexed="64"/>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right style="thick">
        <color indexed="64"/>
      </right>
      <top/>
      <bottom style="medium">
        <color indexed="64"/>
      </bottom>
      <diagonal/>
    </border>
    <border>
      <left/>
      <right style="thick">
        <color indexed="64"/>
      </right>
      <top style="medium">
        <color indexed="64"/>
      </top>
      <bottom style="medium">
        <color indexed="64"/>
      </bottom>
      <diagonal/>
    </border>
    <border>
      <left style="thick">
        <color indexed="64"/>
      </left>
      <right style="medium">
        <color indexed="64"/>
      </right>
      <top/>
      <bottom style="medium">
        <color indexed="64"/>
      </bottom>
      <diagonal/>
    </border>
    <border>
      <left/>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ck">
        <color indexed="64"/>
      </bottom>
      <diagonal/>
    </border>
    <border>
      <left style="medium">
        <color indexed="64"/>
      </left>
      <right style="medium">
        <color indexed="64"/>
      </right>
      <top style="thin">
        <color indexed="64"/>
      </top>
      <bottom style="thick">
        <color indexed="64"/>
      </bottom>
      <diagonal/>
    </border>
    <border>
      <left style="medium">
        <color indexed="64"/>
      </left>
      <right style="thick">
        <color indexed="64"/>
      </right>
      <top style="thick">
        <color indexed="64"/>
      </top>
      <bottom style="medium">
        <color indexed="64"/>
      </bottom>
      <diagonal/>
    </border>
    <border>
      <left style="medium">
        <color indexed="64"/>
      </left>
      <right style="thick">
        <color indexed="64"/>
      </right>
      <top style="medium">
        <color indexed="64"/>
      </top>
      <bottom style="thin">
        <color indexed="64"/>
      </bottom>
      <diagonal/>
    </border>
    <border>
      <left style="medium">
        <color indexed="64"/>
      </left>
      <right style="thick">
        <color indexed="64"/>
      </right>
      <top/>
      <bottom style="thick">
        <color indexed="64"/>
      </bottom>
      <diagonal/>
    </border>
    <border>
      <left style="thin">
        <color indexed="64"/>
      </left>
      <right style="thick">
        <color indexed="64"/>
      </right>
      <top style="thin">
        <color indexed="64"/>
      </top>
      <bottom style="thin">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style="thick">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style="thin">
        <color indexed="64"/>
      </top>
      <bottom/>
      <diagonal/>
    </border>
    <border>
      <left style="thick">
        <color indexed="64"/>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ck">
        <color indexed="64"/>
      </right>
      <top style="thick">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xf numFmtId="9" fontId="7" fillId="0" borderId="0" applyFont="0" applyFill="0" applyBorder="0" applyAlignment="0" applyProtection="0"/>
    <xf numFmtId="0" fontId="13" fillId="0" borderId="0" applyNumberFormat="0" applyFill="0" applyBorder="0" applyAlignment="0" applyProtection="0"/>
  </cellStyleXfs>
  <cellXfs count="275">
    <xf numFmtId="0" fontId="0" fillId="0" borderId="0" xfId="0"/>
    <xf numFmtId="0" fontId="4" fillId="0" borderId="0" xfId="1" applyFont="1" applyAlignment="1">
      <alignment horizontal="center" vertical="center" wrapText="1"/>
    </xf>
    <xf numFmtId="0" fontId="4" fillId="0" borderId="0" xfId="1" applyFont="1" applyAlignment="1">
      <alignment vertical="center"/>
    </xf>
    <xf numFmtId="0" fontId="4" fillId="0" borderId="0" xfId="1" applyFont="1"/>
    <xf numFmtId="0" fontId="4" fillId="0" borderId="0" xfId="1" applyFont="1" applyAlignment="1">
      <alignment horizontal="center" vertical="center"/>
    </xf>
    <xf numFmtId="0" fontId="4" fillId="0" borderId="0" xfId="1" applyFont="1" applyAlignment="1">
      <alignment horizontal="center"/>
    </xf>
    <xf numFmtId="0" fontId="8" fillId="0" borderId="10" xfId="1" applyFont="1" applyBorder="1" applyAlignment="1">
      <alignment vertical="center"/>
    </xf>
    <xf numFmtId="1" fontId="4" fillId="0" borderId="0" xfId="1" applyNumberFormat="1" applyFont="1"/>
    <xf numFmtId="0" fontId="12" fillId="2" borderId="0" xfId="1" applyFont="1" applyFill="1" applyAlignment="1">
      <alignment vertical="center"/>
    </xf>
    <xf numFmtId="1" fontId="12" fillId="2" borderId="9" xfId="1" applyNumberFormat="1" applyFont="1" applyFill="1" applyBorder="1" applyAlignment="1">
      <alignment vertical="center"/>
    </xf>
    <xf numFmtId="0" fontId="8" fillId="2" borderId="15" xfId="1" applyFont="1" applyFill="1" applyBorder="1" applyAlignment="1">
      <alignment horizontal="center" vertical="center"/>
    </xf>
    <xf numFmtId="1" fontId="12" fillId="0" borderId="14" xfId="1" applyNumberFormat="1" applyFont="1" applyBorder="1" applyAlignment="1">
      <alignment vertical="center"/>
    </xf>
    <xf numFmtId="1" fontId="12" fillId="2" borderId="10" xfId="1" applyNumberFormat="1" applyFont="1" applyFill="1" applyBorder="1" applyAlignment="1">
      <alignment vertical="center"/>
    </xf>
    <xf numFmtId="1" fontId="12" fillId="0" borderId="12" xfId="1" applyNumberFormat="1" applyFont="1" applyBorder="1" applyAlignment="1">
      <alignment vertical="center"/>
    </xf>
    <xf numFmtId="9" fontId="12" fillId="2" borderId="0" xfId="1" applyNumberFormat="1" applyFont="1" applyFill="1" applyAlignment="1">
      <alignment vertical="center"/>
    </xf>
    <xf numFmtId="0" fontId="8" fillId="0" borderId="5" xfId="1" applyFont="1" applyBorder="1" applyAlignment="1">
      <alignment vertical="center"/>
    </xf>
    <xf numFmtId="0" fontId="12" fillId="2" borderId="22" xfId="1" applyFont="1" applyFill="1" applyBorder="1" applyAlignment="1">
      <alignment vertical="center"/>
    </xf>
    <xf numFmtId="1" fontId="12" fillId="2" borderId="5" xfId="1" applyNumberFormat="1" applyFont="1" applyFill="1" applyBorder="1" applyAlignment="1">
      <alignment vertical="center"/>
    </xf>
    <xf numFmtId="1" fontId="12" fillId="0" borderId="11" xfId="1" applyNumberFormat="1" applyFont="1" applyBorder="1" applyAlignment="1">
      <alignment vertical="center"/>
    </xf>
    <xf numFmtId="0" fontId="13" fillId="0" borderId="0" xfId="3"/>
    <xf numFmtId="0" fontId="3" fillId="0" borderId="0" xfId="1" applyFont="1" applyAlignment="1">
      <alignment vertical="center"/>
    </xf>
    <xf numFmtId="0" fontId="14" fillId="0" borderId="0" xfId="1"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0" borderId="0" xfId="0" applyFont="1" applyAlignment="1">
      <alignment horizontal="center" vertical="center" wrapText="1"/>
    </xf>
    <xf numFmtId="0" fontId="3" fillId="0" borderId="0" xfId="0" applyFont="1" applyAlignment="1">
      <alignment horizontal="center" vertical="center" wrapText="1"/>
    </xf>
    <xf numFmtId="0" fontId="4" fillId="0" borderId="10" xfId="0" applyFont="1" applyBorder="1" applyAlignment="1">
      <alignment horizontal="center" vertical="center" wrapText="1"/>
    </xf>
    <xf numFmtId="0" fontId="18" fillId="0" borderId="0" xfId="0" applyFont="1" applyAlignment="1">
      <alignment horizontal="center" vertical="center" wrapText="1"/>
    </xf>
    <xf numFmtId="0" fontId="4" fillId="0" borderId="33"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1" xfId="0" applyFont="1" applyFill="1" applyBorder="1" applyAlignment="1">
      <alignment horizontal="center" vertical="center" wrapText="1"/>
    </xf>
    <xf numFmtId="0" fontId="3" fillId="4" borderId="30" xfId="0" applyFont="1" applyFill="1" applyBorder="1" applyAlignment="1">
      <alignment horizontal="center" vertical="center" wrapText="1"/>
    </xf>
    <xf numFmtId="0" fontId="3" fillId="4" borderId="32" xfId="0" applyFont="1" applyFill="1" applyBorder="1" applyAlignment="1">
      <alignment horizontal="center" vertical="center" wrapText="1"/>
    </xf>
    <xf numFmtId="0" fontId="0" fillId="0" borderId="0" xfId="0" applyAlignment="1">
      <alignment wrapText="1"/>
    </xf>
    <xf numFmtId="0" fontId="17" fillId="8" borderId="17" xfId="1" applyFont="1" applyFill="1" applyBorder="1" applyAlignment="1">
      <alignment horizontal="center" vertical="center" wrapText="1"/>
    </xf>
    <xf numFmtId="0" fontId="4" fillId="8" borderId="17" xfId="1" applyFont="1" applyFill="1" applyBorder="1" applyAlignment="1">
      <alignment horizontal="center" vertical="center" wrapText="1"/>
    </xf>
    <xf numFmtId="14" fontId="17" fillId="8" borderId="17" xfId="1" applyNumberFormat="1" applyFont="1" applyFill="1" applyBorder="1" applyAlignment="1">
      <alignment horizontal="center" vertical="center" wrapText="1"/>
    </xf>
    <xf numFmtId="0" fontId="4" fillId="9" borderId="17" xfId="0" applyFont="1" applyFill="1" applyBorder="1" applyAlignment="1">
      <alignment horizontal="center" vertical="center" wrapText="1"/>
    </xf>
    <xf numFmtId="0" fontId="5" fillId="9" borderId="17" xfId="0" applyFont="1" applyFill="1" applyBorder="1" applyAlignment="1">
      <alignment horizontal="center" vertical="center" wrapText="1"/>
    </xf>
    <xf numFmtId="0" fontId="0" fillId="9" borderId="17" xfId="0" applyFill="1" applyBorder="1" applyAlignment="1">
      <alignment horizontal="center" vertical="center"/>
    </xf>
    <xf numFmtId="0" fontId="15" fillId="0" borderId="0" xfId="0" applyFont="1" applyAlignment="1">
      <alignment horizontal="center"/>
    </xf>
    <xf numFmtId="0" fontId="0" fillId="0" borderId="0" xfId="0" applyAlignment="1">
      <alignment horizontal="center"/>
    </xf>
    <xf numFmtId="0" fontId="22" fillId="0" borderId="51" xfId="0" applyFont="1" applyBorder="1" applyAlignment="1">
      <alignment horizontal="center" vertical="center"/>
    </xf>
    <xf numFmtId="0" fontId="22" fillId="0" borderId="52" xfId="0" applyFont="1" applyBorder="1" applyAlignment="1">
      <alignment horizontal="center" vertical="center"/>
    </xf>
    <xf numFmtId="49" fontId="0" fillId="0" borderId="17" xfId="0" applyNumberFormat="1" applyBorder="1" applyAlignment="1">
      <alignment horizontal="center"/>
    </xf>
    <xf numFmtId="0" fontId="0" fillId="0" borderId="17" xfId="0" applyBorder="1" applyAlignment="1">
      <alignment horizontal="center"/>
    </xf>
    <xf numFmtId="0" fontId="4" fillId="0" borderId="17" xfId="1" applyFont="1" applyBorder="1" applyAlignment="1">
      <alignment horizontal="center" vertical="center" wrapText="1"/>
    </xf>
    <xf numFmtId="0" fontId="17" fillId="0" borderId="17" xfId="1" applyFont="1" applyBorder="1" applyAlignment="1">
      <alignment horizontal="center" vertical="center" wrapText="1"/>
    </xf>
    <xf numFmtId="14" fontId="17" fillId="0" borderId="17" xfId="1" applyNumberFormat="1" applyFont="1" applyBorder="1" applyAlignment="1">
      <alignment horizontal="center" vertical="center" wrapText="1"/>
    </xf>
    <xf numFmtId="0" fontId="4" fillId="0" borderId="53" xfId="1" applyFont="1" applyBorder="1" applyAlignment="1">
      <alignment horizontal="center" vertical="center" wrapText="1"/>
    </xf>
    <xf numFmtId="14" fontId="3" fillId="8" borderId="17" xfId="1" applyNumberFormat="1" applyFont="1" applyFill="1" applyBorder="1" applyAlignment="1">
      <alignment horizontal="center" vertical="center" wrapText="1"/>
    </xf>
    <xf numFmtId="0" fontId="3" fillId="9" borderId="17" xfId="0" applyFont="1" applyFill="1" applyBorder="1" applyAlignment="1">
      <alignment horizontal="center" vertical="center" wrapText="1"/>
    </xf>
    <xf numFmtId="0" fontId="3" fillId="8" borderId="17" xfId="1" applyFont="1" applyFill="1" applyBorder="1" applyAlignment="1">
      <alignment horizontal="center" vertical="center" wrapText="1"/>
    </xf>
    <xf numFmtId="0" fontId="5" fillId="8" borderId="17" xfId="1" applyFont="1" applyFill="1" applyBorder="1" applyAlignment="1">
      <alignment horizontal="center" vertical="center" wrapText="1"/>
    </xf>
    <xf numFmtId="0" fontId="17" fillId="8" borderId="17" xfId="1" applyFont="1" applyFill="1" applyBorder="1" applyAlignment="1">
      <alignment vertical="center" wrapText="1"/>
    </xf>
    <xf numFmtId="0" fontId="4" fillId="0" borderId="0" xfId="3" applyFont="1" applyFill="1" applyAlignment="1">
      <alignment horizontal="center" vertical="center" wrapText="1"/>
    </xf>
    <xf numFmtId="0" fontId="3" fillId="4" borderId="56" xfId="0" applyFont="1" applyFill="1" applyBorder="1" applyAlignment="1">
      <alignment horizontal="center" vertical="center" wrapText="1"/>
    </xf>
    <xf numFmtId="0" fontId="13" fillId="0" borderId="0" xfId="3" applyFill="1" applyAlignment="1">
      <alignment horizontal="center" vertical="center" wrapText="1"/>
    </xf>
    <xf numFmtId="9" fontId="15" fillId="0" borderId="0" xfId="2" applyFont="1" applyAlignment="1">
      <alignment horizontal="center"/>
    </xf>
    <xf numFmtId="0" fontId="4" fillId="10" borderId="0" xfId="0" applyFont="1" applyFill="1" applyAlignment="1">
      <alignment horizontal="center" vertical="center" wrapText="1"/>
    </xf>
    <xf numFmtId="0" fontId="6" fillId="10" borderId="0" xfId="0" applyFont="1" applyFill="1" applyAlignment="1">
      <alignment horizontal="center" vertical="center" wrapText="1"/>
    </xf>
    <xf numFmtId="0" fontId="0" fillId="0" borderId="17" xfId="0" applyBorder="1" applyAlignment="1">
      <alignment horizontal="center" wrapText="1"/>
    </xf>
    <xf numFmtId="0" fontId="17" fillId="0" borderId="53" xfId="1" applyFont="1" applyBorder="1" applyAlignment="1">
      <alignment horizontal="center" vertical="center" wrapText="1"/>
    </xf>
    <xf numFmtId="14" fontId="4" fillId="0" borderId="0" xfId="0" applyNumberFormat="1" applyFont="1" applyAlignment="1">
      <alignment horizontal="center" vertical="center" wrapText="1"/>
    </xf>
    <xf numFmtId="0" fontId="26" fillId="0" borderId="0" xfId="0" applyFont="1" applyAlignment="1">
      <alignment horizontal="center" vertical="center" wrapText="1"/>
    </xf>
    <xf numFmtId="0" fontId="0" fillId="10" borderId="0" xfId="0" applyFill="1" applyAlignment="1">
      <alignment horizontal="center" vertical="center"/>
    </xf>
    <xf numFmtId="0" fontId="3" fillId="4" borderId="17" xfId="0" applyFont="1" applyFill="1" applyBorder="1" applyAlignment="1">
      <alignment horizontal="center" vertical="center" wrapText="1"/>
    </xf>
    <xf numFmtId="0" fontId="3" fillId="4" borderId="64" xfId="0" applyFont="1" applyFill="1" applyBorder="1" applyAlignment="1">
      <alignment horizontal="center" vertical="center" wrapText="1"/>
    </xf>
    <xf numFmtId="0" fontId="3" fillId="4" borderId="54" xfId="0" applyFont="1" applyFill="1" applyBorder="1" applyAlignment="1">
      <alignment horizontal="center" vertical="center" wrapText="1"/>
    </xf>
    <xf numFmtId="0" fontId="5" fillId="0" borderId="68" xfId="1" applyFont="1" applyBorder="1" applyAlignment="1">
      <alignment horizontal="center" vertical="center" wrapText="1"/>
    </xf>
    <xf numFmtId="0" fontId="4" fillId="0" borderId="68" xfId="1" applyFont="1" applyBorder="1" applyAlignment="1">
      <alignment horizontal="center" vertical="center" wrapText="1"/>
    </xf>
    <xf numFmtId="0" fontId="29" fillId="0" borderId="0" xfId="0" applyFont="1" applyAlignment="1">
      <alignment horizontal="center" vertical="center" wrapText="1"/>
    </xf>
    <xf numFmtId="0" fontId="30" fillId="0" borderId="0" xfId="0" applyFont="1" applyAlignment="1">
      <alignment horizontal="center" vertical="center" wrapText="1"/>
    </xf>
    <xf numFmtId="0" fontId="30" fillId="0" borderId="10" xfId="0" applyFont="1" applyBorder="1" applyAlignment="1">
      <alignment horizontal="center" vertical="center" wrapText="1"/>
    </xf>
    <xf numFmtId="0" fontId="31" fillId="0" borderId="0" xfId="0" applyFont="1" applyAlignment="1">
      <alignment horizontal="center" vertical="center"/>
    </xf>
    <xf numFmtId="0" fontId="27" fillId="4" borderId="17" xfId="0" applyFont="1" applyFill="1" applyBorder="1" applyAlignment="1">
      <alignment horizontal="center" vertical="center" wrapText="1"/>
    </xf>
    <xf numFmtId="0" fontId="25" fillId="12" borderId="54" xfId="1" applyFont="1" applyFill="1" applyBorder="1" applyAlignment="1">
      <alignment horizontal="center" vertical="center" wrapText="1"/>
    </xf>
    <xf numFmtId="0" fontId="25" fillId="0" borderId="54" xfId="1" applyFont="1" applyBorder="1" applyAlignment="1">
      <alignment horizontal="center" vertical="center" wrapText="1"/>
    </xf>
    <xf numFmtId="0" fontId="15" fillId="0" borderId="51" xfId="0" applyFont="1" applyBorder="1" applyAlignment="1">
      <alignment horizontal="center"/>
    </xf>
    <xf numFmtId="0" fontId="15" fillId="0" borderId="55" xfId="0" applyFont="1" applyBorder="1" applyAlignment="1">
      <alignment horizontal="center"/>
    </xf>
    <xf numFmtId="0" fontId="15" fillId="0" borderId="52" xfId="0" applyFont="1" applyBorder="1" applyAlignment="1">
      <alignment horizontal="center"/>
    </xf>
    <xf numFmtId="0" fontId="13" fillId="12" borderId="68" xfId="3" applyFill="1" applyBorder="1" applyAlignment="1">
      <alignment horizontal="center" vertical="center" wrapText="1"/>
    </xf>
    <xf numFmtId="0" fontId="13" fillId="0" borderId="68" xfId="3" applyBorder="1" applyAlignment="1">
      <alignment horizontal="center" vertical="center" wrapText="1"/>
    </xf>
    <xf numFmtId="0" fontId="4" fillId="12" borderId="68" xfId="1" applyFont="1" applyFill="1" applyBorder="1" applyAlignment="1">
      <alignment horizontal="center" vertical="center" wrapText="1"/>
    </xf>
    <xf numFmtId="0" fontId="5" fillId="12" borderId="68" xfId="1" applyFont="1" applyFill="1" applyBorder="1" applyAlignment="1">
      <alignment horizontal="center" vertical="center" wrapText="1"/>
    </xf>
    <xf numFmtId="0" fontId="0" fillId="3" borderId="0" xfId="0" applyFill="1"/>
    <xf numFmtId="0" fontId="0" fillId="13" borderId="0" xfId="0" applyFill="1"/>
    <xf numFmtId="0" fontId="0" fillId="14" borderId="0" xfId="0" applyFill="1"/>
    <xf numFmtId="0" fontId="0" fillId="2" borderId="0" xfId="0" applyFill="1"/>
    <xf numFmtId="0" fontId="0" fillId="0" borderId="0" xfId="0" applyAlignment="1">
      <alignment horizontal="center" vertical="center" wrapText="1"/>
    </xf>
    <xf numFmtId="0" fontId="0" fillId="0" borderId="51" xfId="0" applyBorder="1"/>
    <xf numFmtId="0" fontId="0" fillId="0" borderId="55" xfId="0" applyBorder="1"/>
    <xf numFmtId="0" fontId="0" fillId="0" borderId="52" xfId="0" applyBorder="1"/>
    <xf numFmtId="14" fontId="4" fillId="0" borderId="17" xfId="1" applyNumberFormat="1" applyFont="1" applyBorder="1" applyAlignment="1">
      <alignment horizontal="center" vertical="center" wrapText="1"/>
    </xf>
    <xf numFmtId="0" fontId="25" fillId="0" borderId="78" xfId="1" applyFont="1" applyBorder="1" applyAlignment="1">
      <alignment horizontal="center" vertical="center" wrapText="1"/>
    </xf>
    <xf numFmtId="14" fontId="4" fillId="0" borderId="53" xfId="1" applyNumberFormat="1" applyFont="1" applyBorder="1" applyAlignment="1">
      <alignment horizontal="center" vertical="center" wrapText="1"/>
    </xf>
    <xf numFmtId="0" fontId="0" fillId="0" borderId="68" xfId="0" applyBorder="1" applyAlignment="1">
      <alignment horizontal="center" vertical="center"/>
    </xf>
    <xf numFmtId="0" fontId="0" fillId="0" borderId="71" xfId="0" applyBorder="1" applyAlignment="1">
      <alignment horizontal="center" vertical="center"/>
    </xf>
    <xf numFmtId="0" fontId="0" fillId="0" borderId="17" xfId="0" applyBorder="1" applyAlignment="1">
      <alignment horizontal="center" vertical="center"/>
    </xf>
    <xf numFmtId="0" fontId="32" fillId="0" borderId="0" xfId="1" applyFont="1"/>
    <xf numFmtId="0" fontId="34" fillId="0" borderId="0" xfId="1" applyFont="1"/>
    <xf numFmtId="0" fontId="33" fillId="0" borderId="0" xfId="1" applyFont="1"/>
    <xf numFmtId="0" fontId="0" fillId="6" borderId="27" xfId="0" applyFill="1" applyBorder="1" applyAlignment="1">
      <alignment horizontal="center" wrapText="1"/>
    </xf>
    <xf numFmtId="0" fontId="0" fillId="6" borderId="0" xfId="0" applyFill="1" applyAlignment="1">
      <alignment horizontal="center" wrapText="1"/>
    </xf>
    <xf numFmtId="2" fontId="8" fillId="0" borderId="0" xfId="2" applyNumberFormat="1" applyFont="1" applyBorder="1" applyAlignment="1">
      <alignment horizontal="center" vertical="center"/>
    </xf>
    <xf numFmtId="2" fontId="8" fillId="0" borderId="10" xfId="2" applyNumberFormat="1" applyFont="1" applyBorder="1" applyAlignment="1">
      <alignment horizontal="center" vertical="center"/>
    </xf>
    <xf numFmtId="2" fontId="8" fillId="0" borderId="7" xfId="2" applyNumberFormat="1" applyFont="1" applyBorder="1" applyAlignment="1">
      <alignment horizontal="center" vertical="center"/>
    </xf>
    <xf numFmtId="2" fontId="8" fillId="0" borderId="5" xfId="2" applyNumberFormat="1" applyFont="1" applyBorder="1" applyAlignment="1">
      <alignment horizontal="center" vertical="center"/>
    </xf>
    <xf numFmtId="0" fontId="8" fillId="2" borderId="20" xfId="1" applyFont="1" applyFill="1" applyBorder="1" applyAlignment="1">
      <alignment horizontal="center" vertical="center"/>
    </xf>
    <xf numFmtId="0" fontId="8" fillId="2" borderId="18" xfId="1" applyFont="1" applyFill="1" applyBorder="1" applyAlignment="1">
      <alignment horizontal="center" vertical="center"/>
    </xf>
    <xf numFmtId="0" fontId="8" fillId="2" borderId="8" xfId="1" applyFont="1" applyFill="1" applyBorder="1" applyAlignment="1">
      <alignment horizontal="center" vertical="center"/>
    </xf>
    <xf numFmtId="0" fontId="9" fillId="2" borderId="21" xfId="1" applyFont="1" applyFill="1" applyBorder="1" applyAlignment="1">
      <alignment horizontal="center" vertical="center"/>
    </xf>
    <xf numFmtId="0" fontId="9" fillId="2" borderId="0" xfId="1" applyFont="1" applyFill="1" applyAlignment="1">
      <alignment horizontal="center" vertical="center"/>
    </xf>
    <xf numFmtId="0" fontId="9" fillId="2" borderId="10" xfId="1" applyFont="1" applyFill="1" applyBorder="1" applyAlignment="1">
      <alignment horizontal="center" vertical="center"/>
    </xf>
    <xf numFmtId="0" fontId="9" fillId="2" borderId="22" xfId="1" applyFont="1" applyFill="1" applyBorder="1" applyAlignment="1">
      <alignment horizontal="center" vertical="center"/>
    </xf>
    <xf numFmtId="0" fontId="9" fillId="2" borderId="7" xfId="1" applyFont="1" applyFill="1" applyBorder="1" applyAlignment="1">
      <alignment horizontal="center" vertical="center"/>
    </xf>
    <xf numFmtId="0" fontId="9" fillId="2" borderId="5" xfId="1" applyFont="1" applyFill="1" applyBorder="1" applyAlignment="1">
      <alignment horizontal="center" vertical="center"/>
    </xf>
    <xf numFmtId="0" fontId="8" fillId="2" borderId="19" xfId="1" applyFont="1" applyFill="1" applyBorder="1" applyAlignment="1">
      <alignment horizontal="center" vertical="center"/>
    </xf>
    <xf numFmtId="0" fontId="8" fillId="2" borderId="0" xfId="1" applyFont="1" applyFill="1" applyAlignment="1">
      <alignment horizontal="center" vertical="center"/>
    </xf>
    <xf numFmtId="0" fontId="8" fillId="2" borderId="10" xfId="1" applyFont="1" applyFill="1" applyBorder="1" applyAlignment="1">
      <alignment horizontal="center" vertical="center"/>
    </xf>
    <xf numFmtId="0" fontId="8" fillId="2" borderId="13" xfId="1" applyFont="1" applyFill="1" applyBorder="1" applyAlignment="1">
      <alignment horizontal="center" vertical="center"/>
    </xf>
    <xf numFmtId="0" fontId="8" fillId="2" borderId="9" xfId="1" applyFont="1" applyFill="1" applyBorder="1" applyAlignment="1">
      <alignment horizontal="center" vertical="center"/>
    </xf>
    <xf numFmtId="0" fontId="8" fillId="2" borderId="4" xfId="1" applyFont="1" applyFill="1" applyBorder="1" applyAlignment="1">
      <alignment horizontal="center" vertical="center"/>
    </xf>
    <xf numFmtId="0" fontId="8" fillId="2" borderId="16" xfId="1" applyFont="1" applyFill="1" applyBorder="1" applyAlignment="1">
      <alignment horizontal="center" vertical="center"/>
    </xf>
    <xf numFmtId="0" fontId="10" fillId="2" borderId="23" xfId="1" applyFont="1" applyFill="1" applyBorder="1" applyAlignment="1">
      <alignment horizontal="center" vertical="center"/>
    </xf>
    <xf numFmtId="0" fontId="10" fillId="2" borderId="9" xfId="1" applyFont="1" applyFill="1" applyBorder="1" applyAlignment="1">
      <alignment horizontal="center" vertical="center"/>
    </xf>
    <xf numFmtId="0" fontId="10" fillId="2" borderId="4" xfId="1" applyFont="1" applyFill="1" applyBorder="1" applyAlignment="1">
      <alignment horizontal="center" vertical="center"/>
    </xf>
    <xf numFmtId="0" fontId="10" fillId="2" borderId="19" xfId="1" applyFont="1" applyFill="1" applyBorder="1" applyAlignment="1">
      <alignment horizontal="center" vertical="center"/>
    </xf>
    <xf numFmtId="0" fontId="10" fillId="2" borderId="0" xfId="1" applyFont="1" applyFill="1" applyAlignment="1">
      <alignment horizontal="center" vertical="center"/>
    </xf>
    <xf numFmtId="0" fontId="10" fillId="2" borderId="10" xfId="1" applyFont="1" applyFill="1" applyBorder="1" applyAlignment="1">
      <alignment horizontal="center" vertical="center"/>
    </xf>
    <xf numFmtId="0" fontId="10" fillId="2" borderId="24" xfId="1" applyFont="1" applyFill="1" applyBorder="1" applyAlignment="1">
      <alignment horizontal="center" vertical="center"/>
    </xf>
    <xf numFmtId="0" fontId="10" fillId="2" borderId="7" xfId="1" applyFont="1" applyFill="1" applyBorder="1" applyAlignment="1">
      <alignment horizontal="center" vertical="center"/>
    </xf>
    <xf numFmtId="0" fontId="10" fillId="2" borderId="5" xfId="1" applyFont="1" applyFill="1" applyBorder="1" applyAlignment="1">
      <alignment horizontal="center" vertical="center"/>
    </xf>
    <xf numFmtId="0" fontId="11" fillId="2" borderId="21" xfId="1" applyFont="1" applyFill="1" applyBorder="1" applyAlignment="1">
      <alignment horizontal="center" vertical="center"/>
    </xf>
    <xf numFmtId="0" fontId="11" fillId="2" borderId="0" xfId="1" applyFont="1" applyFill="1" applyAlignment="1">
      <alignment horizontal="center" vertical="center"/>
    </xf>
    <xf numFmtId="0" fontId="11" fillId="2" borderId="10" xfId="1" applyFont="1" applyFill="1" applyBorder="1" applyAlignment="1">
      <alignment horizontal="center" vertical="center"/>
    </xf>
    <xf numFmtId="0" fontId="11" fillId="2" borderId="22" xfId="1" applyFont="1" applyFill="1" applyBorder="1" applyAlignment="1">
      <alignment horizontal="center" vertical="center"/>
    </xf>
    <xf numFmtId="0" fontId="11" fillId="2" borderId="7" xfId="1" applyFont="1" applyFill="1" applyBorder="1" applyAlignment="1">
      <alignment horizontal="center" vertical="center"/>
    </xf>
    <xf numFmtId="0" fontId="11" fillId="2" borderId="5" xfId="1" applyFont="1" applyFill="1" applyBorder="1" applyAlignment="1">
      <alignment horizontal="center" vertical="center"/>
    </xf>
    <xf numFmtId="0" fontId="4" fillId="3" borderId="16" xfId="1" applyFont="1" applyFill="1" applyBorder="1" applyAlignment="1" applyProtection="1">
      <alignment horizontal="center" vertical="center" wrapText="1"/>
      <protection locked="0"/>
    </xf>
    <xf numFmtId="0" fontId="4" fillId="3" borderId="15" xfId="1" applyFont="1" applyFill="1" applyBorder="1" applyAlignment="1" applyProtection="1">
      <alignment horizontal="center" vertical="center" wrapText="1"/>
      <protection locked="0"/>
    </xf>
    <xf numFmtId="0" fontId="29" fillId="3" borderId="16" xfId="1" applyFont="1" applyFill="1" applyBorder="1" applyAlignment="1" applyProtection="1">
      <alignment horizontal="center" vertical="center" wrapText="1"/>
      <protection locked="0"/>
    </xf>
    <xf numFmtId="0" fontId="3" fillId="3" borderId="15" xfId="1" applyFont="1" applyFill="1" applyBorder="1" applyAlignment="1" applyProtection="1">
      <alignment horizontal="center" vertical="center" wrapText="1"/>
      <protection locked="0"/>
    </xf>
    <xf numFmtId="0" fontId="3" fillId="3" borderId="16" xfId="1" applyFont="1" applyFill="1" applyBorder="1" applyAlignment="1" applyProtection="1">
      <alignment horizontal="center" vertical="center" wrapText="1"/>
      <protection locked="0"/>
    </xf>
    <xf numFmtId="0" fontId="27" fillId="3" borderId="16" xfId="1" applyFont="1" applyFill="1" applyBorder="1" applyAlignment="1" applyProtection="1">
      <alignment horizontal="center" vertical="center" wrapText="1"/>
      <protection locked="0"/>
    </xf>
    <xf numFmtId="14" fontId="3" fillId="3" borderId="15" xfId="1" applyNumberFormat="1" applyFont="1" applyFill="1" applyBorder="1" applyAlignment="1" applyProtection="1">
      <alignment horizontal="center" vertical="center" wrapText="1"/>
      <protection locked="0"/>
    </xf>
    <xf numFmtId="0" fontId="27" fillId="3" borderId="15" xfId="1" applyFont="1" applyFill="1" applyBorder="1" applyAlignment="1" applyProtection="1">
      <alignment horizontal="center" vertical="center" wrapText="1"/>
      <protection locked="0"/>
    </xf>
    <xf numFmtId="0" fontId="3" fillId="3" borderId="11" xfId="1" applyFont="1" applyFill="1" applyBorder="1" applyAlignment="1" applyProtection="1">
      <alignment horizontal="center" vertical="center" wrapText="1"/>
      <protection locked="0"/>
    </xf>
    <xf numFmtId="0" fontId="27" fillId="3" borderId="11" xfId="1" applyFont="1" applyFill="1" applyBorder="1" applyAlignment="1" applyProtection="1">
      <alignment horizontal="center" vertical="center" wrapText="1"/>
      <protection locked="0"/>
    </xf>
    <xf numFmtId="0" fontId="4" fillId="0" borderId="0" xfId="1" applyFont="1" applyAlignment="1" applyProtection="1">
      <alignment horizontal="center" vertical="center" wrapText="1"/>
      <protection locked="0"/>
    </xf>
    <xf numFmtId="0" fontId="5" fillId="0" borderId="74" xfId="1" applyFont="1" applyBorder="1" applyAlignment="1" applyProtection="1">
      <alignment horizontal="center" vertical="center" wrapText="1"/>
      <protection locked="0"/>
    </xf>
    <xf numFmtId="0" fontId="5" fillId="0" borderId="69" xfId="1" applyFont="1" applyBorder="1" applyAlignment="1" applyProtection="1">
      <alignment horizontal="center" vertical="center" wrapText="1"/>
      <protection locked="0"/>
    </xf>
    <xf numFmtId="0" fontId="4" fillId="0" borderId="52" xfId="1" applyFont="1" applyBorder="1" applyAlignment="1" applyProtection="1">
      <alignment horizontal="center" vertical="center" wrapText="1"/>
      <protection locked="0"/>
    </xf>
    <xf numFmtId="0" fontId="4" fillId="0" borderId="76" xfId="1" applyFont="1" applyBorder="1" applyAlignment="1" applyProtection="1">
      <alignment horizontal="center" vertical="center" wrapText="1"/>
      <protection locked="0"/>
    </xf>
    <xf numFmtId="0" fontId="4" fillId="0" borderId="69" xfId="1" applyFont="1" applyBorder="1" applyAlignment="1" applyProtection="1">
      <alignment horizontal="center" vertical="center" wrapText="1"/>
      <protection locked="0"/>
    </xf>
    <xf numFmtId="0" fontId="5" fillId="0" borderId="0" xfId="1" applyFont="1" applyAlignment="1" applyProtection="1">
      <alignment horizontal="center" vertical="center" wrapText="1"/>
      <protection locked="0"/>
    </xf>
    <xf numFmtId="0" fontId="4" fillId="0" borderId="17" xfId="1" applyFont="1" applyBorder="1" applyAlignment="1" applyProtection="1">
      <alignment horizontal="center" vertical="center" wrapText="1"/>
      <protection locked="0"/>
    </xf>
    <xf numFmtId="0" fontId="4" fillId="0" borderId="79" xfId="1" applyFont="1" applyBorder="1" applyAlignment="1" applyProtection="1">
      <alignment horizontal="center" vertical="center" wrapText="1"/>
      <protection locked="0"/>
    </xf>
    <xf numFmtId="0" fontId="4" fillId="0" borderId="73" xfId="1" applyFont="1" applyBorder="1" applyAlignment="1" applyProtection="1">
      <alignment horizontal="center" vertical="center" wrapText="1"/>
      <protection locked="0"/>
    </xf>
    <xf numFmtId="0" fontId="4" fillId="0" borderId="55" xfId="1" applyFont="1" applyBorder="1" applyAlignment="1" applyProtection="1">
      <alignment horizontal="center" vertical="center" wrapText="1"/>
      <protection locked="0"/>
    </xf>
    <xf numFmtId="0" fontId="5" fillId="0" borderId="17" xfId="1" applyFont="1" applyBorder="1" applyAlignment="1" applyProtection="1">
      <alignment horizontal="center" vertical="center" wrapText="1"/>
      <protection locked="0"/>
    </xf>
    <xf numFmtId="0" fontId="29" fillId="0" borderId="76" xfId="1" applyFont="1" applyBorder="1" applyAlignment="1" applyProtection="1">
      <alignment horizontal="center" vertical="center" wrapText="1"/>
      <protection locked="0"/>
    </xf>
    <xf numFmtId="14" fontId="4" fillId="0" borderId="73" xfId="1" applyNumberFormat="1" applyFont="1" applyBorder="1" applyAlignment="1" applyProtection="1">
      <alignment horizontal="center" vertical="center" wrapText="1"/>
      <protection locked="0"/>
    </xf>
    <xf numFmtId="0" fontId="17" fillId="0" borderId="55" xfId="1" applyFont="1" applyBorder="1" applyAlignment="1" applyProtection="1">
      <alignment horizontal="center" vertical="center" wrapText="1"/>
      <protection locked="0"/>
    </xf>
    <xf numFmtId="0" fontId="5" fillId="0" borderId="70" xfId="1" applyFont="1" applyBorder="1" applyAlignment="1" applyProtection="1">
      <alignment horizontal="center" vertical="center" wrapText="1"/>
      <protection locked="0"/>
    </xf>
    <xf numFmtId="0" fontId="5" fillId="0" borderId="55" xfId="1" applyFont="1" applyBorder="1" applyAlignment="1" applyProtection="1">
      <alignment horizontal="center" vertical="center" wrapText="1"/>
      <protection locked="0"/>
    </xf>
    <xf numFmtId="0" fontId="5" fillId="0" borderId="52" xfId="1" applyFont="1" applyBorder="1" applyAlignment="1" applyProtection="1">
      <alignment horizontal="center" vertical="center" wrapText="1"/>
      <protection locked="0"/>
    </xf>
    <xf numFmtId="0" fontId="5" fillId="0" borderId="21" xfId="1" applyFont="1" applyBorder="1" applyAlignment="1" applyProtection="1">
      <alignment horizontal="center" vertical="center" wrapText="1"/>
      <protection locked="0"/>
    </xf>
    <xf numFmtId="0" fontId="3" fillId="0" borderId="35" xfId="1" applyFont="1" applyBorder="1" applyAlignment="1" applyProtection="1">
      <alignment horizontal="center" vertical="center" wrapText="1"/>
      <protection locked="0"/>
    </xf>
    <xf numFmtId="0" fontId="3" fillId="0" borderId="36" xfId="1" applyFont="1" applyBorder="1" applyAlignment="1" applyProtection="1">
      <alignment horizontal="center" vertical="center" wrapText="1"/>
      <protection locked="0"/>
    </xf>
    <xf numFmtId="0" fontId="3" fillId="0" borderId="37" xfId="1" applyFont="1" applyBorder="1" applyAlignment="1" applyProtection="1">
      <alignment horizontal="center" vertical="center" wrapText="1"/>
      <protection locked="0"/>
    </xf>
    <xf numFmtId="0" fontId="3" fillId="0" borderId="38" xfId="1" applyFont="1" applyBorder="1" applyAlignment="1" applyProtection="1">
      <alignment horizontal="center" vertical="center" wrapText="1"/>
      <protection locked="0"/>
    </xf>
    <xf numFmtId="0" fontId="28" fillId="0" borderId="68" xfId="1" applyFont="1" applyBorder="1" applyAlignment="1" applyProtection="1">
      <alignment horizontal="center" vertical="center" wrapText="1"/>
      <protection locked="0"/>
    </xf>
    <xf numFmtId="0" fontId="4" fillId="0" borderId="68" xfId="1" applyFont="1" applyBorder="1" applyAlignment="1" applyProtection="1">
      <alignment horizontal="center" vertical="center" wrapText="1"/>
      <protection locked="0"/>
    </xf>
    <xf numFmtId="0" fontId="4" fillId="0" borderId="77" xfId="1" applyFont="1" applyBorder="1" applyAlignment="1" applyProtection="1">
      <alignment horizontal="center" vertical="center" wrapText="1"/>
      <protection locked="0"/>
    </xf>
    <xf numFmtId="0" fontId="4" fillId="0" borderId="70" xfId="1" applyFont="1" applyBorder="1" applyAlignment="1" applyProtection="1">
      <alignment horizontal="center" vertical="center" wrapText="1"/>
      <protection locked="0"/>
    </xf>
    <xf numFmtId="0" fontId="4" fillId="0" borderId="75" xfId="1" applyFont="1" applyBorder="1" applyAlignment="1" applyProtection="1">
      <alignment horizontal="center" vertical="center" wrapText="1"/>
      <protection locked="0"/>
    </xf>
    <xf numFmtId="0" fontId="4" fillId="0" borderId="54" xfId="1" applyFont="1" applyBorder="1" applyAlignment="1" applyProtection="1">
      <alignment horizontal="center" vertical="center" wrapText="1"/>
      <protection locked="0"/>
    </xf>
    <xf numFmtId="0" fontId="16" fillId="0" borderId="17" xfId="0" applyFont="1" applyBorder="1" applyAlignment="1" applyProtection="1">
      <alignment horizontal="center" vertical="center" wrapText="1"/>
      <protection locked="0"/>
    </xf>
    <xf numFmtId="14" fontId="4" fillId="0" borderId="70" xfId="1" applyNumberFormat="1" applyFont="1" applyBorder="1" applyAlignment="1" applyProtection="1">
      <alignment horizontal="center" vertical="center" wrapText="1"/>
      <protection locked="0"/>
    </xf>
    <xf numFmtId="0" fontId="17" fillId="0" borderId="17" xfId="1" applyFont="1" applyBorder="1" applyAlignment="1" applyProtection="1">
      <alignment horizontal="center" vertical="center" wrapText="1"/>
      <protection locked="0"/>
    </xf>
    <xf numFmtId="0" fontId="5" fillId="0" borderId="68" xfId="1" applyFont="1" applyBorder="1" applyAlignment="1" applyProtection="1">
      <alignment horizontal="center" vertical="center" wrapText="1"/>
      <protection locked="0"/>
    </xf>
    <xf numFmtId="0" fontId="3" fillId="0" borderId="41" xfId="1" applyFont="1" applyBorder="1" applyAlignment="1" applyProtection="1">
      <alignment horizontal="center" vertical="center" wrapText="1"/>
      <protection locked="0"/>
    </xf>
    <xf numFmtId="0" fontId="3" fillId="0" borderId="48" xfId="1" applyFont="1" applyBorder="1" applyAlignment="1" applyProtection="1">
      <alignment horizontal="center" vertical="center" wrapText="1"/>
      <protection locked="0"/>
    </xf>
    <xf numFmtId="0" fontId="27" fillId="0" borderId="44" xfId="1" applyFont="1" applyBorder="1" applyAlignment="1" applyProtection="1">
      <alignment horizontal="center" vertical="center" wrapText="1"/>
      <protection locked="0"/>
    </xf>
    <xf numFmtId="0" fontId="4" fillId="0" borderId="47" xfId="1" applyFont="1" applyBorder="1" applyAlignment="1" applyProtection="1">
      <alignment horizontal="center" vertical="center" wrapText="1"/>
      <protection locked="0"/>
    </xf>
    <xf numFmtId="0" fontId="4" fillId="0" borderId="28" xfId="1" applyFont="1" applyBorder="1" applyAlignment="1" applyProtection="1">
      <alignment horizontal="center" vertical="center" wrapText="1"/>
      <protection locked="0"/>
    </xf>
    <xf numFmtId="0" fontId="4" fillId="0" borderId="44" xfId="1" applyFont="1" applyBorder="1" applyAlignment="1" applyProtection="1">
      <alignment horizontal="center" vertical="center" wrapText="1"/>
      <protection locked="0"/>
    </xf>
    <xf numFmtId="0" fontId="4" fillId="0" borderId="29" xfId="1" applyFont="1" applyBorder="1" applyAlignment="1" applyProtection="1">
      <alignment horizontal="center" vertical="center" wrapText="1"/>
      <protection locked="0"/>
    </xf>
    <xf numFmtId="0" fontId="4" fillId="0" borderId="45" xfId="1" applyFont="1" applyBorder="1" applyAlignment="1" applyProtection="1">
      <alignment horizontal="center" vertical="center" wrapText="1"/>
      <protection locked="0"/>
    </xf>
    <xf numFmtId="0" fontId="4" fillId="0" borderId="71" xfId="1" applyFont="1" applyBorder="1" applyAlignment="1" applyProtection="1">
      <alignment horizontal="center" vertical="center" wrapText="1"/>
      <protection locked="0"/>
    </xf>
    <xf numFmtId="0" fontId="4" fillId="0" borderId="72" xfId="1" applyFont="1" applyBorder="1" applyAlignment="1" applyProtection="1">
      <alignment horizontal="center" vertical="center" wrapText="1"/>
      <protection locked="0"/>
    </xf>
    <xf numFmtId="0" fontId="4" fillId="0" borderId="53" xfId="1" applyFont="1" applyBorder="1" applyAlignment="1" applyProtection="1">
      <alignment horizontal="center" vertical="center" wrapText="1"/>
      <protection locked="0"/>
    </xf>
    <xf numFmtId="0" fontId="4" fillId="0" borderId="78" xfId="1" applyFont="1" applyBorder="1" applyAlignment="1" applyProtection="1">
      <alignment horizontal="center" vertical="center" wrapText="1"/>
      <protection locked="0"/>
    </xf>
    <xf numFmtId="0" fontId="16" fillId="0" borderId="53" xfId="0" applyFont="1" applyBorder="1" applyAlignment="1" applyProtection="1">
      <alignment horizontal="center" vertical="center" wrapText="1"/>
      <protection locked="0"/>
    </xf>
    <xf numFmtId="0" fontId="4" fillId="0" borderId="80" xfId="1" applyFont="1" applyBorder="1" applyAlignment="1" applyProtection="1">
      <alignment horizontal="center" vertical="center" wrapText="1"/>
      <protection locked="0"/>
    </xf>
    <xf numFmtId="0" fontId="29" fillId="0" borderId="0" xfId="1" applyFont="1" applyBorder="1" applyAlignment="1" applyProtection="1">
      <alignment horizontal="center" vertical="center" wrapText="1"/>
      <protection locked="0"/>
    </xf>
    <xf numFmtId="14" fontId="4" fillId="0" borderId="72" xfId="1" applyNumberFormat="1" applyFont="1" applyBorder="1" applyAlignment="1" applyProtection="1">
      <alignment horizontal="center" vertical="center" wrapText="1"/>
      <protection locked="0"/>
    </xf>
    <xf numFmtId="0" fontId="17" fillId="0" borderId="53" xfId="1" applyFont="1" applyBorder="1" applyAlignment="1" applyProtection="1">
      <alignment horizontal="center" vertical="center" wrapText="1"/>
      <protection locked="0"/>
    </xf>
    <xf numFmtId="0" fontId="4" fillId="0" borderId="8" xfId="1" applyFont="1" applyBorder="1" applyAlignment="1" applyProtection="1">
      <alignment horizontal="center" vertical="center" wrapText="1"/>
      <protection locked="0"/>
    </xf>
    <xf numFmtId="0" fontId="5" fillId="0" borderId="72" xfId="1" applyFont="1" applyBorder="1" applyAlignment="1" applyProtection="1">
      <alignment horizontal="center" vertical="center" wrapText="1"/>
      <protection locked="0"/>
    </xf>
    <xf numFmtId="0" fontId="5" fillId="0" borderId="53" xfId="1" applyFont="1" applyBorder="1" applyAlignment="1" applyProtection="1">
      <alignment horizontal="center" vertical="center" wrapText="1"/>
      <protection locked="0"/>
    </xf>
    <xf numFmtId="0" fontId="5" fillId="0" borderId="71" xfId="1" applyFont="1" applyBorder="1" applyAlignment="1" applyProtection="1">
      <alignment horizontal="center" vertical="center" wrapText="1"/>
      <protection locked="0"/>
    </xf>
    <xf numFmtId="0" fontId="3" fillId="0" borderId="39" xfId="1" applyFont="1" applyBorder="1" applyAlignment="1" applyProtection="1">
      <alignment horizontal="center" vertical="center" wrapText="1"/>
      <protection locked="0"/>
    </xf>
    <xf numFmtId="0" fontId="4" fillId="0" borderId="26" xfId="1" applyFont="1" applyBorder="1" applyAlignment="1" applyProtection="1">
      <alignment horizontal="center" vertical="center" wrapText="1"/>
      <protection locked="0"/>
    </xf>
    <xf numFmtId="0" fontId="4" fillId="0" borderId="21" xfId="1" applyFont="1" applyBorder="1" applyAlignment="1" applyProtection="1">
      <alignment vertical="center" wrapText="1"/>
      <protection locked="0"/>
    </xf>
    <xf numFmtId="0" fontId="4" fillId="0" borderId="0" xfId="1" applyFont="1" applyAlignment="1" applyProtection="1">
      <alignment vertical="center" wrapText="1"/>
      <protection locked="0"/>
    </xf>
    <xf numFmtId="0" fontId="3" fillId="0" borderId="34" xfId="1" applyFont="1" applyBorder="1" applyAlignment="1" applyProtection="1">
      <alignment horizontal="center" vertical="center" wrapText="1"/>
      <protection locked="0"/>
    </xf>
    <xf numFmtId="0" fontId="3" fillId="0" borderId="19" xfId="1" applyFont="1" applyBorder="1" applyAlignment="1" applyProtection="1">
      <alignment horizontal="center" vertical="center" wrapText="1"/>
      <protection locked="0"/>
    </xf>
    <xf numFmtId="0" fontId="28" fillId="0" borderId="71" xfId="1" applyFont="1" applyBorder="1" applyAlignment="1" applyProtection="1">
      <alignment horizontal="center" vertical="center" wrapText="1"/>
      <protection locked="0"/>
    </xf>
    <xf numFmtId="0" fontId="5" fillId="0" borderId="20" xfId="1" applyFont="1" applyBorder="1" applyAlignment="1" applyProtection="1">
      <alignment horizontal="center" vertical="center" wrapText="1"/>
      <protection locked="0"/>
    </xf>
    <xf numFmtId="0" fontId="4" fillId="0" borderId="0" xfId="1" applyFont="1" applyBorder="1" applyAlignment="1" applyProtection="1">
      <alignment horizontal="center" vertical="center" wrapText="1"/>
      <protection locked="0"/>
    </xf>
    <xf numFmtId="0" fontId="5" fillId="0" borderId="0" xfId="1" applyFont="1" applyBorder="1" applyAlignment="1" applyProtection="1">
      <alignment horizontal="center" vertical="center" wrapText="1"/>
      <protection locked="0"/>
    </xf>
    <xf numFmtId="0" fontId="4" fillId="0" borderId="18" xfId="1" applyFont="1" applyBorder="1" applyAlignment="1" applyProtection="1">
      <alignment horizontal="center" vertical="center" wrapText="1"/>
      <protection locked="0"/>
    </xf>
    <xf numFmtId="0" fontId="16" fillId="0" borderId="0" xfId="0" applyFont="1" applyBorder="1" applyAlignment="1" applyProtection="1">
      <alignment horizontal="center" vertical="center" wrapText="1"/>
      <protection locked="0"/>
    </xf>
    <xf numFmtId="0" fontId="29" fillId="0" borderId="10" xfId="1" applyFont="1" applyBorder="1" applyAlignment="1" applyProtection="1">
      <alignment horizontal="center" vertical="center" wrapText="1"/>
      <protection locked="0"/>
    </xf>
    <xf numFmtId="0" fontId="17" fillId="0" borderId="0" xfId="1" applyFont="1" applyBorder="1" applyAlignment="1" applyProtection="1">
      <alignment horizontal="center" vertical="center" wrapText="1"/>
      <protection locked="0"/>
    </xf>
    <xf numFmtId="0" fontId="4" fillId="0" borderId="10" xfId="1" applyFont="1" applyBorder="1" applyAlignment="1" applyProtection="1">
      <alignment horizontal="center" vertical="center" wrapText="1"/>
      <protection locked="0"/>
    </xf>
    <xf numFmtId="0" fontId="4" fillId="0" borderId="41" xfId="1" applyFont="1" applyBorder="1" applyAlignment="1" applyProtection="1">
      <alignment horizontal="center" vertical="center" wrapText="1"/>
      <protection locked="0"/>
    </xf>
    <xf numFmtId="0" fontId="4" fillId="0" borderId="40" xfId="1" applyFont="1" applyBorder="1" applyAlignment="1" applyProtection="1">
      <alignment horizontal="center" vertical="center" wrapText="1"/>
      <protection locked="0"/>
    </xf>
    <xf numFmtId="0" fontId="4" fillId="0" borderId="42" xfId="1" applyFont="1" applyBorder="1" applyAlignment="1" applyProtection="1">
      <alignment horizontal="center" vertical="center" wrapText="1"/>
      <protection locked="0"/>
    </xf>
    <xf numFmtId="0" fontId="4" fillId="0" borderId="43" xfId="1" applyFont="1" applyBorder="1" applyAlignment="1" applyProtection="1">
      <alignment horizontal="center" vertical="center" wrapText="1"/>
      <protection locked="0"/>
    </xf>
    <xf numFmtId="0" fontId="3" fillId="0" borderId="0" xfId="1" applyFont="1" applyBorder="1" applyAlignment="1" applyProtection="1">
      <alignment horizontal="center" vertical="center" wrapText="1"/>
      <protection locked="0"/>
    </xf>
    <xf numFmtId="0" fontId="3" fillId="0" borderId="0" xfId="1" applyFont="1" applyAlignment="1" applyProtection="1">
      <alignment horizontal="center" vertical="center" wrapText="1"/>
      <protection locked="0"/>
    </xf>
    <xf numFmtId="0" fontId="4" fillId="0" borderId="21" xfId="1" applyFont="1" applyBorder="1" applyAlignment="1" applyProtection="1">
      <alignment horizontal="center" vertical="center" wrapText="1"/>
      <protection locked="0"/>
    </xf>
    <xf numFmtId="0" fontId="17" fillId="0" borderId="0" xfId="1" applyFont="1" applyBorder="1" applyAlignment="1" applyProtection="1">
      <alignment vertical="center" wrapText="1"/>
      <protection locked="0"/>
    </xf>
    <xf numFmtId="0" fontId="17" fillId="0" borderId="10" xfId="1" applyFont="1" applyBorder="1" applyAlignment="1" applyProtection="1">
      <alignment vertical="center" wrapText="1"/>
      <protection locked="0"/>
    </xf>
    <xf numFmtId="0" fontId="17" fillId="0" borderId="0" xfId="1" applyFont="1" applyAlignment="1" applyProtection="1">
      <alignment vertical="center" wrapText="1"/>
      <protection locked="0"/>
    </xf>
    <xf numFmtId="0" fontId="29" fillId="0" borderId="21" xfId="1" applyFont="1" applyBorder="1" applyAlignment="1" applyProtection="1">
      <alignment horizontal="center" vertical="center" wrapText="1"/>
      <protection locked="0"/>
    </xf>
    <xf numFmtId="0" fontId="4" fillId="0" borderId="22" xfId="1" applyFont="1" applyBorder="1" applyAlignment="1" applyProtection="1">
      <alignment horizontal="center" vertical="center" wrapText="1"/>
      <protection locked="0"/>
    </xf>
    <xf numFmtId="0" fontId="4" fillId="0" borderId="7" xfId="1" applyFont="1" applyBorder="1" applyAlignment="1" applyProtection="1">
      <alignment horizontal="center" vertical="center" wrapText="1"/>
      <protection locked="0"/>
    </xf>
    <xf numFmtId="0" fontId="3" fillId="0" borderId="14" xfId="1" applyFont="1" applyBorder="1" applyAlignment="1" applyProtection="1">
      <alignment horizontal="center" vertical="center" wrapText="1"/>
      <protection locked="0"/>
    </xf>
    <xf numFmtId="0" fontId="4" fillId="0" borderId="6" xfId="1" applyFont="1" applyBorder="1" applyAlignment="1" applyProtection="1">
      <alignment horizontal="center" vertical="center" wrapText="1"/>
      <protection locked="0"/>
    </xf>
    <xf numFmtId="0" fontId="4" fillId="0" borderId="20" xfId="1" applyFont="1" applyBorder="1" applyAlignment="1" applyProtection="1">
      <alignment horizontal="center" vertical="center" wrapText="1"/>
      <protection locked="0"/>
    </xf>
    <xf numFmtId="0" fontId="4" fillId="0" borderId="8" xfId="1" applyFont="1" applyBorder="1" applyAlignment="1" applyProtection="1">
      <alignment horizontal="center" vertical="center" wrapText="1"/>
      <protection locked="0"/>
    </xf>
    <xf numFmtId="0" fontId="4" fillId="0" borderId="22" xfId="1" applyFont="1" applyBorder="1" applyAlignment="1" applyProtection="1">
      <alignment horizontal="center" vertical="center" wrapText="1"/>
      <protection locked="0"/>
    </xf>
    <xf numFmtId="0" fontId="4" fillId="0" borderId="5" xfId="1" applyFont="1" applyBorder="1" applyAlignment="1" applyProtection="1">
      <alignment horizontal="center" vertical="center" wrapText="1"/>
      <protection locked="0"/>
    </xf>
    <xf numFmtId="0" fontId="4" fillId="0" borderId="5" xfId="1" applyFont="1" applyBorder="1" applyAlignment="1" applyProtection="1">
      <alignment horizontal="center" vertical="center" wrapText="1"/>
      <protection locked="0"/>
    </xf>
    <xf numFmtId="0" fontId="3" fillId="7" borderId="49" xfId="1" applyFont="1" applyFill="1" applyBorder="1" applyAlignment="1" applyProtection="1">
      <alignment horizontal="center" vertical="center" wrapText="1"/>
      <protection locked="0"/>
    </xf>
    <xf numFmtId="0" fontId="3" fillId="5" borderId="50" xfId="1" applyFont="1" applyFill="1" applyBorder="1" applyAlignment="1" applyProtection="1">
      <alignment horizontal="center" vertical="center" wrapText="1"/>
      <protection locked="0"/>
    </xf>
    <xf numFmtId="0" fontId="3" fillId="6" borderId="50" xfId="1" applyFont="1" applyFill="1" applyBorder="1" applyAlignment="1" applyProtection="1">
      <alignment horizontal="center" vertical="center" wrapText="1"/>
      <protection locked="0"/>
    </xf>
    <xf numFmtId="0" fontId="27" fillId="11" borderId="61" xfId="1" applyFont="1" applyFill="1" applyBorder="1" applyAlignment="1" applyProtection="1">
      <alignment horizontal="center" vertical="center" wrapText="1"/>
      <protection locked="0"/>
    </xf>
    <xf numFmtId="0" fontId="4" fillId="0" borderId="4" xfId="1" applyFont="1" applyBorder="1" applyAlignment="1" applyProtection="1">
      <alignment horizontal="center" vertical="center" wrapText="1"/>
      <protection locked="0"/>
    </xf>
    <xf numFmtId="0" fontId="4" fillId="7" borderId="57" xfId="1" applyFont="1" applyFill="1" applyBorder="1" applyAlignment="1" applyProtection="1">
      <alignment horizontal="center" vertical="center" wrapText="1"/>
      <protection locked="0"/>
    </xf>
    <xf numFmtId="0" fontId="4" fillId="5" borderId="58" xfId="1" applyFont="1" applyFill="1" applyBorder="1" applyAlignment="1" applyProtection="1">
      <alignment horizontal="center" vertical="center" wrapText="1"/>
      <protection locked="0"/>
    </xf>
    <xf numFmtId="0" fontId="4" fillId="6" borderId="58" xfId="1" applyFont="1" applyFill="1" applyBorder="1" applyAlignment="1" applyProtection="1">
      <alignment horizontal="center" vertical="center" wrapText="1"/>
      <protection locked="0"/>
    </xf>
    <xf numFmtId="0" fontId="4" fillId="11" borderId="62" xfId="1" applyFont="1" applyFill="1" applyBorder="1" applyAlignment="1" applyProtection="1">
      <alignment horizontal="center" vertical="center" wrapText="1"/>
      <protection locked="0"/>
    </xf>
    <xf numFmtId="9" fontId="4" fillId="7" borderId="22" xfId="2" applyFont="1" applyFill="1" applyBorder="1" applyAlignment="1" applyProtection="1">
      <alignment horizontal="center" vertical="center" wrapText="1"/>
      <protection locked="0"/>
    </xf>
    <xf numFmtId="9" fontId="4" fillId="5" borderId="59" xfId="2" applyFont="1" applyFill="1" applyBorder="1" applyAlignment="1" applyProtection="1">
      <alignment horizontal="center" vertical="center" wrapText="1"/>
      <protection locked="0"/>
    </xf>
    <xf numFmtId="9" fontId="4" fillId="6" borderId="60" xfId="2" applyFont="1" applyFill="1" applyBorder="1" applyAlignment="1" applyProtection="1">
      <alignment horizontal="center" vertical="center" wrapText="1"/>
      <protection locked="0"/>
    </xf>
    <xf numFmtId="9" fontId="4" fillId="11" borderId="63" xfId="2" applyFont="1" applyFill="1" applyBorder="1" applyAlignment="1" applyProtection="1">
      <alignment horizontal="center" vertical="center" wrapText="1"/>
      <protection locked="0"/>
    </xf>
    <xf numFmtId="0" fontId="4" fillId="0" borderId="16" xfId="1" applyFont="1" applyBorder="1" applyAlignment="1" applyProtection="1">
      <alignment horizontal="center" vertical="center" wrapText="1"/>
      <protection locked="0"/>
    </xf>
    <xf numFmtId="0" fontId="4" fillId="0" borderId="3" xfId="1" applyFont="1" applyBorder="1" applyAlignment="1" applyProtection="1">
      <alignment horizontal="center" vertical="center" wrapText="1"/>
      <protection locked="0"/>
    </xf>
    <xf numFmtId="0" fontId="4" fillId="0" borderId="65" xfId="1" applyFont="1" applyBorder="1" applyAlignment="1" applyProtection="1">
      <alignment horizontal="center" vertical="center" wrapText="1"/>
      <protection locked="0"/>
    </xf>
    <xf numFmtId="0" fontId="4" fillId="0" borderId="25" xfId="1" applyFont="1" applyBorder="1" applyAlignment="1" applyProtection="1">
      <alignment horizontal="center" vertical="center" wrapText="1"/>
      <protection locked="0"/>
    </xf>
    <xf numFmtId="0" fontId="4" fillId="0" borderId="66" xfId="1" applyFont="1" applyBorder="1" applyAlignment="1" applyProtection="1">
      <alignment horizontal="center" vertical="center" wrapText="1"/>
      <protection locked="0"/>
    </xf>
    <xf numFmtId="0" fontId="4" fillId="0" borderId="67" xfId="1" applyFont="1" applyBorder="1" applyAlignment="1" applyProtection="1">
      <alignment horizontal="center" vertical="center" wrapText="1"/>
      <protection locked="0"/>
    </xf>
    <xf numFmtId="164" fontId="4" fillId="0" borderId="46" xfId="1" applyNumberFormat="1" applyFont="1" applyBorder="1" applyAlignment="1" applyProtection="1">
      <alignment horizontal="center" vertical="center" wrapText="1"/>
      <protection locked="0"/>
    </xf>
    <xf numFmtId="0" fontId="4" fillId="0" borderId="48" xfId="1" applyFont="1" applyBorder="1" applyAlignment="1" applyProtection="1">
      <alignment horizontal="center" vertical="center" wrapText="1"/>
      <protection locked="0"/>
    </xf>
    <xf numFmtId="0" fontId="4" fillId="0" borderId="46" xfId="1" applyFont="1" applyBorder="1" applyAlignment="1" applyProtection="1">
      <alignment horizontal="center" vertical="center" wrapText="1"/>
      <protection locked="0"/>
    </xf>
    <xf numFmtId="9" fontId="4" fillId="0" borderId="46" xfId="2" applyFont="1" applyBorder="1" applyAlignment="1" applyProtection="1">
      <alignment horizontal="center" vertical="center" wrapText="1"/>
      <protection locked="0"/>
    </xf>
    <xf numFmtId="0" fontId="4" fillId="0" borderId="21" xfId="1" applyFont="1" applyBorder="1" applyAlignment="1" applyProtection="1">
      <alignment horizontal="center" vertical="center" wrapText="1"/>
      <protection locked="0"/>
    </xf>
    <xf numFmtId="0" fontId="29" fillId="0" borderId="0" xfId="1" applyFont="1" applyBorder="1" applyAlignment="1" applyProtection="1">
      <alignment horizontal="center" vertical="center" wrapText="1"/>
      <protection locked="0"/>
    </xf>
    <xf numFmtId="0" fontId="29" fillId="0" borderId="21" xfId="1" applyFont="1" applyBorder="1" applyAlignment="1" applyProtection="1">
      <alignment horizontal="center" vertical="center" wrapText="1"/>
      <protection locked="0"/>
    </xf>
    <xf numFmtId="9" fontId="4" fillId="0" borderId="5" xfId="2" applyFont="1" applyBorder="1" applyAlignment="1" applyProtection="1">
      <alignment horizontal="center" vertical="center" wrapText="1"/>
      <protection locked="0"/>
    </xf>
    <xf numFmtId="0" fontId="4" fillId="0" borderId="13" xfId="1" applyFont="1" applyBorder="1" applyAlignment="1" applyProtection="1">
      <alignment horizontal="center" vertical="center" wrapText="1"/>
      <protection locked="0"/>
    </xf>
    <xf numFmtId="0" fontId="4" fillId="0" borderId="9" xfId="1" applyFont="1" applyBorder="1" applyAlignment="1" applyProtection="1">
      <alignment horizontal="center" vertical="center" wrapText="1"/>
      <protection locked="0"/>
    </xf>
    <xf numFmtId="0" fontId="4" fillId="0" borderId="4" xfId="1" applyFont="1" applyBorder="1" applyAlignment="1" applyProtection="1">
      <alignment horizontal="center" vertical="center" wrapText="1"/>
      <protection locked="0"/>
    </xf>
    <xf numFmtId="0" fontId="4" fillId="0" borderId="7" xfId="1" applyFont="1" applyBorder="1" applyAlignment="1" applyProtection="1">
      <alignment horizontal="center" vertical="center" wrapText="1"/>
      <protection locked="0"/>
    </xf>
    <xf numFmtId="9" fontId="4" fillId="0" borderId="22" xfId="2" applyFont="1" applyBorder="1" applyAlignment="1" applyProtection="1">
      <alignment horizontal="center" vertical="center" wrapText="1"/>
      <protection locked="0"/>
    </xf>
    <xf numFmtId="9" fontId="4" fillId="0" borderId="7" xfId="2" applyFont="1" applyBorder="1" applyAlignment="1" applyProtection="1">
      <alignment horizontal="center" vertical="center" wrapText="1"/>
      <protection locked="0"/>
    </xf>
    <xf numFmtId="9" fontId="4" fillId="0" borderId="5" xfId="2" applyFont="1" applyBorder="1" applyAlignment="1" applyProtection="1">
      <alignment horizontal="center" vertical="center" wrapText="1"/>
      <protection locked="0"/>
    </xf>
    <xf numFmtId="0" fontId="3" fillId="0" borderId="7" xfId="1" applyFont="1" applyBorder="1" applyAlignment="1" applyProtection="1">
      <alignment horizontal="center" vertical="center" wrapText="1"/>
    </xf>
  </cellXfs>
  <cellStyles count="4">
    <cellStyle name="Lien hypertexte" xfId="3" builtinId="8"/>
    <cellStyle name="Normal" xfId="0" builtinId="0"/>
    <cellStyle name="Normal 2" xfId="1" xr:uid="{BB0A1C3B-ECF9-DF4B-AFBA-29711EB92F97}"/>
    <cellStyle name="Pourcentage" xfId="2" builtinId="5"/>
  </cellStyles>
  <dxfs count="254">
    <dxf>
      <font>
        <b val="0"/>
        <strike val="0"/>
        <outline val="0"/>
        <shadow val="0"/>
        <u val="none"/>
        <vertAlign val="baseline"/>
        <sz val="12"/>
        <color auto="1"/>
        <name val="Gadugi"/>
        <scheme val="none"/>
      </font>
      <fill>
        <patternFill patternType="none">
          <bgColor auto="1"/>
        </patternFill>
      </fill>
      <alignment horizontal="center" vertical="center" textRotation="0" wrapText="1" indent="0" justifyLastLine="0" shrinkToFit="0" readingOrder="0"/>
      <protection locked="0" hidden="0"/>
    </dxf>
    <dxf>
      <font>
        <b/>
        <i val="0"/>
        <strike val="0"/>
        <condense val="0"/>
        <extend val="0"/>
        <outline val="0"/>
        <shadow val="0"/>
        <u val="none"/>
        <vertAlign val="baseline"/>
        <sz val="12"/>
        <color theme="1"/>
        <name val="Gadugi"/>
        <scheme val="none"/>
      </font>
      <fill>
        <patternFill patternType="solid">
          <fgColor indexed="64"/>
          <bgColor theme="5" tint="0.79998168889431442"/>
        </patternFill>
      </fill>
      <alignment horizontal="center" vertical="center" textRotation="0" wrapText="1" indent="0" justifyLastLine="0" shrinkToFit="0" readingOrder="0"/>
      <border diagonalUp="0" diagonalDown="0">
        <left style="thick">
          <color indexed="64"/>
        </left>
        <right style="thick">
          <color indexed="64"/>
        </right>
        <top/>
        <bottom/>
      </border>
      <protection locked="0" hidden="0"/>
    </dxf>
    <dxf>
      <font>
        <b val="0"/>
        <strike val="0"/>
        <outline val="0"/>
        <shadow val="0"/>
        <u val="none"/>
        <vertAlign val="baseline"/>
        <sz val="12"/>
        <color auto="1"/>
        <name val="Gadugi"/>
        <scheme val="none"/>
      </font>
      <numFmt numFmtId="0" formatCode="General"/>
      <fill>
        <patternFill patternType="none">
          <bgColor auto="1"/>
        </patternFill>
      </fill>
      <alignment horizontal="center" vertical="center" textRotation="0" wrapText="1" indent="0" justifyLastLine="0" shrinkToFit="0" readingOrder="0"/>
      <protection locked="0" hidden="0"/>
    </dxf>
    <dxf>
      <font>
        <b val="0"/>
        <strike val="0"/>
        <outline val="0"/>
        <shadow val="0"/>
        <u val="none"/>
        <vertAlign val="baseline"/>
        <sz val="12"/>
        <color auto="1"/>
        <name val="Gadugi"/>
        <scheme val="none"/>
      </font>
      <numFmt numFmtId="0" formatCode="General"/>
      <fill>
        <patternFill patternType="none">
          <bgColor auto="1"/>
        </patternFill>
      </fill>
      <alignment horizontal="center" vertical="center" textRotation="0" wrapText="1" indent="0" justifyLastLine="0" shrinkToFit="0" readingOrder="0"/>
      <border diagonalUp="0" diagonalDown="0">
        <left style="thick">
          <color indexed="64"/>
        </left>
        <vertical/>
      </border>
      <protection locked="0" hidden="0"/>
    </dxf>
    <dxf>
      <font>
        <b val="0"/>
        <strike val="0"/>
        <outline val="0"/>
        <shadow val="0"/>
        <u val="none"/>
        <vertAlign val="baseline"/>
        <sz val="12"/>
        <color auto="1"/>
        <name val="Gadugi"/>
        <scheme val="none"/>
      </font>
      <numFmt numFmtId="0" formatCode="General"/>
      <fill>
        <patternFill patternType="none">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strike val="0"/>
        <outline val="0"/>
        <shadow val="0"/>
        <u val="none"/>
        <vertAlign val="baseline"/>
        <sz val="12"/>
        <color auto="1"/>
        <name val="Gadugi"/>
        <scheme val="none"/>
      </font>
      <fill>
        <patternFill patternType="none">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strike val="0"/>
        <outline val="0"/>
        <shadow val="0"/>
        <u val="none"/>
        <vertAlign val="baseline"/>
        <sz val="12"/>
        <color auto="1"/>
        <name val="Gadugi"/>
        <scheme val="none"/>
      </font>
      <fill>
        <patternFill patternType="none">
          <bgColor auto="1"/>
        </patternFill>
      </fill>
      <alignment horizontal="center" vertical="center" textRotation="0" wrapText="1" indent="0" justifyLastLine="0" shrinkToFit="0" readingOrder="0"/>
      <border diagonalUp="0" diagonalDown="0">
        <left style="thick">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Gadugi"/>
        <family val="2"/>
        <scheme val="none"/>
      </font>
      <alignment horizontal="center" vertical="center" textRotation="0" wrapText="1" indent="0" justifyLastLine="0" shrinkToFit="0" readingOrder="0"/>
      <border diagonalUp="0" diagonalDown="0">
        <left/>
        <right/>
        <top style="thin">
          <color indexed="64"/>
        </top>
        <bottom style="thin">
          <color indexed="64"/>
        </bottom>
        <vertical/>
        <horizontal/>
      </border>
      <protection locked="0" hidden="0"/>
    </dxf>
    <dxf>
      <font>
        <b val="0"/>
        <i val="0"/>
        <strike val="0"/>
        <condense val="0"/>
        <extend val="0"/>
        <outline val="0"/>
        <shadow val="0"/>
        <u val="none"/>
        <vertAlign val="baseline"/>
        <sz val="12"/>
        <color auto="1"/>
        <name val="Gadugi"/>
        <scheme val="none"/>
      </font>
      <fill>
        <patternFill patternType="none">
          <bgColor auto="1"/>
        </patternFill>
      </fill>
      <alignment horizontal="center" vertical="center" textRotation="0" wrapText="1" indent="0" justifyLastLine="0" shrinkToFit="0" readingOrder="0"/>
      <border diagonalUp="0" diagonalDown="0">
        <left style="thin">
          <color indexed="64"/>
        </left>
        <right style="thick">
          <color indexed="64"/>
        </right>
        <top style="thin">
          <color indexed="64"/>
        </top>
        <bottom style="thin">
          <color indexed="64"/>
        </bottom>
      </border>
      <protection locked="0" hidden="0"/>
    </dxf>
    <dxf>
      <font>
        <b val="0"/>
        <i val="0"/>
        <strike val="0"/>
        <condense val="0"/>
        <extend val="0"/>
        <outline val="0"/>
        <shadow val="0"/>
        <u val="none"/>
        <vertAlign val="baseline"/>
        <sz val="12"/>
        <color theme="1"/>
        <name val="Raleway"/>
        <scheme val="none"/>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Gadugi"/>
        <scheme val="none"/>
      </font>
      <numFmt numFmtId="165" formatCode="m/d/yy"/>
      <fill>
        <patternFill patternType="none">
          <fgColor indexed="64"/>
          <bgColor auto="1"/>
        </patternFill>
      </fill>
      <alignment horizontal="center" vertical="center" textRotation="0" wrapText="1" indent="0" justifyLastLine="0" shrinkToFit="0" readingOrder="0"/>
      <border diagonalUp="0" diagonalDown="0">
        <left style="thick">
          <color indexed="64"/>
        </left>
        <right style="thin">
          <color indexed="64"/>
        </right>
        <top style="thin">
          <color indexed="64"/>
        </top>
        <bottom style="thin">
          <color indexed="64"/>
        </bottom>
        <vertical/>
      </border>
      <protection locked="0" hidden="0"/>
    </dxf>
    <dxf>
      <font>
        <b val="0"/>
        <i val="0"/>
        <strike val="0"/>
        <condense val="0"/>
        <extend val="0"/>
        <outline val="0"/>
        <shadow val="0"/>
        <u val="none"/>
        <vertAlign val="baseline"/>
        <sz val="12"/>
        <color auto="1"/>
        <name val="Gadugi"/>
        <family val="2"/>
        <scheme val="none"/>
      </font>
      <alignment horizontal="center" vertical="center" textRotation="0" wrapText="1" indent="0" justifyLastLine="0" shrinkToFit="0" readingOrder="0"/>
      <border diagonalUp="0" diagonalDown="0">
        <left/>
        <right/>
        <top style="thin">
          <color indexed="64"/>
        </top>
        <bottom/>
        <vertical/>
        <horizontal/>
      </border>
      <protection locked="0" hidden="0"/>
    </dxf>
    <dxf>
      <font>
        <b val="0"/>
        <i val="0"/>
        <strike val="0"/>
        <condense val="0"/>
        <extend val="0"/>
        <outline val="0"/>
        <shadow val="0"/>
        <u val="none"/>
        <vertAlign val="baseline"/>
        <sz val="12"/>
        <color auto="1"/>
        <name val="Gadugi"/>
        <scheme val="none"/>
      </font>
      <fill>
        <patternFill patternType="none">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border>
      <protection locked="0" hidden="0"/>
    </dxf>
    <dxf>
      <font>
        <b val="0"/>
        <i val="0"/>
        <strike val="0"/>
        <condense val="0"/>
        <extend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border>
      <protection locked="0" hidden="0"/>
    </dxf>
    <dxf>
      <font>
        <b val="0"/>
        <i val="0"/>
        <strike val="0"/>
        <condense val="0"/>
        <extend val="0"/>
        <outline val="0"/>
        <shadow val="0"/>
        <u val="none"/>
        <vertAlign val="baseline"/>
        <sz val="12"/>
        <color auto="1"/>
        <name val="Gadugi"/>
        <scheme val="none"/>
      </font>
      <fill>
        <patternFill patternType="none">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Gadugi"/>
        <scheme val="none"/>
      </font>
      <fill>
        <patternFill patternType="none">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Gadugi"/>
        <scheme val="none"/>
      </font>
      <fill>
        <patternFill patternType="none">
          <bgColor auto="1"/>
        </patternFill>
      </fill>
      <alignment horizontal="center" vertical="center" textRotation="0" wrapText="1" indent="0" justifyLastLine="0" shrinkToFit="0" readingOrder="0"/>
      <border diagonalUp="0" diagonalDown="0">
        <left style="thick">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Gadugi"/>
        <family val="2"/>
        <scheme val="none"/>
      </font>
      <alignment horizontal="center" vertical="center" textRotation="0" wrapText="1" indent="0" justifyLastLine="0" shrinkToFit="0" readingOrder="0"/>
      <border diagonalUp="0" diagonalDown="0">
        <left/>
        <right/>
        <top style="thin">
          <color indexed="64"/>
        </top>
        <bottom style="thin">
          <color indexed="64"/>
        </bottom>
        <vertical/>
        <horizontal/>
      </border>
      <protection locked="0" hidden="0"/>
    </dxf>
    <dxf>
      <font>
        <b val="0"/>
        <i val="0"/>
        <strike val="0"/>
        <condense val="0"/>
        <extend val="0"/>
        <outline val="0"/>
        <shadow val="0"/>
        <u val="none"/>
        <vertAlign val="baseline"/>
        <sz val="12"/>
        <color auto="1"/>
        <name val="Gadugi"/>
        <family val="2"/>
        <scheme val="none"/>
      </font>
      <alignment horizontal="center" vertical="center" textRotation="0" wrapText="1" indent="0" justifyLastLine="0" shrinkToFit="0" readingOrder="0"/>
      <border diagonalUp="0" diagonalDown="0">
        <left/>
        <right/>
        <top style="thin">
          <color indexed="64"/>
        </top>
        <bottom style="thin">
          <color indexed="64"/>
        </bottom>
        <vertical/>
        <horizontal/>
      </border>
      <protection locked="0" hidden="0"/>
    </dxf>
    <dxf>
      <font>
        <b val="0"/>
        <i val="0"/>
        <strike val="0"/>
        <condense val="0"/>
        <extend val="0"/>
        <outline val="0"/>
        <shadow val="0"/>
        <u val="none"/>
        <vertAlign val="baseline"/>
        <sz val="12"/>
        <color auto="1"/>
        <name val="Gadugi"/>
        <scheme val="none"/>
      </font>
      <fill>
        <patternFill patternType="none">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Gadug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border>
      <protection locked="0" hidden="0"/>
    </dxf>
    <dxf>
      <font>
        <b val="0"/>
        <i val="0"/>
        <strike val="0"/>
        <condense val="0"/>
        <extend val="0"/>
        <outline val="0"/>
        <shadow val="0"/>
        <u val="none"/>
        <vertAlign val="baseline"/>
        <sz val="12"/>
        <color auto="1"/>
        <name val="Gadug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border>
      <protection locked="0" hidden="0"/>
    </dxf>
    <dxf>
      <font>
        <b val="0"/>
        <i val="0"/>
        <strike val="0"/>
        <condense val="0"/>
        <extend val="0"/>
        <outline val="0"/>
        <shadow val="0"/>
        <u val="none"/>
        <vertAlign val="baseline"/>
        <sz val="12"/>
        <color auto="1"/>
        <name val="Gadugi"/>
        <scheme val="none"/>
      </font>
      <fill>
        <patternFill patternType="none">
          <bgColor auto="1"/>
        </patternFill>
      </fill>
      <alignment horizontal="center" vertical="center" textRotation="0" wrapText="1" indent="0" justifyLastLine="0" shrinkToFit="0" readingOrder="0"/>
      <border diagonalUp="0" diagonalDown="0">
        <left style="thick">
          <color indexed="64"/>
        </left>
        <right style="thin">
          <color indexed="64"/>
        </right>
        <top style="thin">
          <color indexed="64"/>
        </top>
        <bottom style="thin">
          <color indexed="64"/>
        </bottom>
        <vertical/>
      </border>
      <protection locked="0" hidden="0"/>
    </dxf>
    <dxf>
      <font>
        <b val="0"/>
        <i val="0"/>
        <strike val="0"/>
        <condense val="0"/>
        <extend val="0"/>
        <outline val="0"/>
        <shadow val="0"/>
        <u val="none"/>
        <vertAlign val="baseline"/>
        <sz val="12"/>
        <color theme="1"/>
        <name val="Gadugi"/>
        <family val="2"/>
        <scheme val="none"/>
      </font>
      <alignment horizontal="center" vertical="center" textRotation="0" wrapText="1" indent="0" justifyLastLine="0" shrinkToFit="0" readingOrder="0"/>
      <border diagonalUp="0" diagonalDown="0">
        <left/>
        <right/>
        <top style="thin">
          <color indexed="64"/>
        </top>
        <bottom style="thin">
          <color indexed="64"/>
        </bottom>
        <vertical/>
        <horizontal/>
      </border>
      <protection locked="0" hidden="0"/>
    </dxf>
    <dxf>
      <font>
        <b val="0"/>
        <i val="0"/>
        <strike val="0"/>
        <condense val="0"/>
        <extend val="0"/>
        <outline val="0"/>
        <shadow val="0"/>
        <u val="none"/>
        <vertAlign val="baseline"/>
        <sz val="12"/>
        <color theme="1"/>
        <name val="Gadugi"/>
        <scheme val="none"/>
      </font>
      <fill>
        <patternFill patternType="none">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auto="1"/>
        <name val="Gadugi"/>
        <scheme val="none"/>
      </font>
      <fill>
        <patternFill patternType="none">
          <fgColor indexed="64"/>
          <bgColor indexed="65"/>
        </patternFill>
      </fill>
      <alignment horizontal="center" vertical="center" textRotation="0" wrapText="1" indent="0" justifyLastLine="0" shrinkToFit="0" readingOrder="0"/>
      <border diagonalUp="0" diagonalDown="0">
        <left style="thick">
          <color indexed="64"/>
        </left>
        <right style="thin">
          <color indexed="64"/>
        </right>
        <top style="thin">
          <color indexed="64"/>
        </top>
        <bottom/>
        <vertical/>
      </border>
      <protection locked="0" hidden="0"/>
    </dxf>
    <dxf>
      <font>
        <b val="0"/>
        <i val="0"/>
        <strike val="0"/>
        <condense val="0"/>
        <extend val="0"/>
        <outline val="0"/>
        <shadow val="0"/>
        <u val="none"/>
        <vertAlign val="baseline"/>
        <sz val="12"/>
        <color auto="1"/>
        <name val="Gadugi"/>
        <scheme val="none"/>
      </font>
      <fill>
        <patternFill patternType="none">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theme="1"/>
      </font>
      <fill>
        <patternFill>
          <bgColor theme="7"/>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8" tint="-0.499984740745262"/>
      </font>
      <fill>
        <patternFill>
          <bgColor theme="8" tint="0.39994506668294322"/>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b/>
        <i val="0"/>
        <color theme="1"/>
      </font>
      <fill>
        <patternFill>
          <bgColor theme="7"/>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theme="1"/>
      </font>
      <fill>
        <patternFill>
          <bgColor theme="7"/>
        </patternFill>
      </fill>
    </dxf>
    <dxf>
      <font>
        <b/>
        <i val="0"/>
        <color theme="1"/>
      </font>
      <fill>
        <patternFill>
          <bgColor theme="7"/>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fgColor indexed="64"/>
          <bgColor rgb="FFFFC7CE"/>
        </patternFill>
      </fill>
    </dxf>
    <dxf>
      <fill>
        <patternFill>
          <bgColor rgb="FF7030A0"/>
        </patternFill>
      </fill>
    </dxf>
    <dxf>
      <font>
        <color rgb="FF9C0006"/>
      </font>
      <fill>
        <patternFill>
          <bgColor rgb="FFFFC7CE"/>
        </patternFill>
      </fill>
    </dxf>
    <dxf>
      <fill>
        <patternFill>
          <bgColor rgb="FF7030A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8" tint="-0.499984740745262"/>
      </font>
      <fill>
        <patternFill>
          <bgColor theme="8" tint="0.39994506668294322"/>
        </patternFill>
      </fill>
    </dxf>
    <dxf>
      <font>
        <color rgb="FF9C0006"/>
      </font>
      <fill>
        <patternFill>
          <bgColor rgb="FFFFC7CE"/>
        </patternFill>
      </fill>
    </dxf>
    <dxf>
      <font>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border diagonalUp="0" diagonalDown="0" outline="0">
        <right style="thick">
          <color indexed="64"/>
        </right>
      </border>
    </dxf>
    <dxf>
      <font>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color theme="1"/>
        <name val="Gadugi"/>
        <scheme val="none"/>
      </font>
      <numFmt numFmtId="0" formatCode="General"/>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Gadugi"/>
        <scheme val="none"/>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2"/>
        <color rgb="FF000000"/>
        <name val="Gadugi"/>
        <scheme val="none"/>
      </font>
      <fill>
        <patternFill patternType="none">
          <fgColor rgb="FF000000"/>
          <bgColor auto="1"/>
        </patternFill>
      </fill>
      <alignment horizontal="center" vertical="center" textRotation="0" wrapText="1" indent="0" justifyLastLine="0" shrinkToFit="0" readingOrder="0"/>
    </dxf>
    <dxf>
      <border>
        <bottom style="thick">
          <color rgb="FF000000"/>
        </bottom>
      </border>
    </dxf>
    <dxf>
      <font>
        <b/>
        <i val="0"/>
        <strike val="0"/>
        <condense val="0"/>
        <extend val="0"/>
        <outline val="0"/>
        <shadow val="0"/>
        <u val="none"/>
        <vertAlign val="baseline"/>
        <sz val="12"/>
        <color theme="1"/>
        <name val="Gadugi"/>
        <scheme val="none"/>
      </font>
      <fill>
        <patternFill patternType="solid">
          <fgColor indexed="64"/>
          <bgColor theme="8"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2"/>
        <color auto="1"/>
        <name val="Gadugi"/>
        <family val="2"/>
        <scheme val="none"/>
      </font>
      <numFmt numFmtId="0" formatCode="General"/>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auto="1"/>
        <name val="Gadugi"/>
        <family val="2"/>
        <scheme val="none"/>
      </font>
      <numFmt numFmtId="0" formatCode="General"/>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rder>
    </dxf>
    <dxf>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border diagonalUp="0" diagonalDown="0" outline="0">
        <right style="thick">
          <color indexed="64"/>
        </right>
      </border>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numFmt numFmtId="0" formatCode="General"/>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border>
        <bottom style="thick">
          <color indexed="64"/>
        </bottom>
      </border>
    </dxf>
    <dxf>
      <font>
        <b/>
        <i val="0"/>
        <strike val="0"/>
        <condense val="0"/>
        <extend val="0"/>
        <outline val="0"/>
        <shadow val="0"/>
        <u val="none"/>
        <vertAlign val="baseline"/>
        <sz val="12"/>
        <color theme="1"/>
        <name val="Gadugi"/>
        <scheme val="none"/>
      </font>
      <fill>
        <patternFill patternType="solid">
          <fgColor indexed="64"/>
          <bgColor theme="8"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medium">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medium">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medium">
          <color indexed="64"/>
        </top>
        <bottom style="thin">
          <color indexed="64"/>
        </bottom>
      </border>
    </dxf>
    <dxf>
      <border outline="0">
        <bottom style="thin">
          <color indexed="64"/>
        </bottom>
      </border>
    </dxf>
    <dxf>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top style="medium">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medium">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medium">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medium">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medium">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medium">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medium">
          <color indexed="64"/>
        </top>
        <bottom style="thin">
          <color indexed="64"/>
        </bottom>
      </border>
    </dxf>
    <dxf>
      <border outline="0">
        <bottom style="thin">
          <color indexed="64"/>
        </bottom>
      </border>
    </dxf>
    <dxf>
      <alignment horizont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top style="medium">
          <color indexed="64"/>
        </top>
        <bottom style="thin">
          <color indexed="64"/>
        </bottom>
      </border>
    </dxf>
    <dxf>
      <border outline="0">
        <bottom style="thin">
          <color indexed="64"/>
        </bottom>
      </border>
    </dxf>
    <dxf>
      <fill>
        <patternFill patternType="none">
          <fgColor indexed="64"/>
          <bgColor auto="1"/>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none">
          <fgColor indexed="64"/>
          <bgColor auto="1"/>
        </patternFill>
      </fill>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numFmt numFmtId="0" formatCode="General"/>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theme="1"/>
        <name val="Gadugi"/>
        <scheme val="none"/>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rgb="FF000000"/>
        <name val="Gadugi"/>
        <scheme val="none"/>
      </font>
      <fill>
        <patternFill patternType="none">
          <fgColor indexed="64"/>
          <bgColor auto="1"/>
        </patternFill>
      </fill>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2"/>
        <color theme="1"/>
        <name val="Gadugi"/>
        <scheme val="none"/>
      </font>
      <fill>
        <patternFill patternType="solid">
          <fgColor indexed="64"/>
          <bgColor theme="8"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Gadug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Raleway"/>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Gadugi"/>
        <family val="2"/>
        <scheme val="none"/>
      </font>
      <numFmt numFmtId="19"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2"/>
        <color auto="1"/>
        <name val="Gadug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ill>
        <patternFill patternType="none">
          <fgColor indexed="64"/>
          <bgColor indexed="65"/>
        </patternFill>
      </fill>
      <border diagonalUp="0" diagonalDown="0">
        <left style="thin">
          <color indexed="64"/>
        </left>
        <right style="thin">
          <color indexed="64"/>
        </right>
        <top/>
        <bottom/>
        <vertical style="thin">
          <color indexed="64"/>
        </vertical>
        <horizontal style="thin">
          <color indexed="64"/>
        </horizontal>
      </border>
    </dxf>
    <dxf>
      <border outline="0">
        <left style="thin">
          <color indexed="64"/>
        </left>
        <right style="thick">
          <color indexed="64"/>
        </right>
        <bottom style="thick">
          <color indexed="64"/>
        </bottom>
      </border>
    </dxf>
    <dxf>
      <border>
        <bottom style="thick">
          <color indexed="64"/>
        </bottom>
      </border>
    </dxf>
  </dxfs>
  <tableStyles count="0" defaultTableStyle="TableStyleMedium2" defaultPivotStyle="PivotStyleLight16"/>
  <colors>
    <mruColors>
      <color rgb="FFFFE97A"/>
      <color rgb="FFC8DA92"/>
      <color rgb="FFFF6565"/>
      <color rgb="FFFF59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2"/>
          <c:dPt>
            <c:idx val="0"/>
            <c:bubble3D val="0"/>
            <c:spPr>
              <a:solidFill>
                <a:schemeClr val="accent5"/>
              </a:solidFill>
              <a:ln w="19050">
                <a:solidFill>
                  <a:schemeClr val="lt1"/>
                </a:solidFill>
              </a:ln>
              <a:effectLst>
                <a:innerShdw blurRad="114300">
                  <a:schemeClr val="accent1"/>
                </a:innerShdw>
              </a:effectLst>
            </c:spPr>
            <c:extLst>
              <c:ext xmlns:c16="http://schemas.microsoft.com/office/drawing/2014/chart" uri="{C3380CC4-5D6E-409C-BE32-E72D297353CC}">
                <c16:uniqueId val="{00000001-E22C-4693-89A1-442C53FD0EF2}"/>
              </c:ext>
            </c:extLst>
          </c:dPt>
          <c:dPt>
            <c:idx val="1"/>
            <c:bubble3D val="0"/>
            <c:spPr>
              <a:solidFill>
                <a:srgbClr val="FF0000"/>
              </a:solidFill>
              <a:ln w="19050">
                <a:solidFill>
                  <a:schemeClr val="lt1"/>
                </a:solidFill>
              </a:ln>
              <a:effectLst>
                <a:innerShdw blurRad="114300">
                  <a:schemeClr val="accent2"/>
                </a:innerShdw>
              </a:effectLst>
            </c:spPr>
            <c:extLst>
              <c:ext xmlns:c16="http://schemas.microsoft.com/office/drawing/2014/chart" uri="{C3380CC4-5D6E-409C-BE32-E72D297353CC}">
                <c16:uniqueId val="{00000003-E22C-4693-89A1-442C53FD0EF2}"/>
              </c:ext>
            </c:extLst>
          </c:dPt>
          <c:dLbls>
            <c:delete val="1"/>
          </c:dLbls>
          <c:val>
            <c:numRef>
              <c:f>(SOURCES!$AE$6,SOURCES!$AG$6)</c:f>
              <c:numCache>
                <c:formatCode>General</c:formatCode>
                <c:ptCount val="2"/>
                <c:pt idx="0">
                  <c:v>0</c:v>
                </c:pt>
                <c:pt idx="1">
                  <c:v>1</c:v>
                </c:pt>
              </c:numCache>
            </c:numRef>
          </c:val>
          <c:extLst>
            <c:ext xmlns:c16="http://schemas.microsoft.com/office/drawing/2014/chart" uri="{C3380CC4-5D6E-409C-BE32-E72D297353CC}">
              <c16:uniqueId val="{00000000-8FF8-9C48-A1F1-4A1A29466CB6}"/>
            </c:ext>
          </c:extLst>
        </c:ser>
        <c:dLbls>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2"/>
          <c:dPt>
            <c:idx val="0"/>
            <c:bubble3D val="0"/>
            <c:spPr>
              <a:solidFill>
                <a:schemeClr val="accent5"/>
              </a:solidFill>
              <a:ln w="19050">
                <a:solidFill>
                  <a:schemeClr val="lt1"/>
                </a:solidFill>
              </a:ln>
              <a:effectLst>
                <a:innerShdw blurRad="114300">
                  <a:schemeClr val="accent1"/>
                </a:innerShdw>
              </a:effectLst>
            </c:spPr>
            <c:extLst>
              <c:ext xmlns:c16="http://schemas.microsoft.com/office/drawing/2014/chart" uri="{C3380CC4-5D6E-409C-BE32-E72D297353CC}">
                <c16:uniqueId val="{00000001-9081-4945-AB62-5DD66D9DEE4E}"/>
              </c:ext>
            </c:extLst>
          </c:dPt>
          <c:dPt>
            <c:idx val="1"/>
            <c:bubble3D val="0"/>
            <c:spPr>
              <a:solidFill>
                <a:srgbClr val="FF0000"/>
              </a:solidFill>
              <a:ln w="19050">
                <a:solidFill>
                  <a:schemeClr val="lt1"/>
                </a:solidFill>
              </a:ln>
              <a:effectLst>
                <a:innerShdw blurRad="114300">
                  <a:schemeClr val="accent2"/>
                </a:innerShdw>
              </a:effectLst>
            </c:spPr>
            <c:extLst>
              <c:ext xmlns:c16="http://schemas.microsoft.com/office/drawing/2014/chart" uri="{C3380CC4-5D6E-409C-BE32-E72D297353CC}">
                <c16:uniqueId val="{00000003-9081-4945-AB62-5DD66D9DEE4E}"/>
              </c:ext>
            </c:extLst>
          </c:dPt>
          <c:dLbls>
            <c:delete val="1"/>
          </c:dLbls>
          <c:val>
            <c:numRef>
              <c:f>(SOURCES!$AJ$6,SOURCES!$AL$6)</c:f>
              <c:numCache>
                <c:formatCode>General</c:formatCode>
                <c:ptCount val="2"/>
                <c:pt idx="0">
                  <c:v>0</c:v>
                </c:pt>
                <c:pt idx="1">
                  <c:v>1</c:v>
                </c:pt>
              </c:numCache>
            </c:numRef>
          </c:val>
          <c:extLst>
            <c:ext xmlns:c16="http://schemas.microsoft.com/office/drawing/2014/chart" uri="{C3380CC4-5D6E-409C-BE32-E72D297353CC}">
              <c16:uniqueId val="{00000004-AA86-004C-A378-14D52264A435}"/>
            </c:ext>
          </c:extLst>
        </c:ser>
        <c:dLbls>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2"/>
          <c:dPt>
            <c:idx val="0"/>
            <c:bubble3D val="0"/>
            <c:spPr>
              <a:solidFill>
                <a:schemeClr val="accent5"/>
              </a:solidFill>
              <a:ln w="19050">
                <a:solidFill>
                  <a:schemeClr val="lt1"/>
                </a:solidFill>
              </a:ln>
              <a:effectLst>
                <a:innerShdw blurRad="114300">
                  <a:schemeClr val="accent1"/>
                </a:innerShdw>
              </a:effectLst>
            </c:spPr>
            <c:extLst>
              <c:ext xmlns:c16="http://schemas.microsoft.com/office/drawing/2014/chart" uri="{C3380CC4-5D6E-409C-BE32-E72D297353CC}">
                <c16:uniqueId val="{00000001-A70C-400B-9527-2BA3FFD3AF6F}"/>
              </c:ext>
            </c:extLst>
          </c:dPt>
          <c:dPt>
            <c:idx val="1"/>
            <c:bubble3D val="0"/>
            <c:spPr>
              <a:solidFill>
                <a:srgbClr val="FF0000"/>
              </a:solidFill>
              <a:ln w="19050">
                <a:solidFill>
                  <a:schemeClr val="lt1"/>
                </a:solidFill>
              </a:ln>
              <a:effectLst>
                <a:innerShdw blurRad="114300">
                  <a:schemeClr val="accent2"/>
                </a:innerShdw>
              </a:effectLst>
            </c:spPr>
            <c:extLst>
              <c:ext xmlns:c16="http://schemas.microsoft.com/office/drawing/2014/chart" uri="{C3380CC4-5D6E-409C-BE32-E72D297353CC}">
                <c16:uniqueId val="{00000003-A70C-400B-9527-2BA3FFD3AF6F}"/>
              </c:ext>
            </c:extLst>
          </c:dPt>
          <c:dLbls>
            <c:delete val="1"/>
          </c:dLbls>
          <c:val>
            <c:numRef>
              <c:f>SOURCES!$AH$4:$AI$4</c:f>
              <c:numCache>
                <c:formatCode>General</c:formatCode>
                <c:ptCount val="2"/>
                <c:pt idx="0">
                  <c:v>0</c:v>
                </c:pt>
                <c:pt idx="1">
                  <c:v>1</c:v>
                </c:pt>
              </c:numCache>
            </c:numRef>
          </c:val>
          <c:extLst>
            <c:ext xmlns:c16="http://schemas.microsoft.com/office/drawing/2014/chart" uri="{C3380CC4-5D6E-409C-BE32-E72D297353CC}">
              <c16:uniqueId val="{00000004-954E-8E47-80BD-D10FDB09FB1B}"/>
            </c:ext>
          </c:extLst>
        </c:ser>
        <c:dLbls>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00B050"/>
              </a:solidFill>
              <a:ln w="19050">
                <a:solidFill>
                  <a:schemeClr val="lt1"/>
                </a:solidFill>
              </a:ln>
              <a:effectLst>
                <a:innerShdw blurRad="114300">
                  <a:schemeClr val="accent1"/>
                </a:innerShdw>
              </a:effectLst>
            </c:spPr>
            <c:extLst>
              <c:ext xmlns:c16="http://schemas.microsoft.com/office/drawing/2014/chart" uri="{C3380CC4-5D6E-409C-BE32-E72D297353CC}">
                <c16:uniqueId val="{00000001-956A-43CB-9974-D229AE032307}"/>
              </c:ext>
            </c:extLst>
          </c:dPt>
          <c:dPt>
            <c:idx val="1"/>
            <c:bubble3D val="0"/>
            <c:spPr>
              <a:solidFill>
                <a:schemeClr val="accent6"/>
              </a:solidFill>
              <a:ln w="19050">
                <a:solidFill>
                  <a:schemeClr val="lt1"/>
                </a:solidFill>
              </a:ln>
              <a:effectLst>
                <a:innerShdw blurRad="114300">
                  <a:schemeClr val="accent2"/>
                </a:innerShdw>
              </a:effectLst>
            </c:spPr>
            <c:extLst>
              <c:ext xmlns:c16="http://schemas.microsoft.com/office/drawing/2014/chart" uri="{C3380CC4-5D6E-409C-BE32-E72D297353CC}">
                <c16:uniqueId val="{00000003-956A-43CB-9974-D229AE032307}"/>
              </c:ext>
            </c:extLst>
          </c:dPt>
          <c:dPt>
            <c:idx val="2"/>
            <c:bubble3D val="0"/>
            <c:spPr>
              <a:solidFill>
                <a:srgbClr val="FF0000"/>
              </a:solidFill>
              <a:ln w="19050">
                <a:solidFill>
                  <a:schemeClr val="lt1"/>
                </a:solidFill>
              </a:ln>
              <a:effectLst>
                <a:innerShdw blurRad="114300">
                  <a:schemeClr val="accent3"/>
                </a:innerShdw>
              </a:effectLst>
            </c:spPr>
            <c:extLst>
              <c:ext xmlns:c16="http://schemas.microsoft.com/office/drawing/2014/chart" uri="{C3380CC4-5D6E-409C-BE32-E72D297353CC}">
                <c16:uniqueId val="{00000005-956A-43CB-9974-D229AE032307}"/>
              </c:ext>
            </c:extLst>
          </c:dPt>
          <c:dLbls>
            <c:delete val="1"/>
          </c:dLbls>
          <c:val>
            <c:numRef>
              <c:f>SOURCES!$AF$16:$AH$16</c:f>
              <c:numCache>
                <c:formatCode>General</c:formatCode>
                <c:ptCount val="3"/>
                <c:pt idx="0">
                  <c:v>0</c:v>
                </c:pt>
                <c:pt idx="1">
                  <c:v>0</c:v>
                </c:pt>
                <c:pt idx="2">
                  <c:v>1</c:v>
                </c:pt>
              </c:numCache>
            </c:numRef>
          </c:val>
          <c:extLst>
            <c:ext xmlns:c16="http://schemas.microsoft.com/office/drawing/2014/chart" uri="{C3380CC4-5D6E-409C-BE32-E72D297353CC}">
              <c16:uniqueId val="{00000004-4866-394F-B761-5E1ED131D59C}"/>
            </c:ext>
          </c:extLst>
        </c:ser>
        <c:dLbls>
          <c:showLegendKey val="0"/>
          <c:showVal val="0"/>
          <c:showCatName val="0"/>
          <c:showSerName val="0"/>
          <c:showPercent val="1"/>
          <c:showBubbleSize val="0"/>
          <c:showLeaderLines val="1"/>
        </c:dLbls>
        <c:firstSliceAng val="5"/>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228807374687919"/>
          <c:y val="9.5721493327009022E-2"/>
          <c:w val="0.63824351834069526"/>
          <c:h val="0.88604897068147193"/>
        </c:manualLayout>
      </c:layout>
      <c:doughnutChart>
        <c:varyColors val="1"/>
        <c:dLbls>
          <c:showLegendKey val="0"/>
          <c:showVal val="0"/>
          <c:showCatName val="0"/>
          <c:showSerName val="0"/>
          <c:showPercent val="1"/>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Spin" dx="15" fmlaLink="$G$7" max="30000" page="10" val="6"/>
</file>

<file path=xl/ctrlProps/ctrlProp8.xml><?xml version="1.0" encoding="utf-8"?>
<formControlPr xmlns="http://schemas.microsoft.com/office/spreadsheetml/2009/9/main" objectType="Spin" dx="15" fmlaLink="$G$7" inc="5" max="30000" page="10" val="6"/>
</file>

<file path=xl/ctrlProps/ctrlProp9.xml><?xml version="1.0" encoding="utf-8"?>
<formControlPr xmlns="http://schemas.microsoft.com/office/spreadsheetml/2009/9/main" objectType="Spin" dx="15" fmlaLink="$G$7" inc="2" max="30000" page="10" val="6"/>
</file>

<file path=xl/ctrlProps/ctrlProp10.xml><?xml version="1.0" encoding="utf-8"?>
<formControlPr xmlns="http://schemas.microsoft.com/office/spreadsheetml/2009/9/main" objectType="Spin" dx="15" fmlaLink="$G$7" inc="10" max="30000" page="10" val="6"/>
</file>

<file path=xl/ctrlProps/ctrlProp11.xml><?xml version="1.0" encoding="utf-8"?>
<formControlPr xmlns="http://schemas.microsoft.com/office/spreadsheetml/2009/9/main" objectType="CheckBox" fmlaLink="$D$3" lockText="1"/>
</file>

<file path=xl/ctrlProps/ctrlProp12.xml><?xml version="1.0" encoding="utf-8"?>
<formControlPr xmlns="http://schemas.microsoft.com/office/spreadsheetml/2009/9/main" objectType="CheckBox" fmlaLink="$D$3" lockText="1"/>
</file>

<file path=xl/ctrlProps/ctrlProp13.xml><?xml version="1.0" encoding="utf-8"?>
<formControlPr xmlns="http://schemas.microsoft.com/office/spreadsheetml/2009/9/main" objectType="CheckBox" fmlaLink="$D$3" lockText="1"/>
</file>

<file path=xl/ctrlProps/ctrlProp14.xml><?xml version="1.0" encoding="utf-8"?>
<formControlPr xmlns="http://schemas.microsoft.com/office/spreadsheetml/2009/9/main" objectType="CheckBox" fmlaLink="$D$3"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30</xdr:col>
      <xdr:colOff>0</xdr:colOff>
      <xdr:row>6</xdr:row>
      <xdr:rowOff>6187</xdr:rowOff>
    </xdr:from>
    <xdr:to>
      <xdr:col>33</xdr:col>
      <xdr:colOff>0</xdr:colOff>
      <xdr:row>14</xdr:row>
      <xdr:rowOff>58616</xdr:rowOff>
    </xdr:to>
    <xdr:graphicFrame macro="">
      <xdr:nvGraphicFramePr>
        <xdr:cNvPr id="2" name="Traité">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0</xdr:colOff>
      <xdr:row>5</xdr:row>
      <xdr:rowOff>419100</xdr:rowOff>
    </xdr:from>
    <xdr:to>
      <xdr:col>38</xdr:col>
      <xdr:colOff>26747</xdr:colOff>
      <xdr:row>13</xdr:row>
      <xdr:rowOff>6542</xdr:rowOff>
    </xdr:to>
    <xdr:graphicFrame macro="">
      <xdr:nvGraphicFramePr>
        <xdr:cNvPr id="6" name="Imprimé">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33</xdr:col>
      <xdr:colOff>20689</xdr:colOff>
      <xdr:row>4</xdr:row>
      <xdr:rowOff>130257</xdr:rowOff>
    </xdr:from>
    <xdr:to>
      <xdr:col>34</xdr:col>
      <xdr:colOff>819857</xdr:colOff>
      <xdr:row>9</xdr:row>
      <xdr:rowOff>2714</xdr:rowOff>
    </xdr:to>
    <xdr:graphicFrame macro="">
      <xdr:nvGraphicFramePr>
        <xdr:cNvPr id="7" name="Usé">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25962</xdr:colOff>
      <xdr:row>14</xdr:row>
      <xdr:rowOff>58327</xdr:rowOff>
    </xdr:from>
    <xdr:to>
      <xdr:col>37</xdr:col>
      <xdr:colOff>792479</xdr:colOff>
      <xdr:row>22</xdr:row>
      <xdr:rowOff>6021</xdr:rowOff>
    </xdr:to>
    <xdr:graphicFrame macro="">
      <xdr:nvGraphicFramePr>
        <xdr:cNvPr id="10" name="Intéressant/NC">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3</xdr:col>
          <xdr:colOff>3971925</xdr:colOff>
          <xdr:row>2</xdr:row>
          <xdr:rowOff>152400</xdr:rowOff>
        </xdr:from>
        <xdr:to>
          <xdr:col>3</xdr:col>
          <xdr:colOff>5629275</xdr:colOff>
          <xdr:row>4</xdr:row>
          <xdr:rowOff>142875</xdr:rowOff>
        </xdr:to>
        <xdr:sp macro="" textlink="">
          <xdr:nvSpPr>
            <xdr:cNvPr id="17415" name="Button 7" hidden="1">
              <a:extLst>
                <a:ext uri="{63B3BB69-23CF-44E3-9099-C40C66FF867C}">
                  <a14:compatExt spid="_x0000_s17415"/>
                </a:ext>
                <a:ext uri="{FF2B5EF4-FFF2-40B4-BE49-F238E27FC236}">
                  <a16:creationId xmlns:a16="http://schemas.microsoft.com/office/drawing/2014/main" id="{00000000-0008-0000-0300-000007440000}"/>
                </a:ext>
              </a:extLst>
            </xdr:cNvPr>
            <xdr:cNvSpPr/>
          </xdr:nvSpPr>
          <xdr:spPr bwMode="auto">
            <a:xfrm>
              <a:off x="0" y="0"/>
              <a:ext cx="0" cy="0"/>
            </a:xfrm>
            <a:prstGeom prst="rect">
              <a:avLst/>
            </a:prstGeom>
            <a:noFill/>
            <a:ln w="9525">
              <a:miter lim="800000"/>
              <a:headEnd/>
              <a:tailEnd/>
            </a:ln>
          </xdr:spPr>
          <xdr:txBody>
            <a:bodyPr vertOverflow="clip" wrap="square" lIns="45720" tIns="45720" rIns="45720" bIns="45720" anchor="ctr" upright="1"/>
            <a:lstStyle/>
            <a:p>
              <a:pPr algn="ctr" rtl="0">
                <a:defRPr sz="1000"/>
              </a:pPr>
              <a:r>
                <a:rPr lang="fr-FR" sz="1600" b="1" i="0" u="none" strike="noStrike" baseline="0">
                  <a:solidFill>
                    <a:srgbClr val="000000"/>
                  </a:solidFill>
                  <a:latin typeface="Raleway"/>
                </a:rPr>
                <a:t>FUSION DES LISTES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3</xdr:col>
          <xdr:colOff>3952875</xdr:colOff>
          <xdr:row>7</xdr:row>
          <xdr:rowOff>0</xdr:rowOff>
        </xdr:from>
        <xdr:to>
          <xdr:col>3</xdr:col>
          <xdr:colOff>5629275</xdr:colOff>
          <xdr:row>10</xdr:row>
          <xdr:rowOff>200025</xdr:rowOff>
        </xdr:to>
        <xdr:sp macro="" textlink="">
          <xdr:nvSpPr>
            <xdr:cNvPr id="17418" name="Button 10" hidden="1">
              <a:extLst>
                <a:ext uri="{63B3BB69-23CF-44E3-9099-C40C66FF867C}">
                  <a14:compatExt spid="_x0000_s17418"/>
                </a:ext>
                <a:ext uri="{FF2B5EF4-FFF2-40B4-BE49-F238E27FC236}">
                  <a16:creationId xmlns:a16="http://schemas.microsoft.com/office/drawing/2014/main" id="{00000000-0008-0000-0300-00000A440000}"/>
                </a:ext>
              </a:extLst>
            </xdr:cNvPr>
            <xdr:cNvSpPr/>
          </xdr:nvSpPr>
          <xdr:spPr bwMode="auto">
            <a:xfrm>
              <a:off x="0" y="0"/>
              <a:ext cx="0" cy="0"/>
            </a:xfrm>
            <a:prstGeom prst="rect">
              <a:avLst/>
            </a:prstGeom>
            <a:noFill/>
            <a:ln w="9525">
              <a:miter lim="800000"/>
              <a:headEnd/>
              <a:tailEnd/>
            </a:ln>
          </xdr:spPr>
          <xdr:txBody>
            <a:bodyPr vertOverflow="clip" wrap="square" lIns="45720" tIns="45720" rIns="45720" bIns="45720" anchor="ctr" upright="1"/>
            <a:lstStyle/>
            <a:p>
              <a:pPr algn="ctr" rtl="0">
                <a:defRPr sz="1000"/>
              </a:pPr>
              <a:r>
                <a:rPr lang="fr-FR" sz="1600" b="1" i="0" u="none" strike="noStrike" baseline="0">
                  <a:solidFill>
                    <a:srgbClr val="FF0000"/>
                  </a:solidFill>
                  <a:latin typeface="Raleway"/>
                </a:rPr>
                <a:t>CLEAN</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11</xdr:col>
          <xdr:colOff>800100</xdr:colOff>
          <xdr:row>48</xdr:row>
          <xdr:rowOff>228600</xdr:rowOff>
        </xdr:from>
        <xdr:to>
          <xdr:col>14</xdr:col>
          <xdr:colOff>647700</xdr:colOff>
          <xdr:row>55</xdr:row>
          <xdr:rowOff>38100</xdr:rowOff>
        </xdr:to>
        <xdr:sp macro="" textlink="">
          <xdr:nvSpPr>
            <xdr:cNvPr id="11265" name="Button 1" hidden="1">
              <a:extLst>
                <a:ext uri="{63B3BB69-23CF-44E3-9099-C40C66FF867C}">
                  <a14:compatExt spid="_x0000_s11265"/>
                </a:ext>
                <a:ext uri="{FF2B5EF4-FFF2-40B4-BE49-F238E27FC236}">
                  <a16:creationId xmlns:a16="http://schemas.microsoft.com/office/drawing/2014/main" id="{00000000-0008-0000-0500-0000012C0000}"/>
                </a:ext>
              </a:extLst>
            </xdr:cNvPr>
            <xdr:cNvSpPr/>
          </xdr:nvSpPr>
          <xdr:spPr bwMode="auto">
            <a:xfrm>
              <a:off x="0" y="0"/>
              <a:ext cx="0" cy="0"/>
            </a:xfrm>
            <a:prstGeom prst="rect">
              <a:avLst/>
            </a:prstGeom>
            <a:noFill/>
            <a:ln w="9525">
              <a:miter lim="800000"/>
              <a:headEnd/>
              <a:tailEnd/>
            </a:ln>
          </xdr:spPr>
          <xdr:txBody>
            <a:bodyPr vertOverflow="clip" wrap="square" lIns="54864" tIns="59436" rIns="54864" bIns="59436" anchor="ctr" upright="1"/>
            <a:lstStyle/>
            <a:p>
              <a:pPr algn="ctr" rtl="0">
                <a:defRPr sz="1000"/>
              </a:pPr>
              <a:r>
                <a:rPr lang="fr-FR" sz="2200" b="1" i="0" u="none" strike="noStrike" baseline="0">
                  <a:solidFill>
                    <a:srgbClr val="000000"/>
                  </a:solidFill>
                  <a:latin typeface="Raleway"/>
                </a:rPr>
                <a:t>TRI DES AUTEURS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11</xdr:col>
          <xdr:colOff>800100</xdr:colOff>
          <xdr:row>25</xdr:row>
          <xdr:rowOff>9525</xdr:rowOff>
        </xdr:from>
        <xdr:to>
          <xdr:col>14</xdr:col>
          <xdr:colOff>752475</xdr:colOff>
          <xdr:row>48</xdr:row>
          <xdr:rowOff>228600</xdr:rowOff>
        </xdr:to>
        <xdr:sp macro="" textlink="">
          <xdr:nvSpPr>
            <xdr:cNvPr id="11266" name="Button 2" hidden="1">
              <a:extLst>
                <a:ext uri="{63B3BB69-23CF-44E3-9099-C40C66FF867C}">
                  <a14:compatExt spid="_x0000_s11266"/>
                </a:ext>
                <a:ext uri="{FF2B5EF4-FFF2-40B4-BE49-F238E27FC236}">
                  <a16:creationId xmlns:a16="http://schemas.microsoft.com/office/drawing/2014/main" id="{00000000-0008-0000-0500-0000022C0000}"/>
                </a:ext>
              </a:extLst>
            </xdr:cNvPr>
            <xdr:cNvSpPr/>
          </xdr:nvSpPr>
          <xdr:spPr bwMode="auto">
            <a:xfrm>
              <a:off x="0" y="0"/>
              <a:ext cx="0" cy="0"/>
            </a:xfrm>
            <a:prstGeom prst="rect">
              <a:avLst/>
            </a:prstGeom>
            <a:noFill/>
            <a:ln w="9525">
              <a:miter lim="800000"/>
              <a:headEnd/>
              <a:tailEnd/>
            </a:ln>
          </xdr:spPr>
          <xdr:txBody>
            <a:bodyPr vertOverflow="clip" wrap="square" lIns="54864" tIns="59436" rIns="54864" bIns="59436" anchor="ctr" upright="1"/>
            <a:lstStyle/>
            <a:p>
              <a:pPr algn="ctr" rtl="0">
                <a:defRPr sz="1000"/>
              </a:pPr>
              <a:r>
                <a:rPr lang="fr-FR" sz="2200" b="1" i="0" u="none" strike="noStrike" baseline="0">
                  <a:solidFill>
                    <a:srgbClr val="000000"/>
                  </a:solidFill>
                  <a:latin typeface="Raleway"/>
                </a:rPr>
                <a:t>LIENS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11</xdr:col>
          <xdr:colOff>809625</xdr:colOff>
          <xdr:row>61</xdr:row>
          <xdr:rowOff>152400</xdr:rowOff>
        </xdr:from>
        <xdr:to>
          <xdr:col>14</xdr:col>
          <xdr:colOff>752475</xdr:colOff>
          <xdr:row>62</xdr:row>
          <xdr:rowOff>180975</xdr:rowOff>
        </xdr:to>
        <xdr:sp macro="" textlink="">
          <xdr:nvSpPr>
            <xdr:cNvPr id="11269" name="Button 5" hidden="1">
              <a:extLst>
                <a:ext uri="{63B3BB69-23CF-44E3-9099-C40C66FF867C}">
                  <a14:compatExt spid="_x0000_s11269"/>
                </a:ext>
                <a:ext uri="{FF2B5EF4-FFF2-40B4-BE49-F238E27FC236}">
                  <a16:creationId xmlns:a16="http://schemas.microsoft.com/office/drawing/2014/main" id="{00000000-0008-0000-0500-0000052C0000}"/>
                </a:ext>
              </a:extLst>
            </xdr:cNvPr>
            <xdr:cNvSpPr/>
          </xdr:nvSpPr>
          <xdr:spPr bwMode="auto">
            <a:xfrm>
              <a:off x="0" y="0"/>
              <a:ext cx="0" cy="0"/>
            </a:xfrm>
            <a:prstGeom prst="rect">
              <a:avLst/>
            </a:prstGeom>
            <a:noFill/>
            <a:ln w="9525">
              <a:miter lim="800000"/>
              <a:headEnd/>
              <a:tailEnd/>
            </a:ln>
          </xdr:spPr>
          <xdr:txBody>
            <a:bodyPr vertOverflow="clip" wrap="square" lIns="54864" tIns="59436" rIns="54864" bIns="59436" anchor="ctr" upright="1"/>
            <a:lstStyle/>
            <a:p>
              <a:pPr algn="ctr" rtl="0">
                <a:defRPr sz="1000"/>
              </a:pPr>
              <a:r>
                <a:rPr lang="fr-FR" sz="2200" b="1" i="0" u="none" strike="noStrike" baseline="0">
                  <a:solidFill>
                    <a:srgbClr val="000000"/>
                  </a:solidFill>
                  <a:latin typeface="Raleway"/>
                </a:rPr>
                <a:t>CLEAN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11</xdr:col>
          <xdr:colOff>800100</xdr:colOff>
          <xdr:row>62</xdr:row>
          <xdr:rowOff>180975</xdr:rowOff>
        </xdr:from>
        <xdr:to>
          <xdr:col>14</xdr:col>
          <xdr:colOff>752475</xdr:colOff>
          <xdr:row>62</xdr:row>
          <xdr:rowOff>228600</xdr:rowOff>
        </xdr:to>
        <xdr:sp macro="" textlink="">
          <xdr:nvSpPr>
            <xdr:cNvPr id="11270" name="Button 6" hidden="1">
              <a:extLst>
                <a:ext uri="{63B3BB69-23CF-44E3-9099-C40C66FF867C}">
                  <a14:compatExt spid="_x0000_s11270"/>
                </a:ext>
                <a:ext uri="{FF2B5EF4-FFF2-40B4-BE49-F238E27FC236}">
                  <a16:creationId xmlns:a16="http://schemas.microsoft.com/office/drawing/2014/main" id="{00000000-0008-0000-0500-0000062C0000}"/>
                </a:ext>
              </a:extLst>
            </xdr:cNvPr>
            <xdr:cNvSpPr/>
          </xdr:nvSpPr>
          <xdr:spPr bwMode="auto">
            <a:xfrm>
              <a:off x="0" y="0"/>
              <a:ext cx="0" cy="0"/>
            </a:xfrm>
            <a:prstGeom prst="rect">
              <a:avLst/>
            </a:prstGeom>
            <a:noFill/>
            <a:ln w="9525">
              <a:miter lim="800000"/>
              <a:headEnd/>
              <a:tailEnd/>
            </a:ln>
          </xdr:spPr>
          <xdr:txBody>
            <a:bodyPr vertOverflow="clip" wrap="square" lIns="45720" tIns="45720" rIns="45720" bIns="45720" anchor="ctr" upright="1"/>
            <a:lstStyle/>
            <a:p>
              <a:pPr algn="ctr" rtl="0">
                <a:defRPr sz="1000"/>
              </a:pPr>
              <a:r>
                <a:rPr lang="fr-FR" sz="1600" b="1" i="0" u="none" strike="noStrike" baseline="0">
                  <a:solidFill>
                    <a:srgbClr val="000000"/>
                  </a:solidFill>
                  <a:latin typeface="Raleway"/>
                </a:rPr>
                <a:t>FILTRAGE DU TABLEAU</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190500</xdr:colOff>
          <xdr:row>13</xdr:row>
          <xdr:rowOff>190500</xdr:rowOff>
        </xdr:from>
        <xdr:to>
          <xdr:col>6</xdr:col>
          <xdr:colOff>200025</xdr:colOff>
          <xdr:row>22</xdr:row>
          <xdr:rowOff>0</xdr:rowOff>
        </xdr:to>
        <xdr:sp macro="" textlink="">
          <xdr:nvSpPr>
            <xdr:cNvPr id="4097" name="Spinner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6</xdr:col>
      <xdr:colOff>512233</xdr:colOff>
      <xdr:row>5</xdr:row>
      <xdr:rowOff>143933</xdr:rowOff>
    </xdr:from>
    <xdr:to>
      <xdr:col>10</xdr:col>
      <xdr:colOff>143933</xdr:colOff>
      <xdr:row>11</xdr:row>
      <xdr:rowOff>33867</xdr:rowOff>
    </xdr:to>
    <xdr:graphicFrame macro="">
      <xdr:nvGraphicFramePr>
        <xdr:cNvPr id="3" name="Graphique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7</xdr:col>
          <xdr:colOff>228600</xdr:colOff>
          <xdr:row>13</xdr:row>
          <xdr:rowOff>190500</xdr:rowOff>
        </xdr:from>
        <xdr:to>
          <xdr:col>8</xdr:col>
          <xdr:colOff>228600</xdr:colOff>
          <xdr:row>22</xdr:row>
          <xdr:rowOff>0</xdr:rowOff>
        </xdr:to>
        <xdr:sp macro="" textlink="">
          <xdr:nvSpPr>
            <xdr:cNvPr id="4098" name="Spinner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4</xdr:col>
      <xdr:colOff>166861</xdr:colOff>
      <xdr:row>11</xdr:row>
      <xdr:rowOff>0</xdr:rowOff>
    </xdr:from>
    <xdr:to>
      <xdr:col>4</xdr:col>
      <xdr:colOff>528393</xdr:colOff>
      <xdr:row>12</xdr:row>
      <xdr:rowOff>92701</xdr:rowOff>
    </xdr:to>
    <xdr:sp macro="" textlink="">
      <xdr:nvSpPr>
        <xdr:cNvPr id="5" name="ZoneTexte 4">
          <a:extLst>
            <a:ext uri="{FF2B5EF4-FFF2-40B4-BE49-F238E27FC236}">
              <a16:creationId xmlns:a16="http://schemas.microsoft.com/office/drawing/2014/main" id="{00000000-0008-0000-0600-000005000000}"/>
            </a:ext>
          </a:extLst>
        </xdr:cNvPr>
        <xdr:cNvSpPr txBox="1"/>
      </xdr:nvSpPr>
      <xdr:spPr>
        <a:xfrm>
          <a:off x="3887961" y="4051300"/>
          <a:ext cx="361532" cy="30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fr-FR" sz="1600" b="1"/>
        </a:p>
      </xdr:txBody>
    </xdr:sp>
    <xdr:clientData/>
  </xdr:twoCellAnchor>
  <xdr:twoCellAnchor>
    <xdr:from>
      <xdr:col>5</xdr:col>
      <xdr:colOff>222482</xdr:colOff>
      <xdr:row>11</xdr:row>
      <xdr:rowOff>0</xdr:rowOff>
    </xdr:from>
    <xdr:to>
      <xdr:col>5</xdr:col>
      <xdr:colOff>584014</xdr:colOff>
      <xdr:row>12</xdr:row>
      <xdr:rowOff>92701</xdr:rowOff>
    </xdr:to>
    <xdr:sp macro="" textlink="">
      <xdr:nvSpPr>
        <xdr:cNvPr id="6" name="ZoneTexte 5">
          <a:extLst>
            <a:ext uri="{FF2B5EF4-FFF2-40B4-BE49-F238E27FC236}">
              <a16:creationId xmlns:a16="http://schemas.microsoft.com/office/drawing/2014/main" id="{00000000-0008-0000-0600-000006000000}"/>
            </a:ext>
          </a:extLst>
        </xdr:cNvPr>
        <xdr:cNvSpPr txBox="1"/>
      </xdr:nvSpPr>
      <xdr:spPr>
        <a:xfrm>
          <a:off x="4769082" y="4051300"/>
          <a:ext cx="361532" cy="30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fr-FR" sz="1600" b="1"/>
        </a:p>
      </xdr:txBody>
    </xdr:sp>
    <xdr:clientData/>
  </xdr:twoCellAnchor>
  <mc:AlternateContent xmlns:mc="http://schemas.openxmlformats.org/markup-compatibility/2006">
    <mc:Choice xmlns:a14="http://schemas.microsoft.com/office/drawing/2010/main" Requires="a14">
      <xdr:twoCellAnchor>
        <xdr:from>
          <xdr:col>6</xdr:col>
          <xdr:colOff>219075</xdr:colOff>
          <xdr:row>13</xdr:row>
          <xdr:rowOff>190500</xdr:rowOff>
        </xdr:from>
        <xdr:to>
          <xdr:col>7</xdr:col>
          <xdr:colOff>228600</xdr:colOff>
          <xdr:row>22</xdr:row>
          <xdr:rowOff>0</xdr:rowOff>
        </xdr:to>
        <xdr:sp macro="" textlink="">
          <xdr:nvSpPr>
            <xdr:cNvPr id="4102" name="Spinner 6" hidden="1">
              <a:extLst>
                <a:ext uri="{63B3BB69-23CF-44E3-9099-C40C66FF867C}">
                  <a14:compatExt spid="_x0000_s4102"/>
                </a:ext>
                <a:ext uri="{FF2B5EF4-FFF2-40B4-BE49-F238E27FC236}">
                  <a16:creationId xmlns:a16="http://schemas.microsoft.com/office/drawing/2014/main" id="{00000000-0008-0000-06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238125</xdr:colOff>
          <xdr:row>13</xdr:row>
          <xdr:rowOff>190500</xdr:rowOff>
        </xdr:from>
        <xdr:to>
          <xdr:col>9</xdr:col>
          <xdr:colOff>257175</xdr:colOff>
          <xdr:row>22</xdr:row>
          <xdr:rowOff>0</xdr:rowOff>
        </xdr:to>
        <xdr:sp macro="" textlink="">
          <xdr:nvSpPr>
            <xdr:cNvPr id="4103" name="Spinner 7" hidden="1">
              <a:extLst>
                <a:ext uri="{63B3BB69-23CF-44E3-9099-C40C66FF867C}">
                  <a14:compatExt spid="_x0000_s4103"/>
                </a:ext>
                <a:ext uri="{FF2B5EF4-FFF2-40B4-BE49-F238E27FC236}">
                  <a16:creationId xmlns:a16="http://schemas.microsoft.com/office/drawing/2014/main" id="{00000000-0008-0000-06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xdr:col>
      <xdr:colOff>195329</xdr:colOff>
      <xdr:row>12</xdr:row>
      <xdr:rowOff>79529</xdr:rowOff>
    </xdr:from>
    <xdr:to>
      <xdr:col>6</xdr:col>
      <xdr:colOff>203122</xdr:colOff>
      <xdr:row>13</xdr:row>
      <xdr:rowOff>180818</xdr:rowOff>
    </xdr:to>
    <xdr:sp macro="" textlink="">
      <xdr:nvSpPr>
        <xdr:cNvPr id="13" name="ZoneTexte 12">
          <a:extLst>
            <a:ext uri="{FF2B5EF4-FFF2-40B4-BE49-F238E27FC236}">
              <a16:creationId xmlns:a16="http://schemas.microsoft.com/office/drawing/2014/main" id="{00000000-0008-0000-0600-00000D000000}"/>
            </a:ext>
          </a:extLst>
        </xdr:cNvPr>
        <xdr:cNvSpPr txBox="1"/>
      </xdr:nvSpPr>
      <xdr:spPr>
        <a:xfrm>
          <a:off x="4741929" y="4346729"/>
          <a:ext cx="833293" cy="3171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100" b="1"/>
            <a:t>1</a:t>
          </a:r>
          <a:r>
            <a:rPr lang="fr-FR" sz="1100" b="1" baseline="0"/>
            <a:t> </a:t>
          </a:r>
          <a:endParaRPr lang="fr-FR" sz="1100" b="1"/>
        </a:p>
      </xdr:txBody>
    </xdr:sp>
    <xdr:clientData/>
  </xdr:twoCellAnchor>
  <xdr:twoCellAnchor>
    <xdr:from>
      <xdr:col>6</xdr:col>
      <xdr:colOff>209297</xdr:colOff>
      <xdr:row>12</xdr:row>
      <xdr:rowOff>79529</xdr:rowOff>
    </xdr:from>
    <xdr:to>
      <xdr:col>7</xdr:col>
      <xdr:colOff>217091</xdr:colOff>
      <xdr:row>13</xdr:row>
      <xdr:rowOff>180818</xdr:rowOff>
    </xdr:to>
    <xdr:sp macro="" textlink="">
      <xdr:nvSpPr>
        <xdr:cNvPr id="14" name="ZoneTexte 13">
          <a:extLst>
            <a:ext uri="{FF2B5EF4-FFF2-40B4-BE49-F238E27FC236}">
              <a16:creationId xmlns:a16="http://schemas.microsoft.com/office/drawing/2014/main" id="{00000000-0008-0000-0600-00000E000000}"/>
            </a:ext>
          </a:extLst>
        </xdr:cNvPr>
        <xdr:cNvSpPr txBox="1"/>
      </xdr:nvSpPr>
      <xdr:spPr>
        <a:xfrm>
          <a:off x="5581397" y="4346729"/>
          <a:ext cx="833294" cy="3171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100" b="1"/>
            <a:t>2</a:t>
          </a:r>
        </a:p>
      </xdr:txBody>
    </xdr:sp>
    <xdr:clientData/>
  </xdr:twoCellAnchor>
  <xdr:twoCellAnchor>
    <xdr:from>
      <xdr:col>7</xdr:col>
      <xdr:colOff>223976</xdr:colOff>
      <xdr:row>12</xdr:row>
      <xdr:rowOff>77928</xdr:rowOff>
    </xdr:from>
    <xdr:to>
      <xdr:col>8</xdr:col>
      <xdr:colOff>231769</xdr:colOff>
      <xdr:row>13</xdr:row>
      <xdr:rowOff>179217</xdr:rowOff>
    </xdr:to>
    <xdr:sp macro="" textlink="">
      <xdr:nvSpPr>
        <xdr:cNvPr id="15" name="ZoneTexte 14">
          <a:extLst>
            <a:ext uri="{FF2B5EF4-FFF2-40B4-BE49-F238E27FC236}">
              <a16:creationId xmlns:a16="http://schemas.microsoft.com/office/drawing/2014/main" id="{00000000-0008-0000-0600-00000F000000}"/>
            </a:ext>
          </a:extLst>
        </xdr:cNvPr>
        <xdr:cNvSpPr txBox="1"/>
      </xdr:nvSpPr>
      <xdr:spPr>
        <a:xfrm>
          <a:off x="6421576" y="4345128"/>
          <a:ext cx="833293" cy="3171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100" b="1"/>
            <a:t>5</a:t>
          </a:r>
        </a:p>
      </xdr:txBody>
    </xdr:sp>
    <xdr:clientData/>
  </xdr:twoCellAnchor>
  <xdr:twoCellAnchor>
    <xdr:from>
      <xdr:col>8</xdr:col>
      <xdr:colOff>238863</xdr:colOff>
      <xdr:row>12</xdr:row>
      <xdr:rowOff>77942</xdr:rowOff>
    </xdr:from>
    <xdr:to>
      <xdr:col>9</xdr:col>
      <xdr:colOff>246657</xdr:colOff>
      <xdr:row>13</xdr:row>
      <xdr:rowOff>179231</xdr:rowOff>
    </xdr:to>
    <xdr:sp macro="" textlink="">
      <xdr:nvSpPr>
        <xdr:cNvPr id="16" name="ZoneTexte 15">
          <a:extLst>
            <a:ext uri="{FF2B5EF4-FFF2-40B4-BE49-F238E27FC236}">
              <a16:creationId xmlns:a16="http://schemas.microsoft.com/office/drawing/2014/main" id="{00000000-0008-0000-0600-000010000000}"/>
            </a:ext>
          </a:extLst>
        </xdr:cNvPr>
        <xdr:cNvSpPr txBox="1"/>
      </xdr:nvSpPr>
      <xdr:spPr>
        <a:xfrm>
          <a:off x="7261963" y="4345142"/>
          <a:ext cx="833294" cy="3171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100" b="1"/>
            <a:t>10</a:t>
          </a:r>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228600</xdr:colOff>
          <xdr:row>2</xdr:row>
          <xdr:rowOff>28575</xdr:rowOff>
        </xdr:from>
        <xdr:to>
          <xdr:col>3</xdr:col>
          <xdr:colOff>238125</xdr:colOff>
          <xdr:row>2</xdr:row>
          <xdr:rowOff>409575</xdr:rowOff>
        </xdr:to>
        <xdr:sp macro="" textlink="">
          <xdr:nvSpPr>
            <xdr:cNvPr id="24584" name="Check Box 8" hidden="1">
              <a:extLst>
                <a:ext uri="{63B3BB69-23CF-44E3-9099-C40C66FF867C}">
                  <a14:compatExt spid="_x0000_s24584"/>
                </a:ext>
                <a:ext uri="{FF2B5EF4-FFF2-40B4-BE49-F238E27FC236}">
                  <a16:creationId xmlns:a16="http://schemas.microsoft.com/office/drawing/2014/main" id="{00000000-0008-0000-0800-00000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185</xdr:row>
          <xdr:rowOff>28575</xdr:rowOff>
        </xdr:from>
        <xdr:to>
          <xdr:col>0</xdr:col>
          <xdr:colOff>619125</xdr:colOff>
          <xdr:row>185</xdr:row>
          <xdr:rowOff>409575</xdr:rowOff>
        </xdr:to>
        <xdr:sp macro="" textlink="">
          <xdr:nvSpPr>
            <xdr:cNvPr id="24585" name="Check Box 9" hidden="1">
              <a:extLst>
                <a:ext uri="{63B3BB69-23CF-44E3-9099-C40C66FF867C}">
                  <a14:compatExt spid="_x0000_s24585"/>
                </a:ext>
                <a:ext uri="{FF2B5EF4-FFF2-40B4-BE49-F238E27FC236}">
                  <a16:creationId xmlns:a16="http://schemas.microsoft.com/office/drawing/2014/main" id="{00000000-0008-0000-0800-000009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2</xdr:row>
          <xdr:rowOff>28575</xdr:rowOff>
        </xdr:from>
        <xdr:to>
          <xdr:col>3</xdr:col>
          <xdr:colOff>1752600</xdr:colOff>
          <xdr:row>2</xdr:row>
          <xdr:rowOff>409575</xdr:rowOff>
        </xdr:to>
        <xdr:sp macro="" textlink="">
          <xdr:nvSpPr>
            <xdr:cNvPr id="24586" name="Check Box 10" hidden="1">
              <a:extLst>
                <a:ext uri="{63B3BB69-23CF-44E3-9099-C40C66FF867C}">
                  <a14:compatExt spid="_x0000_s24586"/>
                </a:ext>
                <a:ext uri="{FF2B5EF4-FFF2-40B4-BE49-F238E27FC236}">
                  <a16:creationId xmlns:a16="http://schemas.microsoft.com/office/drawing/2014/main" id="{00000000-0008-0000-0800-00000A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9525">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2</xdr:row>
          <xdr:rowOff>28575</xdr:rowOff>
        </xdr:from>
        <xdr:to>
          <xdr:col>3</xdr:col>
          <xdr:colOff>1752600</xdr:colOff>
          <xdr:row>2</xdr:row>
          <xdr:rowOff>409575</xdr:rowOff>
        </xdr:to>
        <xdr:sp macro="" textlink="">
          <xdr:nvSpPr>
            <xdr:cNvPr id="24587" name="Check Box 11" hidden="1">
              <a:extLst>
                <a:ext uri="{63B3BB69-23CF-44E3-9099-C40C66FF867C}">
                  <a14:compatExt spid="_x0000_s24587"/>
                </a:ext>
                <a:ext uri="{FF2B5EF4-FFF2-40B4-BE49-F238E27FC236}">
                  <a16:creationId xmlns:a16="http://schemas.microsoft.com/office/drawing/2014/main" id="{00000000-0008-0000-0800-00000B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9525">
                  <a:solidFill>
                    <a:srgbClr val="FFFFFF" mc:Ignorable="a14" a14:legacySpreadsheetColorIndex="65"/>
                  </a:solidFill>
                  <a:miter lim="800000"/>
                  <a:headEnd/>
                  <a:tailEnd/>
                </a14:hiddenLine>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Yannis VASSILIADIS" id="{9D79835E-9630-0541-B577-3342464B41D5}" userId="S::yannis.vassiliadis@ut-capitole.fr::77c0e6d6-ed02-454e-94b2-d01cdca00b3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74200E-29D8-8944-9C4A-AFE20A452C60}" name="Sources" displayName="Sources" ref="A1:Y5" totalsRowShown="0" headerRowDxfId="1" dataDxfId="0" headerRowBorderDxfId="253" tableBorderDxfId="252">
  <autoFilter ref="A1:Y5" xr:uid="{B974200E-29D8-8944-9C4A-AFE20A452C60}"/>
  <sortState xmlns:xlrd2="http://schemas.microsoft.com/office/spreadsheetml/2017/richdata2" ref="A2:Y1107">
    <sortCondition ref="A1:A1107"/>
  </sortState>
  <tableColumns count="25">
    <tableColumn id="12" xr3:uid="{98B558C9-0999-6648-AC1B-6171CE58D5BF}" name="Cote Personnelle" dataDxfId="26" dataCellStyle="Normal 2"/>
    <tableColumn id="15" xr3:uid="{00D5BA48-4C67-8140-AE37-A95E89DC85EA}" name="Phase de travail" dataDxfId="25" dataCellStyle="Normal 2"/>
    <tableColumn id="1" xr3:uid="{494B4CA9-5A59-7143-A956-FA3889A125FD}" name="Vague de collecte" dataDxfId="24" dataCellStyle="Normal 2"/>
    <tableColumn id="23" xr3:uid="{19F34578-F315-4EA5-89F4-874CA46083E3}" name="A" dataDxfId="23" dataCellStyle="Normal 2"/>
    <tableColumn id="2" xr3:uid="{49525583-22B3-024B-A04B-5FB2B3310D3E}" name="Format (Physique, numérique, Hybride)" dataDxfId="22"/>
    <tableColumn id="19" xr3:uid="{6C86CEFD-4F40-C745-9CB5-2B9F8FA1275A}" name="Langue (F / A)" dataDxfId="21" dataCellStyle="Normal 2"/>
    <tableColumn id="20" xr3:uid="{14DCCCFF-94C9-5344-95CE-357D06931C26}" name="Nombre pages" dataDxfId="20" dataCellStyle="Normal 2"/>
    <tableColumn id="3" xr3:uid="{EFC7B429-6E06-8C42-9B50-926D27283E04}" name="Type de document" dataDxfId="19"/>
    <tableColumn id="26" xr3:uid="{B0ED64F5-8DBB-4FB7-A864-77025ACF76EB}" name="B" dataDxfId="18" dataCellStyle="Normal 2"/>
    <tableColumn id="14" xr3:uid="{217BCA35-6FD8-40E4-A2C6-B780923C65AE}" name="NEED" dataDxfId="17" dataCellStyle="Normal 2"/>
    <tableColumn id="4" xr3:uid="{9B44EF6F-0465-DE46-9943-D1B5CBEEEB8B}" name="Lu/Traité" dataDxfId="16"/>
    <tableColumn id="5" xr3:uid="{C31C95F6-99D0-0745-9F0F-54BD1E7CC63A}" name="Usé" dataDxfId="15"/>
    <tableColumn id="6" xr3:uid="{30C95FE0-5B41-9C4C-B91F-CAD9032EBB6E}" name="Fiche Imprimée" dataDxfId="14"/>
    <tableColumn id="17" xr3:uid="{50759A6B-DBA1-9540-BE4B-58A4950D76BA}" name="Mis sur Zotero" dataDxfId="13" dataCellStyle="Normal 2"/>
    <tableColumn id="22" xr3:uid="{5726BED7-1BF6-4F04-B404-E3F0D46BAF5A}" name="VAGUE 2" dataDxfId="12" dataCellStyle="Normal 2"/>
    <tableColumn id="27" xr3:uid="{2711A72B-22CA-466E-94DA-F3CAD3627686}" name="C" dataDxfId="11" dataCellStyle="Normal 2"/>
    <tableColumn id="7" xr3:uid="{2B176398-ACEA-9D4B-8915-9B77AF6CC0FF}" name="Date" dataDxfId="10"/>
    <tableColumn id="8" xr3:uid="{75547A42-4A1E-6241-B0E3-7FF89E61F770}" name="Nom du document" dataDxfId="9"/>
    <tableColumn id="9" xr3:uid="{7C1D2D3E-73C3-704C-B08E-1B2346672AB2}" name="Auteurs" dataDxfId="8"/>
    <tableColumn id="28" xr3:uid="{A1BAE01B-685A-4736-B347-B5B38F578C54}" name="D" dataDxfId="7" dataCellStyle="Normal 2"/>
    <tableColumn id="10" xr3:uid="{5A014D56-0A60-2D48-8572-8C9225B2A6FA}" name="Localisation" dataDxfId="6"/>
    <tableColumn id="11" xr3:uid="{D183B10D-C784-0546-B4DB-71454023715C}" name="Cote OFFICIELLE" dataDxfId="5"/>
    <tableColumn id="13" xr3:uid="{1C9E5C82-4BBC-A14E-9997-B06B99298707}" name="Nom standardisé document" dataDxfId="4">
      <calculatedColumnFormula>IF(OR(E2="Numérique",E2="Hybride",E2="Hybride Partiel"),Sources[[#This Row],[Cote Personnelle]]&amp;" - "&amp;Sources[[#This Row],[Nom du document]],"-")</calculatedColumnFormula>
    </tableColumn>
    <tableColumn id="18" xr3:uid="{94B6676E-51D7-B74A-9E23-E66AE19461D1}" name="LONGUEUR" dataDxfId="3">
      <calculatedColumnFormula>IF(LEN(Sources[[#This Row],[Nom standardisé document]])&gt;169,"ATTENTION","OK")</calculatedColumnFormula>
    </tableColumn>
    <tableColumn id="21" xr3:uid="{4068029C-4524-4068-8317-B9F9244BD9A6}" name="NB CARAC NOM" dataDxfId="2">
      <calculatedColumnFormula>LEN(Sources[[#This Row],[Nom standardisé document]])</calculatedColumnFormula>
    </tableColumn>
  </tableColumns>
  <tableStyleInfo name="TableStyleLight16"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6928D0E-4CAB-4E55-8F99-6198974750E4}" name="Tableau12" displayName="Tableau12" ref="A2:E9" totalsRowShown="0" headerRowDxfId="251" headerRowBorderDxfId="250" tableBorderDxfId="249" totalsRowBorderDxfId="248">
  <autoFilter ref="A2:E9" xr:uid="{16928D0E-4CAB-4E55-8F99-6198974750E4}"/>
  <tableColumns count="5">
    <tableColumn id="1" xr3:uid="{B5FA7439-30FC-46B2-81BF-5234C10BEB0E}" name="COTE" dataDxfId="247" dataCellStyle="Normal 2"/>
    <tableColumn id="2" xr3:uid="{94DD5173-D609-4DCC-97C1-5D9C122A4ABB}" name="DATE" dataDxfId="246" dataCellStyle="Normal 2"/>
    <tableColumn id="3" xr3:uid="{28D0B004-9D14-4CE6-863C-ECC21E7252CA}" name="TITRE" dataDxfId="245" dataCellStyle="Normal 2"/>
    <tableColumn id="4" xr3:uid="{E63B2CE2-7DBD-4C07-838F-8D78C73EBA8F}" name="AUTEUR" dataDxfId="244" dataCellStyle="Normal 2"/>
    <tableColumn id="5" xr3:uid="{8EE8121B-11B1-4FD7-9790-570A6630D59E}" name="LIEU" dataDxfId="243"/>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5786A73-4EDE-7F49-B925-08CD597BE312}" name="TableauUsure" displayName="TableauUsure" ref="A1:G43" totalsRowShown="0" headerRowDxfId="242" dataDxfId="240" headerRowBorderDxfId="241">
  <autoFilter ref="A1:G43" xr:uid="{24895355-19C6-4B45-AF14-068301927F7E}"/>
  <tableColumns count="7">
    <tableColumn id="1" xr3:uid="{73B6EBAB-E92F-3C48-AEE0-66C8EB344D68}" name="Cote personnelle" dataDxfId="239"/>
    <tableColumn id="5" xr3:uid="{015CE1B8-64A5-E640-BFF4-96312D745C55}" name="Page de la référence" dataDxfId="238"/>
    <tableColumn id="6" xr3:uid="{B381A253-FD8F-C34A-AF28-E82A659CCBB6}" name="Titre" dataDxfId="237"/>
    <tableColumn id="7" xr3:uid="{BD63F6CB-CAB8-6447-A791-CDDFF6F8787E}" name="Auteur" dataDxfId="236"/>
    <tableColumn id="8" xr3:uid="{EA30FFB8-E7E3-524B-860E-FFC58D7C478D}" name="Infos diverses" dataDxfId="235"/>
    <tableColumn id="9" xr3:uid="{1A79A0BA-4548-0344-9E95-B9B27D60487C}" name="Date" dataDxfId="234"/>
    <tableColumn id="10" xr3:uid="{EBD7EF0E-119E-B14F-8CCD-FFA26F54C313}" name="Autre" dataDxfId="233"/>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B54D3D-B6C1-9F41-BDF5-86706FB14E8E}" name="FI" displayName="FI" ref="A2:D6" totalsRowShown="0" headerRowDxfId="232" headerRowBorderDxfId="231" tableBorderDxfId="230" totalsRowBorderDxfId="229">
  <autoFilter ref="A2:D6" xr:uid="{40B54D3D-B6C1-9F41-BDF5-86706FB14E8E}"/>
  <sortState xmlns:xlrd2="http://schemas.microsoft.com/office/spreadsheetml/2017/richdata2" ref="A3:D16">
    <sortCondition ref="A3:A16"/>
    <sortCondition ref="B3:B16"/>
  </sortState>
  <tableColumns count="4">
    <tableColumn id="1" xr3:uid="{356D296C-BE27-4B4A-B172-63BD2EF6056B}" name="A" dataDxfId="228"/>
    <tableColumn id="2" xr3:uid="{1ABDEE6B-B528-9C48-B50C-F0BD3F9FFDDA}" name="#" dataDxfId="227"/>
    <tableColumn id="3" xr3:uid="{F7C5FDE9-6E11-AC4F-A888-994C2CD90A59}" name="P" dataDxfId="226"/>
    <tableColumn id="4" xr3:uid="{355ECDF9-1018-A24B-BD54-38CAFA00B1CB}" name="AD" dataDxfId="22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75285E3-AAEB-B548-9F14-E8459F6928F6}" name="DroitFiscal" displayName="DroitFiscal" ref="F2:I6" totalsRowShown="0" headerRowBorderDxfId="224" tableBorderDxfId="223" totalsRowBorderDxfId="222">
  <autoFilter ref="F2:I6" xr:uid="{B75285E3-AAEB-B548-9F14-E8459F6928F6}"/>
  <sortState xmlns:xlrd2="http://schemas.microsoft.com/office/spreadsheetml/2017/richdata2" ref="F3:I44">
    <sortCondition ref="F3:F44"/>
    <sortCondition ref="G3:G44"/>
  </sortState>
  <tableColumns count="4">
    <tableColumn id="1" xr3:uid="{A7B85ED8-F6CD-5644-849A-394A4975C267}" name="A" dataDxfId="221"/>
    <tableColumn id="2" xr3:uid="{DD2B1500-5FE2-584F-B429-E664B6AEE5F9}" name="#" dataDxfId="220"/>
    <tableColumn id="3" xr3:uid="{39DB891F-9B9A-504D-8980-3317261A006B}" name="P" dataDxfId="219"/>
    <tableColumn id="4" xr3:uid="{C2418850-7982-2C46-9B2C-94C39ABAD702}" name="AD" dataDxfId="21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BB4BFEC-1DA2-094A-8F9E-72C77CD9F6C1}" name="Intertax" displayName="Intertax" ref="Z2:AC6" totalsRowShown="0" headerRowBorderDxfId="217" tableBorderDxfId="216" totalsRowBorderDxfId="215">
  <autoFilter ref="Z2:AC6" xr:uid="{EBB4BFEC-1DA2-094A-8F9E-72C77CD9F6C1}"/>
  <sortState xmlns:xlrd2="http://schemas.microsoft.com/office/spreadsheetml/2017/richdata2" ref="Z3:AC28">
    <sortCondition ref="Z3:Z28"/>
    <sortCondition ref="AA3:AA28"/>
  </sortState>
  <tableColumns count="4">
    <tableColumn id="1" xr3:uid="{97787E91-86F8-7341-8A28-51E8F4342F16}" name="A" dataDxfId="214"/>
    <tableColumn id="2" xr3:uid="{EEB6AB9F-7366-4D46-9685-54ED34FD913A}" name="#" dataDxfId="213"/>
    <tableColumn id="3" xr3:uid="{B9A04FA1-948A-E343-A56A-8475BC8798F8}" name="P" dataDxfId="212"/>
    <tableColumn id="4" xr3:uid="{725C878C-A218-A14C-8A43-0062E592B1BE}" name="AD" dataDxfId="2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60FE0F8-3905-5747-A223-5161F3BEF788}" name="RAE" displayName="RAE" ref="AJ2:AM6" totalsRowShown="0" headerRowBorderDxfId="210" tableBorderDxfId="209" totalsRowBorderDxfId="208">
  <autoFilter ref="AJ2:AM6" xr:uid="{860FE0F8-3905-5747-A223-5161F3BEF788}"/>
  <sortState xmlns:xlrd2="http://schemas.microsoft.com/office/spreadsheetml/2017/richdata2" ref="AJ3:AM20">
    <sortCondition ref="AJ3:AJ20"/>
    <sortCondition ref="AK3:AK20"/>
  </sortState>
  <tableColumns count="4">
    <tableColumn id="1" xr3:uid="{68AE7AF1-D9EA-B540-9918-9E5488ABED14}" name="A" dataDxfId="207"/>
    <tableColumn id="2" xr3:uid="{6C4D2C53-E1E7-5E4D-86EF-C839B08A8FD7}" name="#" dataDxfId="206"/>
    <tableColumn id="3" xr3:uid="{B631FC54-C649-5D4F-95C3-C518E84EACCF}" name="P" dataDxfId="205"/>
    <tableColumn id="4" xr3:uid="{0CC4F0AF-1318-8E49-B00B-770F3DBC4EFF}" name="AD" dataDxfId="20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22A203-288A-6443-966A-341443E75027}" name="REIDF" displayName="REIDF" ref="K2:N6" totalsRowShown="0" headerRowBorderDxfId="203" tableBorderDxfId="202" totalsRowBorderDxfId="201">
  <autoFilter ref="K2:N6" xr:uid="{9C22A203-288A-6443-966A-341443E75027}"/>
  <sortState xmlns:xlrd2="http://schemas.microsoft.com/office/spreadsheetml/2017/richdata2" ref="K3:N24">
    <sortCondition ref="K2:K24"/>
  </sortState>
  <tableColumns count="4">
    <tableColumn id="1" xr3:uid="{9A938C88-C1B2-E941-B86A-E1636A4A0ADB}" name="A" dataDxfId="200"/>
    <tableColumn id="2" xr3:uid="{24D46D78-4B95-F543-8369-E526C85EB002}" name="#" dataDxfId="199"/>
    <tableColumn id="3" xr3:uid="{02FCA84C-B17B-9C42-A080-536FBA89C7C8}" name="P" dataDxfId="198"/>
    <tableColumn id="4" xr3:uid="{96BA24CF-C3F9-8942-B3C0-F2246C1C5656}" name="AD" dataDxfId="19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80A044-2FD0-134A-831B-B1AB59C502D8}" name="ITR" displayName="ITR" ref="P2:S6" totalsRowShown="0" headerRowBorderDxfId="196" tableBorderDxfId="195" totalsRowBorderDxfId="194">
  <autoFilter ref="P2:S6" xr:uid="{2480A044-2FD0-134A-831B-B1AB59C502D8}"/>
  <sortState xmlns:xlrd2="http://schemas.microsoft.com/office/spreadsheetml/2017/richdata2" ref="P3:S8">
    <sortCondition ref="P3:P8"/>
    <sortCondition ref="Q3:Q8"/>
  </sortState>
  <tableColumns count="4">
    <tableColumn id="1" xr3:uid="{63C5F374-CFF9-F145-9369-DCEF5A740D1D}" name="A" dataDxfId="193"/>
    <tableColumn id="2" xr3:uid="{A5FA7BE6-FFE5-3D45-B4F5-7B0BF8D9DA75}" name="#" dataDxfId="192"/>
    <tableColumn id="3" xr3:uid="{D09ED407-43CA-614D-BC46-D7CCF099F102}" name="P" dataDxfId="191"/>
    <tableColumn id="4" xr3:uid="{B11E3605-BFF5-204A-BBDC-4819CC327FC2}" name="AD" dataDxfId="19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83939CE-61AE-CA40-9BED-78F23D0D6295}" name="CDE" displayName="CDE" ref="U2:X6" totalsRowShown="0" headerRowBorderDxfId="189" tableBorderDxfId="188" totalsRowBorderDxfId="187">
  <autoFilter ref="U2:X6" xr:uid="{683939CE-61AE-CA40-9BED-78F23D0D6295}"/>
  <sortState xmlns:xlrd2="http://schemas.microsoft.com/office/spreadsheetml/2017/richdata2" ref="U3:X22">
    <sortCondition ref="U3:U22"/>
    <sortCondition ref="V3:V22"/>
  </sortState>
  <tableColumns count="4">
    <tableColumn id="1" xr3:uid="{C662934D-70E0-1948-85FF-4B278344590C}" name="A" dataDxfId="186"/>
    <tableColumn id="2" xr3:uid="{5F7C718C-4F7C-254C-8FB5-A8DEB63091B2}" name="#" dataDxfId="185"/>
    <tableColumn id="3" xr3:uid="{2B25D2E1-A531-6F4F-ACF5-D2EFFEF78A8E}" name="P" dataDxfId="184"/>
    <tableColumn id="4" xr3:uid="{BDD48858-3486-0B4B-9DEE-1C8DAD1E9363}" name="AD" dataDxfId="18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5443EFB-63A5-6A49-AAF3-709B08A44B71}" name="JDE" displayName="JDE" ref="AE2:AH6" totalsRowShown="0" headerRowBorderDxfId="182" tableBorderDxfId="181" totalsRowBorderDxfId="180">
  <autoFilter ref="AE2:AH6" xr:uid="{A5443EFB-63A5-6A49-AAF3-709B08A44B71}"/>
  <sortState xmlns:xlrd2="http://schemas.microsoft.com/office/spreadsheetml/2017/richdata2" ref="AE3:AH5">
    <sortCondition ref="AE3:AE5"/>
    <sortCondition ref="AF3:AF5"/>
  </sortState>
  <tableColumns count="4">
    <tableColumn id="1" xr3:uid="{6BAC5ADD-71CD-3246-B7C6-9B4A1D3C688E}" name="A" dataDxfId="179"/>
    <tableColumn id="2" xr3:uid="{FCA534C0-725C-3744-813E-5CC6C495D8DA}" name="#" dataDxfId="178"/>
    <tableColumn id="3" xr3:uid="{246BD01A-6862-7D41-85C5-0D57C935BCDE}" name="P" dataDxfId="177"/>
    <tableColumn id="4" xr3:uid="{CD99C178-530F-6649-9810-07175D6B57AE}" name="AD" dataDxfId="17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34754E4-4517-204A-BFAD-8544A3A79917}" name="RDIC" displayName="RDIC" ref="AO2:AR6" totalsRowShown="0" headerRowBorderDxfId="175" tableBorderDxfId="174" totalsRowBorderDxfId="173">
  <autoFilter ref="AO2:AR6" xr:uid="{534754E4-4517-204A-BFAD-8544A3A79917}"/>
  <sortState xmlns:xlrd2="http://schemas.microsoft.com/office/spreadsheetml/2017/richdata2" ref="AO3:AR20">
    <sortCondition ref="AO3:AO20"/>
    <sortCondition ref="AP3:AP20"/>
  </sortState>
  <tableColumns count="4">
    <tableColumn id="1" xr3:uid="{B7D260BA-B2C0-F04A-8F08-C74A6FBE04DE}" name="A" dataDxfId="172"/>
    <tableColumn id="2" xr3:uid="{67AB0086-6A78-FB4A-8F32-D39A9F30B8FD}" name="#" dataDxfId="171"/>
    <tableColumn id="3" xr3:uid="{A39967A8-7DB1-0F4A-BBCA-D4241B52248C}" name="P" dataDxfId="170"/>
    <tableColumn id="4" xr3:uid="{BFED67DA-CA4F-264D-8148-9C1706821069}" name="AD" dataDxfId="169"/>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27FBBA4-1FB2-2547-ACF2-53AE3AB30491}" name="RDUE" displayName="RDUE" ref="AT2:AW6" totalsRowShown="0" headerRowBorderDxfId="168" tableBorderDxfId="167" totalsRowBorderDxfId="166">
  <autoFilter ref="AT2:AW6" xr:uid="{427FBBA4-1FB2-2547-ACF2-53AE3AB30491}"/>
  <sortState xmlns:xlrd2="http://schemas.microsoft.com/office/spreadsheetml/2017/richdata2" ref="AT3:AW20">
    <sortCondition ref="AT3:AT20"/>
    <sortCondition ref="AU3:AU20"/>
  </sortState>
  <tableColumns count="4">
    <tableColumn id="1" xr3:uid="{3903B28A-C0AC-914C-9D4A-D9F6667A411D}" name="A" dataDxfId="165"/>
    <tableColumn id="2" xr3:uid="{8974FC3C-81CC-7949-AA5D-7439265412D6}" name="#" dataDxfId="164"/>
    <tableColumn id="3" xr3:uid="{FBAC4430-2388-3C46-831E-E4688D50B7AC}" name="P" dataDxfId="163"/>
    <tableColumn id="4" xr3:uid="{87AF782E-2599-D04E-AFAD-41F262EC0E8B}" name="AD" dataDxfId="16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194B456-0101-E747-B5A1-B54F8E44FE50}" name="RTDEUR" displayName="RTDEUR" ref="AY2:BB6" totalsRowShown="0" headerRowBorderDxfId="161" tableBorderDxfId="160" totalsRowBorderDxfId="159">
  <autoFilter ref="AY2:BB6" xr:uid="{9194B456-0101-E747-B5A1-B54F8E44FE50}"/>
  <sortState xmlns:xlrd2="http://schemas.microsoft.com/office/spreadsheetml/2017/richdata2" ref="AY3:BB20">
    <sortCondition ref="AY3:AY20"/>
    <sortCondition ref="AZ3:AZ20"/>
  </sortState>
  <tableColumns count="4">
    <tableColumn id="1" xr3:uid="{D761C4E1-E064-F448-A8CB-FC7241E6F45C}" name="A" dataDxfId="158"/>
    <tableColumn id="2" xr3:uid="{E5735F49-CAE6-D342-8AC8-94C4DFA37C03}" name="#" dataDxfId="157"/>
    <tableColumn id="3" xr3:uid="{3FCF89A2-B698-D948-B8AE-EF7B951338B9}" name="P" dataDxfId="156"/>
    <tableColumn id="4" xr3:uid="{117AF6A1-30E7-0C4C-BFB5-50BEEE950349}" name="AD" dataDxfId="155"/>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23D8E1F-05B3-F243-9363-1ABE6829999C}" name="RUE" displayName="RUE" ref="BD2:BG6" totalsRowShown="0" headerRowBorderDxfId="154" tableBorderDxfId="153" totalsRowBorderDxfId="152">
  <autoFilter ref="BD2:BG6" xr:uid="{123D8E1F-05B3-F243-9363-1ABE6829999C}"/>
  <sortState xmlns:xlrd2="http://schemas.microsoft.com/office/spreadsheetml/2017/richdata2" ref="BD3:BG20">
    <sortCondition ref="BD3:BD20"/>
    <sortCondition ref="BE3:BE20"/>
  </sortState>
  <tableColumns count="4">
    <tableColumn id="1" xr3:uid="{6C5863CA-3F5B-424F-BDFC-E024DF461A6D}" name="A" dataDxfId="151"/>
    <tableColumn id="2" xr3:uid="{9CD2D558-39C2-AB46-A045-C443FE000DC1}" name="#" dataDxfId="150"/>
    <tableColumn id="3" xr3:uid="{4668E612-BE5D-804F-A5AE-695EBD3C9DCE}" name="P" dataDxfId="149"/>
    <tableColumn id="4" xr3:uid="{7C262752-E81C-5A4E-9778-48E2B567D364}" name="AD" dataDxfId="148"/>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895355-19C6-4B45-AF14-068301927F7E}" name="Tableau7" displayName="Tableau7" ref="A1:I379" totalsRowShown="0" headerRowDxfId="147" dataDxfId="145" headerRowBorderDxfId="146">
  <autoFilter ref="A1:I379" xr:uid="{24895355-19C6-4B45-AF14-068301927F7E}"/>
  <sortState xmlns:xlrd2="http://schemas.microsoft.com/office/spreadsheetml/2017/richdata2" ref="A2:H379">
    <sortCondition ref="H1:H379"/>
  </sortState>
  <tableColumns count="9">
    <tableColumn id="1" xr3:uid="{ADCB7E7A-7DF7-B247-8134-9709CEAB43E3}" name="Cote personnelle" dataDxfId="144"/>
    <tableColumn id="5" xr3:uid="{12369D5F-5013-5142-829B-3AE0669D6791}" name="Page de la référence" dataDxfId="143"/>
    <tableColumn id="6" xr3:uid="{65BE2C27-8361-0344-95C8-4529C1805CDF}" name="Titre" dataDxfId="142"/>
    <tableColumn id="7" xr3:uid="{7EF495E7-C30F-DA45-B214-558473CC6358}" name="Auteur" dataDxfId="141"/>
    <tableColumn id="8" xr3:uid="{D2E9E290-F38E-9F4B-9834-B41201B5469B}" name="Infos diverses" dataDxfId="140"/>
    <tableColumn id="9" xr3:uid="{7500C16C-6788-3349-94FE-08AAFE0E6872}" name="Date" dataDxfId="139"/>
    <tableColumn id="10" xr3:uid="{EC9B1B9F-060E-F64E-A520-EB16BFE5D391}" name="Autre" dataDxfId="138"/>
    <tableColumn id="11" xr3:uid="{32618B53-1984-B84B-83D5-53BC7F184859}" name="Colonne1" dataDxfId="137"/>
    <tableColumn id="33" xr3:uid="{1C078C5F-2038-F649-A001-5286DDDFFE62}" name="Colonne2" dataDxfId="136"/>
  </tableColumns>
  <tableStyleInfo name="TableStyleLight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1855E5-2AE3-47F6-AC73-F4B4813AAF8A}" name="TAGSFICHES" displayName="TAGSFICHES" ref="A1:V412" totalsRowShown="0" headerRowDxfId="135" dataDxfId="133" headerRowBorderDxfId="134" tableBorderDxfId="132">
  <autoFilter ref="A1:V412" xr:uid="{A31855E5-2AE3-47F6-AC73-F4B4813AAF8A}"/>
  <tableColumns count="22">
    <tableColumn id="1" xr3:uid="{E3BAB5E8-75DB-40DB-AA4F-8C343670600A}" name="SOURCE" dataDxfId="131" dataCellStyle="Normal 2"/>
    <tableColumn id="2" xr3:uid="{D1891D1E-203A-4B09-962C-EB81FEA9CFA8}" name="LIEN FICHE" dataDxfId="130" dataCellStyle="Normal 2"/>
    <tableColumn id="3" xr3:uid="{092B64A2-9EAA-4085-8A37-30CA45B872F4}" name="TAG 1" dataDxfId="129"/>
    <tableColumn id="4" xr3:uid="{65CF8723-F646-42D9-8543-EB31130F2260}" name="TAG 2" dataDxfId="128"/>
    <tableColumn id="5" xr3:uid="{D4BBC48C-D523-4F5F-8F21-17B480979924}" name="TAG 3" dataDxfId="127"/>
    <tableColumn id="6" xr3:uid="{375747C8-5422-4430-B52F-12D2F0C253CF}" name="TAG 4" dataDxfId="126"/>
    <tableColumn id="7" xr3:uid="{08F7CDF3-0EDC-4650-BCDD-5E5F498F2A6B}" name="TAG 5" dataDxfId="125"/>
    <tableColumn id="8" xr3:uid="{D9C10D44-E577-49C0-96EA-6B353F47DE95}" name="TAG 6" dataDxfId="124"/>
    <tableColumn id="9" xr3:uid="{9961586C-D25F-4CFB-92FF-9085785F21DE}" name="TAG 7" dataDxfId="123"/>
    <tableColumn id="10" xr3:uid="{07C19BC7-D1F1-4AB8-A564-93CC3F4EAC33}" name="TAG 8" dataDxfId="122"/>
    <tableColumn id="11" xr3:uid="{E348A152-50E7-4FA6-B0B5-A6899BEEB1E2}" name="TAG 9" dataDxfId="121"/>
    <tableColumn id="12" xr3:uid="{C43A5D7E-C030-4F62-B0B2-795C82A21E11}" name="TAG 10" dataDxfId="120"/>
    <tableColumn id="13" xr3:uid="{1F5F8735-C315-4F91-8543-C71079852E45}" name="TAG 11" dataDxfId="119"/>
    <tableColumn id="14" xr3:uid="{863CFF21-A45E-4C27-A80A-96EA4591B733}" name="TAG 12" dataDxfId="118"/>
    <tableColumn id="15" xr3:uid="{17395E46-8081-4906-B475-0D233191C9E5}" name="TAG 13" dataDxfId="117"/>
    <tableColumn id="16" xr3:uid="{AF187FF6-C209-4F65-A230-142D021F2926}" name="TAG 14" dataDxfId="116"/>
    <tableColumn id="17" xr3:uid="{A5E2C90A-CE91-47DD-AE06-74FED5E3DF9E}" name="TAG 15" dataDxfId="115"/>
    <tableColumn id="18" xr3:uid="{F502AB0C-A789-4469-A742-E3AFC1DDC4B6}" name="TAG 16" dataDxfId="114"/>
    <tableColumn id="19" xr3:uid="{EB4A94BE-C147-456F-BA14-E4040A0D2025}" name="TAG 17" dataDxfId="113"/>
    <tableColumn id="20" xr3:uid="{4F15DD91-BE5D-40FC-BDA9-B7E43322AED0}" name="TAG 18" dataDxfId="112"/>
    <tableColumn id="21" xr3:uid="{1FA835C3-098B-41F3-9DE2-3564FFB8D6B1}" name="TAG 19" dataDxfId="111"/>
    <tableColumn id="22" xr3:uid="{E92BF0EB-0D87-41A4-B0DA-1C37461FE54B}" name="TAG 20" dataDxfId="110"/>
  </tableColumns>
  <tableStyleInfo name="TableStyleLight1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FE0E350-3E97-9A43-98F1-E953CD1135ED}" name="Tableau714" displayName="Tableau714" ref="A1:J575" totalsRowShown="0" headerRowDxfId="109" dataDxfId="107" headerRowBorderDxfId="108">
  <autoFilter ref="A1:J575" xr:uid="{24895355-19C6-4B45-AF14-068301927F7E}"/>
  <sortState xmlns:xlrd2="http://schemas.microsoft.com/office/spreadsheetml/2017/richdata2" ref="A2:J392">
    <sortCondition descending="1" ref="I1:I392"/>
  </sortState>
  <tableColumns count="10">
    <tableColumn id="1" xr3:uid="{144B82CF-1DA4-6644-AE6A-A9A6B7AD4605}" name="Cote personnelle" dataDxfId="106"/>
    <tableColumn id="5" xr3:uid="{E9A52BB8-C488-EA4C-9296-1409B52713C1}" name="Page de la référence" dataDxfId="105"/>
    <tableColumn id="6" xr3:uid="{8B76934A-C0DB-9540-8989-DAD7AB46F0C9}" name="Titre" dataDxfId="104"/>
    <tableColumn id="2" xr3:uid="{7D09EDBC-9776-ED45-AEC0-47D931CC160E}" name="Colonne2" dataDxfId="103"/>
    <tableColumn id="7" xr3:uid="{92CEF003-8789-0A44-A660-7BC2F2DDFBBD}" name="Auteur" dataDxfId="102"/>
    <tableColumn id="8" xr3:uid="{1ED5C9CE-E6B7-B046-8DE6-72D200F96E35}" name="Infos diverses" dataDxfId="101"/>
    <tableColumn id="9" xr3:uid="{FAFB2343-7CDB-AF4B-94C6-665BE849C9C4}" name="Date" dataDxfId="100"/>
    <tableColumn id="10" xr3:uid="{9D19796D-21E1-874C-A648-27501B28366B}" name="Autre" dataDxfId="99"/>
    <tableColumn id="11" xr3:uid="{CD4092E1-186C-734F-8CE0-B465917051FA}" name="SEARCH" dataDxfId="98"/>
    <tableColumn id="36" xr3:uid="{ADFDA856-A18D-914D-B133-C7D860E0CDD6}" name="Colonne1" dataDxfId="97"/>
  </tableColumns>
  <tableStyleInfo name="TableStyleLight16" showFirstColumn="0" showLastColumn="0" showRowStripes="1" showColumnStripes="0"/>
</table>
</file>

<file path=xl/theme/theme1.xml><?xml version="1.0" encoding="utf-8"?>
<a:theme xmlns:a="http://schemas.openxmlformats.org/drawingml/2006/main" name="Thème Office">
  <a:themeElements>
    <a:clrScheme name="Bleu">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08" dT="2021-11-09T15:04:22.59" personId="{9D79835E-9630-0541-B577-3342464B41D5}" id="{D052B0A5-0ED2-F149-A66A-5F7D182B8E4C}">
    <text xml:space="preserve">Nouvelle édition en décembre 2021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17/10/relationships/threadedComment" Target="../threadedComments/threadedComment1.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0.xml"/><Relationship Id="rId13" Type="http://schemas.openxmlformats.org/officeDocument/2006/relationships/table" Target="../tables/table15.xml"/><Relationship Id="rId3" Type="http://schemas.openxmlformats.org/officeDocument/2006/relationships/table" Target="../tables/table5.xml"/><Relationship Id="rId7" Type="http://schemas.openxmlformats.org/officeDocument/2006/relationships/table" Target="../tables/table9.xml"/><Relationship Id="rId12" Type="http://schemas.openxmlformats.org/officeDocument/2006/relationships/table" Target="../tables/table14.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11" Type="http://schemas.openxmlformats.org/officeDocument/2006/relationships/table" Target="../tables/table13.xml"/><Relationship Id="rId5" Type="http://schemas.openxmlformats.org/officeDocument/2006/relationships/table" Target="../tables/table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8" Type="http://schemas.openxmlformats.org/officeDocument/2006/relationships/table" Target="../tables/table16.xml"/><Relationship Id="rId3" Type="http://schemas.openxmlformats.org/officeDocument/2006/relationships/vmlDrawing" Target="../drawings/vmlDrawing2.vml"/><Relationship Id="rId7" Type="http://schemas.openxmlformats.org/officeDocument/2006/relationships/ctrlProp" Target="../ctrlProps/ctrlProp6.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trlProp" Target="../ctrlProps/ctrlProp10.xml"/><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ctrlProp" Target="../ctrlProps/ctrlProp9.xml"/><Relationship Id="rId5" Type="http://schemas.openxmlformats.org/officeDocument/2006/relationships/ctrlProp" Target="../ctrlProps/ctrlProp8.xml"/><Relationship Id="rId4" Type="http://schemas.openxmlformats.org/officeDocument/2006/relationships/ctrlProp" Target="../ctrlProps/ctrlProp7.xml"/></Relationships>
</file>

<file path=xl/worksheets/_rels/sheet8.xml.rels><?xml version="1.0" encoding="UTF-8" standalone="yes"?>
<Relationships xmlns="http://schemas.openxmlformats.org/package/2006/relationships"><Relationship Id="rId117" Type="http://schemas.openxmlformats.org/officeDocument/2006/relationships/hyperlink" Target="../../FICHES%20SOURCES/PDF/DOC/DOC-159.pdf" TargetMode="External"/><Relationship Id="rId299" Type="http://schemas.openxmlformats.org/officeDocument/2006/relationships/hyperlink" Target="../../FICHES%20SOURCES/PDF/DOC/DOC-779.pdf" TargetMode="External"/><Relationship Id="rId21" Type="http://schemas.openxmlformats.org/officeDocument/2006/relationships/hyperlink" Target="../../FICHES%20SOURCES/PDF/DOC/DOC-916.pdf" TargetMode="External"/><Relationship Id="rId63" Type="http://schemas.openxmlformats.org/officeDocument/2006/relationships/hyperlink" Target="../../FICHES%20SOURCES/PDF/DOC/DOC-756.pdf" TargetMode="External"/><Relationship Id="rId159" Type="http://schemas.openxmlformats.org/officeDocument/2006/relationships/hyperlink" Target="../../FICHES%20SOURCES/PDF/DOC/DOC-274.pdf" TargetMode="External"/><Relationship Id="rId324" Type="http://schemas.openxmlformats.org/officeDocument/2006/relationships/hyperlink" Target="../../FICHES%20SOURCES/PDF/DOC/DOC-947.pdf" TargetMode="External"/><Relationship Id="rId366" Type="http://schemas.openxmlformats.org/officeDocument/2006/relationships/hyperlink" Target="../../FICHES%20SOURCES/PDF/DOC/DOC-910.pdf" TargetMode="External"/><Relationship Id="rId170" Type="http://schemas.openxmlformats.org/officeDocument/2006/relationships/hyperlink" Target="../../FICHES%20SOURCES/PDF/DOC/DOC-761.pdf" TargetMode="External"/><Relationship Id="rId226" Type="http://schemas.openxmlformats.org/officeDocument/2006/relationships/hyperlink" Target="../../FICHES%20SOURCES/PDF/DOC/DOC-815.pdf" TargetMode="External"/><Relationship Id="rId268" Type="http://schemas.openxmlformats.org/officeDocument/2006/relationships/hyperlink" Target="../../FICHES%20SOURCES/PDF/DOC/DOC-433.pdf" TargetMode="External"/><Relationship Id="rId32" Type="http://schemas.openxmlformats.org/officeDocument/2006/relationships/hyperlink" Target="../../FICHES%20SOURCES/PDF/DOC/DOC-729.pdf" TargetMode="External"/><Relationship Id="rId74" Type="http://schemas.openxmlformats.org/officeDocument/2006/relationships/hyperlink" Target="../../FICHES%20SOURCES/PDF/DOC/DOC-100.pdf" TargetMode="External"/><Relationship Id="rId128" Type="http://schemas.openxmlformats.org/officeDocument/2006/relationships/hyperlink" Target="../../FICHES%20SOURCES/PDF/DOC/DOC-778.pdf" TargetMode="External"/><Relationship Id="rId335" Type="http://schemas.openxmlformats.org/officeDocument/2006/relationships/hyperlink" Target="../../FICHES%20SOURCES/PDF/DOC/DOC-516.pdf" TargetMode="External"/><Relationship Id="rId377" Type="http://schemas.openxmlformats.org/officeDocument/2006/relationships/hyperlink" Target="../../FICHES%20SOURCES/PDF/DOC/DOC-851.pdf" TargetMode="External"/><Relationship Id="rId5" Type="http://schemas.openxmlformats.org/officeDocument/2006/relationships/hyperlink" Target="../../FICHES%20SOURCES/PDF/DOC/DOC-006.pdf" TargetMode="External"/><Relationship Id="rId181" Type="http://schemas.openxmlformats.org/officeDocument/2006/relationships/hyperlink" Target="../../FICHES%20SOURCES/PDF/DOC/DOC-354.pdf" TargetMode="External"/><Relationship Id="rId237" Type="http://schemas.openxmlformats.org/officeDocument/2006/relationships/hyperlink" Target="../../FICHES%20SOURCES/PDF/DOC/DOC-618.pdf" TargetMode="External"/><Relationship Id="rId279" Type="http://schemas.openxmlformats.org/officeDocument/2006/relationships/hyperlink" Target="../../FICHES%20SOURCES/PDF/DOC/DOC-899.pdf" TargetMode="External"/><Relationship Id="rId43" Type="http://schemas.openxmlformats.org/officeDocument/2006/relationships/hyperlink" Target="../../FICHES%20SOURCES/PDF/DOC/DOC-056.pdf" TargetMode="External"/><Relationship Id="rId139" Type="http://schemas.openxmlformats.org/officeDocument/2006/relationships/hyperlink" Target="../../FICHES%20SOURCES/PDF/DOC/DOC-193.pdf" TargetMode="External"/><Relationship Id="rId290" Type="http://schemas.openxmlformats.org/officeDocument/2006/relationships/hyperlink" Target="../../FICHES%20SOURCES/PDF/DOC/DOC-469.pdf" TargetMode="External"/><Relationship Id="rId304" Type="http://schemas.openxmlformats.org/officeDocument/2006/relationships/hyperlink" Target="../../FICHES%20SOURCES/PDF/DOC/DOC-575.pdf" TargetMode="External"/><Relationship Id="rId346" Type="http://schemas.openxmlformats.org/officeDocument/2006/relationships/hyperlink" Target="../../FICHES%20SOURCES/PDF/DOC/DOC-530.pdf" TargetMode="External"/><Relationship Id="rId388" Type="http://schemas.openxmlformats.org/officeDocument/2006/relationships/hyperlink" Target="../../FICHES%20SOURCES/PDF/DOC/DOC-960.pdf" TargetMode="External"/><Relationship Id="rId85" Type="http://schemas.openxmlformats.org/officeDocument/2006/relationships/hyperlink" Target="../../FICHES%20SOURCES/PDF/DOC/DOC-824.pdf" TargetMode="External"/><Relationship Id="rId150" Type="http://schemas.openxmlformats.org/officeDocument/2006/relationships/hyperlink" Target="../../FICHES%20SOURCES/PDF/DOC/DOC-240.pdf" TargetMode="External"/><Relationship Id="rId192" Type="http://schemas.openxmlformats.org/officeDocument/2006/relationships/hyperlink" Target="../../FICHES%20SOURCES/PDF/DOC/DOC-408.pdf" TargetMode="External"/><Relationship Id="rId206" Type="http://schemas.openxmlformats.org/officeDocument/2006/relationships/hyperlink" Target="../../FICHES%20SOURCES/PDF/DOC/DOC-844.pdf" TargetMode="External"/><Relationship Id="rId248" Type="http://schemas.openxmlformats.org/officeDocument/2006/relationships/hyperlink" Target="../../FICHES%20SOURCES/PDF/DOC/DOC-107.pdf" TargetMode="External"/><Relationship Id="rId12" Type="http://schemas.openxmlformats.org/officeDocument/2006/relationships/hyperlink" Target="../../FICHES%20SOURCES/PDF/DOC/DOC-976.pdf" TargetMode="External"/><Relationship Id="rId108" Type="http://schemas.openxmlformats.org/officeDocument/2006/relationships/hyperlink" Target="../../FICHES%20SOURCES/PDF/DOC/DOC-147.pdf" TargetMode="External"/><Relationship Id="rId315" Type="http://schemas.openxmlformats.org/officeDocument/2006/relationships/hyperlink" Target="../../FICHES%20SOURCES/PDF/DOC/DOC-172.pdf" TargetMode="External"/><Relationship Id="rId357" Type="http://schemas.openxmlformats.org/officeDocument/2006/relationships/hyperlink" Target="../../FICHES%20SOURCES/PDF/DOC/DOC-897.pdf" TargetMode="External"/><Relationship Id="rId54" Type="http://schemas.openxmlformats.org/officeDocument/2006/relationships/hyperlink" Target="../../FICHES%20SOURCES/PDF/DOC/DOC-260.pdf" TargetMode="External"/><Relationship Id="rId96" Type="http://schemas.openxmlformats.org/officeDocument/2006/relationships/hyperlink" Target="../../FICHES%20SOURCES/PDF/DOC/DOC-707.pdf" TargetMode="External"/><Relationship Id="rId161" Type="http://schemas.openxmlformats.org/officeDocument/2006/relationships/hyperlink" Target="../../FICHES%20SOURCES/PDF/DOC/DOC-286.pdf" TargetMode="External"/><Relationship Id="rId217" Type="http://schemas.openxmlformats.org/officeDocument/2006/relationships/hyperlink" Target="../../FICHES%20SOURCES/PDF/DOC/DOC-816.pdf" TargetMode="External"/><Relationship Id="rId399" Type="http://schemas.openxmlformats.org/officeDocument/2006/relationships/table" Target="../tables/table17.xml"/><Relationship Id="rId259" Type="http://schemas.openxmlformats.org/officeDocument/2006/relationships/hyperlink" Target="../../FICHES%20SOURCES/PDF/DOC/DOC-823.pdf" TargetMode="External"/><Relationship Id="rId23" Type="http://schemas.openxmlformats.org/officeDocument/2006/relationships/hyperlink" Target="../../FICHES%20SOURCES/PDF/DOC/DOC-934.pdf" TargetMode="External"/><Relationship Id="rId119" Type="http://schemas.openxmlformats.org/officeDocument/2006/relationships/hyperlink" Target="../../FICHES%20SOURCES/PDF/DOC/DOC-161.pdf" TargetMode="External"/><Relationship Id="rId270" Type="http://schemas.openxmlformats.org/officeDocument/2006/relationships/hyperlink" Target="../../FICHES%20SOURCES/PDF/DOC/DOC-622.pdf" TargetMode="External"/><Relationship Id="rId326" Type="http://schemas.openxmlformats.org/officeDocument/2006/relationships/hyperlink" Target="../../FICHES%20SOURCES/PDF/DOC/DOC-019.pdf" TargetMode="External"/><Relationship Id="rId65" Type="http://schemas.openxmlformats.org/officeDocument/2006/relationships/hyperlink" Target="../../FICHES%20SOURCES/PDF/DOC/DOC-085.pdf" TargetMode="External"/><Relationship Id="rId130" Type="http://schemas.openxmlformats.org/officeDocument/2006/relationships/hyperlink" Target="../../FICHES%20SOURCES/PDF/DOC/DOC-176.pdf" TargetMode="External"/><Relationship Id="rId368" Type="http://schemas.openxmlformats.org/officeDocument/2006/relationships/hyperlink" Target="../../FICHES%20SOURCES/PDF/DOC/DOC-095.pdf" TargetMode="External"/><Relationship Id="rId172" Type="http://schemas.openxmlformats.org/officeDocument/2006/relationships/hyperlink" Target="../../FICHES%20SOURCES/PDF/DOC/DOC-321.pdf" TargetMode="External"/><Relationship Id="rId228" Type="http://schemas.openxmlformats.org/officeDocument/2006/relationships/hyperlink" Target="../../FICHES%20SOURCES/PDF/DOC/DOC-706.pdf" TargetMode="External"/><Relationship Id="rId281" Type="http://schemas.openxmlformats.org/officeDocument/2006/relationships/hyperlink" Target="../../FICHES%20SOURCES/PDF/DOC/DOC-568.pdf" TargetMode="External"/><Relationship Id="rId337" Type="http://schemas.openxmlformats.org/officeDocument/2006/relationships/hyperlink" Target="../../FICHES%20SOURCES/PDF/DOC/DOC-116.pdf" TargetMode="External"/><Relationship Id="rId34" Type="http://schemas.openxmlformats.org/officeDocument/2006/relationships/hyperlink" Target="../../FICHES%20SOURCES/PDF/DOC/DOC-042.pdf" TargetMode="External"/><Relationship Id="rId76" Type="http://schemas.openxmlformats.org/officeDocument/2006/relationships/hyperlink" Target="../../FICHES%20SOURCES/PDF/DOC/DOC-108.pdf" TargetMode="External"/><Relationship Id="rId141" Type="http://schemas.openxmlformats.org/officeDocument/2006/relationships/hyperlink" Target="../../FICHES%20SOURCES/PDF/DOC/DOC-866.pdf" TargetMode="External"/><Relationship Id="rId379" Type="http://schemas.openxmlformats.org/officeDocument/2006/relationships/hyperlink" Target="../../FICHES%20SOURCES/PDF/DOC/DOC-887.pdf" TargetMode="External"/><Relationship Id="rId7" Type="http://schemas.openxmlformats.org/officeDocument/2006/relationships/hyperlink" Target="../../FICHES%20SOURCES/PDF/DOC/DOC-013.pdf" TargetMode="External"/><Relationship Id="rId183" Type="http://schemas.openxmlformats.org/officeDocument/2006/relationships/hyperlink" Target="../../FICHES%20SOURCES/PDF/DOC/DOC-892.pdf" TargetMode="External"/><Relationship Id="rId239" Type="http://schemas.openxmlformats.org/officeDocument/2006/relationships/hyperlink" Target="../../FICHES%20SOURCES/PDF/DOC/DOC-789.pdf" TargetMode="External"/><Relationship Id="rId390" Type="http://schemas.openxmlformats.org/officeDocument/2006/relationships/hyperlink" Target="../../FICHES%20SOURCES/PDF/DOC/DOC-962.pdf" TargetMode="External"/><Relationship Id="rId250" Type="http://schemas.openxmlformats.org/officeDocument/2006/relationships/hyperlink" Target="../../FICHES%20SOURCES/PDF/DOC/DOC-049.pdf" TargetMode="External"/><Relationship Id="rId292" Type="http://schemas.openxmlformats.org/officeDocument/2006/relationships/hyperlink" Target="../../FICHES%20SOURCES/PDF/DOC/DOC-744.pdf" TargetMode="External"/><Relationship Id="rId306" Type="http://schemas.openxmlformats.org/officeDocument/2006/relationships/hyperlink" Target="../../FICHES%20SOURCES/PDF/DOC/DOC-048.pdf" TargetMode="External"/><Relationship Id="rId45" Type="http://schemas.openxmlformats.org/officeDocument/2006/relationships/hyperlink" Target="../../FICHES%20SOURCES/PDF/DOC/DOC-836.pdf" TargetMode="External"/><Relationship Id="rId87" Type="http://schemas.openxmlformats.org/officeDocument/2006/relationships/hyperlink" Target="../../FICHES%20SOURCES/PDF/DOC/DOC-841.pdf" TargetMode="External"/><Relationship Id="rId110" Type="http://schemas.openxmlformats.org/officeDocument/2006/relationships/hyperlink" Target="../../FICHES%20SOURCES/PDF/DOC/DOC-150.pdf" TargetMode="External"/><Relationship Id="rId348" Type="http://schemas.openxmlformats.org/officeDocument/2006/relationships/hyperlink" Target="../../FICHES%20SOURCES/PDF/DOC/DOC-883.pdf" TargetMode="External"/><Relationship Id="rId152" Type="http://schemas.openxmlformats.org/officeDocument/2006/relationships/hyperlink" Target="../../FICHES%20SOURCES/PDF/DOC/DOC-245.pdf" TargetMode="External"/><Relationship Id="rId194" Type="http://schemas.openxmlformats.org/officeDocument/2006/relationships/hyperlink" Target="../../FICHES%20SOURCES/PDF/DOC/DOC-078.pdf" TargetMode="External"/><Relationship Id="rId208" Type="http://schemas.openxmlformats.org/officeDocument/2006/relationships/hyperlink" Target="../../FICHES%20SOURCES/PDF/DOC/DOC-486.pdf" TargetMode="External"/><Relationship Id="rId261" Type="http://schemas.openxmlformats.org/officeDocument/2006/relationships/hyperlink" Target="../../FICHES%20SOURCES/PDF/DOC/DOC-110.pdf" TargetMode="External"/><Relationship Id="rId14" Type="http://schemas.openxmlformats.org/officeDocument/2006/relationships/hyperlink" Target="../../FICHES%20SOURCES/PDF/DOC/DOC-021.pdf" TargetMode="External"/><Relationship Id="rId56" Type="http://schemas.openxmlformats.org/officeDocument/2006/relationships/hyperlink" Target="../../FICHES%20SOURCES/PDF/DOC/DOC-704.pdf" TargetMode="External"/><Relationship Id="rId317" Type="http://schemas.openxmlformats.org/officeDocument/2006/relationships/hyperlink" Target="../../FICHES%20SOURCES/PDF/DOC/DOC-829.pdf" TargetMode="External"/><Relationship Id="rId359" Type="http://schemas.openxmlformats.org/officeDocument/2006/relationships/hyperlink" Target="../../FICHES%20SOURCES/PDF/DOC/DOC-036.pdf" TargetMode="External"/><Relationship Id="rId98" Type="http://schemas.openxmlformats.org/officeDocument/2006/relationships/hyperlink" Target="../../FICHES%20SOURCES/PDF/DOC/DOC-854.pdf" TargetMode="External"/><Relationship Id="rId121" Type="http://schemas.openxmlformats.org/officeDocument/2006/relationships/hyperlink" Target="../../FICHES%20SOURCES/PDF/DOC/DOC-164.pdf" TargetMode="External"/><Relationship Id="rId163" Type="http://schemas.openxmlformats.org/officeDocument/2006/relationships/hyperlink" Target="../../FICHES%20SOURCES/PDF/DOC/DOC-204.pdf" TargetMode="External"/><Relationship Id="rId219" Type="http://schemas.openxmlformats.org/officeDocument/2006/relationships/hyperlink" Target="../../FICHES%20SOURCES/PDF/DOC/DOC-371.pdf" TargetMode="External"/><Relationship Id="rId370" Type="http://schemas.openxmlformats.org/officeDocument/2006/relationships/hyperlink" Target="../../FICHES%20SOURCES/PDF/DOC/DOC-918.pdf" TargetMode="External"/><Relationship Id="rId230" Type="http://schemas.openxmlformats.org/officeDocument/2006/relationships/hyperlink" Target="../../FICHES%20SOURCES/PDF/DOC/DOC-583.pdf" TargetMode="External"/><Relationship Id="rId25" Type="http://schemas.openxmlformats.org/officeDocument/2006/relationships/hyperlink" Target="..\..\FICHES%20SOURCES\PDF\DOC\DOC-031.pdf" TargetMode="External"/><Relationship Id="rId67" Type="http://schemas.openxmlformats.org/officeDocument/2006/relationships/hyperlink" Target="../../FICHES%20SOURCES/PDF/DOC/DOC-087.pdf" TargetMode="External"/><Relationship Id="rId272" Type="http://schemas.openxmlformats.org/officeDocument/2006/relationships/hyperlink" Target="../../FICHES%20SOURCES/PDF/DOC/DOC-730.pdf" TargetMode="External"/><Relationship Id="rId328" Type="http://schemas.openxmlformats.org/officeDocument/2006/relationships/hyperlink" Target="../../FICHES%20SOURCES/PDF/DOC/DOC-065.pdf" TargetMode="External"/><Relationship Id="rId132" Type="http://schemas.openxmlformats.org/officeDocument/2006/relationships/hyperlink" Target="../../FICHES%20SOURCES/PDF/DOC/DOC-180.pdf" TargetMode="External"/><Relationship Id="rId174" Type="http://schemas.openxmlformats.org/officeDocument/2006/relationships/hyperlink" Target="../../FICHES%20SOURCES/PDF/DOC/DOC-325.pdf" TargetMode="External"/><Relationship Id="rId381" Type="http://schemas.openxmlformats.org/officeDocument/2006/relationships/hyperlink" Target="../../FICHES%20SOURCES/PDF/DOC/DOC-936.pdf" TargetMode="External"/><Relationship Id="rId241" Type="http://schemas.openxmlformats.org/officeDocument/2006/relationships/hyperlink" Target="../../FICHES%20SOURCES/PDF/DOC/DOC-626.pdf" TargetMode="External"/><Relationship Id="rId36" Type="http://schemas.openxmlformats.org/officeDocument/2006/relationships/hyperlink" Target="../../FICHES%20SOURCES/PDF/DOC/DOC-861.pdf" TargetMode="External"/><Relationship Id="rId283" Type="http://schemas.openxmlformats.org/officeDocument/2006/relationships/hyperlink" Target="../../FICHES%20SOURCES/PDF/DOC/DOC-570.pdf" TargetMode="External"/><Relationship Id="rId339" Type="http://schemas.openxmlformats.org/officeDocument/2006/relationships/hyperlink" Target="../../FICHES%20SOURCES/PDF/DOC/DOC-860.pdf" TargetMode="External"/><Relationship Id="rId78" Type="http://schemas.openxmlformats.org/officeDocument/2006/relationships/hyperlink" Target="../../FICHES%20SOURCES/PDF/DOC/DOC-113.pdf" TargetMode="External"/><Relationship Id="rId101" Type="http://schemas.openxmlformats.org/officeDocument/2006/relationships/hyperlink" Target="../../FICHES%20SOURCES/PDF/DOC/DOC-135.pdf" TargetMode="External"/><Relationship Id="rId143" Type="http://schemas.openxmlformats.org/officeDocument/2006/relationships/hyperlink" Target="../../FICHES%20SOURCES/PDF/DOC/DOC-209.pdf" TargetMode="External"/><Relationship Id="rId185" Type="http://schemas.openxmlformats.org/officeDocument/2006/relationships/hyperlink" Target="../../FICHES%20SOURCES/PDF/DOC/DOC-386.pdf" TargetMode="External"/><Relationship Id="rId350" Type="http://schemas.openxmlformats.org/officeDocument/2006/relationships/hyperlink" Target="../../FICHES%20SOURCES/PDF/DOC/DOC-105.pdf" TargetMode="External"/><Relationship Id="rId9" Type="http://schemas.openxmlformats.org/officeDocument/2006/relationships/hyperlink" Target="../../FICHES%20SOURCES/PDF/DOC/DOC-920.pdf" TargetMode="External"/><Relationship Id="rId210" Type="http://schemas.openxmlformats.org/officeDocument/2006/relationships/hyperlink" Target="../../FICHES%20SOURCES/PDF/DOC/DOC-501.pdf" TargetMode="External"/><Relationship Id="rId392" Type="http://schemas.openxmlformats.org/officeDocument/2006/relationships/hyperlink" Target="../../FICHES%20SOURCES/PDF/DOC/DOC-968.pdf" TargetMode="External"/><Relationship Id="rId252" Type="http://schemas.openxmlformats.org/officeDocument/2006/relationships/hyperlink" Target="../../FICHES%20SOURCES/PDF/DOC/DOC-701.pdf" TargetMode="External"/><Relationship Id="rId294" Type="http://schemas.openxmlformats.org/officeDocument/2006/relationships/hyperlink" Target="../../FICHES%20SOURCES/PDF/DOC/DOC-970.pdf" TargetMode="External"/><Relationship Id="rId308" Type="http://schemas.openxmlformats.org/officeDocument/2006/relationships/hyperlink" Target="../../FICHES%20SOURCES/PDF/DOC/DOC-075.pdf" TargetMode="External"/><Relationship Id="rId47" Type="http://schemas.openxmlformats.org/officeDocument/2006/relationships/hyperlink" Target="../../FICHES%20SOURCES/PDF/DOC/DOC-063.pdf" TargetMode="External"/><Relationship Id="rId89" Type="http://schemas.openxmlformats.org/officeDocument/2006/relationships/hyperlink" Target="../../FICHES%20SOURCES/PDF/DOC/DOC-117.pdf" TargetMode="External"/><Relationship Id="rId112" Type="http://schemas.openxmlformats.org/officeDocument/2006/relationships/hyperlink" Target="../../FICHES%20SOURCES/PDF/DOC/DOC-152.pdf" TargetMode="External"/><Relationship Id="rId154" Type="http://schemas.openxmlformats.org/officeDocument/2006/relationships/hyperlink" Target="../../FICHES%20SOURCES/PDF/DOC/DOC-780.pdf" TargetMode="External"/><Relationship Id="rId361" Type="http://schemas.openxmlformats.org/officeDocument/2006/relationships/hyperlink" Target="../../FICHES%20SOURCES/PDF/DOC/DOC-037.pdf" TargetMode="External"/><Relationship Id="rId196" Type="http://schemas.openxmlformats.org/officeDocument/2006/relationships/hyperlink" Target="../../FICHES%20SOURCES/PDF/DOC/DOC-833.pdf" TargetMode="External"/><Relationship Id="rId16" Type="http://schemas.openxmlformats.org/officeDocument/2006/relationships/hyperlink" Target="../../FICHES%20SOURCES/PDF/DOC/DOC-023.pdf" TargetMode="External"/><Relationship Id="rId221" Type="http://schemas.openxmlformats.org/officeDocument/2006/relationships/hyperlink" Target="../../FICHES%20SOURCES/PDF/DOC/DOC-561.pdf" TargetMode="External"/><Relationship Id="rId263" Type="http://schemas.openxmlformats.org/officeDocument/2006/relationships/hyperlink" Target="../../FICHES%20SOURCES/PDF/DOC/DOC-907.pdf" TargetMode="External"/><Relationship Id="rId319" Type="http://schemas.openxmlformats.org/officeDocument/2006/relationships/hyperlink" Target="../../FICHES%20SOURCES/PDF/DOC/DOC-835.pdf" TargetMode="External"/><Relationship Id="rId37" Type="http://schemas.openxmlformats.org/officeDocument/2006/relationships/hyperlink" Target="../../FICHES%20SOURCES/PDF/DOC/DOC-645.pdf" TargetMode="External"/><Relationship Id="rId58" Type="http://schemas.openxmlformats.org/officeDocument/2006/relationships/hyperlink" Target="../../FICHES%20SOURCES/PDF/DOC/DOC-890.pdf" TargetMode="External"/><Relationship Id="rId79" Type="http://schemas.openxmlformats.org/officeDocument/2006/relationships/hyperlink" Target="../../FICHES%20SOURCES/PDF/DOC/DOC-131.pdf" TargetMode="External"/><Relationship Id="rId102" Type="http://schemas.openxmlformats.org/officeDocument/2006/relationships/hyperlink" Target="../../FICHES%20SOURCES/PDF/DOC/DOC-137.pdf" TargetMode="External"/><Relationship Id="rId123" Type="http://schemas.openxmlformats.org/officeDocument/2006/relationships/hyperlink" Target="../../FICHES%20SOURCES/PDF/DOC/DOC-166.pdf" TargetMode="External"/><Relationship Id="rId144" Type="http://schemas.openxmlformats.org/officeDocument/2006/relationships/hyperlink" Target="../../FICHES%20SOURCES/PDF/DOC/DOC-215.pdf" TargetMode="External"/><Relationship Id="rId330" Type="http://schemas.openxmlformats.org/officeDocument/2006/relationships/hyperlink" Target="../../FICHES%20SOURCES/PDF/DOC/DOC-776.pdf" TargetMode="External"/><Relationship Id="rId90" Type="http://schemas.openxmlformats.org/officeDocument/2006/relationships/hyperlink" Target="../../FICHES%20SOURCES/PDF/DOC/DOC-119.pdf" TargetMode="External"/><Relationship Id="rId165" Type="http://schemas.openxmlformats.org/officeDocument/2006/relationships/hyperlink" Target="../../FICHES%20SOURCES/PDF/DOC/DOC-314.pdf" TargetMode="External"/><Relationship Id="rId186" Type="http://schemas.openxmlformats.org/officeDocument/2006/relationships/hyperlink" Target="../../FICHES%20SOURCES/PDF/DOC/DOC-388.pdf" TargetMode="External"/><Relationship Id="rId351" Type="http://schemas.openxmlformats.org/officeDocument/2006/relationships/hyperlink" Target="../../FICHES%20SOURCES/PDF/DOC/DOC-018.pdf" TargetMode="External"/><Relationship Id="rId372" Type="http://schemas.openxmlformats.org/officeDocument/2006/relationships/hyperlink" Target="../../FICHES%20SOURCES/PDF/DOC/DOC-015.pdf" TargetMode="External"/><Relationship Id="rId393" Type="http://schemas.openxmlformats.org/officeDocument/2006/relationships/hyperlink" Target="../../FICHES%20SOURCES/PDF/DOC/DOCFR-001.pdf" TargetMode="External"/><Relationship Id="rId211" Type="http://schemas.openxmlformats.org/officeDocument/2006/relationships/hyperlink" Target="../../FICHES%20SOURCES/PDF/DOC/DOC-512.pdf" TargetMode="External"/><Relationship Id="rId232" Type="http://schemas.openxmlformats.org/officeDocument/2006/relationships/hyperlink" Target="../../FICHES%20SOURCES/PDF/DOC/DOC-121.pdf" TargetMode="External"/><Relationship Id="rId253" Type="http://schemas.openxmlformats.org/officeDocument/2006/relationships/hyperlink" Target="../../FICHES%20SOURCES/PDF/DOC/DOC-702.pdf" TargetMode="External"/><Relationship Id="rId274" Type="http://schemas.openxmlformats.org/officeDocument/2006/relationships/hyperlink" Target="../../FICHES%20SOURCES/PDF/DOC/DOC-439.pdf" TargetMode="External"/><Relationship Id="rId295" Type="http://schemas.openxmlformats.org/officeDocument/2006/relationships/hyperlink" Target="../../FICHES%20SOURCES/PDF/DOC/DOC-457.pdf" TargetMode="External"/><Relationship Id="rId309" Type="http://schemas.openxmlformats.org/officeDocument/2006/relationships/hyperlink" Target="../../FICHES%20SOURCES/PDF/DOC/DOC-793.pdf" TargetMode="External"/><Relationship Id="rId27" Type="http://schemas.openxmlformats.org/officeDocument/2006/relationships/hyperlink" Target="../../FICHES%20SOURCES/PDF/DOC/DOC-054.pdf" TargetMode="External"/><Relationship Id="rId48" Type="http://schemas.openxmlformats.org/officeDocument/2006/relationships/hyperlink" Target="../../FICHES%20SOURCES/PDF/DOC/DOC-141.pdf" TargetMode="External"/><Relationship Id="rId69" Type="http://schemas.openxmlformats.org/officeDocument/2006/relationships/hyperlink" Target="../../FICHES%20SOURCES/PDF/DOC/DOC-093.pdf" TargetMode="External"/><Relationship Id="rId113" Type="http://schemas.openxmlformats.org/officeDocument/2006/relationships/hyperlink" Target="../../FICHES%20SOURCES/PDF/DOC/DOC-153.pdf" TargetMode="External"/><Relationship Id="rId134" Type="http://schemas.openxmlformats.org/officeDocument/2006/relationships/hyperlink" Target="../../FICHES%20SOURCES/PDF/DOC/DOC-777.pdf" TargetMode="External"/><Relationship Id="rId320" Type="http://schemas.openxmlformats.org/officeDocument/2006/relationships/hyperlink" Target="../../FICHES%20SOURCES/PDF/DOC/DOC-045.pdf" TargetMode="External"/><Relationship Id="rId80" Type="http://schemas.openxmlformats.org/officeDocument/2006/relationships/hyperlink" Target="../../FICHES%20SOURCES/PDF/DOC/DOC-277.pdf" TargetMode="External"/><Relationship Id="rId155" Type="http://schemas.openxmlformats.org/officeDocument/2006/relationships/hyperlink" Target="../../FICHES%20SOURCES/PDF/DOC/DOC-268.pdf" TargetMode="External"/><Relationship Id="rId176" Type="http://schemas.openxmlformats.org/officeDocument/2006/relationships/hyperlink" Target="../../FICHES%20SOURCES/PDF/DOC/DOC-332.pdf" TargetMode="External"/><Relationship Id="rId197" Type="http://schemas.openxmlformats.org/officeDocument/2006/relationships/hyperlink" Target="../../FICHES%20SOURCES/PDF/DOC/DOC-109.pdf" TargetMode="External"/><Relationship Id="rId341" Type="http://schemas.openxmlformats.org/officeDocument/2006/relationships/hyperlink" Target="../../FICHES%20SOURCES/PDF/DOC/DOC-865.pdf" TargetMode="External"/><Relationship Id="rId362" Type="http://schemas.openxmlformats.org/officeDocument/2006/relationships/hyperlink" Target="../../FICHES%20SOURCES/PDF/DOC/DOC-043.pdf" TargetMode="External"/><Relationship Id="rId383" Type="http://schemas.openxmlformats.org/officeDocument/2006/relationships/hyperlink" Target="../../FICHES%20SOURCES/PDF/DOC/DOCFR-003.pdf" TargetMode="External"/><Relationship Id="rId201" Type="http://schemas.openxmlformats.org/officeDocument/2006/relationships/hyperlink" Target="../../FICHES%20SOURCES/PDF/DOC/DOC-840.pdf" TargetMode="External"/><Relationship Id="rId222" Type="http://schemas.openxmlformats.org/officeDocument/2006/relationships/hyperlink" Target="../../FICHES%20SOURCES/PDF/DOC/DOC-825.pdf" TargetMode="External"/><Relationship Id="rId243" Type="http://schemas.openxmlformats.org/officeDocument/2006/relationships/hyperlink" Target="../../FICHES%20SOURCES/PDF/DOC/DOC-630.pdf" TargetMode="External"/><Relationship Id="rId264" Type="http://schemas.openxmlformats.org/officeDocument/2006/relationships/hyperlink" Target="../../FICHES%20SOURCES/PDF/DOC/DOC-909.pdf" TargetMode="External"/><Relationship Id="rId285" Type="http://schemas.openxmlformats.org/officeDocument/2006/relationships/hyperlink" Target="../../FICHES%20SOURCES/PDF/DOC/DOC-571.pdf" TargetMode="External"/><Relationship Id="rId17" Type="http://schemas.openxmlformats.org/officeDocument/2006/relationships/hyperlink" Target="../../FICHES%20SOURCES/PDF/DOC/DOC-047.pdf" TargetMode="External"/><Relationship Id="rId38" Type="http://schemas.openxmlformats.org/officeDocument/2006/relationships/hyperlink" Target="../../FICHES%20SOURCES/PDF/DOC/DOC-798.pdf" TargetMode="External"/><Relationship Id="rId59" Type="http://schemas.openxmlformats.org/officeDocument/2006/relationships/hyperlink" Target="../../FICHES%20SOURCES/PDF/DOC/DOC-080.pdf" TargetMode="External"/><Relationship Id="rId103" Type="http://schemas.openxmlformats.org/officeDocument/2006/relationships/hyperlink" Target="../../FICHES%20SOURCES/PDF/DOC/DOC-139.pdf" TargetMode="External"/><Relationship Id="rId124" Type="http://schemas.openxmlformats.org/officeDocument/2006/relationships/hyperlink" Target="../../FICHES%20SOURCES/PDF/DOC/DOC-181.pdf" TargetMode="External"/><Relationship Id="rId310" Type="http://schemas.openxmlformats.org/officeDocument/2006/relationships/hyperlink" Target="../../FICHES%20SOURCES/PDF/DOC/DOC-064.pdf" TargetMode="External"/><Relationship Id="rId70" Type="http://schemas.openxmlformats.org/officeDocument/2006/relationships/hyperlink" Target="../../FICHES%20SOURCES/PDF/DOC/DOC-089.pdf" TargetMode="External"/><Relationship Id="rId91" Type="http://schemas.openxmlformats.org/officeDocument/2006/relationships/hyperlink" Target="../../FICHES%20SOURCES/PDF/DOC/DOC-120.pdf" TargetMode="External"/><Relationship Id="rId145" Type="http://schemas.openxmlformats.org/officeDocument/2006/relationships/hyperlink" Target="../../FICHES%20SOURCES/PDF/DOC/DOC-226.pdf" TargetMode="External"/><Relationship Id="rId166" Type="http://schemas.openxmlformats.org/officeDocument/2006/relationships/hyperlink" Target="../../FICHES%20SOURCES/PDF/DOC/DOC-305.pdf" TargetMode="External"/><Relationship Id="rId187" Type="http://schemas.openxmlformats.org/officeDocument/2006/relationships/hyperlink" Target="../../FICHES%20SOURCES/PDF/DOC/DOC-390.pdf" TargetMode="External"/><Relationship Id="rId331" Type="http://schemas.openxmlformats.org/officeDocument/2006/relationships/hyperlink" Target="../../FICHES%20SOURCES/PDF/DOC/DOC-839.pdf" TargetMode="External"/><Relationship Id="rId352" Type="http://schemas.openxmlformats.org/officeDocument/2006/relationships/hyperlink" Target="../../FICHES%20SOURCES/PDF/DOC/DOC-020.pdf" TargetMode="External"/><Relationship Id="rId373" Type="http://schemas.openxmlformats.org/officeDocument/2006/relationships/hyperlink" Target="../../FICHES%20SOURCES/PDF/DOC/DOC-766.pdf" TargetMode="External"/><Relationship Id="rId394" Type="http://schemas.openxmlformats.org/officeDocument/2006/relationships/hyperlink" Target="../../FICHES%20SOURCES/PDF/DOC/ONU-001.pdf" TargetMode="External"/><Relationship Id="rId1" Type="http://schemas.openxmlformats.org/officeDocument/2006/relationships/hyperlink" Target="../../FICHES%20SOURCES/PDF/DOC/DOC-002.pdf" TargetMode="External"/><Relationship Id="rId212" Type="http://schemas.openxmlformats.org/officeDocument/2006/relationships/hyperlink" Target="../../FICHES%20SOURCES/PDF/DOC/DOC-674.pdf" TargetMode="External"/><Relationship Id="rId233" Type="http://schemas.openxmlformats.org/officeDocument/2006/relationships/hyperlink" Target="../../FICHES%20SOURCES/PDF/DOC/DOC-585.pdf" TargetMode="External"/><Relationship Id="rId254" Type="http://schemas.openxmlformats.org/officeDocument/2006/relationships/hyperlink" Target="../../FICHES%20SOURCES/PDF/DOC/DOC-703.pdf" TargetMode="External"/><Relationship Id="rId28" Type="http://schemas.openxmlformats.org/officeDocument/2006/relationships/hyperlink" Target="../../FICHES%20SOURCES/PDF/DOC/DOC-032.pdf" TargetMode="External"/><Relationship Id="rId49" Type="http://schemas.openxmlformats.org/officeDocument/2006/relationships/hyperlink" Target="../../FICHES%20SOURCES/PDF/DOC/DOC-651.pdf" TargetMode="External"/><Relationship Id="rId114" Type="http://schemas.openxmlformats.org/officeDocument/2006/relationships/hyperlink" Target="../../FICHES%20SOURCES/PDF/DOC/DOC-156.pdf" TargetMode="External"/><Relationship Id="rId275" Type="http://schemas.openxmlformats.org/officeDocument/2006/relationships/hyperlink" Target="../../FICHES%20SOURCES/PDF/DOC/DOC-747.pdf" TargetMode="External"/><Relationship Id="rId296" Type="http://schemas.openxmlformats.org/officeDocument/2006/relationships/hyperlink" Target="../../FICHES%20SOURCES/PDF/DOC/DOC-826.pdf" TargetMode="External"/><Relationship Id="rId300" Type="http://schemas.openxmlformats.org/officeDocument/2006/relationships/hyperlink" Target="../../FICHES%20SOURCES/PDF/DOC/DOC-875.pdf" TargetMode="External"/><Relationship Id="rId60" Type="http://schemas.openxmlformats.org/officeDocument/2006/relationships/hyperlink" Target="../../FICHES%20SOURCES/PDF/DOC/DOC-081.pdf" TargetMode="External"/><Relationship Id="rId81" Type="http://schemas.openxmlformats.org/officeDocument/2006/relationships/hyperlink" Target="../../FICHES%20SOURCES/PDF/DOC/DOC-713.pdf" TargetMode="External"/><Relationship Id="rId135" Type="http://schemas.openxmlformats.org/officeDocument/2006/relationships/hyperlink" Target="../../FICHES%20SOURCES/PDF/DOC/DOC-185.pdf" TargetMode="External"/><Relationship Id="rId156" Type="http://schemas.openxmlformats.org/officeDocument/2006/relationships/hyperlink" Target="../../FICHES%20SOURCES/PDF/DOC/DOC-269.pdf" TargetMode="External"/><Relationship Id="rId177" Type="http://schemas.openxmlformats.org/officeDocument/2006/relationships/hyperlink" Target="../../FICHES%20SOURCES/PDF/DOC/DOC-336.pdf" TargetMode="External"/><Relationship Id="rId198" Type="http://schemas.openxmlformats.org/officeDocument/2006/relationships/hyperlink" Target="../../FICHES%20SOURCES/PDF/DOC/DOC-440.pdf" TargetMode="External"/><Relationship Id="rId321" Type="http://schemas.openxmlformats.org/officeDocument/2006/relationships/hyperlink" Target="../../FICHES%20SOURCES/PDF/DOC/DOC-831.pdf" TargetMode="External"/><Relationship Id="rId342" Type="http://schemas.openxmlformats.org/officeDocument/2006/relationships/hyperlink" Target="../../FICHES%20SOURCES/PDF/DOC/DOC-881.pdf" TargetMode="External"/><Relationship Id="rId363" Type="http://schemas.openxmlformats.org/officeDocument/2006/relationships/hyperlink" Target="../../FICHES%20SOURCES/PDF/DOC/DOC-057.pdf" TargetMode="External"/><Relationship Id="rId384" Type="http://schemas.openxmlformats.org/officeDocument/2006/relationships/hyperlink" Target="../../FICHES%20SOURCES/PDF/DOC/DOC-905.pdf" TargetMode="External"/><Relationship Id="rId202" Type="http://schemas.openxmlformats.org/officeDocument/2006/relationships/hyperlink" Target="../../FICHES%20SOURCES/PDF/DOC/DOC-344.pdf" TargetMode="External"/><Relationship Id="rId223" Type="http://schemas.openxmlformats.org/officeDocument/2006/relationships/hyperlink" Target="../../FICHES%20SOURCES/PDF/DOC/DOC-104.pdf" TargetMode="External"/><Relationship Id="rId244" Type="http://schemas.openxmlformats.org/officeDocument/2006/relationships/hyperlink" Target="../../FICHES%20SOURCES/PDF/DOC/DOC-632.pdf" TargetMode="External"/><Relationship Id="rId18" Type="http://schemas.openxmlformats.org/officeDocument/2006/relationships/hyperlink" Target="../../FICHES%20SOURCES/PDF/DOC/DOC-769.pdf" TargetMode="External"/><Relationship Id="rId39" Type="http://schemas.openxmlformats.org/officeDocument/2006/relationships/hyperlink" Target="../../FICHES%20SOURCES/PDF/DOC/DOC-862.pdf" TargetMode="External"/><Relationship Id="rId265" Type="http://schemas.openxmlformats.org/officeDocument/2006/relationships/hyperlink" Target="../../FICHES%20SOURCES/PDF/DOC/DOC-292.pdf" TargetMode="External"/><Relationship Id="rId286" Type="http://schemas.openxmlformats.org/officeDocument/2006/relationships/hyperlink" Target="../../FICHES%20SOURCES/PDF/DOC/DOC-754.pdf" TargetMode="External"/><Relationship Id="rId50" Type="http://schemas.openxmlformats.org/officeDocument/2006/relationships/hyperlink" Target="..\..\FICHES%20SOURCES\PDF\DOC\DOC-068.pdf" TargetMode="External"/><Relationship Id="rId104" Type="http://schemas.openxmlformats.org/officeDocument/2006/relationships/hyperlink" Target="../../FICHES%20SOURCES/PDF/DOC/DOC-140.pdf" TargetMode="External"/><Relationship Id="rId125" Type="http://schemas.openxmlformats.org/officeDocument/2006/relationships/hyperlink" Target="../../FICHES%20SOURCES/PDF/DOC/DOC-891.pdf" TargetMode="External"/><Relationship Id="rId146" Type="http://schemas.openxmlformats.org/officeDocument/2006/relationships/hyperlink" Target="../../FICHES%20SOURCES/PDF/DOC/DOC-227.pdf" TargetMode="External"/><Relationship Id="rId167" Type="http://schemas.openxmlformats.org/officeDocument/2006/relationships/hyperlink" Target="../../FICHES%20SOURCES/PDF/DOC/DOC-307.pdf" TargetMode="External"/><Relationship Id="rId188" Type="http://schemas.openxmlformats.org/officeDocument/2006/relationships/hyperlink" Target="../../FICHES%20SOURCES/PDF/DOC/DOC-391.pdf" TargetMode="External"/><Relationship Id="rId311" Type="http://schemas.openxmlformats.org/officeDocument/2006/relationships/hyperlink" Target="../../FICHES%20SOURCES/PDF/DOC/DOC-142.pdf" TargetMode="External"/><Relationship Id="rId332" Type="http://schemas.openxmlformats.org/officeDocument/2006/relationships/hyperlink" Target="../../FICHES%20SOURCES/PDF/DOC/DOC-843.pdf" TargetMode="External"/><Relationship Id="rId353" Type="http://schemas.openxmlformats.org/officeDocument/2006/relationships/hyperlink" Target="..\..\FICHES%20SOURCES\PDF\DOC\DOC-024.pdf" TargetMode="External"/><Relationship Id="rId374" Type="http://schemas.openxmlformats.org/officeDocument/2006/relationships/hyperlink" Target="../../FICHES%20SOURCES/PDF/DOC/DOC-171.pdf" TargetMode="External"/><Relationship Id="rId395" Type="http://schemas.openxmlformats.org/officeDocument/2006/relationships/hyperlink" Target="../../FICHES%20SOURCES/PDF/DOC/ONU-003.pdf" TargetMode="External"/><Relationship Id="rId71" Type="http://schemas.openxmlformats.org/officeDocument/2006/relationships/hyperlink" Target="../../FICHES%20SOURCES/PDF/DOC/DOC-097.pdf" TargetMode="External"/><Relationship Id="rId92" Type="http://schemas.openxmlformats.org/officeDocument/2006/relationships/hyperlink" Target="../../FICHES%20SOURCES/PDF/DOC/DOC-122.pdf" TargetMode="External"/><Relationship Id="rId213" Type="http://schemas.openxmlformats.org/officeDocument/2006/relationships/hyperlink" Target="../../FICHES%20SOURCES/PDF/DOC/DOC-733.pdf" TargetMode="External"/><Relationship Id="rId234" Type="http://schemas.openxmlformats.org/officeDocument/2006/relationships/hyperlink" Target="../../FICHES%20SOURCES/PDF/DOC/DOC-614.pdf" TargetMode="External"/><Relationship Id="rId2" Type="http://schemas.openxmlformats.org/officeDocument/2006/relationships/hyperlink" Target="../../FICHES%20SOURCES/PDF/DOC/DOC-003.pdf" TargetMode="External"/><Relationship Id="rId29" Type="http://schemas.openxmlformats.org/officeDocument/2006/relationships/hyperlink" Target="../../FICHES%20SOURCES/PDF/DOC/DOC-038.pdf" TargetMode="External"/><Relationship Id="rId255" Type="http://schemas.openxmlformats.org/officeDocument/2006/relationships/hyperlink" Target="../../FICHES%20SOURCES/PDF/DOC/DOC-759.pdf" TargetMode="External"/><Relationship Id="rId276" Type="http://schemas.openxmlformats.org/officeDocument/2006/relationships/hyperlink" Target="../../FICHES%20SOURCES/PDF/DOC/DOC-752.pdf" TargetMode="External"/><Relationship Id="rId297" Type="http://schemas.openxmlformats.org/officeDocument/2006/relationships/hyperlink" Target="../../FICHES%20SOURCES/PDF/DOC/DOC-838.pdf" TargetMode="External"/><Relationship Id="rId40" Type="http://schemas.openxmlformats.org/officeDocument/2006/relationships/hyperlink" Target="../../FICHES%20SOURCES/PDF/DOC/DOC-946.pdf" TargetMode="External"/><Relationship Id="rId115" Type="http://schemas.openxmlformats.org/officeDocument/2006/relationships/hyperlink" Target="../../FICHES%20SOURCES/PDF/DOC/DOC-157.pdf" TargetMode="External"/><Relationship Id="rId136" Type="http://schemas.openxmlformats.org/officeDocument/2006/relationships/hyperlink" Target="../../FICHES%20SOURCES/PDF/DOC/DOC-188.pdf" TargetMode="External"/><Relationship Id="rId157" Type="http://schemas.openxmlformats.org/officeDocument/2006/relationships/hyperlink" Target="../../FICHES%20SOURCES/PDF/DOC/DOC-270.pdf" TargetMode="External"/><Relationship Id="rId178" Type="http://schemas.openxmlformats.org/officeDocument/2006/relationships/hyperlink" Target="../../FICHES%20SOURCES/PDF/DOC/DOC-828.pdf" TargetMode="External"/><Relationship Id="rId301" Type="http://schemas.openxmlformats.org/officeDocument/2006/relationships/hyperlink" Target="../../FICHES%20SOURCES/PDF/DOC/DOC-476.pdf" TargetMode="External"/><Relationship Id="rId322" Type="http://schemas.openxmlformats.org/officeDocument/2006/relationships/hyperlink" Target="../../FICHES%20SOURCES/PDF/DOC/DOC-901.pdf" TargetMode="External"/><Relationship Id="rId343" Type="http://schemas.openxmlformats.org/officeDocument/2006/relationships/hyperlink" Target="../../FICHES%20SOURCES/PDF/DOC/DOC-869.pdf" TargetMode="External"/><Relationship Id="rId364" Type="http://schemas.openxmlformats.org/officeDocument/2006/relationships/hyperlink" Target="../../FICHES%20SOURCES/PDF/DOC/DOC-096.pdf" TargetMode="External"/><Relationship Id="rId61" Type="http://schemas.openxmlformats.org/officeDocument/2006/relationships/hyperlink" Target="../../FICHES%20SOURCES/PDF/DOC/DOC-082.pdf" TargetMode="External"/><Relationship Id="rId82" Type="http://schemas.openxmlformats.org/officeDocument/2006/relationships/hyperlink" Target="../../FICHES%20SOURCES/PDF/DOC/DOC-715.pdf" TargetMode="External"/><Relationship Id="rId199" Type="http://schemas.openxmlformats.org/officeDocument/2006/relationships/hyperlink" Target="../../FICHES%20SOURCES/PDF/DOC/DOC-732.pdf" TargetMode="External"/><Relationship Id="rId203" Type="http://schemas.openxmlformats.org/officeDocument/2006/relationships/hyperlink" Target="../../FICHES%20SOURCES/PDF/DOC/DOC-465.pdf" TargetMode="External"/><Relationship Id="rId385" Type="http://schemas.openxmlformats.org/officeDocument/2006/relationships/hyperlink" Target="../../FICHES%20SOURCES/PDF/DOC/DOC-955.pdf" TargetMode="External"/><Relationship Id="rId19" Type="http://schemas.openxmlformats.org/officeDocument/2006/relationships/hyperlink" Target="../../FICHES%20SOURCES/PDF/DOC/DOC-806.pdf" TargetMode="External"/><Relationship Id="rId224" Type="http://schemas.openxmlformats.org/officeDocument/2006/relationships/hyperlink" Target="../../FICHES%20SOURCES/PDF/DOC/DOC-155.pdf" TargetMode="External"/><Relationship Id="rId245" Type="http://schemas.openxmlformats.org/officeDocument/2006/relationships/hyperlink" Target="../../FICHES%20SOURCES/PDF/DOC/DOC-409.pdf" TargetMode="External"/><Relationship Id="rId266" Type="http://schemas.openxmlformats.org/officeDocument/2006/relationships/hyperlink" Target="../../FICHES%20SOURCES/PDF/DOC/DOC-011.pdf" TargetMode="External"/><Relationship Id="rId287" Type="http://schemas.openxmlformats.org/officeDocument/2006/relationships/hyperlink" Target="../../FICHES%20SOURCES/PDF/DOC/DOC-767.pdf" TargetMode="External"/><Relationship Id="rId30" Type="http://schemas.openxmlformats.org/officeDocument/2006/relationships/hyperlink" Target="../../FICHES%20SOURCES/PDF/DOC/DOC-039.pdf" TargetMode="External"/><Relationship Id="rId105" Type="http://schemas.openxmlformats.org/officeDocument/2006/relationships/hyperlink" Target="../../FICHES%20SOURCES/PDF/DOC/DOC-714.pdf" TargetMode="External"/><Relationship Id="rId126" Type="http://schemas.openxmlformats.org/officeDocument/2006/relationships/hyperlink" Target="../../FICHES%20SOURCES/PDF/DOC/DOC-173.pdf" TargetMode="External"/><Relationship Id="rId147" Type="http://schemas.openxmlformats.org/officeDocument/2006/relationships/hyperlink" Target="../../FICHES%20SOURCES/PDF/DOC/DOC-228.pdf" TargetMode="External"/><Relationship Id="rId168" Type="http://schemas.openxmlformats.org/officeDocument/2006/relationships/hyperlink" Target="../../FICHES%20SOURCES/PDF/DOC/DOC-308.pdf" TargetMode="External"/><Relationship Id="rId312" Type="http://schemas.openxmlformats.org/officeDocument/2006/relationships/hyperlink" Target="../../FICHES%20SOURCES/PDF/DOC/DOC-821.pdf" TargetMode="External"/><Relationship Id="rId333" Type="http://schemas.openxmlformats.org/officeDocument/2006/relationships/hyperlink" Target="../../FICHES%20SOURCES/PDF/DOC/DOC-514.pdf" TargetMode="External"/><Relationship Id="rId354" Type="http://schemas.openxmlformats.org/officeDocument/2006/relationships/hyperlink" Target="../../FICHES%20SOURCES/PDF/DOC/DOC-025.pdf" TargetMode="External"/><Relationship Id="rId51" Type="http://schemas.openxmlformats.org/officeDocument/2006/relationships/hyperlink" Target="../../FICHES%20SOURCES/PDF/DOC/DOC-069.pdf" TargetMode="External"/><Relationship Id="rId72" Type="http://schemas.openxmlformats.org/officeDocument/2006/relationships/hyperlink" Target="../../FICHES%20SOURCES/PDF/DOC/DOC-098.pdf" TargetMode="External"/><Relationship Id="rId93" Type="http://schemas.openxmlformats.org/officeDocument/2006/relationships/hyperlink" Target="../../FICHES%20SOURCES/PDF/DOC/DOC-123.pdf" TargetMode="External"/><Relationship Id="rId189" Type="http://schemas.openxmlformats.org/officeDocument/2006/relationships/hyperlink" Target="../../FICHES%20SOURCES/PDF/DOC/DOC-394.pdf" TargetMode="External"/><Relationship Id="rId375" Type="http://schemas.openxmlformats.org/officeDocument/2006/relationships/hyperlink" Target="../../FICHES%20SOURCES/PDF/DOC/DOC-562.pdf" TargetMode="External"/><Relationship Id="rId396" Type="http://schemas.openxmlformats.org/officeDocument/2006/relationships/hyperlink" Target="../../FICHES%20SOURCES/PDF/DOC/DOC-163.pdf" TargetMode="External"/><Relationship Id="rId3" Type="http://schemas.openxmlformats.org/officeDocument/2006/relationships/hyperlink" Target="../../FICHES%20SOURCES/PDF/DOC/DOC-004.pdf" TargetMode="External"/><Relationship Id="rId214" Type="http://schemas.openxmlformats.org/officeDocument/2006/relationships/hyperlink" Target="../../FICHES%20SOURCES/PDF/DOC/DOC-521.pdf" TargetMode="External"/><Relationship Id="rId235" Type="http://schemas.openxmlformats.org/officeDocument/2006/relationships/hyperlink" Target="../../FICHES%20SOURCES/PDF/DOC/DOC-615.pdf" TargetMode="External"/><Relationship Id="rId256" Type="http://schemas.openxmlformats.org/officeDocument/2006/relationships/hyperlink" Target="../../FICHES%20SOURCES/PDF/DOC/DOC-803.pdf" TargetMode="External"/><Relationship Id="rId277" Type="http://schemas.openxmlformats.org/officeDocument/2006/relationships/hyperlink" Target="../../FICHES%20SOURCES/PDF/DOC/DOC-753.pdf" TargetMode="External"/><Relationship Id="rId298" Type="http://schemas.openxmlformats.org/officeDocument/2006/relationships/hyperlink" Target="../../FICHES%20SOURCES/PDF/DOC/DOC-475.pdf" TargetMode="External"/><Relationship Id="rId116" Type="http://schemas.openxmlformats.org/officeDocument/2006/relationships/hyperlink" Target="../../FICHES%20SOURCES/PDF/DOC/DOC-845.pdf" TargetMode="External"/><Relationship Id="rId137" Type="http://schemas.openxmlformats.org/officeDocument/2006/relationships/hyperlink" Target="../../FICHES%20SOURCES/PDF/DOC/DOC-190.pdf" TargetMode="External"/><Relationship Id="rId158" Type="http://schemas.openxmlformats.org/officeDocument/2006/relationships/hyperlink" Target="../../FICHES%20SOURCES/PDF/DOC/DOC-271.pdf" TargetMode="External"/><Relationship Id="rId302" Type="http://schemas.openxmlformats.org/officeDocument/2006/relationships/hyperlink" Target="../../FICHES%20SOURCES/PDF/DOC/DOC-044.pdf" TargetMode="External"/><Relationship Id="rId323" Type="http://schemas.openxmlformats.org/officeDocument/2006/relationships/hyperlink" Target="../../FICHES%20SOURCES/PDF/DOC/DOC-902.pdf" TargetMode="External"/><Relationship Id="rId344" Type="http://schemas.openxmlformats.org/officeDocument/2006/relationships/hyperlink" Target="../../FICHES%20SOURCES/PDF/DOC/DOC-882.pdf" TargetMode="External"/><Relationship Id="rId20" Type="http://schemas.openxmlformats.org/officeDocument/2006/relationships/hyperlink" Target="../../FICHES%20SOURCES/PDF/DOC/DOC-842.pdf" TargetMode="External"/><Relationship Id="rId41" Type="http://schemas.openxmlformats.org/officeDocument/2006/relationships/hyperlink" Target="../../FICHES%20SOURCES/PDF/DOC/DOC-795.pdf" TargetMode="External"/><Relationship Id="rId62" Type="http://schemas.openxmlformats.org/officeDocument/2006/relationships/hyperlink" Target="../../FICHES%20SOURCES/PDF/DOC/DOC-734.pdf" TargetMode="External"/><Relationship Id="rId83" Type="http://schemas.openxmlformats.org/officeDocument/2006/relationships/hyperlink" Target="../../FICHES%20SOURCES/PDF/DOC/DOC-731.pdf" TargetMode="External"/><Relationship Id="rId179" Type="http://schemas.openxmlformats.org/officeDocument/2006/relationships/hyperlink" Target="../../FICHES%20SOURCES/PDF/DOC/DOC-348.pdf" TargetMode="External"/><Relationship Id="rId365" Type="http://schemas.openxmlformats.org/officeDocument/2006/relationships/hyperlink" Target="../../FICHES%20SOURCES/PDF/DOC/DOC-896.pdf" TargetMode="External"/><Relationship Id="rId386" Type="http://schemas.openxmlformats.org/officeDocument/2006/relationships/hyperlink" Target="../../FICHES%20SOURCES/PDF/DOC/DOC-958.pdf" TargetMode="External"/><Relationship Id="rId190" Type="http://schemas.openxmlformats.org/officeDocument/2006/relationships/hyperlink" Target="../../FICHES%20SOURCES/PDF/DOC/DOC-398.pdf" TargetMode="External"/><Relationship Id="rId204" Type="http://schemas.openxmlformats.org/officeDocument/2006/relationships/hyperlink" Target="../../FICHES%20SOURCES/PDF/DOC/DOC-352.pdf" TargetMode="External"/><Relationship Id="rId225" Type="http://schemas.openxmlformats.org/officeDocument/2006/relationships/hyperlink" Target="../../FICHES%20SOURCES/PDF/DOC/DOC-792.pdf" TargetMode="External"/><Relationship Id="rId246" Type="http://schemas.openxmlformats.org/officeDocument/2006/relationships/hyperlink" Target="../../FICHES%20SOURCES/PDF/DOC/DOC-414.pdf" TargetMode="External"/><Relationship Id="rId267" Type="http://schemas.openxmlformats.org/officeDocument/2006/relationships/hyperlink" Target="../../FICHES%20SOURCES/PDF/DOC/DOC-026.pdf" TargetMode="External"/><Relationship Id="rId288" Type="http://schemas.openxmlformats.org/officeDocument/2006/relationships/hyperlink" Target="../../FICHES%20SOURCES/PDF/DOC/DOC-755.pdf" TargetMode="External"/><Relationship Id="rId106" Type="http://schemas.openxmlformats.org/officeDocument/2006/relationships/hyperlink" Target="../../FICHES%20SOURCES/PDF/DOC/DOC-781.pdf" TargetMode="External"/><Relationship Id="rId127" Type="http://schemas.openxmlformats.org/officeDocument/2006/relationships/hyperlink" Target="../../FICHES%20SOURCES/PDF/DOC/DOC-298.pdf" TargetMode="External"/><Relationship Id="rId313" Type="http://schemas.openxmlformats.org/officeDocument/2006/relationships/hyperlink" Target="../../FICHES%20SOURCES/PDF/DOC/DOC-074.pdf" TargetMode="External"/><Relationship Id="rId10" Type="http://schemas.openxmlformats.org/officeDocument/2006/relationships/hyperlink" Target="../../FICHES%20SOURCES/PDF/DOC/DOC-938.pdf" TargetMode="External"/><Relationship Id="rId31" Type="http://schemas.openxmlformats.org/officeDocument/2006/relationships/hyperlink" Target="../../FICHES%20SOURCES/PDF/DOC/DOC-725.pdf" TargetMode="External"/><Relationship Id="rId52" Type="http://schemas.openxmlformats.org/officeDocument/2006/relationships/hyperlink" Target="../../FICHES%20SOURCES/PDF/DOC/DOC-071.pdf" TargetMode="External"/><Relationship Id="rId73" Type="http://schemas.openxmlformats.org/officeDocument/2006/relationships/hyperlink" Target="../../FICHES%20SOURCES/PDF/DOC/DOC-099.pdf" TargetMode="External"/><Relationship Id="rId94" Type="http://schemas.openxmlformats.org/officeDocument/2006/relationships/hyperlink" Target="../../FICHES%20SOURCES/PDF/DOC/DOC-124.pdf" TargetMode="External"/><Relationship Id="rId148" Type="http://schemas.openxmlformats.org/officeDocument/2006/relationships/hyperlink" Target="../../FICHES%20SOURCES/PDF/DOC/DOC-230.pdf" TargetMode="External"/><Relationship Id="rId169" Type="http://schemas.openxmlformats.org/officeDocument/2006/relationships/hyperlink" Target="../../FICHES%20SOURCES/PDF/DOC/DOC-316.pdf" TargetMode="External"/><Relationship Id="rId334" Type="http://schemas.openxmlformats.org/officeDocument/2006/relationships/hyperlink" Target="../../FICHES%20SOURCES/PDF/DOC/DOC-017.pdf" TargetMode="External"/><Relationship Id="rId355" Type="http://schemas.openxmlformats.org/officeDocument/2006/relationships/hyperlink" Target="../../FICHES%20SOURCES/PDF/DOC/DOC-027.pdf" TargetMode="External"/><Relationship Id="rId376" Type="http://schemas.openxmlformats.org/officeDocument/2006/relationships/hyperlink" Target="../../FICHES%20SOURCES/PDF/DOC/DOC-586.pdf" TargetMode="External"/><Relationship Id="rId397" Type="http://schemas.openxmlformats.org/officeDocument/2006/relationships/hyperlink" Target="../../FICHES%20SOURCES/PDF/DOC/DOC-168.pdf" TargetMode="External"/><Relationship Id="rId4" Type="http://schemas.openxmlformats.org/officeDocument/2006/relationships/hyperlink" Target="../../FICHES%20SOURCES/PDF/DOC/DOC-005.pdf" TargetMode="External"/><Relationship Id="rId180" Type="http://schemas.openxmlformats.org/officeDocument/2006/relationships/hyperlink" Target="../../FICHES%20SOURCES/PDF/DOC/DOC-764.pdf" TargetMode="External"/><Relationship Id="rId215" Type="http://schemas.openxmlformats.org/officeDocument/2006/relationships/hyperlink" Target="../../FICHES%20SOURCES/PDF/DOC/DOC-527.pdf" TargetMode="External"/><Relationship Id="rId236" Type="http://schemas.openxmlformats.org/officeDocument/2006/relationships/hyperlink" Target="../../FICHES%20SOURCES/PDF/DOC/DOC-870.pdf" TargetMode="External"/><Relationship Id="rId257" Type="http://schemas.openxmlformats.org/officeDocument/2006/relationships/hyperlink" Target="../../FICHES%20SOURCES/PDF/DOC/DOC-805.pdf" TargetMode="External"/><Relationship Id="rId278" Type="http://schemas.openxmlformats.org/officeDocument/2006/relationships/hyperlink" Target="../../FICHES%20SOURCES/PDF/DOC/DOC-791.pdf" TargetMode="External"/><Relationship Id="rId303" Type="http://schemas.openxmlformats.org/officeDocument/2006/relationships/hyperlink" Target="../../FICHES%20SOURCES/PDF/DOC/DOC-797.pdf" TargetMode="External"/><Relationship Id="rId42" Type="http://schemas.openxmlformats.org/officeDocument/2006/relationships/hyperlink" Target="../../FICHES%20SOURCES/PDF/DOC/DOC-055.pdf" TargetMode="External"/><Relationship Id="rId84" Type="http://schemas.openxmlformats.org/officeDocument/2006/relationships/hyperlink" Target="../../FICHES%20SOURCES/PDF/DOC/DOC-784.pdf" TargetMode="External"/><Relationship Id="rId138" Type="http://schemas.openxmlformats.org/officeDocument/2006/relationships/hyperlink" Target="../../FICHES%20SOURCES/PDF/DOC/DOC-191.pdf" TargetMode="External"/><Relationship Id="rId345" Type="http://schemas.openxmlformats.org/officeDocument/2006/relationships/hyperlink" Target="../../FICHES%20SOURCES/PDF/DOC/DOC-177.pdf" TargetMode="External"/><Relationship Id="rId387" Type="http://schemas.openxmlformats.org/officeDocument/2006/relationships/hyperlink" Target="../../FICHES%20SOURCES/PDF/DOC/DOC-959.pdf" TargetMode="External"/><Relationship Id="rId191" Type="http://schemas.openxmlformats.org/officeDocument/2006/relationships/hyperlink" Target="../../FICHES%20SOURCES/PDF/DOC/DOC-103.pdf" TargetMode="External"/><Relationship Id="rId205" Type="http://schemas.openxmlformats.org/officeDocument/2006/relationships/hyperlink" Target="../../FICHES%20SOURCES/PDF/DOC/DOC-787.pdf" TargetMode="External"/><Relationship Id="rId247" Type="http://schemas.openxmlformats.org/officeDocument/2006/relationships/hyperlink" Target="../../FICHES%20SOURCES/PDF/DOC/DOC-415.pdf" TargetMode="External"/><Relationship Id="rId107" Type="http://schemas.openxmlformats.org/officeDocument/2006/relationships/hyperlink" Target="../../FICHES%20SOURCES/PDF/DOC/DOC-144.pdf" TargetMode="External"/><Relationship Id="rId289" Type="http://schemas.openxmlformats.org/officeDocument/2006/relationships/hyperlink" Target="../../FICHES%20SOURCES/PDF/DOC/DOC-010.pdf" TargetMode="External"/><Relationship Id="rId11" Type="http://schemas.openxmlformats.org/officeDocument/2006/relationships/hyperlink" Target="../../FICHES%20SOURCES/PDF/DOC/DOC-948.pdf" TargetMode="External"/><Relationship Id="rId53" Type="http://schemas.openxmlformats.org/officeDocument/2006/relationships/hyperlink" Target="../../FICHES%20SOURCES/PDF/DOC/DOC-073.pdf" TargetMode="External"/><Relationship Id="rId149" Type="http://schemas.openxmlformats.org/officeDocument/2006/relationships/hyperlink" Target="../../FICHES%20SOURCES/PDF/DOC/DOC-232.pdf" TargetMode="External"/><Relationship Id="rId314" Type="http://schemas.openxmlformats.org/officeDocument/2006/relationships/hyperlink" Target="../../FICHES%20SOURCES/PDF/DOC/DOC-154.pdf" TargetMode="External"/><Relationship Id="rId356" Type="http://schemas.openxmlformats.org/officeDocument/2006/relationships/hyperlink" Target="../../FICHES%20SOURCES/PDF/DOC/DOC-034.pdf" TargetMode="External"/><Relationship Id="rId398" Type="http://schemas.openxmlformats.org/officeDocument/2006/relationships/printerSettings" Target="../printerSettings/printerSettings7.bin"/><Relationship Id="rId95" Type="http://schemas.openxmlformats.org/officeDocument/2006/relationships/hyperlink" Target="../../FICHES%20SOURCES/PDF/DOC/DOC-125.pdf" TargetMode="External"/><Relationship Id="rId160" Type="http://schemas.openxmlformats.org/officeDocument/2006/relationships/hyperlink" Target="../../FICHES%20SOURCES/PDF/DOC/DOC-072.pdf" TargetMode="External"/><Relationship Id="rId216" Type="http://schemas.openxmlformats.org/officeDocument/2006/relationships/hyperlink" Target="../../FICHES%20SOURCES/PDF/DOC/DOC-529.pdf" TargetMode="External"/><Relationship Id="rId258" Type="http://schemas.openxmlformats.org/officeDocument/2006/relationships/hyperlink" Target="../../FICHES%20SOURCES/PDF/DOC/DOC-977.pdf" TargetMode="External"/><Relationship Id="rId22" Type="http://schemas.openxmlformats.org/officeDocument/2006/relationships/hyperlink" Target="../../FICHES%20SOURCES/PDF/DOC/DOC-917.pdf" TargetMode="External"/><Relationship Id="rId64" Type="http://schemas.openxmlformats.org/officeDocument/2006/relationships/hyperlink" Target="../../FICHES%20SOURCES/PDF/DOC/DOC-084.pdf" TargetMode="External"/><Relationship Id="rId118" Type="http://schemas.openxmlformats.org/officeDocument/2006/relationships/hyperlink" Target="../../FICHES%20SOURCES/PDF/DOC/DOC-160.pdf" TargetMode="External"/><Relationship Id="rId325" Type="http://schemas.openxmlformats.org/officeDocument/2006/relationships/hyperlink" Target="../../FICHES%20SOURCES/PDF/DOC/DOC-908.pdf" TargetMode="External"/><Relationship Id="rId367" Type="http://schemas.openxmlformats.org/officeDocument/2006/relationships/hyperlink" Target="../../FICHES%20SOURCES/PDF/DOC/DOC-911.pdf" TargetMode="External"/><Relationship Id="rId171" Type="http://schemas.openxmlformats.org/officeDocument/2006/relationships/hyperlink" Target="../../FICHES%20SOURCES/PDF/DOC/DOC-320.pdf" TargetMode="External"/><Relationship Id="rId227" Type="http://schemas.openxmlformats.org/officeDocument/2006/relationships/hyperlink" Target="../../FICHES%20SOURCES/PDF/DOC/DOC-832.pdf" TargetMode="External"/><Relationship Id="rId269" Type="http://schemas.openxmlformats.org/officeDocument/2006/relationships/hyperlink" Target="../../FICHES%20SOURCES/PDF/DOC/DOC-564.pdf" TargetMode="External"/><Relationship Id="rId33" Type="http://schemas.openxmlformats.org/officeDocument/2006/relationships/hyperlink" Target="../../FICHES%20SOURCES/PDF/DOC/DOC-857.pdf" TargetMode="External"/><Relationship Id="rId129" Type="http://schemas.openxmlformats.org/officeDocument/2006/relationships/hyperlink" Target="../../FICHES%20SOURCES/PDF/DOC/DOC-118.pdf" TargetMode="External"/><Relationship Id="rId280" Type="http://schemas.openxmlformats.org/officeDocument/2006/relationships/hyperlink" Target="../../FICHES%20SOURCES/PDF/DOC/DOC-971.pdf" TargetMode="External"/><Relationship Id="rId336" Type="http://schemas.openxmlformats.org/officeDocument/2006/relationships/hyperlink" Target="../../FICHES%20SOURCES/PDF/DOC/DOC-689.pdf" TargetMode="External"/><Relationship Id="rId75" Type="http://schemas.openxmlformats.org/officeDocument/2006/relationships/hyperlink" Target="../../FICHES%20SOURCES/PDF/DOC/DOC-106.pdf" TargetMode="External"/><Relationship Id="rId140" Type="http://schemas.openxmlformats.org/officeDocument/2006/relationships/hyperlink" Target="../../FICHES%20SOURCES/PDF/DOC/DOC-201.pdf" TargetMode="External"/><Relationship Id="rId182" Type="http://schemas.openxmlformats.org/officeDocument/2006/relationships/hyperlink" Target="../../FICHES%20SOURCES/PDF/DOC/DOC-361.pdf" TargetMode="External"/><Relationship Id="rId378" Type="http://schemas.openxmlformats.org/officeDocument/2006/relationships/hyperlink" Target="../../FICHES%20SOURCES/PDF/DOC/DOC-587.pdf" TargetMode="External"/><Relationship Id="rId6" Type="http://schemas.openxmlformats.org/officeDocument/2006/relationships/hyperlink" Target="../../FICHES%20SOURCES/PDF/DOC/DOC-974.pdf" TargetMode="External"/><Relationship Id="rId238" Type="http://schemas.openxmlformats.org/officeDocument/2006/relationships/hyperlink" Target="../../FICHES%20SOURCES/PDF/DOC/DOC-621.pdf" TargetMode="External"/><Relationship Id="rId291" Type="http://schemas.openxmlformats.org/officeDocument/2006/relationships/hyperlink" Target="../../FICHES%20SOURCES/PDF/DOC/DOC-728.pdf" TargetMode="External"/><Relationship Id="rId305" Type="http://schemas.openxmlformats.org/officeDocument/2006/relationships/hyperlink" Target="../../FICHES%20SOURCES/PDF/DOC/DOC-576.pdf" TargetMode="External"/><Relationship Id="rId347" Type="http://schemas.openxmlformats.org/officeDocument/2006/relationships/hyperlink" Target="../../FICHES%20SOURCES/PDF/DOC/DOC-531.pdf" TargetMode="External"/><Relationship Id="rId44" Type="http://schemas.openxmlformats.org/officeDocument/2006/relationships/hyperlink" Target="../../FICHES%20SOURCES/PDF/DOC/DOC-820.pdf" TargetMode="External"/><Relationship Id="rId86" Type="http://schemas.openxmlformats.org/officeDocument/2006/relationships/hyperlink" Target="../../FICHES%20SOURCES/PDF/DOC/DOC-827.pdf" TargetMode="External"/><Relationship Id="rId151" Type="http://schemas.openxmlformats.org/officeDocument/2006/relationships/hyperlink" Target="../../FICHES%20SOURCES/PDF/DOC/DOC-241.pdf" TargetMode="External"/><Relationship Id="rId389" Type="http://schemas.openxmlformats.org/officeDocument/2006/relationships/hyperlink" Target="../../FICHES%20SOURCES/PDF/DOC/DOC-961.pdf" TargetMode="External"/><Relationship Id="rId193" Type="http://schemas.openxmlformats.org/officeDocument/2006/relationships/hyperlink" Target="../../FICHES%20SOURCES/PDF/DOC/DOC-410.pdf" TargetMode="External"/><Relationship Id="rId207" Type="http://schemas.openxmlformats.org/officeDocument/2006/relationships/hyperlink" Target="../../FICHES%20SOURCES/PDF/DOC/DOC-480.pdf" TargetMode="External"/><Relationship Id="rId249" Type="http://schemas.openxmlformats.org/officeDocument/2006/relationships/hyperlink" Target="../../FICHES%20SOURCES/PDF/DOC/DOCFR-002.pdf" TargetMode="External"/><Relationship Id="rId13" Type="http://schemas.openxmlformats.org/officeDocument/2006/relationships/hyperlink" Target="../../FICHES%20SOURCES/PDF/DOC/DOC-008.pdf" TargetMode="External"/><Relationship Id="rId109" Type="http://schemas.openxmlformats.org/officeDocument/2006/relationships/hyperlink" Target="../../FICHES%20SOURCES/PDF/DOC/DOC-149.pdf" TargetMode="External"/><Relationship Id="rId260" Type="http://schemas.openxmlformats.org/officeDocument/2006/relationships/hyperlink" Target="../../FICHES%20SOURCES/PDF/DOC/DOC-076.pdf" TargetMode="External"/><Relationship Id="rId316" Type="http://schemas.openxmlformats.org/officeDocument/2006/relationships/hyperlink" Target="../../FICHES%20SOURCES/PDF/DOC/DOC-616.pdf" TargetMode="External"/><Relationship Id="rId55" Type="http://schemas.openxmlformats.org/officeDocument/2006/relationships/hyperlink" Target="../../FICHES%20SOURCES/PDF/DOC/DOC-700.pdf" TargetMode="External"/><Relationship Id="rId97" Type="http://schemas.openxmlformats.org/officeDocument/2006/relationships/hyperlink" Target="../../FICHES%20SOURCES/PDF/DOC/DOC-768.pdf" TargetMode="External"/><Relationship Id="rId120" Type="http://schemas.openxmlformats.org/officeDocument/2006/relationships/hyperlink" Target="../../FICHES%20SOURCES/PDF/DOC/DOC-162.pdf" TargetMode="External"/><Relationship Id="rId358" Type="http://schemas.openxmlformats.org/officeDocument/2006/relationships/hyperlink" Target="../../FICHES%20SOURCES/PDF/DOC/DOC-898.pdf" TargetMode="External"/><Relationship Id="rId162" Type="http://schemas.openxmlformats.org/officeDocument/2006/relationships/hyperlink" Target="../../FICHES%20SOURCES/PDF/DOC/DOC-289.pdf" TargetMode="External"/><Relationship Id="rId218" Type="http://schemas.openxmlformats.org/officeDocument/2006/relationships/hyperlink" Target="../../FICHES%20SOURCES/PDF/DOC/DOC-818.pdf" TargetMode="External"/><Relationship Id="rId271" Type="http://schemas.openxmlformats.org/officeDocument/2006/relationships/hyperlink" Target="../../FICHES%20SOURCES/PDF/DOC/DOC-719.pdf" TargetMode="External"/><Relationship Id="rId24" Type="http://schemas.openxmlformats.org/officeDocument/2006/relationships/hyperlink" Target="..\..\FICHES%20SOURCES\PDF\DOC\DOC-029.pdf" TargetMode="External"/><Relationship Id="rId66" Type="http://schemas.openxmlformats.org/officeDocument/2006/relationships/hyperlink" Target="../../FICHES%20SOURCES/PDF/DOC/DOC-086.pdf" TargetMode="External"/><Relationship Id="rId131" Type="http://schemas.openxmlformats.org/officeDocument/2006/relationships/hyperlink" Target="../../FICHES%20SOURCES/PDF/DOC/DOC-853.pdf" TargetMode="External"/><Relationship Id="rId327" Type="http://schemas.openxmlformats.org/officeDocument/2006/relationships/hyperlink" Target="..\..\FICHES%20SOURCES\PDF\DOC\DOC-030.pdf" TargetMode="External"/><Relationship Id="rId369" Type="http://schemas.openxmlformats.org/officeDocument/2006/relationships/hyperlink" Target="../../FICHES%20SOURCES/PDF/DOC/DOC-545.pdf" TargetMode="External"/><Relationship Id="rId173" Type="http://schemas.openxmlformats.org/officeDocument/2006/relationships/hyperlink" Target="../../FICHES%20SOURCES/PDF/DOC/DOC-324.pdf" TargetMode="External"/><Relationship Id="rId229" Type="http://schemas.openxmlformats.org/officeDocument/2006/relationships/hyperlink" Target="../../FICHES%20SOURCES/PDF/DOC/DOC-894.pdf" TargetMode="External"/><Relationship Id="rId380" Type="http://schemas.openxmlformats.org/officeDocument/2006/relationships/hyperlink" Target="../../FICHES%20SOURCES/PDF/DOC/DOC-906.pdf" TargetMode="External"/><Relationship Id="rId240" Type="http://schemas.openxmlformats.org/officeDocument/2006/relationships/hyperlink" Target="../../FICHES%20SOURCES/PDF/DOC/DOC-624.pdf" TargetMode="External"/><Relationship Id="rId35" Type="http://schemas.openxmlformats.org/officeDocument/2006/relationships/hyperlink" Target="../../FICHES%20SOURCES/PDF/DOC/DOC-646.pdf" TargetMode="External"/><Relationship Id="rId77" Type="http://schemas.openxmlformats.org/officeDocument/2006/relationships/hyperlink" Target="../../FICHES%20SOURCES/PDF/DOC/DOC-112.pdf" TargetMode="External"/><Relationship Id="rId100" Type="http://schemas.openxmlformats.org/officeDocument/2006/relationships/hyperlink" Target="../../FICHES%20SOURCES/PDF/DOC/DOC-667.pdf" TargetMode="External"/><Relationship Id="rId282" Type="http://schemas.openxmlformats.org/officeDocument/2006/relationships/hyperlink" Target="../../FICHES%20SOURCES/PDF/DOC/DOC-569.pdf" TargetMode="External"/><Relationship Id="rId338" Type="http://schemas.openxmlformats.org/officeDocument/2006/relationships/hyperlink" Target="../../FICHES%20SOURCES/PDF/DOC/DOC-782.pdf" TargetMode="External"/><Relationship Id="rId8" Type="http://schemas.openxmlformats.org/officeDocument/2006/relationships/hyperlink" Target="../../FICHES%20SOURCES/PDF/DOC/DOC-014.pdf" TargetMode="External"/><Relationship Id="rId142" Type="http://schemas.openxmlformats.org/officeDocument/2006/relationships/hyperlink" Target="../../FICHES%20SOURCES/PDF/DOC/DOC-206.pdf" TargetMode="External"/><Relationship Id="rId184" Type="http://schemas.openxmlformats.org/officeDocument/2006/relationships/hyperlink" Target="../../FICHES%20SOURCES/PDF/DOC/DOC-383.pdf" TargetMode="External"/><Relationship Id="rId391" Type="http://schemas.openxmlformats.org/officeDocument/2006/relationships/hyperlink" Target="../../FICHES%20SOURCES/PDF/DOC/DOC-079.pdf" TargetMode="External"/><Relationship Id="rId251" Type="http://schemas.openxmlformats.org/officeDocument/2006/relationships/hyperlink" Target="../../FICHES%20SOURCES/PDF/DOC/DOC-699.pdf" TargetMode="External"/><Relationship Id="rId46" Type="http://schemas.openxmlformats.org/officeDocument/2006/relationships/hyperlink" Target="../../FICHES%20SOURCES/PDF/DOC/DOC-062.pdf" TargetMode="External"/><Relationship Id="rId293" Type="http://schemas.openxmlformats.org/officeDocument/2006/relationships/hyperlink" Target="../../FICHES%20SOURCES/PDF/DOC/DOC-847.pdf" TargetMode="External"/><Relationship Id="rId307" Type="http://schemas.openxmlformats.org/officeDocument/2006/relationships/hyperlink" Target="../../FICHES%20SOURCES/PDF/DOC/DOC-773.pdf" TargetMode="External"/><Relationship Id="rId349" Type="http://schemas.openxmlformats.org/officeDocument/2006/relationships/hyperlink" Target="../../FICHES%20SOURCES/PDF/DOC/DOC-012.pdf" TargetMode="External"/><Relationship Id="rId88" Type="http://schemas.openxmlformats.org/officeDocument/2006/relationships/hyperlink" Target="../../FICHES%20SOURCES/PDF/DOC/DOC-724.pdf" TargetMode="External"/><Relationship Id="rId111" Type="http://schemas.openxmlformats.org/officeDocument/2006/relationships/hyperlink" Target="../../FICHES%20SOURCES/PDF/DOC/DOC-101.pdf" TargetMode="External"/><Relationship Id="rId153" Type="http://schemas.openxmlformats.org/officeDocument/2006/relationships/hyperlink" Target="../../FICHES%20SOURCES/PDF/DOC/DOC-252.pdf" TargetMode="External"/><Relationship Id="rId195" Type="http://schemas.openxmlformats.org/officeDocument/2006/relationships/hyperlink" Target="../../FICHES%20SOURCES/PDF/DOC/DOC-416.pdf" TargetMode="External"/><Relationship Id="rId209" Type="http://schemas.openxmlformats.org/officeDocument/2006/relationships/hyperlink" Target="../../FICHES%20SOURCES/PDF/DOC/DOC-495.pdf" TargetMode="External"/><Relationship Id="rId360" Type="http://schemas.openxmlformats.org/officeDocument/2006/relationships/hyperlink" Target="../../FICHES%20SOURCES/PDF/DOC/DOC-035.pdf" TargetMode="External"/><Relationship Id="rId220" Type="http://schemas.openxmlformats.org/officeDocument/2006/relationships/hyperlink" Target="../../FICHES%20SOURCES/PDF/DOC/DOC-547.pdf" TargetMode="External"/><Relationship Id="rId15" Type="http://schemas.openxmlformats.org/officeDocument/2006/relationships/hyperlink" Target="../../FICHES%20SOURCES/PDF/DOC/DOC-022.pdf" TargetMode="External"/><Relationship Id="rId57" Type="http://schemas.openxmlformats.org/officeDocument/2006/relationships/hyperlink" Target="../../FICHES%20SOURCES/PDF/DOC/DOC-710.pdf" TargetMode="External"/><Relationship Id="rId262" Type="http://schemas.openxmlformats.org/officeDocument/2006/relationships/hyperlink" Target="../../FICHES%20SOURCES/PDF/DOC/DOC-111.pdf" TargetMode="External"/><Relationship Id="rId318" Type="http://schemas.openxmlformats.org/officeDocument/2006/relationships/hyperlink" Target="../../FICHES%20SOURCES/PDF/DOC/DOC-834.pdf" TargetMode="External"/><Relationship Id="rId99" Type="http://schemas.openxmlformats.org/officeDocument/2006/relationships/hyperlink" Target="../../FICHES%20SOURCES/PDF/DOC/DOC-130.pdf" TargetMode="External"/><Relationship Id="rId122" Type="http://schemas.openxmlformats.org/officeDocument/2006/relationships/hyperlink" Target="../../FICHES%20SOURCES/PDF/DOC/DOC-165.pdf" TargetMode="External"/><Relationship Id="rId164" Type="http://schemas.openxmlformats.org/officeDocument/2006/relationships/hyperlink" Target="../../FICHES%20SOURCES/PDF/DOC/DOC-296.pdf" TargetMode="External"/><Relationship Id="rId371" Type="http://schemas.openxmlformats.org/officeDocument/2006/relationships/hyperlink" Target="../../FICHES%20SOURCES/PDF/DOC/DOC-886.pdf" TargetMode="External"/><Relationship Id="rId26" Type="http://schemas.openxmlformats.org/officeDocument/2006/relationships/hyperlink" Target="../../FICHES%20SOURCES/PDF/DOC/DOC-051.pdf" TargetMode="External"/><Relationship Id="rId231" Type="http://schemas.openxmlformats.org/officeDocument/2006/relationships/hyperlink" Target="../../FICHES%20SOURCES/PDF/DOC/DOC-070.pdf" TargetMode="External"/><Relationship Id="rId273" Type="http://schemas.openxmlformats.org/officeDocument/2006/relationships/hyperlink" Target="../../FICHES%20SOURCES/PDF/DOC/DOC-742.pdf" TargetMode="External"/><Relationship Id="rId329" Type="http://schemas.openxmlformats.org/officeDocument/2006/relationships/hyperlink" Target="../../FICHES%20SOURCES/PDF/DOC/DOC-102.pdf" TargetMode="External"/><Relationship Id="rId68" Type="http://schemas.openxmlformats.org/officeDocument/2006/relationships/hyperlink" Target="../../FICHES%20SOURCES/PDF/DOC/DOC-178.pdf" TargetMode="External"/><Relationship Id="rId133" Type="http://schemas.openxmlformats.org/officeDocument/2006/relationships/hyperlink" Target="../../FICHES%20SOURCES/PDF/DOC/DOC-182.pdf" TargetMode="External"/><Relationship Id="rId175" Type="http://schemas.openxmlformats.org/officeDocument/2006/relationships/hyperlink" Target="../../FICHES%20SOURCES/PDF/DOC/DOC-330.pdf" TargetMode="External"/><Relationship Id="rId340" Type="http://schemas.openxmlformats.org/officeDocument/2006/relationships/hyperlink" Target="../../FICHES%20SOURCES/PDF/DOC/DOC-863.pdf" TargetMode="External"/><Relationship Id="rId200" Type="http://schemas.openxmlformats.org/officeDocument/2006/relationships/hyperlink" Target="../../FICHES%20SOURCES/PDF/DOC/DOC-443.pdf" TargetMode="External"/><Relationship Id="rId382" Type="http://schemas.openxmlformats.org/officeDocument/2006/relationships/hyperlink" Target="../../FICHES%20SOURCES/PDF/DOC/DOC-985.pdf" TargetMode="External"/><Relationship Id="rId242" Type="http://schemas.openxmlformats.org/officeDocument/2006/relationships/hyperlink" Target="../../FICHES%20SOURCES/PDF/DOC/DOC-629.pdf" TargetMode="External"/><Relationship Id="rId284" Type="http://schemas.openxmlformats.org/officeDocument/2006/relationships/hyperlink" Target="../../FICHES%20SOURCES/PDF/DOC/DOC-452.pdf" TargetMode="External"/></Relationships>
</file>

<file path=xl/worksheets/_rels/sheet9.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vmlDrawing" Target="../drawings/vmlDrawing4.vml"/><Relationship Id="rId7" Type="http://schemas.openxmlformats.org/officeDocument/2006/relationships/ctrlProp" Target="../ctrlProps/ctrlProp14.xml"/><Relationship Id="rId2" Type="http://schemas.openxmlformats.org/officeDocument/2006/relationships/drawing" Target="../drawings/drawing5.xml"/><Relationship Id="rId1" Type="http://schemas.openxmlformats.org/officeDocument/2006/relationships/printerSettings" Target="../printerSettings/printerSettings8.bin"/><Relationship Id="rId6" Type="http://schemas.openxmlformats.org/officeDocument/2006/relationships/ctrlProp" Target="../ctrlProps/ctrlProp13.xml"/><Relationship Id="rId5" Type="http://schemas.openxmlformats.org/officeDocument/2006/relationships/ctrlProp" Target="../ctrlProps/ctrlProp12.xml"/><Relationship Id="rId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DDF18-BCFD-684D-A187-35709C44D453}">
  <sheetPr codeName="Feuil2">
    <tabColor rgb="FF7030A0"/>
  </sheetPr>
  <dimension ref="A1:AL34"/>
  <sheetViews>
    <sheetView tabSelected="1" zoomScale="40" zoomScaleNormal="40" workbookViewId="0">
      <selection activeCell="R19" sqref="R19"/>
    </sheetView>
  </sheetViews>
  <sheetFormatPr baseColWidth="10" defaultColWidth="10.875" defaultRowHeight="18.75" outlineLevelCol="1" x14ac:dyDescent="0.25"/>
  <cols>
    <col min="1" max="1" width="29.875" style="151" bestFit="1" customWidth="1"/>
    <col min="2" max="2" width="16.75" style="226" customWidth="1" outlineLevel="1"/>
    <col min="3" max="3" width="11" style="225" customWidth="1" outlineLevel="1"/>
    <col min="4" max="4" width="2.625" style="225" customWidth="1"/>
    <col min="5" max="5" width="17.875" style="226" customWidth="1" outlineLevel="1"/>
    <col min="6" max="6" width="13.875" style="151" customWidth="1" outlineLevel="1"/>
    <col min="7" max="7" width="26" style="151" customWidth="1" outlineLevel="1"/>
    <col min="8" max="8" width="30.625" style="151" customWidth="1" outlineLevel="1"/>
    <col min="9" max="9" width="2.625" style="219" customWidth="1"/>
    <col min="10" max="10" width="12.625" style="151" customWidth="1"/>
    <col min="11" max="11" width="18.125" style="151" customWidth="1" outlineLevel="1"/>
    <col min="12" max="12" width="13.5" style="151" customWidth="1" outlineLevel="1"/>
    <col min="13" max="13" width="15.125" style="151" customWidth="1" outlineLevel="1"/>
    <col min="14" max="14" width="14.5" style="151" customWidth="1" outlineLevel="1"/>
    <col min="15" max="15" width="17.125" style="229" customWidth="1" outlineLevel="1"/>
    <col min="16" max="16" width="2.625" style="228" customWidth="1"/>
    <col min="17" max="17" width="14.875" style="151" customWidth="1" outlineLevel="1"/>
    <col min="18" max="18" width="68.625" style="151" customWidth="1" outlineLevel="1"/>
    <col min="19" max="19" width="38.625" style="151" customWidth="1" outlineLevel="1"/>
    <col min="20" max="20" width="2.625" style="151" customWidth="1"/>
    <col min="21" max="21" width="39.25" style="230" customWidth="1"/>
    <col min="22" max="22" width="46" style="151" customWidth="1"/>
    <col min="23" max="23" width="118.5" style="151" bestFit="1" customWidth="1"/>
    <col min="24" max="24" width="22.875" style="226" hidden="1" customWidth="1" outlineLevel="1"/>
    <col min="25" max="25" width="29.625" style="151" hidden="1" customWidth="1" outlineLevel="1"/>
    <col min="26" max="26" width="10.875" style="151" collapsed="1"/>
    <col min="27" max="30" width="10.875" style="151"/>
    <col min="31" max="31" width="18.75" style="151" bestFit="1" customWidth="1"/>
    <col min="32" max="32" width="12.125" style="151" bestFit="1" customWidth="1"/>
    <col min="33" max="33" width="15.625" style="151" bestFit="1" customWidth="1"/>
    <col min="34" max="34" width="10.875" style="151" customWidth="1"/>
    <col min="35" max="35" width="10.75" style="151" bestFit="1" customWidth="1"/>
    <col min="36" max="16384" width="10.875" style="151"/>
  </cols>
  <sheetData>
    <row r="1" spans="1:38" ht="93" customHeight="1" thickTop="1" thickBot="1" x14ac:dyDescent="0.3">
      <c r="A1" s="141" t="s">
        <v>126</v>
      </c>
      <c r="B1" s="142" t="s">
        <v>2728</v>
      </c>
      <c r="C1" s="141" t="s">
        <v>2729</v>
      </c>
      <c r="D1" s="143" t="s">
        <v>1555</v>
      </c>
      <c r="E1" s="144" t="s">
        <v>2727</v>
      </c>
      <c r="F1" s="144" t="s">
        <v>2726</v>
      </c>
      <c r="G1" s="144" t="s">
        <v>2591</v>
      </c>
      <c r="H1" s="145" t="s">
        <v>127</v>
      </c>
      <c r="I1" s="145" t="s">
        <v>2625</v>
      </c>
      <c r="J1" s="145" t="s">
        <v>2716</v>
      </c>
      <c r="K1" s="145" t="s">
        <v>2730</v>
      </c>
      <c r="L1" s="145" t="s">
        <v>72</v>
      </c>
      <c r="M1" s="145" t="s">
        <v>2731</v>
      </c>
      <c r="N1" s="145" t="s">
        <v>2732</v>
      </c>
      <c r="O1" s="145" t="s">
        <v>2722</v>
      </c>
      <c r="P1" s="146" t="s">
        <v>2626</v>
      </c>
      <c r="Q1" s="147" t="s">
        <v>73</v>
      </c>
      <c r="R1" s="147" t="s">
        <v>74</v>
      </c>
      <c r="S1" s="145" t="s">
        <v>128</v>
      </c>
      <c r="T1" s="146" t="s">
        <v>2627</v>
      </c>
      <c r="U1" s="148" t="s">
        <v>129</v>
      </c>
      <c r="V1" s="144" t="s">
        <v>139</v>
      </c>
      <c r="W1" s="145" t="s">
        <v>154</v>
      </c>
      <c r="X1" s="149" t="s">
        <v>2607</v>
      </c>
      <c r="Y1" s="150" t="s">
        <v>2608</v>
      </c>
      <c r="AE1" s="274" t="s">
        <v>2734</v>
      </c>
      <c r="AF1" s="274"/>
      <c r="AG1" s="274"/>
      <c r="AH1" s="274"/>
      <c r="AI1" s="274"/>
      <c r="AJ1" s="274"/>
      <c r="AK1" s="274"/>
      <c r="AL1" s="274"/>
    </row>
    <row r="2" spans="1:38" ht="20.25" thickTop="1" thickBot="1" x14ac:dyDescent="0.3">
      <c r="A2" s="152"/>
      <c r="B2" s="153"/>
      <c r="C2" s="154"/>
      <c r="D2" s="155"/>
      <c r="E2" s="156"/>
      <c r="F2" s="157"/>
      <c r="G2" s="158"/>
      <c r="H2" s="154"/>
      <c r="I2" s="159"/>
      <c r="J2" s="155"/>
      <c r="K2" s="160" t="s">
        <v>125</v>
      </c>
      <c r="L2" s="161" t="s">
        <v>125</v>
      </c>
      <c r="M2" s="162" t="s">
        <v>125</v>
      </c>
      <c r="N2" s="161" t="s">
        <v>125</v>
      </c>
      <c r="O2" s="158" t="s">
        <v>125</v>
      </c>
      <c r="P2" s="163"/>
      <c r="Q2" s="164"/>
      <c r="R2" s="165"/>
      <c r="S2" s="154"/>
      <c r="T2" s="155"/>
      <c r="U2" s="166"/>
      <c r="V2" s="167"/>
      <c r="W2" s="168" t="str">
        <f>IF(OR(E2="Numérique",E2="Hybride",E2="Hybride Partiel"),Sources[[#This Row],[Cote Personnelle]]&amp;" - "&amp;Sources[[#This Row],[Nom du document]],"-")</f>
        <v>-</v>
      </c>
      <c r="X2" s="169" t="str">
        <f>IF(LEN(Sources[[#This Row],[Nom standardisé document]])&gt;169,"ATTENTION","OK")</f>
        <v>OK</v>
      </c>
      <c r="Y2" s="157">
        <f>LEN(Sources[[#This Row],[Nom standardisé document]])</f>
        <v>1</v>
      </c>
      <c r="AE2" s="170" t="s">
        <v>342</v>
      </c>
      <c r="AF2" s="171"/>
      <c r="AG2" s="172"/>
      <c r="AH2" s="170" t="s">
        <v>1521</v>
      </c>
      <c r="AI2" s="173"/>
      <c r="AJ2" s="170" t="s">
        <v>1522</v>
      </c>
      <c r="AK2" s="171"/>
      <c r="AL2" s="172"/>
    </row>
    <row r="3" spans="1:38" ht="32.25" thickBot="1" x14ac:dyDescent="0.3">
      <c r="A3" s="174"/>
      <c r="B3" s="166"/>
      <c r="C3" s="175"/>
      <c r="D3" s="176"/>
      <c r="E3" s="177"/>
      <c r="F3" s="157"/>
      <c r="G3" s="158"/>
      <c r="H3" s="175"/>
      <c r="I3" s="178"/>
      <c r="J3" s="176"/>
      <c r="K3" s="179"/>
      <c r="L3" s="158"/>
      <c r="M3" s="180"/>
      <c r="N3" s="161"/>
      <c r="O3" s="158"/>
      <c r="P3" s="163"/>
      <c r="Q3" s="181"/>
      <c r="R3" s="182"/>
      <c r="S3" s="175"/>
      <c r="T3" s="176"/>
      <c r="U3" s="166"/>
      <c r="V3" s="162"/>
      <c r="W3" s="183"/>
      <c r="X3" s="169" t="str">
        <f>IF(LEN(Sources[[#This Row],[Nom standardisé document]])&gt;169,"ATTENTION","OK")</f>
        <v>OK</v>
      </c>
      <c r="Y3" s="157">
        <f>LEN(Sources[[#This Row],[Nom standardisé document]])</f>
        <v>0</v>
      </c>
      <c r="AE3" s="184" t="s">
        <v>341</v>
      </c>
      <c r="AF3" s="185" t="s">
        <v>354</v>
      </c>
      <c r="AG3" s="186" t="s">
        <v>2606</v>
      </c>
      <c r="AH3" s="184" t="s">
        <v>341</v>
      </c>
      <c r="AI3" s="185" t="s">
        <v>125</v>
      </c>
      <c r="AJ3" s="184" t="s">
        <v>341</v>
      </c>
      <c r="AK3" s="185" t="s">
        <v>354</v>
      </c>
      <c r="AL3" s="186" t="s">
        <v>2606</v>
      </c>
    </row>
    <row r="4" spans="1:38" ht="19.5" thickBot="1" x14ac:dyDescent="0.3">
      <c r="A4" s="183"/>
      <c r="B4" s="166"/>
      <c r="C4" s="175"/>
      <c r="D4" s="176"/>
      <c r="E4" s="177"/>
      <c r="F4" s="157"/>
      <c r="G4" s="158"/>
      <c r="H4" s="175"/>
      <c r="I4" s="178"/>
      <c r="J4" s="176"/>
      <c r="K4" s="179"/>
      <c r="L4" s="158"/>
      <c r="M4" s="180"/>
      <c r="N4" s="161"/>
      <c r="O4" s="158"/>
      <c r="P4" s="163"/>
      <c r="Q4" s="181"/>
      <c r="R4" s="182"/>
      <c r="S4" s="175"/>
      <c r="T4" s="176"/>
      <c r="U4" s="166"/>
      <c r="V4" s="162"/>
      <c r="W4" s="183"/>
      <c r="X4" s="169" t="str">
        <f>IF(LEN(Sources[[#This Row],[Nom standardisé document]])&gt;169,"ATTENTION","OK")</f>
        <v>OK</v>
      </c>
      <c r="Y4" s="157">
        <f>LEN(Sources[[#This Row],[Nom standardisé document]])</f>
        <v>0</v>
      </c>
      <c r="AE4" s="187">
        <f>COUNTIF(K:K,"OUI")</f>
        <v>0</v>
      </c>
      <c r="AF4" s="188">
        <f>COUNTIF(K:K,"NC")</f>
        <v>0</v>
      </c>
      <c r="AG4" s="189">
        <f>COUNTIF(K:K,"NON")</f>
        <v>1</v>
      </c>
      <c r="AH4" s="187">
        <f>COUNTIF(K:K,"OUI")</f>
        <v>0</v>
      </c>
      <c r="AI4" s="188">
        <f>COUNTIF(K:K,"NON")</f>
        <v>1</v>
      </c>
      <c r="AJ4" s="187">
        <f>COUNTIF(M:M,"OUI")</f>
        <v>0</v>
      </c>
      <c r="AK4" s="190">
        <f>COUNTIF(M:M,"/")</f>
        <v>0</v>
      </c>
      <c r="AL4" s="191">
        <f>COUNTIF(M:M,"NON")</f>
        <v>1</v>
      </c>
    </row>
    <row r="5" spans="1:38" ht="19.5" thickBot="1" x14ac:dyDescent="0.3">
      <c r="A5" s="183"/>
      <c r="B5" s="166"/>
      <c r="C5" s="192"/>
      <c r="D5" s="176"/>
      <c r="E5" s="193"/>
      <c r="F5" s="157"/>
      <c r="G5" s="194"/>
      <c r="H5" s="192"/>
      <c r="I5" s="178"/>
      <c r="J5" s="176"/>
      <c r="K5" s="195"/>
      <c r="L5" s="194"/>
      <c r="M5" s="196"/>
      <c r="N5" s="197"/>
      <c r="O5" s="194"/>
      <c r="P5" s="198"/>
      <c r="Q5" s="199"/>
      <c r="R5" s="200"/>
      <c r="S5" s="192"/>
      <c r="T5" s="201"/>
      <c r="U5" s="202"/>
      <c r="V5" s="203"/>
      <c r="W5" s="204"/>
      <c r="X5" s="169" t="str">
        <f>IF(LEN(Sources[[#This Row],[Nom standardisé document]])&gt;169,"ATTENTION","OK")</f>
        <v>OK</v>
      </c>
      <c r="Y5" s="157">
        <f>LEN(Sources[[#This Row],[Nom standardisé document]])</f>
        <v>0</v>
      </c>
      <c r="AE5" s="205" t="s">
        <v>1523</v>
      </c>
      <c r="AF5" s="206"/>
      <c r="AG5" s="186" t="s">
        <v>1524</v>
      </c>
      <c r="AH5" s="207"/>
      <c r="AI5" s="208"/>
      <c r="AJ5" s="209" t="s">
        <v>1523</v>
      </c>
      <c r="AK5" s="210"/>
      <c r="AL5" s="186" t="s">
        <v>1524</v>
      </c>
    </row>
    <row r="6" spans="1:38" ht="19.5" thickBot="1" x14ac:dyDescent="0.3">
      <c r="A6" s="211"/>
      <c r="B6" s="212"/>
      <c r="C6" s="213"/>
      <c r="D6" s="201"/>
      <c r="E6" s="213"/>
      <c r="F6" s="214"/>
      <c r="G6" s="213"/>
      <c r="H6" s="213"/>
      <c r="I6" s="201"/>
      <c r="J6" s="215"/>
      <c r="K6" s="213"/>
      <c r="L6" s="213"/>
      <c r="M6" s="216"/>
      <c r="N6" s="213"/>
      <c r="O6" s="213"/>
      <c r="P6" s="217"/>
      <c r="R6" s="218"/>
      <c r="S6" s="213"/>
      <c r="T6" s="219"/>
      <c r="U6" s="214"/>
      <c r="V6" s="214"/>
      <c r="W6" s="214"/>
      <c r="X6" s="214" t="e">
        <f>IF(LEN(Sources[[#This Row],[Nom standardisé document]])&gt;169,"ATTENTION","OK")</f>
        <v>#VALUE!</v>
      </c>
      <c r="Y6" s="157" t="e">
        <f>LEN(Sources[[#This Row],[Nom standardisé document]])</f>
        <v>#VALUE!</v>
      </c>
      <c r="AE6" s="220">
        <f>AE4+AF4</f>
        <v>0</v>
      </c>
      <c r="AF6" s="221"/>
      <c r="AG6" s="191">
        <f>AG4</f>
        <v>1</v>
      </c>
      <c r="AH6" s="207"/>
      <c r="AI6" s="208"/>
      <c r="AJ6" s="222">
        <f>AJ4+AK4</f>
        <v>0</v>
      </c>
      <c r="AK6" s="223"/>
      <c r="AL6" s="189">
        <f>AL4</f>
        <v>1</v>
      </c>
    </row>
    <row r="7" spans="1:38" x14ac:dyDescent="0.25">
      <c r="A7" s="219"/>
      <c r="B7" s="213"/>
      <c r="C7" s="224"/>
      <c r="K7" s="213"/>
      <c r="L7" s="213"/>
      <c r="M7" s="213"/>
      <c r="N7" s="213"/>
      <c r="O7" s="227"/>
      <c r="R7" s="213"/>
      <c r="S7" s="213"/>
      <c r="T7" s="219"/>
      <c r="U7" s="198"/>
      <c r="V7" s="213"/>
      <c r="W7" s="213"/>
      <c r="X7" s="213"/>
      <c r="AE7" s="226"/>
      <c r="AG7" s="219"/>
      <c r="AH7" s="226"/>
      <c r="AJ7" s="226"/>
      <c r="AL7" s="219"/>
    </row>
    <row r="8" spans="1:38" x14ac:dyDescent="0.25">
      <c r="A8" s="219"/>
      <c r="B8" s="213"/>
      <c r="Z8" s="213"/>
      <c r="AE8" s="226"/>
      <c r="AG8" s="219"/>
      <c r="AH8" s="226"/>
      <c r="AJ8" s="226"/>
      <c r="AL8" s="219"/>
    </row>
    <row r="9" spans="1:38" ht="19.5" thickBot="1" x14ac:dyDescent="0.3">
      <c r="A9" s="219"/>
      <c r="B9" s="213"/>
      <c r="C9" s="224"/>
      <c r="D9" s="224"/>
      <c r="F9" s="213"/>
      <c r="AE9" s="226"/>
      <c r="AG9" s="219"/>
      <c r="AH9" s="231"/>
      <c r="AI9" s="232"/>
      <c r="AJ9" s="226"/>
      <c r="AL9" s="219"/>
    </row>
    <row r="10" spans="1:38" ht="19.5" thickTop="1" x14ac:dyDescent="0.25">
      <c r="A10" s="219"/>
      <c r="B10" s="213"/>
      <c r="AE10" s="226"/>
      <c r="AG10" s="219"/>
      <c r="AH10" s="233" t="s">
        <v>1526</v>
      </c>
      <c r="AI10" s="233"/>
      <c r="AJ10" s="226"/>
      <c r="AL10" s="219"/>
    </row>
    <row r="11" spans="1:38" ht="19.5" thickBot="1" x14ac:dyDescent="0.3">
      <c r="AE11" s="226"/>
      <c r="AG11" s="219"/>
      <c r="AH11" s="234">
        <f>AI4</f>
        <v>1</v>
      </c>
      <c r="AI11" s="234"/>
      <c r="AJ11" s="226"/>
      <c r="AL11" s="219"/>
    </row>
    <row r="12" spans="1:38" ht="19.5" thickTop="1" x14ac:dyDescent="0.25">
      <c r="AE12" s="226"/>
      <c r="AG12" s="219"/>
      <c r="AH12" s="233" t="s">
        <v>1525</v>
      </c>
      <c r="AI12" s="233"/>
      <c r="AJ12" s="226"/>
      <c r="AL12" s="219"/>
    </row>
    <row r="13" spans="1:38" x14ac:dyDescent="0.25">
      <c r="AE13" s="226"/>
      <c r="AG13" s="219"/>
      <c r="AH13" s="235">
        <f>AF4-AK4</f>
        <v>0</v>
      </c>
      <c r="AI13" s="236"/>
      <c r="AJ13" s="226"/>
      <c r="AL13" s="219"/>
    </row>
    <row r="14" spans="1:38" ht="19.5" thickBot="1" x14ac:dyDescent="0.3">
      <c r="AE14" s="226"/>
      <c r="AG14" s="219"/>
      <c r="AH14" s="237"/>
      <c r="AI14" s="238"/>
      <c r="AJ14" s="231"/>
      <c r="AK14" s="232"/>
      <c r="AL14" s="239"/>
    </row>
    <row r="15" spans="1:38" ht="48.75" thickTop="1" thickBot="1" x14ac:dyDescent="0.3">
      <c r="AE15" s="240" t="s">
        <v>1527</v>
      </c>
      <c r="AF15" s="241" t="s">
        <v>341</v>
      </c>
      <c r="AG15" s="242" t="s">
        <v>354</v>
      </c>
      <c r="AH15" s="243" t="s">
        <v>2606</v>
      </c>
      <c r="AL15" s="244"/>
    </row>
    <row r="16" spans="1:38" x14ac:dyDescent="0.25">
      <c r="AE16" s="245">
        <f>AE6</f>
        <v>0</v>
      </c>
      <c r="AF16" s="246">
        <f>AE4</f>
        <v>0</v>
      </c>
      <c r="AG16" s="247">
        <f>AF4</f>
        <v>0</v>
      </c>
      <c r="AH16" s="248">
        <f>AG6</f>
        <v>1</v>
      </c>
      <c r="AL16" s="219"/>
    </row>
    <row r="17" spans="30:38" ht="19.5" thickBot="1" x14ac:dyDescent="0.3">
      <c r="AE17" s="249" t="e">
        <f>AF17+AH17+AG17</f>
        <v>#DIV/0!</v>
      </c>
      <c r="AF17" s="250" t="e">
        <f>AF16/AE16</f>
        <v>#DIV/0!</v>
      </c>
      <c r="AG17" s="251" t="e">
        <f>AG16/AE16</f>
        <v>#DIV/0!</v>
      </c>
      <c r="AH17" s="252" t="e">
        <f>AH16/AE16</f>
        <v>#DIV/0!</v>
      </c>
      <c r="AL17" s="219"/>
    </row>
    <row r="18" spans="30:38" ht="20.25" thickTop="1" thickBot="1" x14ac:dyDescent="0.3">
      <c r="AE18" s="253" t="s">
        <v>2592</v>
      </c>
      <c r="AF18" s="254"/>
      <c r="AG18" s="253" t="s">
        <v>2593</v>
      </c>
      <c r="AH18" s="254"/>
      <c r="AL18" s="219"/>
    </row>
    <row r="19" spans="30:38" ht="20.25" thickTop="1" thickBot="1" x14ac:dyDescent="0.3">
      <c r="AE19" s="255" t="s">
        <v>2555</v>
      </c>
      <c r="AF19" s="256">
        <f>COUNTIF(F:F,"F")</f>
        <v>0</v>
      </c>
      <c r="AG19" s="257" t="s">
        <v>2555</v>
      </c>
      <c r="AH19" s="256">
        <f>COUNTIF(F:F,"A")</f>
        <v>0</v>
      </c>
      <c r="AL19" s="219"/>
    </row>
    <row r="20" spans="30:38" ht="19.5" thickBot="1" x14ac:dyDescent="0.3">
      <c r="AD20" s="219"/>
      <c r="AE20" s="258" t="s">
        <v>2594</v>
      </c>
      <c r="AF20" s="259" t="e">
        <f>AVERAGEIF(F:F,"F",G:G)</f>
        <v>#DIV/0!</v>
      </c>
      <c r="AG20" s="260" t="s">
        <v>2594</v>
      </c>
      <c r="AH20" s="259" t="e">
        <f>AVERAGEIF(F:F,"A",G:G)</f>
        <v>#DIV/0!</v>
      </c>
      <c r="AL20" s="219"/>
    </row>
    <row r="21" spans="30:38" ht="19.5" thickBot="1" x14ac:dyDescent="0.3">
      <c r="AE21" s="258" t="s">
        <v>2595</v>
      </c>
      <c r="AF21" s="261" t="e" cm="1">
        <f t="array" ref="AF21">MEDIAN(IF((F:F)= "F",G:G))</f>
        <v>#NUM!</v>
      </c>
      <c r="AG21" s="260" t="s">
        <v>2595</v>
      </c>
      <c r="AH21" s="261" t="e" cm="1">
        <f t="array" ref="AH21">MEDIAN(IF((F:F)= "A",G:G))</f>
        <v>#NUM!</v>
      </c>
      <c r="AL21" s="219"/>
    </row>
    <row r="22" spans="30:38" ht="19.5" thickBot="1" x14ac:dyDescent="0.3">
      <c r="AE22" s="258" t="s">
        <v>2596</v>
      </c>
      <c r="AF22" s="261">
        <f>SUMIF(F:F,"F",G:G)</f>
        <v>0</v>
      </c>
      <c r="AG22" s="260" t="s">
        <v>2596</v>
      </c>
      <c r="AH22" s="261">
        <f>SUMIF(F:F,"A",G:G)</f>
        <v>0</v>
      </c>
      <c r="AI22" s="232"/>
      <c r="AJ22" s="232"/>
      <c r="AK22" s="232"/>
      <c r="AL22" s="239"/>
    </row>
    <row r="23" spans="30:38" ht="19.5" thickBot="1" x14ac:dyDescent="0.3">
      <c r="AE23" s="258" t="s">
        <v>2600</v>
      </c>
      <c r="AF23" s="262" t="e">
        <f>AF22/AE31</f>
        <v>#DIV/0!</v>
      </c>
      <c r="AG23" s="258" t="s">
        <v>2600</v>
      </c>
      <c r="AH23" s="262" t="e">
        <f>AH22/AE31</f>
        <v>#DIV/0!</v>
      </c>
    </row>
    <row r="24" spans="30:38" ht="19.5" thickBot="1" x14ac:dyDescent="0.3">
      <c r="AE24" s="258" t="s">
        <v>2597</v>
      </c>
      <c r="AF24" s="261">
        <f>SUMIFS(G:G,F:F,"F",K:K,"OUI")</f>
        <v>0</v>
      </c>
      <c r="AG24" s="260" t="s">
        <v>2597</v>
      </c>
      <c r="AH24" s="261">
        <f>SUMIFS(G:G,F:F,"A",K:K,"OUI")</f>
        <v>0</v>
      </c>
      <c r="AI24" s="263"/>
      <c r="AJ24" s="264"/>
      <c r="AK24" s="264"/>
      <c r="AL24" s="264"/>
    </row>
    <row r="25" spans="30:38" ht="19.5" thickBot="1" x14ac:dyDescent="0.3">
      <c r="AE25" s="258" t="s">
        <v>2723</v>
      </c>
      <c r="AF25" s="261">
        <f>AF22-AF24</f>
        <v>0</v>
      </c>
      <c r="AG25" s="258" t="s">
        <v>2723</v>
      </c>
      <c r="AH25" s="261">
        <f>AH22-AH24</f>
        <v>0</v>
      </c>
      <c r="AI25" s="265"/>
      <c r="AJ25" s="264"/>
      <c r="AK25" s="264"/>
      <c r="AL25" s="264"/>
    </row>
    <row r="26" spans="30:38" ht="19.5" thickBot="1" x14ac:dyDescent="0.3">
      <c r="AE26" s="258" t="s">
        <v>2598</v>
      </c>
      <c r="AF26" s="262" t="e">
        <f>AF24/AF22</f>
        <v>#DIV/0!</v>
      </c>
      <c r="AG26" s="260" t="s">
        <v>2598</v>
      </c>
      <c r="AH26" s="262" t="e">
        <f>AH24/AH22</f>
        <v>#DIV/0!</v>
      </c>
      <c r="AI26" s="265"/>
      <c r="AJ26" s="264"/>
      <c r="AK26" s="264"/>
      <c r="AL26" s="264"/>
    </row>
    <row r="27" spans="30:38" ht="32.25" thickBot="1" x14ac:dyDescent="0.3">
      <c r="AE27" s="231" t="s">
        <v>2601</v>
      </c>
      <c r="AF27" s="266" t="e">
        <f>AF24/AE29</f>
        <v>#DIV/0!</v>
      </c>
      <c r="AG27" s="231" t="s">
        <v>2601</v>
      </c>
      <c r="AH27" s="266" t="e">
        <f>AH24/AE29</f>
        <v>#DIV/0!</v>
      </c>
      <c r="AI27" s="265"/>
      <c r="AJ27" s="264"/>
      <c r="AK27" s="264"/>
      <c r="AL27" s="264"/>
    </row>
    <row r="28" spans="30:38" ht="19.5" thickTop="1" x14ac:dyDescent="0.25">
      <c r="AE28" s="267" t="s">
        <v>2724</v>
      </c>
      <c r="AF28" s="268"/>
      <c r="AG28" s="268"/>
      <c r="AH28" s="269"/>
      <c r="AI28" s="265"/>
      <c r="AJ28" s="264"/>
      <c r="AK28" s="264"/>
      <c r="AL28" s="264"/>
    </row>
    <row r="29" spans="30:38" ht="19.5" thickBot="1" x14ac:dyDescent="0.3">
      <c r="AE29" s="237">
        <f>AF24+AH24</f>
        <v>0</v>
      </c>
      <c r="AF29" s="270"/>
      <c r="AG29" s="270"/>
      <c r="AH29" s="238"/>
      <c r="AI29" s="265"/>
      <c r="AJ29" s="264"/>
      <c r="AK29" s="264"/>
      <c r="AL29" s="264"/>
    </row>
    <row r="30" spans="30:38" ht="19.5" thickTop="1" x14ac:dyDescent="0.25">
      <c r="AE30" s="267" t="s">
        <v>2599</v>
      </c>
      <c r="AF30" s="268"/>
      <c r="AG30" s="268"/>
      <c r="AH30" s="269"/>
      <c r="AI30" s="265"/>
      <c r="AJ30" s="264"/>
      <c r="AK30" s="264"/>
      <c r="AL30" s="264"/>
    </row>
    <row r="31" spans="30:38" ht="19.5" thickBot="1" x14ac:dyDescent="0.3">
      <c r="AE31" s="237">
        <f>AF22+AH22</f>
        <v>0</v>
      </c>
      <c r="AF31" s="270"/>
      <c r="AG31" s="270"/>
      <c r="AH31" s="238"/>
    </row>
    <row r="32" spans="30:38" ht="19.5" thickTop="1" x14ac:dyDescent="0.25">
      <c r="AE32" s="267" t="s">
        <v>2725</v>
      </c>
      <c r="AF32" s="268"/>
      <c r="AG32" s="268"/>
      <c r="AH32" s="269"/>
    </row>
    <row r="33" spans="31:34" ht="19.5" thickBot="1" x14ac:dyDescent="0.3">
      <c r="AE33" s="271" t="e">
        <f>AE29/AE31</f>
        <v>#DIV/0!</v>
      </c>
      <c r="AF33" s="272"/>
      <c r="AG33" s="272"/>
      <c r="AH33" s="273"/>
    </row>
    <row r="34" spans="31:34" ht="19.5" thickTop="1" x14ac:dyDescent="0.25"/>
  </sheetData>
  <sheetProtection algorithmName="SHA-512" hashValue="xb8iK1gVWm62oQyGDfPPtCaiOgtNv63+rhJz36K7I9l5nK52yYUsbc2l+hD7YkGJ67D6l0PYxttBlJIrfFS8jQ==" saltValue="yqhy6UI6LvgYVbmLWTzlRQ==" spinCount="100000" sheet="1" objects="1" scenarios="1"/>
  <sortState xmlns:xlrd2="http://schemas.microsoft.com/office/spreadsheetml/2017/richdata2" columnSort="1" ref="Z2:BB2">
    <sortCondition ref="Z2:BB2"/>
  </sortState>
  <mergeCells count="20">
    <mergeCell ref="AE1:AL1"/>
    <mergeCell ref="AE32:AH32"/>
    <mergeCell ref="AE33:AH33"/>
    <mergeCell ref="AE29:AH29"/>
    <mergeCell ref="AE30:AH30"/>
    <mergeCell ref="AE28:AH28"/>
    <mergeCell ref="AE31:AH31"/>
    <mergeCell ref="AH11:AI11"/>
    <mergeCell ref="AF5:AF6"/>
    <mergeCell ref="AH10:AI10"/>
    <mergeCell ref="AJ6:AK6"/>
    <mergeCell ref="AE2:AG2"/>
    <mergeCell ref="AH2:AI2"/>
    <mergeCell ref="AJ2:AL2"/>
    <mergeCell ref="AJ5:AK5"/>
    <mergeCell ref="AE18:AF18"/>
    <mergeCell ref="AG18:AH18"/>
    <mergeCell ref="AH13:AI14"/>
    <mergeCell ref="AH12:AI12"/>
    <mergeCell ref="AI24:AL30"/>
  </mergeCells>
  <phoneticPr fontId="1" type="noConversion"/>
  <conditionalFormatting sqref="A1:A1048576">
    <cfRule type="duplicateValues" dxfId="96" priority="46"/>
  </conditionalFormatting>
  <conditionalFormatting sqref="K2:O5">
    <cfRule type="containsText" dxfId="95" priority="47" operator="containsText" text="NC">
      <formula>NOT(ISERROR(SEARCH("NC",K2)))</formula>
    </cfRule>
    <cfRule type="containsText" dxfId="94" priority="48" operator="containsText" text="OUI">
      <formula>NOT(ISERROR(SEARCH("OUI",K2)))</formula>
    </cfRule>
    <cfRule type="containsText" dxfId="92" priority="50" operator="containsText" text="NON">
      <formula>NOT(ISERROR(SEARCH("NON",K2)))</formula>
    </cfRule>
  </conditionalFormatting>
  <conditionalFormatting sqref="Q2:Q5">
    <cfRule type="containsBlanks" dxfId="91" priority="45">
      <formula>LEN(TRIM(Q2))=0</formula>
    </cfRule>
  </conditionalFormatting>
  <pageMargins left="0.7" right="0.7" top="0.75" bottom="0.75" header="0.3" footer="0.3"/>
  <pageSetup paperSize="9"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containsText" priority="49" operator="containsText" id="{7A671E69-D436-4133-BF85-26D36AA870AA}">
            <xm:f>NOT(ISERROR(SEARCH("-",K2)))</xm:f>
            <xm:f>"-"</xm:f>
            <x14:dxf>
              <font>
                <color rgb="FF006100"/>
              </font>
              <fill>
                <patternFill>
                  <bgColor rgb="FFC6EFCE"/>
                </patternFill>
              </fill>
            </x14:dxf>
          </x14:cfRule>
          <xm:sqref>K2:O5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093BC-C16E-4F65-B627-0CF65E276A5D}">
  <sheetPr codeName="Feuil5"/>
  <dimension ref="A2:E10"/>
  <sheetViews>
    <sheetView zoomScaleNormal="100" workbookViewId="0">
      <selection activeCell="D13" sqref="D13"/>
    </sheetView>
  </sheetViews>
  <sheetFormatPr baseColWidth="10" defaultRowHeight="15.75" x14ac:dyDescent="0.25"/>
  <cols>
    <col min="1" max="1" width="10.5" customWidth="1"/>
    <col min="2" max="2" width="11.875" bestFit="1" customWidth="1"/>
    <col min="3" max="3" width="64.75" customWidth="1"/>
    <col min="4" max="4" width="39.875" customWidth="1"/>
    <col min="5" max="5" width="22.625" bestFit="1" customWidth="1"/>
  </cols>
  <sheetData>
    <row r="2" spans="1:5" x14ac:dyDescent="0.25">
      <c r="A2" s="92" t="s">
        <v>2717</v>
      </c>
      <c r="B2" s="93" t="s">
        <v>2718</v>
      </c>
      <c r="C2" s="93" t="s">
        <v>2719</v>
      </c>
      <c r="D2" s="93" t="s">
        <v>2720</v>
      </c>
      <c r="E2" s="94" t="s">
        <v>2721</v>
      </c>
    </row>
    <row r="3" spans="1:5" ht="18.75" x14ac:dyDescent="0.25">
      <c r="A3" s="79"/>
      <c r="B3" s="95"/>
      <c r="C3" s="49"/>
      <c r="D3" s="48"/>
      <c r="E3" s="98"/>
    </row>
    <row r="4" spans="1:5" ht="18.75" x14ac:dyDescent="0.25">
      <c r="A4" s="79"/>
      <c r="B4" s="95"/>
      <c r="C4" s="50"/>
      <c r="D4" s="48"/>
      <c r="E4" s="98"/>
    </row>
    <row r="5" spans="1:5" ht="18.75" x14ac:dyDescent="0.25">
      <c r="A5" s="79"/>
      <c r="B5" s="95"/>
      <c r="C5" s="49"/>
      <c r="D5" s="48"/>
      <c r="E5" s="98"/>
    </row>
    <row r="6" spans="1:5" ht="18.75" x14ac:dyDescent="0.25">
      <c r="A6" s="79"/>
      <c r="B6" s="95"/>
      <c r="C6" s="50"/>
      <c r="D6" s="48"/>
      <c r="E6" s="98"/>
    </row>
    <row r="7" spans="1:5" ht="18.75" x14ac:dyDescent="0.25">
      <c r="A7" s="79"/>
      <c r="B7" s="95"/>
      <c r="C7" s="49"/>
      <c r="D7" s="48"/>
      <c r="E7" s="98"/>
    </row>
    <row r="8" spans="1:5" ht="18.75" x14ac:dyDescent="0.25">
      <c r="A8" s="79"/>
      <c r="B8" s="95"/>
      <c r="C8" s="49"/>
      <c r="D8" s="48"/>
      <c r="E8" s="98"/>
    </row>
    <row r="9" spans="1:5" ht="18.75" x14ac:dyDescent="0.25">
      <c r="A9" s="96"/>
      <c r="B9" s="97"/>
      <c r="C9" s="64"/>
      <c r="D9" s="51"/>
      <c r="E9" s="99"/>
    </row>
    <row r="10" spans="1:5" ht="18.75" x14ac:dyDescent="0.25">
      <c r="A10" s="79"/>
      <c r="B10" s="95"/>
      <c r="C10" s="50"/>
      <c r="D10" s="48"/>
      <c r="E10" s="100"/>
    </row>
  </sheetData>
  <conditionalFormatting sqref="A3:A10">
    <cfRule type="duplicateValues" dxfId="90" priority="114"/>
  </conditionalFormatting>
  <conditionalFormatting sqref="B3:B10">
    <cfRule type="containsBlanks" dxfId="89" priority="1">
      <formula>LEN(TRIM(B3))=0</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F3A1D-B01F-F941-9012-435511F34698}">
  <sheetPr codeName="Feuil11">
    <tabColor rgb="FFFFC000"/>
  </sheetPr>
  <dimension ref="A1:G180"/>
  <sheetViews>
    <sheetView zoomScale="70" zoomScaleNormal="70" workbookViewId="0">
      <selection activeCell="C25" sqref="A1:XFD1048576"/>
    </sheetView>
  </sheetViews>
  <sheetFormatPr baseColWidth="10" defaultRowHeight="15.75" x14ac:dyDescent="0.25"/>
  <cols>
    <col min="1" max="1" width="22.375" bestFit="1" customWidth="1"/>
    <col min="2" max="2" width="18.625" bestFit="1" customWidth="1"/>
    <col min="3" max="3" width="54.5" customWidth="1"/>
    <col min="4" max="4" width="44" customWidth="1"/>
    <col min="5" max="5" width="52.625" customWidth="1"/>
    <col min="6" max="6" width="12.875" bestFit="1" customWidth="1"/>
    <col min="7" max="7" width="18.5" bestFit="1" customWidth="1"/>
  </cols>
  <sheetData>
    <row r="1" spans="1:7" ht="81" customHeight="1" x14ac:dyDescent="0.25">
      <c r="A1" s="68" t="s">
        <v>398</v>
      </c>
      <c r="B1" s="69" t="s">
        <v>399</v>
      </c>
      <c r="C1" s="70" t="s">
        <v>400</v>
      </c>
      <c r="D1" s="68" t="s">
        <v>401</v>
      </c>
      <c r="E1" s="77" t="s">
        <v>427</v>
      </c>
      <c r="F1" s="68" t="s">
        <v>73</v>
      </c>
      <c r="G1" s="68" t="s">
        <v>402</v>
      </c>
    </row>
    <row r="2" spans="1:7" x14ac:dyDescent="0.25">
      <c r="A2" s="74"/>
      <c r="B2" s="75"/>
      <c r="C2" s="74"/>
      <c r="D2" s="74"/>
      <c r="E2" s="74"/>
      <c r="F2" s="74"/>
      <c r="G2" s="74"/>
    </row>
    <row r="3" spans="1:7" x14ac:dyDescent="0.25">
      <c r="A3" s="74"/>
      <c r="B3" s="75"/>
      <c r="C3" s="74"/>
      <c r="D3" s="74"/>
      <c r="E3" s="74"/>
      <c r="F3" s="74"/>
      <c r="G3" s="74"/>
    </row>
    <row r="4" spans="1:7" x14ac:dyDescent="0.25">
      <c r="A4" s="74"/>
      <c r="B4" s="75"/>
      <c r="C4" s="74"/>
      <c r="D4" s="74"/>
      <c r="E4" s="74"/>
      <c r="F4" s="74"/>
      <c r="G4" s="74"/>
    </row>
    <row r="5" spans="1:7" x14ac:dyDescent="0.25">
      <c r="A5" s="74"/>
      <c r="B5" s="75"/>
      <c r="C5" s="74"/>
      <c r="D5" s="74"/>
      <c r="E5" s="74"/>
      <c r="F5" s="74"/>
      <c r="G5" s="74"/>
    </row>
    <row r="6" spans="1:7" x14ac:dyDescent="0.25">
      <c r="A6" s="74"/>
      <c r="B6" s="75"/>
      <c r="C6" s="74"/>
      <c r="D6" s="74"/>
      <c r="E6" s="74"/>
      <c r="F6" s="74"/>
      <c r="G6" s="74"/>
    </row>
    <row r="7" spans="1:7" x14ac:dyDescent="0.25">
      <c r="A7" s="74"/>
      <c r="B7" s="75"/>
      <c r="C7" s="74"/>
      <c r="D7" s="74"/>
      <c r="E7" s="74"/>
      <c r="F7" s="74"/>
      <c r="G7" s="74"/>
    </row>
    <row r="8" spans="1:7" x14ac:dyDescent="0.25">
      <c r="A8" s="74"/>
      <c r="B8" s="75"/>
      <c r="C8" s="74"/>
      <c r="D8" s="74"/>
      <c r="E8" s="74"/>
      <c r="F8" s="74"/>
      <c r="G8" s="74"/>
    </row>
    <row r="9" spans="1:7" x14ac:dyDescent="0.25">
      <c r="A9" s="74"/>
      <c r="B9" s="75"/>
      <c r="C9" s="74"/>
      <c r="D9" s="74"/>
      <c r="E9" s="74"/>
      <c r="F9" s="74"/>
      <c r="G9" s="74"/>
    </row>
    <row r="10" spans="1:7" x14ac:dyDescent="0.25">
      <c r="A10" s="74"/>
      <c r="B10" s="75"/>
      <c r="C10" s="74"/>
      <c r="D10" s="76"/>
      <c r="E10" s="74"/>
      <c r="F10" s="74"/>
      <c r="G10" s="74"/>
    </row>
    <row r="11" spans="1:7" x14ac:dyDescent="0.25">
      <c r="A11" s="74"/>
      <c r="B11" s="75"/>
      <c r="C11" s="74"/>
      <c r="D11" s="74"/>
      <c r="E11" s="74"/>
      <c r="F11" s="74"/>
      <c r="G11" s="74"/>
    </row>
    <row r="12" spans="1:7" x14ac:dyDescent="0.25">
      <c r="A12" s="74"/>
      <c r="B12" s="75"/>
      <c r="C12" s="74"/>
      <c r="D12" s="74"/>
      <c r="E12" s="74"/>
      <c r="F12" s="74"/>
      <c r="G12" s="74"/>
    </row>
    <row r="13" spans="1:7" x14ac:dyDescent="0.25">
      <c r="A13" s="74"/>
      <c r="B13" s="74"/>
      <c r="C13" s="74"/>
      <c r="D13" s="74"/>
      <c r="E13" s="74"/>
      <c r="F13" s="74"/>
      <c r="G13" s="74"/>
    </row>
    <row r="14" spans="1:7" x14ac:dyDescent="0.25">
      <c r="A14" s="74"/>
      <c r="B14" s="74"/>
      <c r="C14" s="74"/>
      <c r="D14" s="74"/>
      <c r="E14" s="74"/>
      <c r="F14" s="74"/>
      <c r="G14" s="74"/>
    </row>
    <row r="15" spans="1:7" x14ac:dyDescent="0.25">
      <c r="A15" s="73"/>
      <c r="B15" s="22"/>
      <c r="C15" s="73"/>
      <c r="D15" s="73"/>
      <c r="E15" s="73"/>
      <c r="F15" s="22"/>
      <c r="G15" s="22"/>
    </row>
    <row r="16" spans="1:7" x14ac:dyDescent="0.25">
      <c r="A16" s="22"/>
      <c r="B16" s="22"/>
      <c r="C16" s="22"/>
      <c r="D16" s="22"/>
      <c r="E16" s="22"/>
      <c r="F16" s="22"/>
      <c r="G16" s="22"/>
    </row>
    <row r="17" spans="1:7" x14ac:dyDescent="0.25">
      <c r="A17" s="22"/>
      <c r="B17" s="22"/>
      <c r="C17" s="22"/>
      <c r="D17" s="22"/>
      <c r="E17" s="22"/>
      <c r="F17" s="22"/>
      <c r="G17" s="22"/>
    </row>
    <row r="18" spans="1:7" x14ac:dyDescent="0.25">
      <c r="A18" s="22"/>
      <c r="B18" s="22"/>
      <c r="C18" s="22"/>
      <c r="D18" s="22"/>
      <c r="E18" s="22"/>
      <c r="F18" s="22"/>
      <c r="G18" s="22"/>
    </row>
    <row r="19" spans="1:7" x14ac:dyDescent="0.25">
      <c r="A19" s="22"/>
      <c r="B19" s="22"/>
      <c r="C19" s="22"/>
      <c r="D19" s="22"/>
      <c r="E19" s="22"/>
      <c r="F19" s="22"/>
      <c r="G19" s="22"/>
    </row>
    <row r="20" spans="1:7" x14ac:dyDescent="0.25">
      <c r="A20" s="22"/>
      <c r="B20" s="22"/>
      <c r="C20" s="22"/>
      <c r="D20" s="22"/>
      <c r="E20" s="22"/>
      <c r="F20" s="22"/>
      <c r="G20" s="22"/>
    </row>
    <row r="21" spans="1:7" x14ac:dyDescent="0.25">
      <c r="A21" s="22"/>
      <c r="B21" s="22"/>
      <c r="C21" s="22"/>
      <c r="D21" s="22"/>
      <c r="E21" s="22"/>
      <c r="F21" s="22"/>
      <c r="G21" s="22"/>
    </row>
    <row r="22" spans="1:7" x14ac:dyDescent="0.25">
      <c r="A22" s="22"/>
      <c r="B22" s="22"/>
      <c r="C22" s="22"/>
      <c r="D22" s="22"/>
      <c r="E22" s="22"/>
      <c r="F22" s="22"/>
      <c r="G22" s="22"/>
    </row>
    <row r="23" spans="1:7" x14ac:dyDescent="0.25">
      <c r="A23" s="22"/>
      <c r="B23" s="22"/>
      <c r="C23" s="22"/>
      <c r="D23" s="22"/>
      <c r="E23" s="22"/>
      <c r="F23" s="22"/>
      <c r="G23" s="22"/>
    </row>
    <row r="24" spans="1:7" x14ac:dyDescent="0.25">
      <c r="A24" s="22"/>
      <c r="B24" s="22"/>
      <c r="C24" s="22"/>
      <c r="D24" s="22"/>
      <c r="E24" s="22"/>
      <c r="F24" s="22"/>
      <c r="G24" s="22"/>
    </row>
    <row r="25" spans="1:7" x14ac:dyDescent="0.25">
      <c r="A25" s="22"/>
      <c r="B25" s="22"/>
      <c r="C25" s="22"/>
      <c r="D25" s="22"/>
      <c r="E25" s="22"/>
      <c r="F25" s="22"/>
      <c r="G25" s="22"/>
    </row>
    <row r="26" spans="1:7" x14ac:dyDescent="0.25">
      <c r="A26" s="22"/>
      <c r="B26" s="22"/>
      <c r="C26" s="22"/>
      <c r="D26" s="22"/>
      <c r="E26" s="22"/>
      <c r="F26" s="22"/>
      <c r="G26" s="22"/>
    </row>
    <row r="27" spans="1:7" x14ac:dyDescent="0.25">
      <c r="A27" s="22"/>
      <c r="B27" s="22"/>
      <c r="C27" s="22"/>
      <c r="D27" s="22"/>
      <c r="E27" s="22"/>
      <c r="F27" s="22"/>
      <c r="G27" s="22"/>
    </row>
    <row r="28" spans="1:7" x14ac:dyDescent="0.25">
      <c r="A28" s="22"/>
      <c r="B28" s="22"/>
      <c r="C28" s="22"/>
      <c r="D28" s="22"/>
      <c r="E28" s="22"/>
      <c r="F28" s="22"/>
      <c r="G28" s="22"/>
    </row>
    <row r="29" spans="1:7" x14ac:dyDescent="0.25">
      <c r="A29" s="22"/>
      <c r="B29" s="22"/>
      <c r="C29" s="22"/>
      <c r="D29" s="22"/>
      <c r="E29" s="22"/>
      <c r="F29" s="22"/>
      <c r="G29" s="22"/>
    </row>
    <row r="30" spans="1:7" x14ac:dyDescent="0.25">
      <c r="A30" s="22"/>
      <c r="B30" s="22"/>
      <c r="C30" s="22"/>
      <c r="D30" s="22"/>
      <c r="E30" s="22"/>
      <c r="F30" s="22"/>
      <c r="G30" s="22"/>
    </row>
    <row r="31" spans="1:7" x14ac:dyDescent="0.25">
      <c r="A31" s="22"/>
      <c r="B31" s="22"/>
      <c r="C31" s="22"/>
      <c r="D31" s="22"/>
      <c r="E31" s="22"/>
      <c r="F31" s="22"/>
      <c r="G31" s="22"/>
    </row>
    <row r="32" spans="1:7" x14ac:dyDescent="0.25">
      <c r="A32" s="22"/>
      <c r="B32" s="22"/>
      <c r="C32" s="22"/>
      <c r="D32" s="22"/>
      <c r="E32" s="22"/>
      <c r="F32" s="22"/>
      <c r="G32" s="22"/>
    </row>
    <row r="33" spans="1:7" x14ac:dyDescent="0.25">
      <c r="A33" s="22"/>
      <c r="B33" s="22"/>
      <c r="C33" s="22"/>
      <c r="D33" s="22"/>
      <c r="E33" s="22"/>
      <c r="F33" s="22"/>
      <c r="G33" s="22"/>
    </row>
    <row r="34" spans="1:7" x14ac:dyDescent="0.25">
      <c r="A34" s="22"/>
      <c r="B34" s="22"/>
      <c r="C34" s="22"/>
      <c r="D34" s="22"/>
      <c r="E34" s="22"/>
      <c r="F34" s="22"/>
      <c r="G34" s="22"/>
    </row>
    <row r="35" spans="1:7" x14ac:dyDescent="0.25">
      <c r="A35" s="22"/>
      <c r="B35" s="22"/>
      <c r="C35" s="22"/>
      <c r="D35" s="22"/>
      <c r="E35" s="22"/>
      <c r="F35" s="22"/>
      <c r="G35" s="22"/>
    </row>
    <row r="36" spans="1:7" x14ac:dyDescent="0.25">
      <c r="A36" s="22"/>
      <c r="B36" s="22"/>
      <c r="C36" s="22"/>
      <c r="D36" s="22"/>
      <c r="E36" s="22"/>
      <c r="F36" s="22"/>
      <c r="G36" s="22"/>
    </row>
    <row r="37" spans="1:7" x14ac:dyDescent="0.25">
      <c r="A37" s="22"/>
      <c r="B37" s="22"/>
      <c r="C37" s="22"/>
      <c r="D37" s="22"/>
      <c r="E37" s="22"/>
      <c r="F37" s="22"/>
      <c r="G37" s="22"/>
    </row>
    <row r="38" spans="1:7" x14ac:dyDescent="0.25">
      <c r="A38" s="22"/>
      <c r="B38" s="22"/>
      <c r="C38" s="22"/>
      <c r="D38" s="22" t="s">
        <v>1517</v>
      </c>
      <c r="E38" s="22"/>
      <c r="F38" s="22"/>
      <c r="G38" s="22"/>
    </row>
    <row r="39" spans="1:7" x14ac:dyDescent="0.25">
      <c r="A39" s="22"/>
      <c r="B39" s="22"/>
      <c r="C39" s="22"/>
      <c r="D39" s="22" t="s">
        <v>1517</v>
      </c>
      <c r="E39" s="22"/>
      <c r="F39" s="22"/>
      <c r="G39" s="22"/>
    </row>
    <row r="40" spans="1:7" x14ac:dyDescent="0.25">
      <c r="A40" s="22"/>
      <c r="B40" s="22"/>
      <c r="C40" s="22"/>
      <c r="D40" s="22" t="s">
        <v>1517</v>
      </c>
      <c r="E40" s="22"/>
      <c r="F40" s="22"/>
      <c r="G40" s="22"/>
    </row>
    <row r="41" spans="1:7" x14ac:dyDescent="0.25">
      <c r="A41" s="22"/>
      <c r="B41" s="22"/>
      <c r="C41" s="22"/>
      <c r="D41" s="22" t="s">
        <v>1517</v>
      </c>
      <c r="E41" s="22"/>
      <c r="F41" s="22"/>
      <c r="G41" s="22"/>
    </row>
    <row r="42" spans="1:7" x14ac:dyDescent="0.25">
      <c r="A42" s="22"/>
      <c r="B42" s="22"/>
      <c r="C42" s="22"/>
      <c r="D42" s="22" t="s">
        <v>1517</v>
      </c>
      <c r="E42" s="22"/>
      <c r="F42" s="22"/>
      <c r="G42" s="22"/>
    </row>
    <row r="43" spans="1:7" x14ac:dyDescent="0.25">
      <c r="A43" s="22"/>
      <c r="B43" s="22"/>
      <c r="C43" s="22"/>
      <c r="D43" s="22" t="s">
        <v>1517</v>
      </c>
      <c r="E43" s="22"/>
      <c r="F43" s="22"/>
      <c r="G43" s="22"/>
    </row>
    <row r="44" spans="1:7" x14ac:dyDescent="0.25">
      <c r="A44" s="22"/>
      <c r="B44" s="22"/>
      <c r="C44" s="22"/>
      <c r="D44" s="22" t="s">
        <v>1517</v>
      </c>
      <c r="E44" s="22"/>
      <c r="F44" s="22"/>
      <c r="G44" s="22"/>
    </row>
    <row r="45" spans="1:7" x14ac:dyDescent="0.25">
      <c r="A45" s="22"/>
      <c r="B45" s="22"/>
      <c r="C45" s="22"/>
      <c r="D45" s="22" t="s">
        <v>1517</v>
      </c>
      <c r="E45" s="22"/>
      <c r="F45" s="22"/>
      <c r="G45" s="22"/>
    </row>
    <row r="46" spans="1:7" x14ac:dyDescent="0.25">
      <c r="A46" s="22"/>
      <c r="B46" s="22"/>
      <c r="C46" s="22"/>
      <c r="D46" s="22" t="s">
        <v>1517</v>
      </c>
      <c r="E46" s="22"/>
      <c r="F46" s="22"/>
      <c r="G46" s="22"/>
    </row>
    <row r="47" spans="1:7" x14ac:dyDescent="0.25">
      <c r="A47" s="22"/>
      <c r="B47" s="22"/>
      <c r="C47" s="22"/>
      <c r="D47" s="22" t="s">
        <v>1517</v>
      </c>
      <c r="E47" s="22"/>
      <c r="F47" s="22"/>
      <c r="G47" s="22"/>
    </row>
    <row r="48" spans="1:7" x14ac:dyDescent="0.25">
      <c r="A48" s="22"/>
      <c r="B48" s="22"/>
      <c r="C48" s="22"/>
      <c r="D48" s="22" t="s">
        <v>1517</v>
      </c>
      <c r="E48" s="22"/>
      <c r="F48" s="22"/>
      <c r="G48" s="22"/>
    </row>
    <row r="49" spans="1:7" x14ac:dyDescent="0.25">
      <c r="A49" s="22"/>
      <c r="B49" s="22"/>
      <c r="C49" s="22"/>
      <c r="D49" s="22" t="s">
        <v>1517</v>
      </c>
      <c r="E49" s="22"/>
      <c r="F49" s="22"/>
      <c r="G49" s="22"/>
    </row>
    <row r="50" spans="1:7" x14ac:dyDescent="0.25">
      <c r="A50" s="22"/>
      <c r="B50" s="22"/>
      <c r="C50" s="22"/>
      <c r="D50" s="22" t="s">
        <v>1517</v>
      </c>
      <c r="E50" s="22"/>
      <c r="F50" s="22"/>
      <c r="G50" s="22"/>
    </row>
    <row r="51" spans="1:7" x14ac:dyDescent="0.25">
      <c r="A51" s="22"/>
      <c r="B51" s="22"/>
      <c r="C51" s="22"/>
      <c r="D51" s="22" t="s">
        <v>1517</v>
      </c>
      <c r="E51" s="22"/>
      <c r="F51" s="22"/>
      <c r="G51" s="22"/>
    </row>
    <row r="52" spans="1:7" x14ac:dyDescent="0.25">
      <c r="A52" s="22"/>
      <c r="B52" s="22"/>
      <c r="C52" s="22"/>
      <c r="D52" s="22" t="s">
        <v>1517</v>
      </c>
      <c r="E52" s="22"/>
      <c r="F52" s="22"/>
      <c r="G52" s="22"/>
    </row>
    <row r="53" spans="1:7" x14ac:dyDescent="0.25">
      <c r="A53" s="22"/>
      <c r="B53" s="22"/>
      <c r="C53" s="22"/>
      <c r="D53" s="22" t="s">
        <v>1517</v>
      </c>
      <c r="E53" s="22"/>
      <c r="F53" s="22"/>
      <c r="G53" s="22"/>
    </row>
    <row r="54" spans="1:7" x14ac:dyDescent="0.25">
      <c r="A54" s="22"/>
      <c r="B54" s="22"/>
      <c r="C54" s="22"/>
      <c r="D54" s="22" t="s">
        <v>1517</v>
      </c>
      <c r="E54" s="22"/>
      <c r="F54" s="22"/>
      <c r="G54" s="22"/>
    </row>
    <row r="55" spans="1:7" x14ac:dyDescent="0.25">
      <c r="A55" s="22"/>
      <c r="B55" s="22"/>
      <c r="C55" s="22"/>
      <c r="D55" s="22" t="s">
        <v>1517</v>
      </c>
      <c r="E55" s="22"/>
      <c r="F55" s="22"/>
      <c r="G55" s="22"/>
    </row>
    <row r="56" spans="1:7" x14ac:dyDescent="0.25">
      <c r="A56" s="22"/>
      <c r="B56" s="22"/>
      <c r="C56" s="22"/>
      <c r="D56" s="22" t="s">
        <v>1517</v>
      </c>
      <c r="E56" s="22"/>
      <c r="F56" s="22"/>
      <c r="G56" s="22"/>
    </row>
    <row r="57" spans="1:7" x14ac:dyDescent="0.25">
      <c r="A57" s="22"/>
      <c r="B57" s="22"/>
      <c r="C57" s="22"/>
      <c r="D57" s="22" t="s">
        <v>1517</v>
      </c>
      <c r="E57" s="22"/>
      <c r="F57" s="22"/>
      <c r="G57" s="22"/>
    </row>
    <row r="58" spans="1:7" x14ac:dyDescent="0.25">
      <c r="A58" s="22"/>
      <c r="B58" s="22"/>
      <c r="C58" s="22"/>
      <c r="D58" s="22" t="s">
        <v>1517</v>
      </c>
      <c r="E58" s="22"/>
      <c r="F58" s="22"/>
      <c r="G58" s="22"/>
    </row>
    <row r="59" spans="1:7" x14ac:dyDescent="0.25">
      <c r="A59" s="22"/>
      <c r="B59" s="22"/>
      <c r="C59" s="22"/>
      <c r="D59" s="22" t="s">
        <v>1517</v>
      </c>
      <c r="E59" s="22"/>
      <c r="F59" s="22"/>
      <c r="G59" s="22"/>
    </row>
    <row r="60" spans="1:7" x14ac:dyDescent="0.25">
      <c r="A60" s="22"/>
      <c r="B60" s="22"/>
      <c r="C60" s="22"/>
      <c r="D60" s="22" t="s">
        <v>1517</v>
      </c>
      <c r="E60" s="22"/>
      <c r="F60" s="22"/>
      <c r="G60" s="22"/>
    </row>
    <row r="61" spans="1:7" x14ac:dyDescent="0.25">
      <c r="A61" s="22"/>
      <c r="B61" s="22"/>
      <c r="C61" s="22"/>
      <c r="D61" s="22" t="s">
        <v>1517</v>
      </c>
      <c r="E61" s="22"/>
      <c r="F61" s="22"/>
      <c r="G61" s="22"/>
    </row>
    <row r="62" spans="1:7" x14ac:dyDescent="0.25">
      <c r="A62" s="22"/>
      <c r="B62" s="22"/>
      <c r="C62" s="22"/>
      <c r="D62" s="22" t="s">
        <v>1517</v>
      </c>
      <c r="E62" s="22"/>
      <c r="F62" s="22"/>
      <c r="G62" s="22"/>
    </row>
    <row r="63" spans="1:7" x14ac:dyDescent="0.25">
      <c r="A63" s="22"/>
      <c r="B63" s="22"/>
      <c r="C63" s="22"/>
      <c r="D63" s="22" t="s">
        <v>1517</v>
      </c>
      <c r="E63" s="22"/>
      <c r="F63" s="22"/>
      <c r="G63" s="22"/>
    </row>
    <row r="64" spans="1:7" x14ac:dyDescent="0.25">
      <c r="A64" s="22"/>
      <c r="B64" s="22"/>
      <c r="C64" s="22"/>
      <c r="D64" s="22" t="s">
        <v>1517</v>
      </c>
      <c r="E64" s="22"/>
      <c r="F64" s="22"/>
      <c r="G64" s="22"/>
    </row>
    <row r="65" spans="1:7" x14ac:dyDescent="0.25">
      <c r="A65" s="22"/>
      <c r="B65" s="22"/>
      <c r="C65" s="22"/>
      <c r="D65" s="22" t="s">
        <v>1517</v>
      </c>
      <c r="E65" s="22"/>
      <c r="F65" s="22"/>
      <c r="G65" s="22"/>
    </row>
    <row r="66" spans="1:7" x14ac:dyDescent="0.25">
      <c r="A66" s="22"/>
      <c r="B66" s="22"/>
      <c r="C66" s="22"/>
      <c r="D66" s="22" t="s">
        <v>1517</v>
      </c>
      <c r="E66" s="22"/>
      <c r="F66" s="22"/>
      <c r="G66" s="22"/>
    </row>
    <row r="67" spans="1:7" x14ac:dyDescent="0.25">
      <c r="A67" s="22"/>
      <c r="B67" s="22"/>
      <c r="C67" s="22"/>
      <c r="D67" s="22" t="s">
        <v>1517</v>
      </c>
      <c r="E67" s="22"/>
      <c r="F67" s="22"/>
      <c r="G67" s="22"/>
    </row>
    <row r="68" spans="1:7" x14ac:dyDescent="0.25">
      <c r="A68" s="22"/>
      <c r="B68" s="22"/>
      <c r="C68" s="22"/>
      <c r="D68" s="22" t="s">
        <v>1517</v>
      </c>
      <c r="E68" s="22"/>
      <c r="F68" s="22"/>
      <c r="G68" s="22"/>
    </row>
    <row r="69" spans="1:7" x14ac:dyDescent="0.25">
      <c r="A69" s="22"/>
      <c r="B69" s="22"/>
      <c r="C69" s="22"/>
      <c r="D69" s="22" t="s">
        <v>1517</v>
      </c>
      <c r="E69" s="22"/>
      <c r="F69" s="22"/>
      <c r="G69" s="22"/>
    </row>
    <row r="70" spans="1:7" x14ac:dyDescent="0.25">
      <c r="A70" s="22"/>
      <c r="B70" s="22"/>
      <c r="C70" s="22"/>
      <c r="D70" s="22" t="s">
        <v>1517</v>
      </c>
      <c r="E70" s="22"/>
      <c r="F70" s="22"/>
      <c r="G70" s="22"/>
    </row>
    <row r="71" spans="1:7" x14ac:dyDescent="0.25">
      <c r="A71" s="22"/>
      <c r="B71" s="22"/>
      <c r="C71" s="22"/>
      <c r="D71" s="22" t="s">
        <v>1517</v>
      </c>
      <c r="E71" s="22"/>
      <c r="F71" s="22"/>
      <c r="G71" s="22"/>
    </row>
    <row r="72" spans="1:7" x14ac:dyDescent="0.25">
      <c r="A72" s="22"/>
      <c r="B72" s="22"/>
      <c r="C72" s="22"/>
      <c r="D72" s="22" t="s">
        <v>1517</v>
      </c>
      <c r="E72" s="22"/>
      <c r="F72" s="22"/>
      <c r="G72" s="22"/>
    </row>
    <row r="73" spans="1:7" x14ac:dyDescent="0.25">
      <c r="A73" s="22"/>
      <c r="B73" s="22"/>
      <c r="C73" s="22"/>
      <c r="D73" s="22" t="s">
        <v>1517</v>
      </c>
      <c r="E73" s="22"/>
      <c r="F73" s="22"/>
      <c r="G73" s="22"/>
    </row>
    <row r="74" spans="1:7" x14ac:dyDescent="0.25">
      <c r="A74" s="22"/>
      <c r="B74" s="22"/>
      <c r="C74" s="22"/>
      <c r="D74" s="22" t="s">
        <v>1517</v>
      </c>
      <c r="E74" s="22"/>
      <c r="F74" s="22"/>
      <c r="G74" s="22"/>
    </row>
    <row r="75" spans="1:7" x14ac:dyDescent="0.25">
      <c r="A75" s="22"/>
      <c r="B75" s="22"/>
      <c r="C75" s="22"/>
      <c r="D75" s="22" t="s">
        <v>1517</v>
      </c>
      <c r="E75" s="22"/>
      <c r="F75" s="22"/>
      <c r="G75" s="22"/>
    </row>
    <row r="76" spans="1:7" x14ac:dyDescent="0.25">
      <c r="A76" s="22"/>
      <c r="B76" s="22"/>
      <c r="C76" s="22"/>
      <c r="D76" s="22" t="s">
        <v>1517</v>
      </c>
      <c r="E76" s="22"/>
      <c r="F76" s="22"/>
      <c r="G76" s="22"/>
    </row>
    <row r="77" spans="1:7" x14ac:dyDescent="0.25">
      <c r="A77" s="22"/>
      <c r="B77" s="22"/>
      <c r="C77" s="22"/>
      <c r="D77" s="22" t="s">
        <v>1517</v>
      </c>
      <c r="E77" s="22"/>
      <c r="F77" s="22"/>
      <c r="G77" s="22"/>
    </row>
    <row r="78" spans="1:7" x14ac:dyDescent="0.25">
      <c r="A78" s="22"/>
      <c r="B78" s="22"/>
      <c r="C78" s="22"/>
      <c r="D78" s="22" t="s">
        <v>1517</v>
      </c>
      <c r="E78" s="22"/>
      <c r="F78" s="22"/>
      <c r="G78" s="22"/>
    </row>
    <row r="79" spans="1:7" x14ac:dyDescent="0.25">
      <c r="A79" s="22"/>
      <c r="B79" s="22"/>
      <c r="C79" s="22"/>
      <c r="D79" s="22" t="s">
        <v>1517</v>
      </c>
      <c r="E79" s="22"/>
      <c r="F79" s="22"/>
      <c r="G79" s="22"/>
    </row>
    <row r="80" spans="1:7" x14ac:dyDescent="0.25">
      <c r="A80" s="22"/>
      <c r="B80" s="22"/>
      <c r="C80" s="22"/>
      <c r="D80" s="22" t="s">
        <v>1517</v>
      </c>
      <c r="E80" s="22"/>
      <c r="F80" s="22"/>
      <c r="G80" s="22"/>
    </row>
    <row r="81" spans="1:7" x14ac:dyDescent="0.25">
      <c r="A81" s="22"/>
      <c r="B81" s="22"/>
      <c r="C81" s="22"/>
      <c r="D81" s="22" t="s">
        <v>1517</v>
      </c>
      <c r="E81" s="22"/>
      <c r="F81" s="22"/>
      <c r="G81" s="22"/>
    </row>
    <row r="82" spans="1:7" x14ac:dyDescent="0.25">
      <c r="A82" s="22"/>
      <c r="B82" s="22"/>
      <c r="C82" s="22"/>
      <c r="D82" s="22" t="s">
        <v>1517</v>
      </c>
      <c r="E82" s="22"/>
      <c r="F82" s="22"/>
      <c r="G82" s="22"/>
    </row>
    <row r="83" spans="1:7" x14ac:dyDescent="0.25">
      <c r="A83" s="22"/>
      <c r="B83" s="22"/>
      <c r="C83" s="22"/>
      <c r="D83" s="22" t="s">
        <v>1517</v>
      </c>
      <c r="E83" s="22"/>
      <c r="F83" s="22"/>
      <c r="G83" s="22"/>
    </row>
    <row r="84" spans="1:7" x14ac:dyDescent="0.25">
      <c r="A84" s="22"/>
      <c r="B84" s="22"/>
      <c r="C84" s="22"/>
      <c r="D84" s="22" t="s">
        <v>1517</v>
      </c>
      <c r="E84" s="22"/>
      <c r="F84" s="22"/>
      <c r="G84" s="22"/>
    </row>
    <row r="85" spans="1:7" x14ac:dyDescent="0.25">
      <c r="A85" s="22"/>
      <c r="B85" s="22"/>
      <c r="C85" s="22"/>
      <c r="D85" s="22" t="s">
        <v>1517</v>
      </c>
      <c r="E85" s="22"/>
      <c r="F85" s="22"/>
      <c r="G85" s="22"/>
    </row>
    <row r="86" spans="1:7" x14ac:dyDescent="0.25">
      <c r="A86" s="22"/>
      <c r="B86" s="22"/>
      <c r="C86" s="22"/>
      <c r="D86" s="22" t="s">
        <v>1517</v>
      </c>
      <c r="E86" s="22"/>
      <c r="F86" s="22"/>
      <c r="G86" s="22"/>
    </row>
    <row r="87" spans="1:7" x14ac:dyDescent="0.25">
      <c r="A87" s="22"/>
      <c r="B87" s="22"/>
      <c r="C87" s="22"/>
      <c r="D87" s="22" t="s">
        <v>1517</v>
      </c>
      <c r="E87" s="22"/>
      <c r="F87" s="22"/>
      <c r="G87" s="22"/>
    </row>
    <row r="88" spans="1:7" x14ac:dyDescent="0.25">
      <c r="A88" s="22"/>
      <c r="B88" s="22"/>
      <c r="C88" s="22"/>
      <c r="D88" s="22" t="s">
        <v>1517</v>
      </c>
      <c r="E88" s="22"/>
      <c r="F88" s="22"/>
      <c r="G88" s="22"/>
    </row>
    <row r="89" spans="1:7" x14ac:dyDescent="0.25">
      <c r="A89" s="22"/>
      <c r="B89" s="22"/>
      <c r="C89" s="22"/>
      <c r="D89" s="22" t="s">
        <v>1517</v>
      </c>
      <c r="E89" s="22"/>
      <c r="F89" s="22"/>
      <c r="G89" s="22"/>
    </row>
    <row r="90" spans="1:7" x14ac:dyDescent="0.25">
      <c r="A90" s="22"/>
      <c r="B90" s="22"/>
      <c r="C90" s="22"/>
      <c r="D90" s="22" t="s">
        <v>1517</v>
      </c>
      <c r="E90" s="22"/>
      <c r="F90" s="22"/>
      <c r="G90" s="22"/>
    </row>
    <row r="91" spans="1:7" x14ac:dyDescent="0.25">
      <c r="A91" s="22"/>
      <c r="B91" s="22"/>
      <c r="C91" s="22"/>
      <c r="D91" s="22" t="s">
        <v>1517</v>
      </c>
      <c r="E91" s="22"/>
      <c r="F91" s="22"/>
      <c r="G91" s="22"/>
    </row>
    <row r="92" spans="1:7" x14ac:dyDescent="0.25">
      <c r="A92" s="22"/>
      <c r="B92" s="22"/>
      <c r="C92" s="22"/>
      <c r="D92" s="22" t="s">
        <v>1517</v>
      </c>
      <c r="E92" s="22"/>
      <c r="F92" s="22"/>
      <c r="G92" s="22"/>
    </row>
    <row r="93" spans="1:7" x14ac:dyDescent="0.25">
      <c r="A93" s="22"/>
      <c r="B93" s="22"/>
      <c r="C93" s="22"/>
      <c r="D93" s="22" t="s">
        <v>1517</v>
      </c>
      <c r="E93" s="22"/>
      <c r="F93" s="22"/>
      <c r="G93" s="22"/>
    </row>
    <row r="94" spans="1:7" x14ac:dyDescent="0.25">
      <c r="A94" s="22"/>
      <c r="B94" s="22"/>
      <c r="C94" s="22"/>
      <c r="D94" s="22" t="s">
        <v>1517</v>
      </c>
      <c r="E94" s="22"/>
      <c r="F94" s="22"/>
      <c r="G94" s="22"/>
    </row>
    <row r="95" spans="1:7" x14ac:dyDescent="0.25">
      <c r="A95" s="22"/>
      <c r="B95" s="22"/>
      <c r="C95" s="22"/>
      <c r="D95" s="22" t="s">
        <v>1517</v>
      </c>
      <c r="E95" s="22"/>
      <c r="F95" s="22"/>
      <c r="G95" s="22"/>
    </row>
    <row r="96" spans="1:7" x14ac:dyDescent="0.25">
      <c r="A96" s="22"/>
      <c r="B96" s="22"/>
      <c r="C96" s="22"/>
      <c r="D96" s="22" t="s">
        <v>1517</v>
      </c>
      <c r="E96" s="22"/>
      <c r="F96" s="22"/>
      <c r="G96" s="22"/>
    </row>
    <row r="97" spans="1:7" x14ac:dyDescent="0.25">
      <c r="A97" s="22"/>
      <c r="B97" s="22"/>
      <c r="C97" s="22"/>
      <c r="D97" s="22" t="s">
        <v>1517</v>
      </c>
      <c r="E97" s="22"/>
      <c r="F97" s="22"/>
      <c r="G97" s="22"/>
    </row>
    <row r="98" spans="1:7" x14ac:dyDescent="0.25">
      <c r="A98" s="22"/>
      <c r="B98" s="22"/>
      <c r="C98" s="22"/>
      <c r="D98" s="22" t="s">
        <v>1517</v>
      </c>
      <c r="E98" s="22"/>
      <c r="F98" s="22"/>
      <c r="G98" s="22"/>
    </row>
    <row r="99" spans="1:7" x14ac:dyDescent="0.25">
      <c r="A99" s="22"/>
      <c r="B99" s="22"/>
      <c r="C99" s="22"/>
      <c r="D99" s="22" t="s">
        <v>1517</v>
      </c>
      <c r="E99" s="22"/>
      <c r="F99" s="22"/>
      <c r="G99" s="22"/>
    </row>
    <row r="100" spans="1:7" x14ac:dyDescent="0.25">
      <c r="A100" s="22"/>
      <c r="B100" s="22"/>
      <c r="C100" s="22"/>
      <c r="D100" s="22" t="s">
        <v>1517</v>
      </c>
      <c r="E100" s="22"/>
      <c r="F100" s="22"/>
      <c r="G100" s="22"/>
    </row>
    <row r="101" spans="1:7" x14ac:dyDescent="0.25">
      <c r="A101" s="22"/>
      <c r="B101" s="22"/>
      <c r="C101" s="22"/>
      <c r="D101" s="22" t="s">
        <v>1517</v>
      </c>
      <c r="E101" s="22"/>
      <c r="F101" s="22"/>
      <c r="G101" s="22"/>
    </row>
    <row r="102" spans="1:7" x14ac:dyDescent="0.25">
      <c r="A102" s="22"/>
      <c r="B102" s="22"/>
      <c r="C102" s="22"/>
      <c r="D102" s="22" t="s">
        <v>1517</v>
      </c>
      <c r="E102" s="22"/>
      <c r="F102" s="22"/>
      <c r="G102" s="22"/>
    </row>
    <row r="103" spans="1:7" x14ac:dyDescent="0.25">
      <c r="A103" s="22"/>
      <c r="B103" s="22"/>
      <c r="C103" s="22"/>
      <c r="D103" s="22" t="s">
        <v>1517</v>
      </c>
      <c r="E103" s="22"/>
      <c r="F103" s="22"/>
      <c r="G103" s="22"/>
    </row>
    <row r="104" spans="1:7" x14ac:dyDescent="0.25">
      <c r="A104" s="22"/>
      <c r="B104" s="22"/>
      <c r="C104" s="22"/>
      <c r="D104" s="22" t="s">
        <v>1517</v>
      </c>
      <c r="E104" s="22"/>
      <c r="F104" s="22"/>
      <c r="G104" s="22"/>
    </row>
    <row r="105" spans="1:7" x14ac:dyDescent="0.25">
      <c r="A105" s="22"/>
      <c r="B105" s="22"/>
      <c r="C105" s="22"/>
      <c r="D105" s="22" t="s">
        <v>1517</v>
      </c>
      <c r="E105" s="22"/>
      <c r="F105" s="22"/>
      <c r="G105" s="22"/>
    </row>
    <row r="106" spans="1:7" x14ac:dyDescent="0.25">
      <c r="A106" s="22"/>
      <c r="B106" s="22"/>
      <c r="C106" s="22"/>
      <c r="D106" s="22" t="s">
        <v>1517</v>
      </c>
      <c r="E106" s="22"/>
      <c r="F106" s="22"/>
      <c r="G106" s="22"/>
    </row>
    <row r="107" spans="1:7" x14ac:dyDescent="0.25">
      <c r="A107" s="22"/>
      <c r="B107" s="22"/>
      <c r="C107" s="22"/>
      <c r="D107" s="22" t="s">
        <v>1517</v>
      </c>
      <c r="E107" s="22"/>
      <c r="F107" s="22"/>
      <c r="G107" s="22"/>
    </row>
    <row r="108" spans="1:7" x14ac:dyDescent="0.25">
      <c r="A108" s="22"/>
      <c r="B108" s="22"/>
      <c r="C108" s="22"/>
      <c r="D108" s="22" t="s">
        <v>1517</v>
      </c>
      <c r="E108" s="22"/>
      <c r="F108" s="22"/>
      <c r="G108" s="22"/>
    </row>
    <row r="109" spans="1:7" x14ac:dyDescent="0.25">
      <c r="A109" s="22"/>
      <c r="B109" s="22"/>
      <c r="C109" s="22"/>
      <c r="D109" s="22" t="s">
        <v>1517</v>
      </c>
      <c r="E109" s="22"/>
      <c r="F109" s="22"/>
      <c r="G109" s="22"/>
    </row>
    <row r="110" spans="1:7" x14ac:dyDescent="0.25">
      <c r="A110" s="22"/>
      <c r="B110" s="22"/>
      <c r="C110" s="22"/>
      <c r="D110" s="22" t="s">
        <v>1517</v>
      </c>
      <c r="E110" s="22"/>
      <c r="F110" s="22"/>
      <c r="G110" s="22"/>
    </row>
    <row r="111" spans="1:7" x14ac:dyDescent="0.25">
      <c r="A111" s="22"/>
      <c r="B111" s="22"/>
      <c r="C111" s="22"/>
      <c r="D111" s="22" t="s">
        <v>1517</v>
      </c>
      <c r="E111" s="22"/>
      <c r="F111" s="22"/>
      <c r="G111" s="22"/>
    </row>
    <row r="112" spans="1:7" x14ac:dyDescent="0.25">
      <c r="A112" s="22"/>
      <c r="B112" s="22"/>
      <c r="C112" s="22"/>
      <c r="D112" s="22" t="s">
        <v>1517</v>
      </c>
      <c r="E112" s="22"/>
      <c r="F112" s="22"/>
      <c r="G112" s="22"/>
    </row>
    <row r="113" spans="1:7" x14ac:dyDescent="0.25">
      <c r="A113" s="22"/>
      <c r="B113" s="22"/>
      <c r="C113" s="22"/>
      <c r="D113" s="22" t="s">
        <v>1517</v>
      </c>
      <c r="E113" s="22"/>
      <c r="F113" s="22"/>
      <c r="G113" s="22"/>
    </row>
    <row r="114" spans="1:7" x14ac:dyDescent="0.25">
      <c r="A114" s="22"/>
      <c r="B114" s="22"/>
      <c r="C114" s="22"/>
      <c r="D114" s="22" t="s">
        <v>1517</v>
      </c>
      <c r="E114" s="22"/>
      <c r="F114" s="22"/>
      <c r="G114" s="22"/>
    </row>
    <row r="115" spans="1:7" x14ac:dyDescent="0.25">
      <c r="A115" s="22"/>
      <c r="B115" s="22"/>
      <c r="C115" s="22"/>
      <c r="D115" s="22" t="s">
        <v>1517</v>
      </c>
      <c r="E115" s="22"/>
      <c r="F115" s="22"/>
      <c r="G115" s="22"/>
    </row>
    <row r="116" spans="1:7" x14ac:dyDescent="0.25">
      <c r="A116" s="22"/>
      <c r="B116" s="22"/>
      <c r="C116" s="22"/>
      <c r="D116" s="22" t="s">
        <v>1517</v>
      </c>
      <c r="E116" s="22"/>
      <c r="F116" s="22"/>
      <c r="G116" s="22"/>
    </row>
    <row r="117" spans="1:7" x14ac:dyDescent="0.25">
      <c r="A117" s="22"/>
      <c r="B117" s="22"/>
      <c r="C117" s="22"/>
      <c r="D117" s="22" t="s">
        <v>1517</v>
      </c>
      <c r="E117" s="22"/>
      <c r="F117" s="22"/>
      <c r="G117" s="22"/>
    </row>
    <row r="118" spans="1:7" x14ac:dyDescent="0.25">
      <c r="A118" s="22"/>
      <c r="B118" s="22"/>
      <c r="C118" s="22"/>
      <c r="D118" s="22" t="s">
        <v>1517</v>
      </c>
      <c r="E118" s="22"/>
      <c r="F118" s="22"/>
      <c r="G118" s="22"/>
    </row>
    <row r="119" spans="1:7" x14ac:dyDescent="0.25">
      <c r="A119" s="22"/>
      <c r="B119" s="22"/>
      <c r="C119" s="22"/>
      <c r="D119" s="22" t="s">
        <v>1517</v>
      </c>
      <c r="E119" s="22"/>
      <c r="F119" s="22"/>
      <c r="G119" s="22"/>
    </row>
    <row r="120" spans="1:7" x14ac:dyDescent="0.25">
      <c r="A120" s="22"/>
      <c r="B120" s="22"/>
      <c r="C120" s="22"/>
      <c r="D120" s="22" t="s">
        <v>1517</v>
      </c>
      <c r="E120" s="22"/>
      <c r="F120" s="22"/>
      <c r="G120" s="22"/>
    </row>
    <row r="121" spans="1:7" x14ac:dyDescent="0.25">
      <c r="A121" s="22"/>
      <c r="B121" s="22"/>
      <c r="C121" s="22"/>
      <c r="D121" s="22" t="s">
        <v>1517</v>
      </c>
      <c r="E121" s="22"/>
      <c r="F121" s="22"/>
      <c r="G121" s="22"/>
    </row>
    <row r="122" spans="1:7" x14ac:dyDescent="0.25">
      <c r="A122" s="22"/>
      <c r="B122" s="22"/>
      <c r="C122" s="22"/>
      <c r="D122" s="22" t="s">
        <v>1517</v>
      </c>
      <c r="E122" s="22"/>
      <c r="F122" s="22"/>
      <c r="G122" s="22"/>
    </row>
    <row r="123" spans="1:7" x14ac:dyDescent="0.25">
      <c r="A123" s="22"/>
      <c r="B123" s="22"/>
      <c r="C123" s="22"/>
      <c r="D123" s="22" t="s">
        <v>1517</v>
      </c>
      <c r="E123" s="22"/>
      <c r="F123" s="22"/>
      <c r="G123" s="22"/>
    </row>
    <row r="124" spans="1:7" x14ac:dyDescent="0.25">
      <c r="A124" s="22"/>
      <c r="B124" s="22"/>
      <c r="C124" s="22"/>
      <c r="D124" s="22" t="s">
        <v>1517</v>
      </c>
      <c r="E124" s="22"/>
      <c r="F124" s="22"/>
      <c r="G124" s="22"/>
    </row>
    <row r="125" spans="1:7" x14ac:dyDescent="0.25">
      <c r="A125" s="22"/>
      <c r="B125" s="22"/>
      <c r="C125" s="22"/>
      <c r="D125" s="22" t="s">
        <v>1517</v>
      </c>
      <c r="E125" s="22"/>
      <c r="F125" s="22"/>
      <c r="G125" s="22"/>
    </row>
    <row r="126" spans="1:7" x14ac:dyDescent="0.25">
      <c r="A126" s="22"/>
      <c r="B126" s="22"/>
      <c r="C126" s="22"/>
      <c r="D126" s="22" t="s">
        <v>1517</v>
      </c>
      <c r="E126" s="22"/>
      <c r="F126" s="22"/>
      <c r="G126" s="22"/>
    </row>
    <row r="127" spans="1:7" x14ac:dyDescent="0.25">
      <c r="A127" s="22"/>
      <c r="B127" s="22"/>
      <c r="C127" s="22"/>
      <c r="D127" s="22" t="s">
        <v>1517</v>
      </c>
      <c r="E127" s="22"/>
      <c r="F127" s="22"/>
      <c r="G127" s="22"/>
    </row>
    <row r="128" spans="1:7" x14ac:dyDescent="0.25">
      <c r="A128" s="22"/>
      <c r="B128" s="22"/>
      <c r="C128" s="22"/>
      <c r="D128" s="22" t="s">
        <v>1517</v>
      </c>
      <c r="E128" s="22"/>
      <c r="F128" s="22"/>
      <c r="G128" s="22"/>
    </row>
    <row r="129" spans="1:7" x14ac:dyDescent="0.25">
      <c r="A129" s="22"/>
      <c r="B129" s="22"/>
      <c r="C129" s="22"/>
      <c r="D129" s="22" t="s">
        <v>1517</v>
      </c>
      <c r="E129" s="22"/>
      <c r="F129" s="22"/>
      <c r="G129" s="22"/>
    </row>
    <row r="130" spans="1:7" x14ac:dyDescent="0.25">
      <c r="A130" s="22"/>
      <c r="B130" s="22"/>
      <c r="C130" s="22"/>
      <c r="D130" s="22" t="s">
        <v>1517</v>
      </c>
      <c r="E130" s="22"/>
      <c r="F130" s="22"/>
      <c r="G130" s="22"/>
    </row>
    <row r="131" spans="1:7" x14ac:dyDescent="0.25">
      <c r="A131" s="22"/>
      <c r="B131" s="22"/>
      <c r="C131" s="22"/>
      <c r="D131" s="22" t="s">
        <v>1517</v>
      </c>
      <c r="E131" s="22"/>
      <c r="F131" s="22"/>
      <c r="G131" s="22"/>
    </row>
    <row r="132" spans="1:7" x14ac:dyDescent="0.25">
      <c r="A132" s="22"/>
      <c r="B132" s="22"/>
      <c r="C132" s="22"/>
      <c r="D132" s="22" t="s">
        <v>1517</v>
      </c>
      <c r="E132" s="22"/>
      <c r="F132" s="22"/>
      <c r="G132" s="22"/>
    </row>
    <row r="133" spans="1:7" x14ac:dyDescent="0.25">
      <c r="A133" s="22"/>
      <c r="B133" s="22"/>
      <c r="C133" s="22"/>
      <c r="D133" s="22" t="s">
        <v>1517</v>
      </c>
      <c r="E133" s="22"/>
      <c r="F133" s="22"/>
      <c r="G133" s="22"/>
    </row>
    <row r="134" spans="1:7" x14ac:dyDescent="0.25">
      <c r="A134" s="22"/>
      <c r="B134" s="22"/>
      <c r="C134" s="22"/>
      <c r="D134" s="22" t="s">
        <v>1517</v>
      </c>
      <c r="E134" s="22"/>
      <c r="F134" s="22"/>
      <c r="G134" s="22"/>
    </row>
    <row r="135" spans="1:7" x14ac:dyDescent="0.25">
      <c r="A135" s="22"/>
      <c r="B135" s="22"/>
      <c r="C135" s="22"/>
      <c r="D135" s="22" t="s">
        <v>1517</v>
      </c>
      <c r="E135" s="22"/>
      <c r="F135" s="22"/>
      <c r="G135" s="22"/>
    </row>
    <row r="136" spans="1:7" x14ac:dyDescent="0.25">
      <c r="A136" s="22"/>
      <c r="B136" s="22"/>
      <c r="C136" s="22"/>
      <c r="D136" s="22" t="s">
        <v>1517</v>
      </c>
      <c r="E136" s="22"/>
      <c r="F136" s="22"/>
      <c r="G136" s="22"/>
    </row>
    <row r="137" spans="1:7" x14ac:dyDescent="0.25">
      <c r="A137" s="22"/>
      <c r="B137" s="22"/>
      <c r="C137" s="22"/>
      <c r="D137" s="22" t="s">
        <v>1517</v>
      </c>
      <c r="E137" s="22"/>
      <c r="F137" s="22"/>
      <c r="G137" s="22"/>
    </row>
    <row r="138" spans="1:7" x14ac:dyDescent="0.25">
      <c r="A138" s="22"/>
      <c r="B138" s="22"/>
      <c r="C138" s="22"/>
      <c r="D138" s="22" t="s">
        <v>1517</v>
      </c>
      <c r="E138" s="22"/>
      <c r="F138" s="22"/>
      <c r="G138" s="22"/>
    </row>
    <row r="139" spans="1:7" x14ac:dyDescent="0.25">
      <c r="A139" s="22"/>
      <c r="B139" s="22"/>
      <c r="C139" s="22"/>
      <c r="D139" s="22" t="s">
        <v>1517</v>
      </c>
      <c r="E139" s="22"/>
      <c r="F139" s="22"/>
      <c r="G139" s="22"/>
    </row>
    <row r="140" spans="1:7" x14ac:dyDescent="0.25">
      <c r="A140" s="22"/>
      <c r="B140" s="22"/>
      <c r="C140" s="22"/>
      <c r="D140" s="22" t="s">
        <v>1517</v>
      </c>
      <c r="E140" s="22"/>
      <c r="F140" s="22"/>
      <c r="G140" s="22"/>
    </row>
    <row r="141" spans="1:7" x14ac:dyDescent="0.25">
      <c r="A141" s="22"/>
      <c r="B141" s="22"/>
      <c r="C141" s="22"/>
      <c r="D141" s="22" t="s">
        <v>1517</v>
      </c>
      <c r="E141" s="22"/>
      <c r="F141" s="22"/>
      <c r="G141" s="22"/>
    </row>
    <row r="142" spans="1:7" x14ac:dyDescent="0.25">
      <c r="A142" s="22"/>
      <c r="B142" s="22"/>
      <c r="C142" s="22"/>
      <c r="D142" s="22" t="s">
        <v>1517</v>
      </c>
      <c r="E142" s="22"/>
      <c r="F142" s="22"/>
      <c r="G142" s="22"/>
    </row>
    <row r="143" spans="1:7" x14ac:dyDescent="0.25">
      <c r="A143" s="22"/>
      <c r="B143" s="22"/>
      <c r="C143" s="22"/>
      <c r="D143" s="22" t="s">
        <v>1517</v>
      </c>
      <c r="E143" s="22"/>
      <c r="F143" s="22"/>
      <c r="G143" s="22"/>
    </row>
    <row r="144" spans="1:7" x14ac:dyDescent="0.25">
      <c r="A144" s="22"/>
      <c r="B144" s="22"/>
      <c r="C144" s="22"/>
      <c r="D144" s="22" t="s">
        <v>1517</v>
      </c>
      <c r="E144" s="22"/>
      <c r="F144" s="22"/>
      <c r="G144" s="22"/>
    </row>
    <row r="145" spans="1:7" x14ac:dyDescent="0.25">
      <c r="A145" s="22"/>
      <c r="B145" s="22"/>
      <c r="C145" s="22"/>
      <c r="D145" s="22" t="s">
        <v>1517</v>
      </c>
      <c r="E145" s="22"/>
      <c r="F145" s="22"/>
      <c r="G145" s="22"/>
    </row>
    <row r="146" spans="1:7" x14ac:dyDescent="0.25">
      <c r="A146" s="22"/>
      <c r="B146" s="22"/>
      <c r="C146" s="22"/>
      <c r="D146" s="22" t="s">
        <v>1517</v>
      </c>
      <c r="E146" s="22"/>
      <c r="F146" s="22"/>
      <c r="G146" s="22"/>
    </row>
    <row r="147" spans="1:7" x14ac:dyDescent="0.25">
      <c r="A147" s="22"/>
      <c r="B147" s="22"/>
      <c r="C147" s="22"/>
      <c r="D147" s="22" t="s">
        <v>1517</v>
      </c>
      <c r="E147" s="22"/>
      <c r="F147" s="22"/>
      <c r="G147" s="22"/>
    </row>
    <row r="148" spans="1:7" x14ac:dyDescent="0.25">
      <c r="A148" s="22"/>
      <c r="B148" s="22"/>
      <c r="C148" s="22"/>
      <c r="D148" s="22" t="s">
        <v>1517</v>
      </c>
      <c r="E148" s="22"/>
      <c r="F148" s="22"/>
      <c r="G148" s="22"/>
    </row>
    <row r="149" spans="1:7" x14ac:dyDescent="0.25">
      <c r="A149" s="22"/>
      <c r="B149" s="22"/>
      <c r="C149" s="22"/>
      <c r="D149" s="22" t="s">
        <v>1517</v>
      </c>
      <c r="E149" s="22"/>
      <c r="F149" s="22"/>
      <c r="G149" s="22"/>
    </row>
    <row r="150" spans="1:7" x14ac:dyDescent="0.25">
      <c r="A150" s="22"/>
      <c r="B150" s="22"/>
      <c r="C150" s="22"/>
      <c r="D150" s="22" t="s">
        <v>1517</v>
      </c>
      <c r="E150" s="22"/>
      <c r="F150" s="22"/>
      <c r="G150" s="22"/>
    </row>
    <row r="151" spans="1:7" x14ac:dyDescent="0.25">
      <c r="A151" s="22"/>
      <c r="B151" s="22"/>
      <c r="C151" s="22"/>
      <c r="D151" s="22" t="s">
        <v>1517</v>
      </c>
      <c r="E151" s="22"/>
      <c r="F151" s="22"/>
      <c r="G151" s="22"/>
    </row>
    <row r="152" spans="1:7" x14ac:dyDescent="0.25">
      <c r="A152" s="22"/>
      <c r="B152" s="22"/>
      <c r="C152" s="22"/>
      <c r="D152" s="22" t="s">
        <v>1517</v>
      </c>
      <c r="E152" s="22"/>
      <c r="F152" s="22"/>
      <c r="G152" s="22"/>
    </row>
    <row r="153" spans="1:7" x14ac:dyDescent="0.25">
      <c r="A153" s="22"/>
      <c r="B153" s="22"/>
      <c r="C153" s="22"/>
      <c r="D153" s="22" t="s">
        <v>1517</v>
      </c>
      <c r="E153" s="22"/>
      <c r="F153" s="22"/>
      <c r="G153" s="22"/>
    </row>
    <row r="154" spans="1:7" x14ac:dyDescent="0.25">
      <c r="A154" s="22"/>
      <c r="B154" s="22"/>
      <c r="C154" s="22"/>
      <c r="D154" s="22" t="s">
        <v>1517</v>
      </c>
      <c r="E154" s="22"/>
      <c r="F154" s="22"/>
      <c r="G154" s="22"/>
    </row>
    <row r="155" spans="1:7" x14ac:dyDescent="0.25">
      <c r="A155" s="22"/>
      <c r="B155" s="22"/>
      <c r="C155" s="22"/>
      <c r="D155" s="22" t="s">
        <v>1517</v>
      </c>
      <c r="E155" s="22"/>
      <c r="F155" s="22"/>
      <c r="G155" s="22"/>
    </row>
    <row r="156" spans="1:7" x14ac:dyDescent="0.25">
      <c r="A156" s="22"/>
      <c r="B156" s="22"/>
      <c r="C156" s="22"/>
      <c r="D156" s="22" t="s">
        <v>1517</v>
      </c>
      <c r="E156" s="22"/>
      <c r="F156" s="22"/>
      <c r="G156" s="22"/>
    </row>
    <row r="157" spans="1:7" x14ac:dyDescent="0.25">
      <c r="A157" s="22"/>
      <c r="B157" s="22"/>
      <c r="C157" s="22"/>
      <c r="D157" s="22" t="s">
        <v>1517</v>
      </c>
      <c r="E157" s="22"/>
      <c r="F157" s="22"/>
      <c r="G157" s="22"/>
    </row>
    <row r="158" spans="1:7" x14ac:dyDescent="0.25">
      <c r="A158" s="22"/>
      <c r="B158" s="22"/>
      <c r="C158" s="22"/>
      <c r="D158" s="22" t="s">
        <v>1517</v>
      </c>
      <c r="E158" s="22"/>
      <c r="F158" s="22"/>
      <c r="G158" s="22"/>
    </row>
    <row r="159" spans="1:7" x14ac:dyDescent="0.25">
      <c r="A159" s="22"/>
      <c r="B159" s="22"/>
      <c r="C159" s="22"/>
      <c r="D159" s="22" t="s">
        <v>1517</v>
      </c>
      <c r="E159" s="22"/>
      <c r="F159" s="22"/>
      <c r="G159" s="22"/>
    </row>
    <row r="160" spans="1:7" x14ac:dyDescent="0.25">
      <c r="A160" s="22"/>
      <c r="B160" s="22"/>
      <c r="C160" s="22"/>
      <c r="D160" s="22" t="s">
        <v>1517</v>
      </c>
      <c r="E160" s="22"/>
      <c r="F160" s="22"/>
      <c r="G160" s="22"/>
    </row>
    <row r="161" spans="1:7" x14ac:dyDescent="0.25">
      <c r="A161" s="22"/>
      <c r="B161" s="22"/>
      <c r="C161" s="22"/>
      <c r="D161" s="22" t="s">
        <v>1517</v>
      </c>
      <c r="E161" s="22"/>
      <c r="F161" s="22"/>
      <c r="G161" s="22"/>
    </row>
    <row r="162" spans="1:7" x14ac:dyDescent="0.25">
      <c r="A162" s="22"/>
      <c r="B162" s="22"/>
      <c r="C162" s="22"/>
      <c r="D162" s="22" t="s">
        <v>1517</v>
      </c>
      <c r="E162" s="22"/>
      <c r="F162" s="22"/>
      <c r="G162" s="22"/>
    </row>
    <row r="163" spans="1:7" x14ac:dyDescent="0.25">
      <c r="A163" s="22"/>
      <c r="B163" s="22"/>
      <c r="C163" s="22"/>
      <c r="D163" s="22" t="s">
        <v>1517</v>
      </c>
      <c r="E163" s="22"/>
      <c r="F163" s="22"/>
      <c r="G163" s="22"/>
    </row>
    <row r="164" spans="1:7" x14ac:dyDescent="0.25">
      <c r="A164" s="22"/>
      <c r="B164" s="22"/>
      <c r="C164" s="22"/>
      <c r="D164" s="22" t="s">
        <v>1517</v>
      </c>
      <c r="E164" s="22"/>
      <c r="F164" s="22"/>
      <c r="G164" s="22"/>
    </row>
    <row r="165" spans="1:7" x14ac:dyDescent="0.25">
      <c r="A165" s="22"/>
      <c r="B165" s="22"/>
      <c r="C165" s="22"/>
      <c r="D165" s="22" t="s">
        <v>1517</v>
      </c>
      <c r="E165" s="22"/>
      <c r="F165" s="22"/>
      <c r="G165" s="22"/>
    </row>
    <row r="166" spans="1:7" x14ac:dyDescent="0.25">
      <c r="A166" s="22"/>
      <c r="B166" s="22"/>
      <c r="C166" s="22"/>
      <c r="D166" s="22" t="s">
        <v>1517</v>
      </c>
      <c r="E166" s="22"/>
      <c r="F166" s="22"/>
      <c r="G166" s="22"/>
    </row>
    <row r="167" spans="1:7" x14ac:dyDescent="0.25">
      <c r="A167" s="22"/>
      <c r="B167" s="22"/>
      <c r="C167" s="22"/>
      <c r="D167" s="22" t="s">
        <v>1517</v>
      </c>
      <c r="E167" s="22"/>
      <c r="F167" s="22"/>
      <c r="G167" s="22"/>
    </row>
    <row r="168" spans="1:7" x14ac:dyDescent="0.25">
      <c r="A168" s="22"/>
      <c r="B168" s="22"/>
      <c r="C168" s="22"/>
      <c r="D168" s="22" t="s">
        <v>1517</v>
      </c>
      <c r="E168" s="22"/>
      <c r="F168" s="22"/>
      <c r="G168" s="22"/>
    </row>
    <row r="169" spans="1:7" x14ac:dyDescent="0.25">
      <c r="A169" s="22"/>
      <c r="B169" s="22"/>
      <c r="C169" s="22"/>
      <c r="D169" s="22" t="s">
        <v>1517</v>
      </c>
      <c r="E169" s="22"/>
      <c r="F169" s="22"/>
      <c r="G169" s="22"/>
    </row>
    <row r="170" spans="1:7" x14ac:dyDescent="0.25">
      <c r="A170" s="22"/>
      <c r="B170" s="22"/>
      <c r="C170" s="22"/>
      <c r="D170" s="22" t="s">
        <v>1517</v>
      </c>
      <c r="E170" s="22"/>
      <c r="F170" s="22"/>
      <c r="G170" s="22"/>
    </row>
    <row r="171" spans="1:7" x14ac:dyDescent="0.25">
      <c r="A171" s="22"/>
      <c r="B171" s="22"/>
      <c r="C171" s="22"/>
      <c r="D171" s="22" t="s">
        <v>1517</v>
      </c>
      <c r="E171" s="22"/>
      <c r="F171" s="22"/>
      <c r="G171" s="22"/>
    </row>
    <row r="172" spans="1:7" x14ac:dyDescent="0.25">
      <c r="A172" s="22"/>
      <c r="B172" s="22"/>
      <c r="C172" s="22"/>
      <c r="D172" s="22" t="s">
        <v>1517</v>
      </c>
      <c r="E172" s="22"/>
      <c r="F172" s="22"/>
      <c r="G172" s="22"/>
    </row>
    <row r="173" spans="1:7" x14ac:dyDescent="0.25">
      <c r="A173" s="22"/>
      <c r="B173" s="22"/>
      <c r="C173" s="22"/>
      <c r="D173" s="22" t="s">
        <v>1517</v>
      </c>
      <c r="E173" s="22"/>
      <c r="F173" s="22"/>
      <c r="G173" s="22"/>
    </row>
    <row r="174" spans="1:7" x14ac:dyDescent="0.25">
      <c r="A174" s="22"/>
      <c r="B174" s="22"/>
      <c r="C174" s="22"/>
      <c r="D174" s="22" t="s">
        <v>1517</v>
      </c>
      <c r="E174" s="22"/>
      <c r="F174" s="22"/>
      <c r="G174" s="22"/>
    </row>
    <row r="175" spans="1:7" x14ac:dyDescent="0.25">
      <c r="A175" s="22"/>
      <c r="B175" s="22"/>
      <c r="C175" s="22"/>
      <c r="D175" s="22" t="s">
        <v>1517</v>
      </c>
      <c r="E175" s="22"/>
      <c r="F175" s="22"/>
      <c r="G175" s="22"/>
    </row>
    <row r="176" spans="1:7" x14ac:dyDescent="0.25">
      <c r="A176" s="22"/>
      <c r="B176" s="22"/>
      <c r="C176" s="22"/>
      <c r="D176" s="22" t="s">
        <v>1517</v>
      </c>
      <c r="E176" s="22"/>
      <c r="F176" s="22"/>
      <c r="G176" s="22"/>
    </row>
    <row r="177" spans="1:7" x14ac:dyDescent="0.25">
      <c r="A177" s="22"/>
      <c r="B177" s="22"/>
      <c r="C177" s="22"/>
      <c r="D177" s="22" t="s">
        <v>1517</v>
      </c>
      <c r="E177" s="22"/>
      <c r="F177" s="22"/>
      <c r="G177" s="22"/>
    </row>
    <row r="178" spans="1:7" x14ac:dyDescent="0.25">
      <c r="A178" s="22"/>
      <c r="B178" s="22"/>
      <c r="C178" s="22"/>
      <c r="D178" s="22" t="s">
        <v>1517</v>
      </c>
      <c r="E178" s="22"/>
      <c r="F178" s="22"/>
      <c r="G178" s="22"/>
    </row>
    <row r="179" spans="1:7" x14ac:dyDescent="0.25">
      <c r="A179" s="22"/>
      <c r="B179" s="22"/>
      <c r="C179" s="22"/>
      <c r="D179" s="22" t="s">
        <v>1517</v>
      </c>
      <c r="E179" s="22"/>
      <c r="F179" s="22"/>
      <c r="G179" s="22"/>
    </row>
    <row r="180" spans="1:7" x14ac:dyDescent="0.25">
      <c r="A180" s="22"/>
      <c r="B180" s="22"/>
      <c r="C180" s="22"/>
      <c r="D180" s="22" t="s">
        <v>1517</v>
      </c>
      <c r="E180" s="22"/>
      <c r="F180" s="22"/>
      <c r="G180" s="22"/>
    </row>
  </sheetData>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240DD-6B3A-8540-906A-E9B2EFE42397}">
  <sheetPr codeName="Feuil1">
    <tabColor theme="7"/>
  </sheetPr>
  <dimension ref="A1:C871"/>
  <sheetViews>
    <sheetView topLeftCell="A17" zoomScale="107" zoomScaleNormal="94" workbookViewId="0">
      <selection activeCell="C3" sqref="C3"/>
    </sheetView>
  </sheetViews>
  <sheetFormatPr baseColWidth="10" defaultColWidth="89.375" defaultRowHeight="18.75" x14ac:dyDescent="0.25"/>
  <cols>
    <col min="1" max="1" width="61.625" style="52" customWidth="1"/>
    <col min="2" max="2" width="41" style="56" customWidth="1"/>
    <col min="3" max="3" width="89.375" style="42"/>
  </cols>
  <sheetData>
    <row r="1" spans="1:2" x14ac:dyDescent="0.25">
      <c r="A1" s="36" t="s">
        <v>74</v>
      </c>
      <c r="B1" s="54" t="s">
        <v>128</v>
      </c>
    </row>
    <row r="2" spans="1:2" ht="37.5" x14ac:dyDescent="0.25">
      <c r="A2" s="36" t="s">
        <v>1919</v>
      </c>
      <c r="B2" s="37" t="s">
        <v>1890</v>
      </c>
    </row>
    <row r="3" spans="1:2" ht="37.5" x14ac:dyDescent="0.25">
      <c r="A3" s="36" t="s">
        <v>1317</v>
      </c>
      <c r="B3" s="37" t="s">
        <v>1107</v>
      </c>
    </row>
    <row r="4" spans="1:2" x14ac:dyDescent="0.25">
      <c r="A4" s="36" t="s">
        <v>187</v>
      </c>
      <c r="B4" s="37" t="s">
        <v>40</v>
      </c>
    </row>
    <row r="5" spans="1:2" ht="37.5" x14ac:dyDescent="0.25">
      <c r="A5" s="36" t="s">
        <v>1934</v>
      </c>
      <c r="B5" s="37" t="s">
        <v>56</v>
      </c>
    </row>
    <row r="6" spans="1:2" ht="15.75" x14ac:dyDescent="0.25">
      <c r="A6" s="39" t="s">
        <v>874</v>
      </c>
      <c r="B6" s="39" t="s">
        <v>910</v>
      </c>
    </row>
    <row r="7" spans="1:2" x14ac:dyDescent="0.25">
      <c r="A7" s="38" t="s">
        <v>2349</v>
      </c>
      <c r="B7" s="55" t="s">
        <v>1530</v>
      </c>
    </row>
    <row r="8" spans="1:2" x14ac:dyDescent="0.25">
      <c r="A8" s="38" t="s">
        <v>2337</v>
      </c>
      <c r="B8" s="55" t="s">
        <v>974</v>
      </c>
    </row>
    <row r="9" spans="1:2" x14ac:dyDescent="0.25">
      <c r="A9" s="36" t="s">
        <v>2102</v>
      </c>
      <c r="B9" s="37" t="s">
        <v>2103</v>
      </c>
    </row>
    <row r="10" spans="1:2" ht="37.5" x14ac:dyDescent="0.25">
      <c r="A10" s="36" t="s">
        <v>1910</v>
      </c>
      <c r="B10" s="37" t="s">
        <v>1792</v>
      </c>
    </row>
    <row r="11" spans="1:2" x14ac:dyDescent="0.25">
      <c r="A11" s="36" t="s">
        <v>1913</v>
      </c>
      <c r="B11" s="37" t="s">
        <v>1792</v>
      </c>
    </row>
    <row r="12" spans="1:2" ht="15.75" x14ac:dyDescent="0.25">
      <c r="A12" s="39" t="s">
        <v>768</v>
      </c>
      <c r="B12" s="39" t="s">
        <v>903</v>
      </c>
    </row>
    <row r="13" spans="1:2" ht="31.5" x14ac:dyDescent="0.25">
      <c r="A13" s="39" t="s">
        <v>730</v>
      </c>
      <c r="B13" s="39" t="s">
        <v>1496</v>
      </c>
    </row>
    <row r="14" spans="1:2" x14ac:dyDescent="0.25">
      <c r="A14" s="38" t="s">
        <v>2403</v>
      </c>
      <c r="B14" s="55" t="s">
        <v>1427</v>
      </c>
    </row>
    <row r="15" spans="1:2" ht="37.5" x14ac:dyDescent="0.25">
      <c r="A15" s="38" t="s">
        <v>2378</v>
      </c>
      <c r="B15" s="55" t="s">
        <v>300</v>
      </c>
    </row>
    <row r="16" spans="1:2" ht="31.5" x14ac:dyDescent="0.25">
      <c r="A16" s="39" t="s">
        <v>1013</v>
      </c>
      <c r="B16" s="39" t="s">
        <v>1016</v>
      </c>
    </row>
    <row r="17" spans="1:2" ht="31.5" x14ac:dyDescent="0.25">
      <c r="A17" s="39" t="s">
        <v>1036</v>
      </c>
      <c r="B17" s="39" t="s">
        <v>1037</v>
      </c>
    </row>
    <row r="18" spans="1:2" x14ac:dyDescent="0.25">
      <c r="A18" s="36" t="s">
        <v>2166</v>
      </c>
      <c r="B18" s="37" t="s">
        <v>2167</v>
      </c>
    </row>
    <row r="19" spans="1:2" x14ac:dyDescent="0.25">
      <c r="A19" s="38" t="s">
        <v>2352</v>
      </c>
      <c r="B19" s="55" t="s">
        <v>241</v>
      </c>
    </row>
    <row r="20" spans="1:2" ht="37.5" x14ac:dyDescent="0.25">
      <c r="A20" s="36" t="s">
        <v>1656</v>
      </c>
      <c r="B20" s="37" t="s">
        <v>1657</v>
      </c>
    </row>
    <row r="21" spans="1:2" x14ac:dyDescent="0.25">
      <c r="A21" s="36" t="s">
        <v>1888</v>
      </c>
      <c r="B21" s="37" t="s">
        <v>1863</v>
      </c>
    </row>
    <row r="22" spans="1:2" x14ac:dyDescent="0.25">
      <c r="A22" s="36" t="s">
        <v>2164</v>
      </c>
      <c r="B22" s="37" t="s">
        <v>2165</v>
      </c>
    </row>
    <row r="23" spans="1:2" ht="37.5" x14ac:dyDescent="0.25">
      <c r="A23" s="36" t="s">
        <v>1884</v>
      </c>
      <c r="B23" s="37" t="s">
        <v>1792</v>
      </c>
    </row>
    <row r="24" spans="1:2" ht="37.5" x14ac:dyDescent="0.25">
      <c r="A24" s="36" t="s">
        <v>1920</v>
      </c>
      <c r="B24" s="37" t="s">
        <v>1792</v>
      </c>
    </row>
    <row r="25" spans="1:2" x14ac:dyDescent="0.25">
      <c r="A25" s="36" t="s">
        <v>2154</v>
      </c>
      <c r="B25" s="37" t="s">
        <v>2155</v>
      </c>
    </row>
    <row r="26" spans="1:2" ht="31.5" x14ac:dyDescent="0.25">
      <c r="A26" s="39" t="s">
        <v>641</v>
      </c>
      <c r="B26" s="39" t="s">
        <v>899</v>
      </c>
    </row>
    <row r="27" spans="1:2" ht="31.5" x14ac:dyDescent="0.25">
      <c r="A27" s="39" t="s">
        <v>1293</v>
      </c>
      <c r="B27" s="39" t="s">
        <v>1422</v>
      </c>
    </row>
    <row r="28" spans="1:2" ht="37.5" x14ac:dyDescent="0.25">
      <c r="A28" s="36" t="s">
        <v>1848</v>
      </c>
      <c r="B28" s="37" t="s">
        <v>1792</v>
      </c>
    </row>
    <row r="29" spans="1:2" ht="47.25" x14ac:dyDescent="0.25">
      <c r="A29" s="53" t="s">
        <v>1195</v>
      </c>
      <c r="B29" s="39" t="s">
        <v>1458</v>
      </c>
    </row>
    <row r="30" spans="1:2" ht="37.5" x14ac:dyDescent="0.25">
      <c r="A30" s="38" t="s">
        <v>2380</v>
      </c>
      <c r="B30" s="55" t="s">
        <v>2381</v>
      </c>
    </row>
    <row r="31" spans="1:2" ht="31.5" x14ac:dyDescent="0.25">
      <c r="A31" s="39" t="s">
        <v>1319</v>
      </c>
      <c r="B31" s="39" t="s">
        <v>1445</v>
      </c>
    </row>
    <row r="32" spans="1:2" ht="15.75" x14ac:dyDescent="0.25">
      <c r="A32" s="39" t="s">
        <v>557</v>
      </c>
      <c r="B32" s="39" t="s">
        <v>978</v>
      </c>
    </row>
    <row r="33" spans="1:2" ht="31.5" x14ac:dyDescent="0.25">
      <c r="A33" s="39" t="s">
        <v>808</v>
      </c>
      <c r="B33" s="39" t="s">
        <v>1510</v>
      </c>
    </row>
    <row r="34" spans="1:2" ht="37.5" x14ac:dyDescent="0.25">
      <c r="A34" s="36" t="s">
        <v>2284</v>
      </c>
      <c r="B34" s="37" t="s">
        <v>2285</v>
      </c>
    </row>
    <row r="35" spans="1:2" ht="56.25" x14ac:dyDescent="0.25">
      <c r="A35" s="36" t="s">
        <v>340</v>
      </c>
      <c r="B35" s="37" t="s">
        <v>40</v>
      </c>
    </row>
    <row r="36" spans="1:2" ht="31.5" x14ac:dyDescent="0.25">
      <c r="A36" s="39" t="s">
        <v>984</v>
      </c>
      <c r="B36" s="39" t="s">
        <v>1414</v>
      </c>
    </row>
    <row r="37" spans="1:2" ht="37.5" x14ac:dyDescent="0.25">
      <c r="A37" s="36" t="s">
        <v>1887</v>
      </c>
      <c r="B37" s="37" t="s">
        <v>1861</v>
      </c>
    </row>
    <row r="38" spans="1:2" ht="56.25" x14ac:dyDescent="0.25">
      <c r="A38" s="36" t="s">
        <v>1904</v>
      </c>
      <c r="B38" s="37" t="s">
        <v>1792</v>
      </c>
    </row>
    <row r="39" spans="1:2" ht="15.75" x14ac:dyDescent="0.25">
      <c r="A39" s="39" t="s">
        <v>1237</v>
      </c>
      <c r="B39" s="39" t="s">
        <v>1476</v>
      </c>
    </row>
    <row r="40" spans="1:2" ht="15.75" x14ac:dyDescent="0.25">
      <c r="A40" s="53" t="s">
        <v>571</v>
      </c>
      <c r="B40" s="39" t="s">
        <v>1501</v>
      </c>
    </row>
    <row r="41" spans="1:2" x14ac:dyDescent="0.25">
      <c r="A41" s="38" t="s">
        <v>1756</v>
      </c>
      <c r="B41" s="55" t="s">
        <v>1757</v>
      </c>
    </row>
    <row r="42" spans="1:2" x14ac:dyDescent="0.25">
      <c r="A42" s="36" t="s">
        <v>2144</v>
      </c>
      <c r="B42" s="37" t="s">
        <v>2145</v>
      </c>
    </row>
    <row r="43" spans="1:2" ht="15.75" x14ac:dyDescent="0.25">
      <c r="A43" s="39" t="s">
        <v>638</v>
      </c>
      <c r="B43" s="39" t="s">
        <v>1508</v>
      </c>
    </row>
    <row r="44" spans="1:2" ht="31.5" x14ac:dyDescent="0.25">
      <c r="A44" s="38" t="s">
        <v>2342</v>
      </c>
      <c r="B44" s="55" t="s">
        <v>2343</v>
      </c>
    </row>
    <row r="45" spans="1:2" ht="37.5" x14ac:dyDescent="0.25">
      <c r="A45" s="36" t="s">
        <v>1853</v>
      </c>
      <c r="B45" s="37" t="s">
        <v>1854</v>
      </c>
    </row>
    <row r="46" spans="1:2" ht="31.5" x14ac:dyDescent="0.25">
      <c r="A46" s="39" t="s">
        <v>755</v>
      </c>
      <c r="B46" s="39" t="s">
        <v>756</v>
      </c>
    </row>
    <row r="47" spans="1:2" ht="31.5" x14ac:dyDescent="0.25">
      <c r="A47" s="53" t="s">
        <v>2481</v>
      </c>
      <c r="B47" s="39" t="s">
        <v>2482</v>
      </c>
    </row>
    <row r="48" spans="1:2" ht="37.5" x14ac:dyDescent="0.25">
      <c r="A48" s="36" t="s">
        <v>443</v>
      </c>
      <c r="B48" s="37" t="s">
        <v>934</v>
      </c>
    </row>
    <row r="49" spans="1:2" ht="37.5" x14ac:dyDescent="0.25">
      <c r="A49" s="38" t="s">
        <v>63</v>
      </c>
      <c r="B49" s="37" t="s">
        <v>1544</v>
      </c>
    </row>
    <row r="50" spans="1:2" x14ac:dyDescent="0.25">
      <c r="A50" s="36" t="s">
        <v>2134</v>
      </c>
      <c r="B50" s="37" t="s">
        <v>2135</v>
      </c>
    </row>
    <row r="51" spans="1:2" x14ac:dyDescent="0.25">
      <c r="A51" s="36" t="s">
        <v>2199</v>
      </c>
      <c r="B51" s="37" t="s">
        <v>1834</v>
      </c>
    </row>
    <row r="52" spans="1:2" x14ac:dyDescent="0.25">
      <c r="A52" s="36" t="s">
        <v>2201</v>
      </c>
      <c r="B52" s="37" t="s">
        <v>1834</v>
      </c>
    </row>
    <row r="53" spans="1:2" ht="37.5" x14ac:dyDescent="0.25">
      <c r="A53" s="36" t="s">
        <v>18</v>
      </c>
      <c r="B53" s="37" t="s">
        <v>19</v>
      </c>
    </row>
    <row r="54" spans="1:2" ht="15.75" x14ac:dyDescent="0.25">
      <c r="A54" s="39" t="s">
        <v>412</v>
      </c>
      <c r="B54" s="39" t="s">
        <v>413</v>
      </c>
    </row>
    <row r="55" spans="1:2" ht="37.5" x14ac:dyDescent="0.25">
      <c r="A55" s="36" t="s">
        <v>1882</v>
      </c>
      <c r="B55" s="37" t="s">
        <v>1792</v>
      </c>
    </row>
    <row r="56" spans="1:2" ht="15.75" x14ac:dyDescent="0.25">
      <c r="A56" s="53" t="s">
        <v>1231</v>
      </c>
      <c r="B56" s="39" t="s">
        <v>1448</v>
      </c>
    </row>
    <row r="57" spans="1:2" x14ac:dyDescent="0.25">
      <c r="A57" s="38" t="s">
        <v>2341</v>
      </c>
      <c r="B57" s="55" t="s">
        <v>892</v>
      </c>
    </row>
    <row r="58" spans="1:2" ht="15.75" x14ac:dyDescent="0.25">
      <c r="A58" s="39" t="s">
        <v>1749</v>
      </c>
      <c r="B58" s="39" t="s">
        <v>1750</v>
      </c>
    </row>
    <row r="59" spans="1:2" x14ac:dyDescent="0.25">
      <c r="A59" s="36" t="s">
        <v>199</v>
      </c>
      <c r="B59" s="37" t="s">
        <v>200</v>
      </c>
    </row>
    <row r="60" spans="1:2" ht="37.5" x14ac:dyDescent="0.25">
      <c r="A60" s="36" t="s">
        <v>1668</v>
      </c>
      <c r="B60" s="37" t="s">
        <v>1664</v>
      </c>
    </row>
    <row r="61" spans="1:2" x14ac:dyDescent="0.25">
      <c r="A61" s="36" t="s">
        <v>1885</v>
      </c>
      <c r="B61" s="37" t="s">
        <v>457</v>
      </c>
    </row>
    <row r="62" spans="1:2" ht="15.75" x14ac:dyDescent="0.25">
      <c r="A62" s="39" t="s">
        <v>851</v>
      </c>
      <c r="B62" s="39" t="s">
        <v>1495</v>
      </c>
    </row>
    <row r="63" spans="1:2" ht="31.5" x14ac:dyDescent="0.25">
      <c r="A63" s="38" t="s">
        <v>27</v>
      </c>
      <c r="B63" s="37" t="s">
        <v>1551</v>
      </c>
    </row>
    <row r="64" spans="1:2" ht="15.75" x14ac:dyDescent="0.25">
      <c r="A64" s="39" t="s">
        <v>535</v>
      </c>
      <c r="B64" s="39" t="s">
        <v>1489</v>
      </c>
    </row>
    <row r="65" spans="1:2" ht="15.75" x14ac:dyDescent="0.25">
      <c r="A65" s="39" t="s">
        <v>493</v>
      </c>
      <c r="B65" s="39" t="s">
        <v>1</v>
      </c>
    </row>
    <row r="66" spans="1:2" ht="37.5" x14ac:dyDescent="0.25">
      <c r="A66" s="36" t="s">
        <v>1926</v>
      </c>
      <c r="B66" s="37" t="s">
        <v>976</v>
      </c>
    </row>
    <row r="67" spans="1:2" x14ac:dyDescent="0.25">
      <c r="A67" s="38" t="s">
        <v>42</v>
      </c>
      <c r="B67" s="37" t="s">
        <v>47</v>
      </c>
    </row>
    <row r="68" spans="1:2" x14ac:dyDescent="0.25">
      <c r="A68" s="36" t="s">
        <v>145</v>
      </c>
      <c r="B68" s="37" t="s">
        <v>1550</v>
      </c>
    </row>
    <row r="69" spans="1:2" ht="31.5" x14ac:dyDescent="0.25">
      <c r="A69" s="39" t="s">
        <v>628</v>
      </c>
      <c r="B69" s="39" t="s">
        <v>1502</v>
      </c>
    </row>
    <row r="70" spans="1:2" ht="15.75" x14ac:dyDescent="0.25">
      <c r="A70" s="39" t="s">
        <v>1373</v>
      </c>
      <c r="B70" s="39" t="s">
        <v>933</v>
      </c>
    </row>
    <row r="71" spans="1:2" ht="37.5" x14ac:dyDescent="0.25">
      <c r="A71" s="36" t="s">
        <v>1924</v>
      </c>
      <c r="B71" s="37" t="s">
        <v>68</v>
      </c>
    </row>
    <row r="72" spans="1:2" ht="15.75" x14ac:dyDescent="0.25">
      <c r="A72" s="39" t="s">
        <v>737</v>
      </c>
      <c r="B72" s="39" t="s">
        <v>961</v>
      </c>
    </row>
    <row r="73" spans="1:2" x14ac:dyDescent="0.25">
      <c r="A73" s="36" t="s">
        <v>2150</v>
      </c>
      <c r="B73" s="37" t="s">
        <v>2151</v>
      </c>
    </row>
    <row r="74" spans="1:2" x14ac:dyDescent="0.25">
      <c r="A74" s="36" t="s">
        <v>2126</v>
      </c>
      <c r="B74" s="37" t="s">
        <v>2127</v>
      </c>
    </row>
    <row r="75" spans="1:2" ht="37.5" x14ac:dyDescent="0.25">
      <c r="A75" s="38" t="s">
        <v>2351</v>
      </c>
      <c r="B75" s="55" t="s">
        <v>900</v>
      </c>
    </row>
    <row r="76" spans="1:2" ht="15.75" x14ac:dyDescent="0.25">
      <c r="A76" s="39" t="s">
        <v>679</v>
      </c>
      <c r="B76" s="39" t="s">
        <v>1490</v>
      </c>
    </row>
    <row r="77" spans="1:2" x14ac:dyDescent="0.25">
      <c r="A77" s="36" t="s">
        <v>2115</v>
      </c>
      <c r="B77" s="37" t="s">
        <v>2116</v>
      </c>
    </row>
    <row r="78" spans="1:2" x14ac:dyDescent="0.25">
      <c r="A78" s="36" t="s">
        <v>2138</v>
      </c>
      <c r="B78" s="37" t="s">
        <v>2139</v>
      </c>
    </row>
    <row r="79" spans="1:2" x14ac:dyDescent="0.25">
      <c r="A79" s="36" t="s">
        <v>2168</v>
      </c>
      <c r="B79" s="37" t="s">
        <v>2169</v>
      </c>
    </row>
    <row r="80" spans="1:2" x14ac:dyDescent="0.25">
      <c r="A80" s="36" t="s">
        <v>2128</v>
      </c>
      <c r="B80" s="37" t="s">
        <v>2129</v>
      </c>
    </row>
    <row r="81" spans="1:2" ht="15.75" x14ac:dyDescent="0.25">
      <c r="A81" s="39" t="s">
        <v>1740</v>
      </c>
      <c r="B81" s="39" t="s">
        <v>2206</v>
      </c>
    </row>
    <row r="82" spans="1:2" x14ac:dyDescent="0.25">
      <c r="A82" s="36" t="s">
        <v>2100</v>
      </c>
      <c r="B82" s="37" t="s">
        <v>2101</v>
      </c>
    </row>
    <row r="83" spans="1:2" ht="31.5" x14ac:dyDescent="0.25">
      <c r="A83" s="39" t="s">
        <v>1025</v>
      </c>
      <c r="B83" s="39" t="s">
        <v>1026</v>
      </c>
    </row>
    <row r="84" spans="1:2" x14ac:dyDescent="0.25">
      <c r="A84" s="36" t="s">
        <v>262</v>
      </c>
      <c r="B84" s="37" t="s">
        <v>263</v>
      </c>
    </row>
    <row r="85" spans="1:2" ht="37.5" x14ac:dyDescent="0.25">
      <c r="A85" s="36" t="s">
        <v>1597</v>
      </c>
      <c r="B85" s="37" t="s">
        <v>23</v>
      </c>
    </row>
    <row r="86" spans="1:2" ht="15.75" x14ac:dyDescent="0.25">
      <c r="A86" s="39" t="s">
        <v>603</v>
      </c>
      <c r="B86" s="39" t="s">
        <v>971</v>
      </c>
    </row>
    <row r="87" spans="1:2" ht="75" x14ac:dyDescent="0.25">
      <c r="A87" s="38" t="s">
        <v>26</v>
      </c>
      <c r="B87" s="37" t="s">
        <v>37</v>
      </c>
    </row>
    <row r="88" spans="1:2" x14ac:dyDescent="0.25">
      <c r="A88" s="36" t="s">
        <v>2119</v>
      </c>
      <c r="B88" s="37" t="s">
        <v>1448</v>
      </c>
    </row>
    <row r="89" spans="1:2" x14ac:dyDescent="0.25">
      <c r="A89" s="36" t="s">
        <v>2120</v>
      </c>
      <c r="B89" s="37" t="s">
        <v>2121</v>
      </c>
    </row>
    <row r="90" spans="1:2" ht="15.75" x14ac:dyDescent="0.25">
      <c r="A90" s="39" t="s">
        <v>1134</v>
      </c>
      <c r="B90" s="39" t="s">
        <v>1459</v>
      </c>
    </row>
    <row r="91" spans="1:2" ht="15.75" x14ac:dyDescent="0.25">
      <c r="A91" s="39" t="s">
        <v>1262</v>
      </c>
      <c r="B91" s="39" t="s">
        <v>1410</v>
      </c>
    </row>
    <row r="92" spans="1:2" ht="15.75" x14ac:dyDescent="0.25">
      <c r="A92" s="39" t="s">
        <v>838</v>
      </c>
      <c r="B92" s="39" t="s">
        <v>936</v>
      </c>
    </row>
    <row r="93" spans="1:2" ht="31.5" x14ac:dyDescent="0.25">
      <c r="A93" s="36" t="s">
        <v>1877</v>
      </c>
      <c r="B93" s="37" t="s">
        <v>1852</v>
      </c>
    </row>
    <row r="94" spans="1:2" ht="15.75" x14ac:dyDescent="0.25">
      <c r="A94" s="39" t="s">
        <v>522</v>
      </c>
      <c r="B94" s="39" t="s">
        <v>897</v>
      </c>
    </row>
    <row r="95" spans="1:2" ht="31.5" x14ac:dyDescent="0.25">
      <c r="A95" s="39" t="s">
        <v>1169</v>
      </c>
      <c r="B95" s="39" t="s">
        <v>1432</v>
      </c>
    </row>
    <row r="96" spans="1:2" x14ac:dyDescent="0.25">
      <c r="A96" s="36" t="s">
        <v>212</v>
      </c>
      <c r="B96" s="37" t="s">
        <v>213</v>
      </c>
    </row>
    <row r="97" spans="1:2" x14ac:dyDescent="0.25">
      <c r="A97" s="38" t="s">
        <v>29</v>
      </c>
      <c r="B97" s="37" t="s">
        <v>196</v>
      </c>
    </row>
    <row r="98" spans="1:2" x14ac:dyDescent="0.25">
      <c r="A98" s="36" t="s">
        <v>1886</v>
      </c>
      <c r="B98" s="37" t="s">
        <v>1818</v>
      </c>
    </row>
    <row r="99" spans="1:2" x14ac:dyDescent="0.25">
      <c r="A99" s="36" t="s">
        <v>1918</v>
      </c>
      <c r="B99" s="37" t="s">
        <v>1818</v>
      </c>
    </row>
    <row r="100" spans="1:2" x14ac:dyDescent="0.25">
      <c r="A100" s="36" t="s">
        <v>1925</v>
      </c>
      <c r="B100" s="37" t="s">
        <v>1818</v>
      </c>
    </row>
    <row r="101" spans="1:2" ht="37.5" x14ac:dyDescent="0.25">
      <c r="A101" s="38" t="s">
        <v>31</v>
      </c>
      <c r="B101" s="37" t="s">
        <v>39</v>
      </c>
    </row>
    <row r="102" spans="1:2" x14ac:dyDescent="0.25">
      <c r="A102" s="38" t="s">
        <v>2323</v>
      </c>
      <c r="B102" s="55" t="s">
        <v>962</v>
      </c>
    </row>
    <row r="103" spans="1:2" x14ac:dyDescent="0.25">
      <c r="A103" s="38" t="s">
        <v>2109</v>
      </c>
      <c r="B103" s="55" t="s">
        <v>2104</v>
      </c>
    </row>
    <row r="104" spans="1:2" x14ac:dyDescent="0.25">
      <c r="A104" s="36" t="s">
        <v>2114</v>
      </c>
      <c r="B104" s="37" t="s">
        <v>1792</v>
      </c>
    </row>
    <row r="105" spans="1:2" ht="15.75" x14ac:dyDescent="0.25">
      <c r="A105" s="39" t="s">
        <v>778</v>
      </c>
      <c r="B105" s="39" t="s">
        <v>909</v>
      </c>
    </row>
    <row r="106" spans="1:2" ht="15.75" x14ac:dyDescent="0.25">
      <c r="A106" s="39" t="s">
        <v>1729</v>
      </c>
      <c r="B106" s="39" t="s">
        <v>1730</v>
      </c>
    </row>
    <row r="107" spans="1:2" ht="37.5" x14ac:dyDescent="0.25">
      <c r="A107" s="38" t="s">
        <v>2421</v>
      </c>
      <c r="B107" s="55" t="s">
        <v>2422</v>
      </c>
    </row>
    <row r="108" spans="1:2" ht="15.75" x14ac:dyDescent="0.25">
      <c r="A108" s="39" t="s">
        <v>515</v>
      </c>
      <c r="B108" s="39" t="s">
        <v>1487</v>
      </c>
    </row>
    <row r="109" spans="1:2" ht="15.75" x14ac:dyDescent="0.25">
      <c r="A109" s="39" t="s">
        <v>985</v>
      </c>
      <c r="B109" s="39" t="s">
        <v>1447</v>
      </c>
    </row>
    <row r="110" spans="1:2" x14ac:dyDescent="0.25">
      <c r="A110" s="38" t="s">
        <v>2324</v>
      </c>
      <c r="B110" s="55" t="s">
        <v>2319</v>
      </c>
    </row>
    <row r="111" spans="1:2" ht="31.5" x14ac:dyDescent="0.25">
      <c r="A111" s="39" t="s">
        <v>668</v>
      </c>
      <c r="B111" s="39" t="s">
        <v>963</v>
      </c>
    </row>
    <row r="112" spans="1:2" ht="37.5" x14ac:dyDescent="0.25">
      <c r="A112" s="38" t="s">
        <v>2398</v>
      </c>
      <c r="B112" s="55" t="s">
        <v>2399</v>
      </c>
    </row>
    <row r="113" spans="1:2" ht="15.75" x14ac:dyDescent="0.25">
      <c r="A113" s="39" t="s">
        <v>1429</v>
      </c>
      <c r="B113" s="39" t="s">
        <v>1453</v>
      </c>
    </row>
    <row r="114" spans="1:2" ht="15.75" x14ac:dyDescent="0.25">
      <c r="A114" s="39" t="s">
        <v>1235</v>
      </c>
      <c r="B114" s="39" t="s">
        <v>1457</v>
      </c>
    </row>
    <row r="115" spans="1:2" ht="15.75" x14ac:dyDescent="0.25">
      <c r="A115" s="39" t="s">
        <v>1235</v>
      </c>
      <c r="B115" s="39" t="s">
        <v>1059</v>
      </c>
    </row>
    <row r="116" spans="1:2" ht="15.75" x14ac:dyDescent="0.25">
      <c r="A116" s="39" t="s">
        <v>1039</v>
      </c>
      <c r="B116" s="39" t="s">
        <v>1040</v>
      </c>
    </row>
    <row r="117" spans="1:2" ht="15.75" x14ac:dyDescent="0.25">
      <c r="A117" s="39" t="s">
        <v>1391</v>
      </c>
      <c r="B117" s="39" t="s">
        <v>1</v>
      </c>
    </row>
    <row r="118" spans="1:2" ht="37.5" x14ac:dyDescent="0.25">
      <c r="A118" s="36" t="s">
        <v>1788</v>
      </c>
      <c r="B118" s="55" t="s">
        <v>1792</v>
      </c>
    </row>
    <row r="119" spans="1:2" ht="31.5" x14ac:dyDescent="0.25">
      <c r="A119" s="53" t="s">
        <v>2511</v>
      </c>
      <c r="B119" s="39" t="s">
        <v>897</v>
      </c>
    </row>
    <row r="120" spans="1:2" ht="31.5" x14ac:dyDescent="0.25">
      <c r="A120" s="39" t="s">
        <v>1022</v>
      </c>
      <c r="B120" s="39" t="s">
        <v>966</v>
      </c>
    </row>
    <row r="121" spans="1:2" ht="31.5" x14ac:dyDescent="0.25">
      <c r="A121" s="39" t="s">
        <v>619</v>
      </c>
      <c r="B121" s="39" t="s">
        <v>896</v>
      </c>
    </row>
    <row r="122" spans="1:2" x14ac:dyDescent="0.25">
      <c r="A122" s="36" t="s">
        <v>2117</v>
      </c>
      <c r="B122" s="37" t="s">
        <v>2118</v>
      </c>
    </row>
    <row r="123" spans="1:2" ht="15.75" x14ac:dyDescent="0.25">
      <c r="A123" s="39" t="s">
        <v>1239</v>
      </c>
      <c r="B123" s="39" t="s">
        <v>1482</v>
      </c>
    </row>
    <row r="124" spans="1:2" ht="37.5" x14ac:dyDescent="0.25">
      <c r="A124" s="38" t="s">
        <v>2377</v>
      </c>
      <c r="B124" s="55" t="s">
        <v>801</v>
      </c>
    </row>
    <row r="125" spans="1:2" ht="31.5" x14ac:dyDescent="0.25">
      <c r="A125" s="39" t="s">
        <v>2483</v>
      </c>
      <c r="B125" s="39" t="s">
        <v>2484</v>
      </c>
    </row>
    <row r="126" spans="1:2" ht="15.75" x14ac:dyDescent="0.25">
      <c r="A126" s="39" t="s">
        <v>879</v>
      </c>
      <c r="B126" s="39" t="s">
        <v>965</v>
      </c>
    </row>
    <row r="127" spans="1:2" ht="31.5" x14ac:dyDescent="0.25">
      <c r="A127" s="53" t="s">
        <v>868</v>
      </c>
      <c r="B127" s="39" t="s">
        <v>1500</v>
      </c>
    </row>
    <row r="128" spans="1:2" ht="31.5" x14ac:dyDescent="0.25">
      <c r="A128" s="36" t="s">
        <v>2187</v>
      </c>
      <c r="B128" s="37" t="s">
        <v>2147</v>
      </c>
    </row>
    <row r="129" spans="1:2" ht="56.25" x14ac:dyDescent="0.25">
      <c r="A129" s="36" t="s">
        <v>2302</v>
      </c>
      <c r="B129" s="37" t="s">
        <v>2303</v>
      </c>
    </row>
    <row r="130" spans="1:2" x14ac:dyDescent="0.25">
      <c r="A130" s="38" t="s">
        <v>24</v>
      </c>
      <c r="B130" s="37" t="s">
        <v>17</v>
      </c>
    </row>
    <row r="131" spans="1:2" ht="31.5" x14ac:dyDescent="0.25">
      <c r="A131" s="39" t="s">
        <v>1005</v>
      </c>
      <c r="B131" s="39" t="s">
        <v>1520</v>
      </c>
    </row>
    <row r="132" spans="1:2" ht="37.5" x14ac:dyDescent="0.25">
      <c r="A132" s="36" t="s">
        <v>194</v>
      </c>
      <c r="B132" s="37" t="s">
        <v>195</v>
      </c>
    </row>
    <row r="133" spans="1:2" ht="31.5" x14ac:dyDescent="0.25">
      <c r="A133" s="39" t="s">
        <v>898</v>
      </c>
      <c r="B133" s="39" t="s">
        <v>899</v>
      </c>
    </row>
    <row r="134" spans="1:2" x14ac:dyDescent="0.25">
      <c r="A134" s="36" t="s">
        <v>1604</v>
      </c>
      <c r="B134" s="37" t="s">
        <v>1605</v>
      </c>
    </row>
    <row r="135" spans="1:2" ht="15.75" x14ac:dyDescent="0.25">
      <c r="A135" s="39" t="s">
        <v>806</v>
      </c>
      <c r="B135" s="39" t="s">
        <v>1483</v>
      </c>
    </row>
    <row r="136" spans="1:2" ht="15.75" x14ac:dyDescent="0.25">
      <c r="A136" s="39" t="s">
        <v>1379</v>
      </c>
      <c r="B136" s="39" t="s">
        <v>1444</v>
      </c>
    </row>
    <row r="137" spans="1:2" ht="15.75" x14ac:dyDescent="0.25">
      <c r="A137" s="39" t="s">
        <v>810</v>
      </c>
      <c r="B137" s="39" t="s">
        <v>881</v>
      </c>
    </row>
    <row r="138" spans="1:2" ht="37.5" x14ac:dyDescent="0.25">
      <c r="A138" s="36" t="s">
        <v>2298</v>
      </c>
      <c r="B138" s="37" t="s">
        <v>925</v>
      </c>
    </row>
    <row r="139" spans="1:2" x14ac:dyDescent="0.25">
      <c r="A139" s="36" t="s">
        <v>762</v>
      </c>
      <c r="B139" s="37" t="s">
        <v>2297</v>
      </c>
    </row>
    <row r="140" spans="1:2" ht="15.75" x14ac:dyDescent="0.25">
      <c r="A140" s="39" t="s">
        <v>1331</v>
      </c>
      <c r="B140" s="39" t="s">
        <v>1439</v>
      </c>
    </row>
    <row r="141" spans="1:2" ht="15.75" x14ac:dyDescent="0.25">
      <c r="A141" s="39" t="s">
        <v>758</v>
      </c>
      <c r="B141" s="39" t="s">
        <v>759</v>
      </c>
    </row>
    <row r="142" spans="1:2" x14ac:dyDescent="0.25">
      <c r="A142" s="38" t="s">
        <v>2345</v>
      </c>
      <c r="B142" s="55" t="s">
        <v>2346</v>
      </c>
    </row>
    <row r="143" spans="1:2" ht="15.75" x14ac:dyDescent="0.25">
      <c r="A143" s="39" t="s">
        <v>813</v>
      </c>
      <c r="B143" s="39" t="s">
        <v>883</v>
      </c>
    </row>
    <row r="144" spans="1:2" x14ac:dyDescent="0.25">
      <c r="A144" s="36" t="s">
        <v>327</v>
      </c>
      <c r="B144" s="37" t="s">
        <v>910</v>
      </c>
    </row>
    <row r="145" spans="1:2" x14ac:dyDescent="0.25">
      <c r="A145" s="38" t="s">
        <v>2386</v>
      </c>
      <c r="B145" s="55" t="s">
        <v>1407</v>
      </c>
    </row>
    <row r="146" spans="1:2" ht="15.75" x14ac:dyDescent="0.25">
      <c r="A146" s="39" t="s">
        <v>684</v>
      </c>
      <c r="B146" s="39" t="s">
        <v>921</v>
      </c>
    </row>
    <row r="147" spans="1:2" ht="31.5" x14ac:dyDescent="0.25">
      <c r="A147" s="39" t="s">
        <v>592</v>
      </c>
      <c r="B147" s="39" t="s">
        <v>900</v>
      </c>
    </row>
    <row r="148" spans="1:2" x14ac:dyDescent="0.25">
      <c r="A148" s="36" t="s">
        <v>2307</v>
      </c>
      <c r="B148" s="37" t="s">
        <v>921</v>
      </c>
    </row>
    <row r="149" spans="1:2" x14ac:dyDescent="0.25">
      <c r="A149" s="38" t="s">
        <v>20</v>
      </c>
      <c r="B149" s="37" t="s">
        <v>21</v>
      </c>
    </row>
    <row r="150" spans="1:2" ht="15.75" x14ac:dyDescent="0.25">
      <c r="A150" s="39" t="s">
        <v>872</v>
      </c>
      <c r="B150" s="39" t="s">
        <v>924</v>
      </c>
    </row>
    <row r="151" spans="1:2" ht="15.75" x14ac:dyDescent="0.25">
      <c r="A151" s="39" t="s">
        <v>670</v>
      </c>
      <c r="B151" s="39" t="s">
        <v>943</v>
      </c>
    </row>
    <row r="152" spans="1:2" x14ac:dyDescent="0.25">
      <c r="A152" s="36" t="s">
        <v>1593</v>
      </c>
      <c r="B152" s="37" t="s">
        <v>1594</v>
      </c>
    </row>
    <row r="153" spans="1:2" x14ac:dyDescent="0.25">
      <c r="A153" s="36" t="s">
        <v>3</v>
      </c>
      <c r="B153" s="37" t="s">
        <v>9</v>
      </c>
    </row>
    <row r="154" spans="1:2" ht="15.75" x14ac:dyDescent="0.25">
      <c r="A154" s="39" t="s">
        <v>1753</v>
      </c>
      <c r="B154" s="39" t="s">
        <v>1754</v>
      </c>
    </row>
    <row r="155" spans="1:2" x14ac:dyDescent="0.25">
      <c r="A155" s="36" t="s">
        <v>2283</v>
      </c>
      <c r="B155" s="37" t="s">
        <v>695</v>
      </c>
    </row>
    <row r="156" spans="1:2" x14ac:dyDescent="0.25">
      <c r="A156" s="36" t="s">
        <v>2108</v>
      </c>
      <c r="B156" s="37" t="s">
        <v>967</v>
      </c>
    </row>
    <row r="157" spans="1:2" ht="31.5" x14ac:dyDescent="0.25">
      <c r="A157" s="39" t="s">
        <v>436</v>
      </c>
      <c r="B157" s="39" t="s">
        <v>969</v>
      </c>
    </row>
    <row r="158" spans="1:2" ht="15.75" x14ac:dyDescent="0.25">
      <c r="A158" s="39" t="s">
        <v>1376</v>
      </c>
      <c r="B158" s="39" t="s">
        <v>1421</v>
      </c>
    </row>
    <row r="159" spans="1:2" x14ac:dyDescent="0.25">
      <c r="A159" s="36" t="s">
        <v>2200</v>
      </c>
      <c r="B159" s="37" t="s">
        <v>1834</v>
      </c>
    </row>
    <row r="160" spans="1:2" x14ac:dyDescent="0.25">
      <c r="A160" s="36" t="s">
        <v>2202</v>
      </c>
      <c r="B160" s="37" t="s">
        <v>1859</v>
      </c>
    </row>
    <row r="161" spans="1:2" x14ac:dyDescent="0.25">
      <c r="A161" s="36" t="s">
        <v>2203</v>
      </c>
      <c r="B161" s="37" t="s">
        <v>1889</v>
      </c>
    </row>
    <row r="162" spans="1:2" x14ac:dyDescent="0.25">
      <c r="A162" s="36" t="s">
        <v>2204</v>
      </c>
      <c r="B162" s="37" t="s">
        <v>1889</v>
      </c>
    </row>
    <row r="163" spans="1:2" ht="37.5" x14ac:dyDescent="0.25">
      <c r="A163" s="38" t="s">
        <v>2382</v>
      </c>
      <c r="B163" s="55" t="s">
        <v>370</v>
      </c>
    </row>
    <row r="164" spans="1:2" x14ac:dyDescent="0.25">
      <c r="A164" s="38" t="s">
        <v>2383</v>
      </c>
      <c r="B164" s="55" t="s">
        <v>947</v>
      </c>
    </row>
    <row r="165" spans="1:2" x14ac:dyDescent="0.25">
      <c r="A165" s="38" t="s">
        <v>2383</v>
      </c>
      <c r="B165" s="55" t="s">
        <v>975</v>
      </c>
    </row>
    <row r="166" spans="1:2" ht="31.5" x14ac:dyDescent="0.25">
      <c r="A166" s="39" t="s">
        <v>878</v>
      </c>
      <c r="B166" s="39" t="s">
        <v>903</v>
      </c>
    </row>
    <row r="167" spans="1:2" x14ac:dyDescent="0.25">
      <c r="A167" s="36" t="s">
        <v>2033</v>
      </c>
      <c r="B167" s="37" t="s">
        <v>1834</v>
      </c>
    </row>
    <row r="168" spans="1:2" x14ac:dyDescent="0.25">
      <c r="A168" s="36" t="s">
        <v>2034</v>
      </c>
      <c r="B168" s="37" t="s">
        <v>1859</v>
      </c>
    </row>
    <row r="169" spans="1:2" x14ac:dyDescent="0.25">
      <c r="A169" s="36" t="s">
        <v>2036</v>
      </c>
      <c r="B169" s="37" t="s">
        <v>1889</v>
      </c>
    </row>
    <row r="170" spans="1:2" x14ac:dyDescent="0.25">
      <c r="A170" s="36" t="s">
        <v>2037</v>
      </c>
      <c r="B170" s="37" t="s">
        <v>1889</v>
      </c>
    </row>
    <row r="171" spans="1:2" x14ac:dyDescent="0.25">
      <c r="A171" s="36" t="s">
        <v>2032</v>
      </c>
      <c r="B171" s="37" t="s">
        <v>1834</v>
      </c>
    </row>
    <row r="172" spans="1:2" x14ac:dyDescent="0.25">
      <c r="A172" s="36" t="s">
        <v>2035</v>
      </c>
      <c r="B172" s="37" t="s">
        <v>1859</v>
      </c>
    </row>
    <row r="173" spans="1:2" ht="37.5" x14ac:dyDescent="0.25">
      <c r="A173" s="36" t="s">
        <v>843</v>
      </c>
      <c r="B173" s="37" t="s">
        <v>937</v>
      </c>
    </row>
    <row r="174" spans="1:2" ht="15.75" x14ac:dyDescent="0.25">
      <c r="A174" s="39" t="s">
        <v>423</v>
      </c>
      <c r="B174" s="39" t="s">
        <v>1</v>
      </c>
    </row>
    <row r="175" spans="1:2" x14ac:dyDescent="0.25">
      <c r="A175" s="36" t="s">
        <v>1654</v>
      </c>
      <c r="B175" s="37" t="s">
        <v>1655</v>
      </c>
    </row>
    <row r="176" spans="1:2" ht="37.5" x14ac:dyDescent="0.25">
      <c r="A176" s="36" t="s">
        <v>1114</v>
      </c>
      <c r="B176" s="37" t="s">
        <v>1115</v>
      </c>
    </row>
    <row r="177" spans="1:2" x14ac:dyDescent="0.25">
      <c r="A177" s="36" t="s">
        <v>1644</v>
      </c>
      <c r="B177" s="37" t="s">
        <v>1645</v>
      </c>
    </row>
    <row r="178" spans="1:2" x14ac:dyDescent="0.25">
      <c r="A178" s="36" t="s">
        <v>1642</v>
      </c>
      <c r="B178" s="37" t="s">
        <v>1643</v>
      </c>
    </row>
    <row r="179" spans="1:2" x14ac:dyDescent="0.25">
      <c r="A179" s="36" t="s">
        <v>1641</v>
      </c>
      <c r="B179" s="37" t="s">
        <v>881</v>
      </c>
    </row>
    <row r="180" spans="1:2" ht="31.5" x14ac:dyDescent="0.25">
      <c r="A180" s="39" t="s">
        <v>1314</v>
      </c>
      <c r="B180" s="39" t="s">
        <v>1412</v>
      </c>
    </row>
    <row r="181" spans="1:2" ht="37.5" x14ac:dyDescent="0.25">
      <c r="A181" s="36" t="s">
        <v>1849</v>
      </c>
      <c r="B181" s="37" t="s">
        <v>1850</v>
      </c>
    </row>
    <row r="182" spans="1:2" ht="31.5" x14ac:dyDescent="0.25">
      <c r="A182" s="39" t="s">
        <v>1358</v>
      </c>
      <c r="B182" s="39" t="s">
        <v>1359</v>
      </c>
    </row>
    <row r="183" spans="1:2" x14ac:dyDescent="0.25">
      <c r="A183" s="36" t="s">
        <v>1894</v>
      </c>
      <c r="B183" s="37" t="s">
        <v>1</v>
      </c>
    </row>
    <row r="184" spans="1:2" ht="56.25" x14ac:dyDescent="0.25">
      <c r="A184" s="36" t="s">
        <v>1895</v>
      </c>
      <c r="B184" s="37" t="s">
        <v>1896</v>
      </c>
    </row>
    <row r="185" spans="1:2" x14ac:dyDescent="0.25">
      <c r="A185" s="36" t="s">
        <v>1097</v>
      </c>
      <c r="B185" s="37" t="s">
        <v>1099</v>
      </c>
    </row>
    <row r="186" spans="1:2" ht="31.5" x14ac:dyDescent="0.25">
      <c r="A186" s="39" t="s">
        <v>2516</v>
      </c>
      <c r="B186" s="39" t="s">
        <v>2517</v>
      </c>
    </row>
    <row r="187" spans="1:2" x14ac:dyDescent="0.25">
      <c r="A187" s="36" t="s">
        <v>1785</v>
      </c>
      <c r="B187" s="37" t="s">
        <v>897</v>
      </c>
    </row>
    <row r="188" spans="1:2" ht="31.5" x14ac:dyDescent="0.25">
      <c r="A188" s="39" t="s">
        <v>498</v>
      </c>
      <c r="B188" s="39" t="s">
        <v>23</v>
      </c>
    </row>
    <row r="189" spans="1:2" ht="31.5" x14ac:dyDescent="0.25">
      <c r="A189" s="39" t="s">
        <v>1121</v>
      </c>
      <c r="B189" s="39" t="s">
        <v>1420</v>
      </c>
    </row>
    <row r="190" spans="1:2" x14ac:dyDescent="0.25">
      <c r="A190" s="36" t="s">
        <v>1660</v>
      </c>
      <c r="B190" s="37" t="s">
        <v>1661</v>
      </c>
    </row>
    <row r="191" spans="1:2" ht="15.75" x14ac:dyDescent="0.25">
      <c r="A191" s="39" t="s">
        <v>1083</v>
      </c>
      <c r="B191" s="39" t="s">
        <v>1446</v>
      </c>
    </row>
    <row r="192" spans="1:2" x14ac:dyDescent="0.25">
      <c r="A192" s="38" t="s">
        <v>30</v>
      </c>
      <c r="B192" s="37" t="s">
        <v>38</v>
      </c>
    </row>
    <row r="193" spans="1:2" ht="31.5" x14ac:dyDescent="0.25">
      <c r="A193" s="39" t="s">
        <v>1045</v>
      </c>
      <c r="B193" s="39" t="s">
        <v>1046</v>
      </c>
    </row>
    <row r="194" spans="1:2" ht="37.5" x14ac:dyDescent="0.25">
      <c r="A194" s="36" t="s">
        <v>1892</v>
      </c>
      <c r="B194" s="37" t="s">
        <v>1792</v>
      </c>
    </row>
    <row r="195" spans="1:2" ht="37.5" x14ac:dyDescent="0.25">
      <c r="A195" s="36" t="s">
        <v>1901</v>
      </c>
      <c r="B195" s="37" t="s">
        <v>1902</v>
      </c>
    </row>
    <row r="196" spans="1:2" ht="15.75" x14ac:dyDescent="0.25">
      <c r="A196" s="39" t="s">
        <v>525</v>
      </c>
      <c r="B196" s="39" t="s">
        <v>897</v>
      </c>
    </row>
    <row r="197" spans="1:2" ht="15.75" x14ac:dyDescent="0.25">
      <c r="A197" s="39" t="s">
        <v>1052</v>
      </c>
      <c r="B197" s="39" t="s">
        <v>1503</v>
      </c>
    </row>
    <row r="198" spans="1:2" ht="15.75" x14ac:dyDescent="0.25">
      <c r="A198" s="39" t="s">
        <v>490</v>
      </c>
      <c r="B198" s="39" t="s">
        <v>953</v>
      </c>
    </row>
    <row r="199" spans="1:2" x14ac:dyDescent="0.25">
      <c r="A199" s="38" t="s">
        <v>32</v>
      </c>
      <c r="B199" s="37" t="s">
        <v>23</v>
      </c>
    </row>
    <row r="200" spans="1:2" ht="31.5" x14ac:dyDescent="0.25">
      <c r="A200" s="53" t="s">
        <v>2476</v>
      </c>
      <c r="B200" s="39" t="s">
        <v>2477</v>
      </c>
    </row>
    <row r="201" spans="1:2" ht="31.5" x14ac:dyDescent="0.25">
      <c r="A201" s="39" t="s">
        <v>993</v>
      </c>
      <c r="B201" s="39" t="s">
        <v>994</v>
      </c>
    </row>
    <row r="202" spans="1:2" ht="15.75" x14ac:dyDescent="0.25">
      <c r="A202" s="39" t="s">
        <v>1139</v>
      </c>
      <c r="B202" s="39" t="s">
        <v>1059</v>
      </c>
    </row>
    <row r="203" spans="1:2" ht="56.25" x14ac:dyDescent="0.25">
      <c r="A203" s="36" t="s">
        <v>1782</v>
      </c>
      <c r="B203" s="37" t="s">
        <v>1783</v>
      </c>
    </row>
    <row r="204" spans="1:2" ht="15.75" x14ac:dyDescent="0.25">
      <c r="A204" s="39" t="s">
        <v>1029</v>
      </c>
      <c r="B204" s="39" t="s">
        <v>1030</v>
      </c>
    </row>
    <row r="205" spans="1:2" ht="15.75" x14ac:dyDescent="0.25">
      <c r="A205" s="39" t="s">
        <v>998</v>
      </c>
      <c r="B205" s="39" t="s">
        <v>1003</v>
      </c>
    </row>
    <row r="206" spans="1:2" ht="15.75" x14ac:dyDescent="0.25">
      <c r="A206" s="39" t="s">
        <v>1171</v>
      </c>
      <c r="B206" s="41" t="s">
        <v>923</v>
      </c>
    </row>
    <row r="207" spans="1:2" ht="15.75" x14ac:dyDescent="0.25">
      <c r="A207" s="39" t="s">
        <v>1271</v>
      </c>
      <c r="B207" s="39" t="s">
        <v>1411</v>
      </c>
    </row>
    <row r="208" spans="1:2" x14ac:dyDescent="0.25">
      <c r="A208" s="36" t="s">
        <v>1603</v>
      </c>
      <c r="B208" s="37" t="s">
        <v>323</v>
      </c>
    </row>
    <row r="209" spans="1:2" ht="15.75" x14ac:dyDescent="0.25">
      <c r="A209" s="39" t="s">
        <v>1142</v>
      </c>
      <c r="B209" s="39" t="s">
        <v>1443</v>
      </c>
    </row>
    <row r="210" spans="1:2" ht="31.5" x14ac:dyDescent="0.25">
      <c r="A210" s="39" t="s">
        <v>1144</v>
      </c>
      <c r="B210" s="39" t="s">
        <v>1450</v>
      </c>
    </row>
    <row r="211" spans="1:2" x14ac:dyDescent="0.25">
      <c r="A211" s="36" t="s">
        <v>1609</v>
      </c>
      <c r="B211" s="37" t="s">
        <v>1610</v>
      </c>
    </row>
    <row r="212" spans="1:2" ht="56.25" x14ac:dyDescent="0.25">
      <c r="A212" s="38" t="s">
        <v>22</v>
      </c>
      <c r="B212" s="37" t="s">
        <v>23</v>
      </c>
    </row>
    <row r="213" spans="1:2" ht="47.25" x14ac:dyDescent="0.25">
      <c r="A213" s="36" t="s">
        <v>1589</v>
      </c>
      <c r="B213" s="37" t="s">
        <v>1590</v>
      </c>
    </row>
    <row r="214" spans="1:2" x14ac:dyDescent="0.25">
      <c r="A214" s="36" t="s">
        <v>148</v>
      </c>
      <c r="B214" s="37" t="s">
        <v>12</v>
      </c>
    </row>
    <row r="215" spans="1:2" ht="37.5" x14ac:dyDescent="0.25">
      <c r="A215" s="36" t="s">
        <v>158</v>
      </c>
      <c r="B215" s="37" t="s">
        <v>8</v>
      </c>
    </row>
    <row r="216" spans="1:2" ht="15.75" x14ac:dyDescent="0.25">
      <c r="A216" s="39" t="s">
        <v>991</v>
      </c>
      <c r="B216" s="39" t="s">
        <v>1004</v>
      </c>
    </row>
    <row r="217" spans="1:2" ht="56.25" x14ac:dyDescent="0.25">
      <c r="A217" s="36" t="s">
        <v>1922</v>
      </c>
      <c r="B217" s="37" t="s">
        <v>1900</v>
      </c>
    </row>
    <row r="218" spans="1:2" ht="15.75" x14ac:dyDescent="0.25">
      <c r="A218" s="39" t="s">
        <v>1073</v>
      </c>
      <c r="B218" s="39" t="s">
        <v>1503</v>
      </c>
    </row>
    <row r="219" spans="1:2" ht="31.5" x14ac:dyDescent="0.25">
      <c r="A219" s="39" t="s">
        <v>488</v>
      </c>
      <c r="B219" s="39" t="s">
        <v>913</v>
      </c>
    </row>
    <row r="220" spans="1:2" ht="37.5" x14ac:dyDescent="0.25">
      <c r="A220" s="36" t="s">
        <v>59</v>
      </c>
      <c r="B220" s="37" t="s">
        <v>60</v>
      </c>
    </row>
    <row r="221" spans="1:2" x14ac:dyDescent="0.25">
      <c r="A221" s="36" t="s">
        <v>1916</v>
      </c>
      <c r="B221" s="37" t="s">
        <v>1917</v>
      </c>
    </row>
    <row r="222" spans="1:2" ht="31.5" x14ac:dyDescent="0.25">
      <c r="A222" s="39" t="s">
        <v>543</v>
      </c>
      <c r="B222" s="39" t="s">
        <v>931</v>
      </c>
    </row>
    <row r="223" spans="1:2" ht="15.75" x14ac:dyDescent="0.25">
      <c r="A223" s="53" t="s">
        <v>1365</v>
      </c>
      <c r="B223" s="39" t="s">
        <v>1481</v>
      </c>
    </row>
    <row r="224" spans="1:2" ht="56.25" x14ac:dyDescent="0.25">
      <c r="A224" s="36" t="s">
        <v>61</v>
      </c>
      <c r="B224" s="37" t="s">
        <v>1535</v>
      </c>
    </row>
    <row r="225" spans="1:2" ht="15.75" x14ac:dyDescent="0.25">
      <c r="A225" s="39" t="s">
        <v>551</v>
      </c>
      <c r="B225" s="39" t="s">
        <v>1519</v>
      </c>
    </row>
    <row r="226" spans="1:2" x14ac:dyDescent="0.25">
      <c r="A226" s="38" t="s">
        <v>2385</v>
      </c>
      <c r="B226" s="55" t="s">
        <v>8</v>
      </c>
    </row>
    <row r="227" spans="1:2" ht="47.25" x14ac:dyDescent="0.25">
      <c r="A227" s="39" t="s">
        <v>1731</v>
      </c>
      <c r="B227" s="39" t="s">
        <v>2205</v>
      </c>
    </row>
    <row r="228" spans="1:2" ht="31.5" x14ac:dyDescent="0.25">
      <c r="A228" s="53" t="s">
        <v>1735</v>
      </c>
      <c r="B228" s="39" t="s">
        <v>1736</v>
      </c>
    </row>
    <row r="229" spans="1:2" x14ac:dyDescent="0.25">
      <c r="A229" s="36" t="s">
        <v>1098</v>
      </c>
      <c r="B229" s="37" t="s">
        <v>1093</v>
      </c>
    </row>
    <row r="230" spans="1:2" ht="56.25" x14ac:dyDescent="0.25">
      <c r="A230" s="38" t="s">
        <v>2393</v>
      </c>
      <c r="B230" s="55" t="s">
        <v>942</v>
      </c>
    </row>
    <row r="231" spans="1:2" x14ac:dyDescent="0.25">
      <c r="A231" s="36" t="s">
        <v>1667</v>
      </c>
      <c r="B231" s="37" t="s">
        <v>1056</v>
      </c>
    </row>
    <row r="232" spans="1:2" ht="31.5" x14ac:dyDescent="0.25">
      <c r="A232" s="39" t="s">
        <v>1066</v>
      </c>
      <c r="B232" s="39" t="s">
        <v>1067</v>
      </c>
    </row>
    <row r="233" spans="1:2" x14ac:dyDescent="0.25">
      <c r="A233" s="36" t="s">
        <v>203</v>
      </c>
      <c r="B233" s="37" t="s">
        <v>204</v>
      </c>
    </row>
    <row r="234" spans="1:2" x14ac:dyDescent="0.25">
      <c r="A234" s="36" t="s">
        <v>1666</v>
      </c>
      <c r="B234" s="37" t="s">
        <v>1659</v>
      </c>
    </row>
    <row r="235" spans="1:2" ht="31.5" x14ac:dyDescent="0.25">
      <c r="A235" s="39" t="s">
        <v>1385</v>
      </c>
      <c r="B235" s="39" t="s">
        <v>1</v>
      </c>
    </row>
    <row r="236" spans="1:2" ht="31.5" x14ac:dyDescent="0.25">
      <c r="A236" s="39" t="s">
        <v>510</v>
      </c>
      <c r="B236" s="39" t="s">
        <v>907</v>
      </c>
    </row>
    <row r="237" spans="1:2" ht="37.5" x14ac:dyDescent="0.25">
      <c r="A237" s="38" t="s">
        <v>833</v>
      </c>
      <c r="B237" s="55" t="s">
        <v>2387</v>
      </c>
    </row>
    <row r="238" spans="1:2" ht="37.5" x14ac:dyDescent="0.25">
      <c r="A238" s="36" t="s">
        <v>1874</v>
      </c>
      <c r="B238" s="37" t="s">
        <v>1844</v>
      </c>
    </row>
    <row r="239" spans="1:2" ht="56.25" x14ac:dyDescent="0.25">
      <c r="A239" s="36" t="s">
        <v>1876</v>
      </c>
      <c r="B239" s="37" t="s">
        <v>1851</v>
      </c>
    </row>
    <row r="240" spans="1:2" x14ac:dyDescent="0.25">
      <c r="A240" s="36" t="s">
        <v>1110</v>
      </c>
      <c r="B240" s="37" t="s">
        <v>1111</v>
      </c>
    </row>
    <row r="241" spans="1:2" ht="31.5" x14ac:dyDescent="0.25">
      <c r="A241" s="39" t="s">
        <v>825</v>
      </c>
      <c r="B241" s="39" t="s">
        <v>922</v>
      </c>
    </row>
    <row r="242" spans="1:2" ht="31.5" x14ac:dyDescent="0.25">
      <c r="A242" s="53" t="s">
        <v>2495</v>
      </c>
      <c r="B242" s="39" t="s">
        <v>2496</v>
      </c>
    </row>
    <row r="243" spans="1:2" ht="37.5" x14ac:dyDescent="0.25">
      <c r="A243" s="36" t="s">
        <v>1914</v>
      </c>
      <c r="B243" s="37" t="s">
        <v>1792</v>
      </c>
    </row>
    <row r="244" spans="1:2" ht="31.5" x14ac:dyDescent="0.25">
      <c r="A244" s="39" t="s">
        <v>1007</v>
      </c>
      <c r="B244" s="39" t="s">
        <v>1469</v>
      </c>
    </row>
    <row r="245" spans="1:2" ht="15.75" x14ac:dyDescent="0.25">
      <c r="A245" s="39" t="s">
        <v>532</v>
      </c>
      <c r="B245" s="39" t="s">
        <v>885</v>
      </c>
    </row>
    <row r="246" spans="1:2" ht="56.25" x14ac:dyDescent="0.25">
      <c r="A246" s="36" t="s">
        <v>1789</v>
      </c>
      <c r="B246" s="55" t="s">
        <v>1792</v>
      </c>
    </row>
    <row r="247" spans="1:2" ht="15.75" x14ac:dyDescent="0.25">
      <c r="A247" s="39" t="s">
        <v>1267</v>
      </c>
      <c r="B247" s="39" t="s">
        <v>1268</v>
      </c>
    </row>
    <row r="248" spans="1:2" ht="31.5" x14ac:dyDescent="0.25">
      <c r="A248" s="39" t="s">
        <v>782</v>
      </c>
      <c r="B248" s="39" t="s">
        <v>50</v>
      </c>
    </row>
    <row r="249" spans="1:2" ht="15.75" x14ac:dyDescent="0.25">
      <c r="A249" s="39" t="s">
        <v>1382</v>
      </c>
      <c r="B249" s="39" t="s">
        <v>1383</v>
      </c>
    </row>
    <row r="250" spans="1:2" x14ac:dyDescent="0.25">
      <c r="A250" s="38" t="s">
        <v>25</v>
      </c>
      <c r="B250" s="37" t="s">
        <v>48</v>
      </c>
    </row>
    <row r="251" spans="1:2" ht="15.75" x14ac:dyDescent="0.25">
      <c r="A251" s="39" t="s">
        <v>1081</v>
      </c>
      <c r="B251" s="39" t="s">
        <v>1497</v>
      </c>
    </row>
    <row r="252" spans="1:2" ht="31.5" x14ac:dyDescent="0.25">
      <c r="A252" s="39" t="s">
        <v>1042</v>
      </c>
      <c r="B252" s="39" t="s">
        <v>1043</v>
      </c>
    </row>
    <row r="253" spans="1:2" ht="37.5" x14ac:dyDescent="0.25">
      <c r="A253" s="36" t="s">
        <v>1650</v>
      </c>
      <c r="B253" s="37" t="s">
        <v>1651</v>
      </c>
    </row>
    <row r="254" spans="1:2" ht="31.5" x14ac:dyDescent="0.25">
      <c r="A254" s="39" t="s">
        <v>823</v>
      </c>
      <c r="B254" s="39" t="s">
        <v>889</v>
      </c>
    </row>
    <row r="255" spans="1:2" x14ac:dyDescent="0.25">
      <c r="A255" s="36" t="s">
        <v>1639</v>
      </c>
      <c r="B255" s="37" t="s">
        <v>1640</v>
      </c>
    </row>
    <row r="256" spans="1:2" ht="15.75" x14ac:dyDescent="0.25">
      <c r="A256" s="39" t="s">
        <v>1076</v>
      </c>
      <c r="B256" s="39" t="s">
        <v>1077</v>
      </c>
    </row>
    <row r="257" spans="1:2" ht="15.75" x14ac:dyDescent="0.25">
      <c r="A257" s="39" t="s">
        <v>856</v>
      </c>
      <c r="B257" s="39" t="s">
        <v>857</v>
      </c>
    </row>
    <row r="258" spans="1:2" ht="31.5" x14ac:dyDescent="0.25">
      <c r="A258" s="39" t="s">
        <v>1264</v>
      </c>
      <c r="B258" s="39" t="s">
        <v>1428</v>
      </c>
    </row>
    <row r="259" spans="1:2" ht="31.5" x14ac:dyDescent="0.25">
      <c r="A259" s="39" t="s">
        <v>1149</v>
      </c>
      <c r="B259" s="39" t="s">
        <v>1150</v>
      </c>
    </row>
    <row r="260" spans="1:2" ht="15.75" x14ac:dyDescent="0.25">
      <c r="A260" s="39" t="s">
        <v>1745</v>
      </c>
      <c r="B260" s="39" t="s">
        <v>1746</v>
      </c>
    </row>
    <row r="261" spans="1:2" ht="15.75" x14ac:dyDescent="0.25">
      <c r="A261" s="39" t="s">
        <v>1760</v>
      </c>
      <c r="B261" s="39" t="s">
        <v>1761</v>
      </c>
    </row>
    <row r="262" spans="1:2" x14ac:dyDescent="0.25">
      <c r="A262" s="36" t="s">
        <v>1102</v>
      </c>
      <c r="B262" s="37" t="s">
        <v>1103</v>
      </c>
    </row>
    <row r="263" spans="1:2" ht="37.5" x14ac:dyDescent="0.25">
      <c r="A263" s="36" t="s">
        <v>1923</v>
      </c>
      <c r="B263" s="37" t="s">
        <v>1</v>
      </c>
    </row>
    <row r="264" spans="1:2" ht="37.5" x14ac:dyDescent="0.25">
      <c r="A264" s="36" t="s">
        <v>1935</v>
      </c>
      <c r="B264" s="37" t="s">
        <v>1</v>
      </c>
    </row>
    <row r="265" spans="1:2" ht="37.5" x14ac:dyDescent="0.25">
      <c r="A265" s="38" t="s">
        <v>2326</v>
      </c>
      <c r="B265" s="55" t="s">
        <v>2327</v>
      </c>
    </row>
    <row r="266" spans="1:2" ht="15.75" x14ac:dyDescent="0.25">
      <c r="A266" s="39" t="s">
        <v>1126</v>
      </c>
      <c r="B266" s="41" t="s">
        <v>11</v>
      </c>
    </row>
    <row r="267" spans="1:2" ht="37.5" x14ac:dyDescent="0.25">
      <c r="A267" s="36" t="s">
        <v>1855</v>
      </c>
      <c r="B267" s="37" t="s">
        <v>1792</v>
      </c>
    </row>
    <row r="268" spans="1:2" ht="47.25" x14ac:dyDescent="0.25">
      <c r="A268" s="36" t="s">
        <v>64</v>
      </c>
      <c r="B268" s="37" t="s">
        <v>1534</v>
      </c>
    </row>
    <row r="269" spans="1:2" ht="31.5" x14ac:dyDescent="0.25">
      <c r="A269" s="39" t="s">
        <v>1146</v>
      </c>
      <c r="B269" s="39" t="s">
        <v>1452</v>
      </c>
    </row>
    <row r="270" spans="1:2" ht="31.5" x14ac:dyDescent="0.25">
      <c r="A270" s="39" t="s">
        <v>1388</v>
      </c>
      <c r="B270" s="39" t="s">
        <v>1</v>
      </c>
    </row>
    <row r="271" spans="1:2" x14ac:dyDescent="0.25">
      <c r="A271" s="36" t="s">
        <v>157</v>
      </c>
      <c r="B271" s="37" t="s">
        <v>10</v>
      </c>
    </row>
    <row r="272" spans="1:2" x14ac:dyDescent="0.25">
      <c r="A272" s="36" t="s">
        <v>1116</v>
      </c>
      <c r="B272" s="37" t="s">
        <v>8</v>
      </c>
    </row>
    <row r="273" spans="1:2" x14ac:dyDescent="0.25">
      <c r="A273" s="36" t="s">
        <v>1091</v>
      </c>
      <c r="B273" s="37" t="s">
        <v>8</v>
      </c>
    </row>
    <row r="274" spans="1:2" ht="31.5" x14ac:dyDescent="0.25">
      <c r="A274" s="39" t="s">
        <v>2479</v>
      </c>
      <c r="B274" s="39" t="s">
        <v>1528</v>
      </c>
    </row>
    <row r="275" spans="1:2" x14ac:dyDescent="0.25">
      <c r="A275" s="36" t="s">
        <v>1898</v>
      </c>
      <c r="B275" s="37" t="s">
        <v>1899</v>
      </c>
    </row>
    <row r="276" spans="1:2" ht="15.75" x14ac:dyDescent="0.25">
      <c r="A276" s="39" t="s">
        <v>1165</v>
      </c>
      <c r="B276" s="39" t="s">
        <v>1484</v>
      </c>
    </row>
    <row r="277" spans="1:2" x14ac:dyDescent="0.25">
      <c r="A277" s="36" t="s">
        <v>1790</v>
      </c>
      <c r="B277" s="37" t="s">
        <v>1787</v>
      </c>
    </row>
    <row r="278" spans="1:2" x14ac:dyDescent="0.25">
      <c r="A278" s="36" t="s">
        <v>1606</v>
      </c>
      <c r="B278" s="37" t="s">
        <v>1607</v>
      </c>
    </row>
    <row r="279" spans="1:2" x14ac:dyDescent="0.25">
      <c r="A279" s="36" t="s">
        <v>496</v>
      </c>
      <c r="B279" s="37" t="s">
        <v>131</v>
      </c>
    </row>
    <row r="280" spans="1:2" ht="15.75" x14ac:dyDescent="0.25">
      <c r="A280" s="39" t="s">
        <v>549</v>
      </c>
      <c r="B280" s="39" t="s">
        <v>891</v>
      </c>
    </row>
    <row r="281" spans="1:2" x14ac:dyDescent="0.25">
      <c r="A281" s="38" t="s">
        <v>2405</v>
      </c>
      <c r="B281" s="55" t="s">
        <v>40</v>
      </c>
    </row>
    <row r="282" spans="1:2" ht="15.75" x14ac:dyDescent="0.25">
      <c r="A282" s="39" t="s">
        <v>862</v>
      </c>
      <c r="B282" s="39" t="s">
        <v>40</v>
      </c>
    </row>
    <row r="283" spans="1:2" ht="37.5" x14ac:dyDescent="0.25">
      <c r="A283" s="36" t="s">
        <v>396</v>
      </c>
      <c r="B283" s="37" t="s">
        <v>397</v>
      </c>
    </row>
    <row r="284" spans="1:2" ht="31.5" x14ac:dyDescent="0.25">
      <c r="A284" s="39" t="s">
        <v>865</v>
      </c>
      <c r="B284" s="39" t="s">
        <v>213</v>
      </c>
    </row>
    <row r="285" spans="1:2" ht="15.75" x14ac:dyDescent="0.25">
      <c r="A285" s="39" t="s">
        <v>1174</v>
      </c>
      <c r="B285" s="39" t="s">
        <v>1486</v>
      </c>
    </row>
    <row r="286" spans="1:2" x14ac:dyDescent="0.25">
      <c r="A286" s="38" t="s">
        <v>2392</v>
      </c>
      <c r="B286" s="55" t="s">
        <v>976</v>
      </c>
    </row>
    <row r="287" spans="1:2" ht="37.5" x14ac:dyDescent="0.25">
      <c r="A287" s="36" t="s">
        <v>850</v>
      </c>
      <c r="B287" s="37" t="s">
        <v>323</v>
      </c>
    </row>
    <row r="288" spans="1:2" ht="31.5" x14ac:dyDescent="0.25">
      <c r="A288" s="39" t="s">
        <v>1356</v>
      </c>
      <c r="B288" s="39" t="s">
        <v>40</v>
      </c>
    </row>
    <row r="289" spans="1:2" ht="15.75" x14ac:dyDescent="0.25">
      <c r="A289" s="39" t="s">
        <v>845</v>
      </c>
      <c r="B289" s="39" t="s">
        <v>8</v>
      </c>
    </row>
    <row r="290" spans="1:2" ht="15.75" x14ac:dyDescent="0.25">
      <c r="A290" s="39" t="s">
        <v>1131</v>
      </c>
      <c r="B290" s="39" t="s">
        <v>1416</v>
      </c>
    </row>
    <row r="291" spans="1:2" ht="37.5" x14ac:dyDescent="0.25">
      <c r="A291" s="38" t="s">
        <v>2347</v>
      </c>
      <c r="B291" s="55" t="s">
        <v>1416</v>
      </c>
    </row>
    <row r="292" spans="1:2" ht="37.5" x14ac:dyDescent="0.25">
      <c r="A292" s="36" t="s">
        <v>395</v>
      </c>
      <c r="B292" s="37" t="s">
        <v>17</v>
      </c>
    </row>
    <row r="293" spans="1:2" ht="31.5" x14ac:dyDescent="0.25">
      <c r="A293" s="38" t="s">
        <v>58</v>
      </c>
      <c r="B293" s="37" t="s">
        <v>1543</v>
      </c>
    </row>
    <row r="294" spans="1:2" x14ac:dyDescent="0.25">
      <c r="A294" s="36" t="s">
        <v>1665</v>
      </c>
      <c r="B294" s="37" t="s">
        <v>1659</v>
      </c>
    </row>
    <row r="295" spans="1:2" x14ac:dyDescent="0.25">
      <c r="A295" s="36" t="s">
        <v>1638</v>
      </c>
      <c r="B295" s="37" t="s">
        <v>1635</v>
      </c>
    </row>
    <row r="296" spans="1:2" ht="15.75" x14ac:dyDescent="0.25">
      <c r="A296" s="39" t="s">
        <v>1815</v>
      </c>
      <c r="B296" s="39" t="s">
        <v>1816</v>
      </c>
    </row>
    <row r="297" spans="1:2" ht="31.5" x14ac:dyDescent="0.25">
      <c r="A297" s="39" t="s">
        <v>800</v>
      </c>
      <c r="B297" s="39" t="s">
        <v>801</v>
      </c>
    </row>
    <row r="298" spans="1:2" ht="37.5" x14ac:dyDescent="0.25">
      <c r="A298" s="36" t="s">
        <v>2312</v>
      </c>
      <c r="B298" s="37" t="s">
        <v>1437</v>
      </c>
    </row>
    <row r="299" spans="1:2" ht="31.5" x14ac:dyDescent="0.25">
      <c r="A299" s="39" t="s">
        <v>826</v>
      </c>
      <c r="B299" s="39" t="s">
        <v>16</v>
      </c>
    </row>
    <row r="300" spans="1:2" x14ac:dyDescent="0.25">
      <c r="A300" s="36" t="s">
        <v>162</v>
      </c>
      <c r="B300" s="37" t="s">
        <v>2</v>
      </c>
    </row>
    <row r="301" spans="1:2" ht="31.5" x14ac:dyDescent="0.25">
      <c r="A301" s="39" t="s">
        <v>1156</v>
      </c>
      <c r="B301" s="39" t="s">
        <v>1157</v>
      </c>
    </row>
    <row r="302" spans="1:2" ht="56.25" x14ac:dyDescent="0.25">
      <c r="A302" s="38" t="s">
        <v>2394</v>
      </c>
      <c r="B302" s="55" t="s">
        <v>888</v>
      </c>
    </row>
    <row r="303" spans="1:2" ht="15.75" x14ac:dyDescent="0.25">
      <c r="A303" s="39" t="s">
        <v>1119</v>
      </c>
      <c r="B303" s="39" t="s">
        <v>1480</v>
      </c>
    </row>
    <row r="304" spans="1:2" ht="37.5" x14ac:dyDescent="0.25">
      <c r="A304" s="36" t="s">
        <v>211</v>
      </c>
      <c r="B304" s="37" t="s">
        <v>168</v>
      </c>
    </row>
    <row r="305" spans="1:2" ht="37.5" x14ac:dyDescent="0.25">
      <c r="A305" s="36" t="s">
        <v>1662</v>
      </c>
      <c r="B305" s="37" t="s">
        <v>1663</v>
      </c>
    </row>
    <row r="306" spans="1:2" ht="31.5" x14ac:dyDescent="0.25">
      <c r="A306" s="53" t="s">
        <v>1316</v>
      </c>
      <c r="B306" s="39" t="s">
        <v>933</v>
      </c>
    </row>
    <row r="307" spans="1:2" ht="31.5" x14ac:dyDescent="0.25">
      <c r="A307" s="39" t="s">
        <v>1123</v>
      </c>
      <c r="B307" s="39" t="s">
        <v>1418</v>
      </c>
    </row>
    <row r="308" spans="1:2" ht="37.5" x14ac:dyDescent="0.25">
      <c r="A308" s="36" t="s">
        <v>1845</v>
      </c>
      <c r="B308" s="37" t="s">
        <v>70</v>
      </c>
    </row>
    <row r="309" spans="1:2" ht="31.5" x14ac:dyDescent="0.25">
      <c r="A309" s="39" t="s">
        <v>852</v>
      </c>
      <c r="B309" s="39" t="s">
        <v>926</v>
      </c>
    </row>
    <row r="310" spans="1:2" ht="15.75" x14ac:dyDescent="0.25">
      <c r="A310" s="39" t="s">
        <v>1767</v>
      </c>
      <c r="B310" s="39" t="s">
        <v>1768</v>
      </c>
    </row>
    <row r="311" spans="1:2" ht="15.75" x14ac:dyDescent="0.25">
      <c r="A311" s="39" t="s">
        <v>1361</v>
      </c>
      <c r="B311" s="39" t="s">
        <v>1430</v>
      </c>
    </row>
    <row r="312" spans="1:2" ht="31.5" x14ac:dyDescent="0.25">
      <c r="A312" s="39" t="s">
        <v>1244</v>
      </c>
      <c r="B312" s="39" t="s">
        <v>1417</v>
      </c>
    </row>
    <row r="313" spans="1:2" x14ac:dyDescent="0.25">
      <c r="A313" s="38" t="s">
        <v>818</v>
      </c>
      <c r="B313" s="55" t="s">
        <v>954</v>
      </c>
    </row>
    <row r="314" spans="1:2" ht="15.75" x14ac:dyDescent="0.25">
      <c r="A314" s="39" t="s">
        <v>1737</v>
      </c>
      <c r="B314" s="39" t="s">
        <v>1738</v>
      </c>
    </row>
    <row r="315" spans="1:2" ht="37.5" x14ac:dyDescent="0.25">
      <c r="A315" s="38" t="s">
        <v>996</v>
      </c>
      <c r="B315" s="55" t="s">
        <v>897</v>
      </c>
    </row>
    <row r="316" spans="1:2" x14ac:dyDescent="0.25">
      <c r="A316" s="36" t="s">
        <v>1936</v>
      </c>
      <c r="B316" s="37" t="s">
        <v>168</v>
      </c>
    </row>
    <row r="317" spans="1:2" x14ac:dyDescent="0.25">
      <c r="A317" s="36" t="s">
        <v>1648</v>
      </c>
      <c r="B317" s="37" t="s">
        <v>1649</v>
      </c>
    </row>
    <row r="318" spans="1:2" ht="56.25" x14ac:dyDescent="0.25">
      <c r="A318" s="36" t="s">
        <v>1915</v>
      </c>
      <c r="B318" s="37" t="s">
        <v>1</v>
      </c>
    </row>
    <row r="319" spans="1:2" ht="37.5" x14ac:dyDescent="0.25">
      <c r="A319" s="36" t="s">
        <v>1907</v>
      </c>
      <c r="B319" s="37" t="s">
        <v>1</v>
      </c>
    </row>
    <row r="320" spans="1:2" ht="31.5" x14ac:dyDescent="0.25">
      <c r="A320" s="39" t="s">
        <v>1190</v>
      </c>
      <c r="B320" s="39" t="s">
        <v>457</v>
      </c>
    </row>
    <row r="321" spans="1:2" x14ac:dyDescent="0.25">
      <c r="A321" s="36" t="s">
        <v>1646</v>
      </c>
      <c r="B321" s="37" t="s">
        <v>1647</v>
      </c>
    </row>
    <row r="322" spans="1:2" x14ac:dyDescent="0.25">
      <c r="A322" s="36" t="s">
        <v>1791</v>
      </c>
      <c r="B322" s="37" t="s">
        <v>370</v>
      </c>
    </row>
    <row r="323" spans="1:2" ht="75" x14ac:dyDescent="0.25">
      <c r="A323" s="38" t="s">
        <v>33</v>
      </c>
      <c r="B323" s="37" t="s">
        <v>41</v>
      </c>
    </row>
    <row r="324" spans="1:2" ht="37.5" x14ac:dyDescent="0.25">
      <c r="A324" s="36" t="s">
        <v>1786</v>
      </c>
      <c r="B324" s="37" t="s">
        <v>1787</v>
      </c>
    </row>
    <row r="325" spans="1:2" x14ac:dyDescent="0.25">
      <c r="A325" s="36" t="s">
        <v>528</v>
      </c>
      <c r="B325" s="37" t="s">
        <v>8</v>
      </c>
    </row>
    <row r="326" spans="1:2" x14ac:dyDescent="0.25">
      <c r="A326" s="38" t="s">
        <v>2350</v>
      </c>
      <c r="B326" s="55" t="s">
        <v>1433</v>
      </c>
    </row>
    <row r="327" spans="1:2" x14ac:dyDescent="0.25">
      <c r="A327" s="38" t="s">
        <v>2384</v>
      </c>
      <c r="B327" s="55" t="s">
        <v>946</v>
      </c>
    </row>
    <row r="328" spans="1:2" ht="37.5" x14ac:dyDescent="0.25">
      <c r="A328" s="36" t="s">
        <v>1860</v>
      </c>
      <c r="B328" s="37" t="s">
        <v>1792</v>
      </c>
    </row>
    <row r="329" spans="1:2" ht="37.5" x14ac:dyDescent="0.25">
      <c r="A329" s="36" t="s">
        <v>1909</v>
      </c>
      <c r="B329" s="37" t="s">
        <v>1792</v>
      </c>
    </row>
    <row r="330" spans="1:2" x14ac:dyDescent="0.25">
      <c r="A330" s="36" t="s">
        <v>379</v>
      </c>
      <c r="B330" s="37" t="s">
        <v>380</v>
      </c>
    </row>
    <row r="331" spans="1:2" ht="37.5" x14ac:dyDescent="0.25">
      <c r="A331" s="38" t="s">
        <v>2338</v>
      </c>
      <c r="B331" s="55" t="s">
        <v>177</v>
      </c>
    </row>
    <row r="332" spans="1:2" x14ac:dyDescent="0.25">
      <c r="A332" s="36" t="s">
        <v>2172</v>
      </c>
      <c r="B332" s="37" t="s">
        <v>2173</v>
      </c>
    </row>
    <row r="333" spans="1:2" ht="15.75" x14ac:dyDescent="0.25">
      <c r="A333" s="39" t="s">
        <v>1676</v>
      </c>
      <c r="B333" s="39" t="s">
        <v>1677</v>
      </c>
    </row>
    <row r="334" spans="1:2" x14ac:dyDescent="0.25">
      <c r="A334" s="38" t="s">
        <v>2396</v>
      </c>
      <c r="B334" s="55" t="s">
        <v>1529</v>
      </c>
    </row>
    <row r="335" spans="1:2" ht="15.75" x14ac:dyDescent="0.25">
      <c r="A335" s="39" t="s">
        <v>1215</v>
      </c>
      <c r="B335" s="39" t="s">
        <v>1425</v>
      </c>
    </row>
    <row r="336" spans="1:2" ht="15.75" x14ac:dyDescent="0.25">
      <c r="A336" s="39" t="s">
        <v>1214</v>
      </c>
      <c r="B336" s="39" t="s">
        <v>901</v>
      </c>
    </row>
    <row r="337" spans="1:2" ht="15.75" x14ac:dyDescent="0.25">
      <c r="A337" s="39" t="s">
        <v>1341</v>
      </c>
      <c r="B337" s="39" t="s">
        <v>1449</v>
      </c>
    </row>
    <row r="338" spans="1:2" ht="15.75" x14ac:dyDescent="0.25">
      <c r="A338" s="39" t="s">
        <v>2499</v>
      </c>
      <c r="B338" s="39" t="s">
        <v>2500</v>
      </c>
    </row>
    <row r="339" spans="1:2" ht="31.5" x14ac:dyDescent="0.25">
      <c r="A339" s="36" t="s">
        <v>2170</v>
      </c>
      <c r="B339" s="37" t="s">
        <v>2171</v>
      </c>
    </row>
    <row r="340" spans="1:2" ht="31.5" x14ac:dyDescent="0.25">
      <c r="A340" s="39" t="s">
        <v>2501</v>
      </c>
      <c r="B340" s="39" t="s">
        <v>2502</v>
      </c>
    </row>
    <row r="341" spans="1:2" ht="37.5" x14ac:dyDescent="0.25">
      <c r="A341" s="36" t="s">
        <v>1912</v>
      </c>
      <c r="B341" s="37" t="s">
        <v>1792</v>
      </c>
    </row>
    <row r="342" spans="1:2" ht="31.5" x14ac:dyDescent="0.25">
      <c r="A342" s="39" t="s">
        <v>1763</v>
      </c>
      <c r="B342" s="39" t="s">
        <v>1764</v>
      </c>
    </row>
    <row r="343" spans="1:2" ht="56.25" x14ac:dyDescent="0.25">
      <c r="A343" s="36" t="s">
        <v>1880</v>
      </c>
      <c r="B343" s="37" t="s">
        <v>1792</v>
      </c>
    </row>
    <row r="344" spans="1:2" ht="56.25" x14ac:dyDescent="0.25">
      <c r="A344" s="36" t="s">
        <v>1880</v>
      </c>
      <c r="B344" s="37" t="s">
        <v>1792</v>
      </c>
    </row>
    <row r="345" spans="1:2" ht="37.5" x14ac:dyDescent="0.25">
      <c r="A345" s="36" t="s">
        <v>1875</v>
      </c>
      <c r="B345" s="37" t="s">
        <v>1792</v>
      </c>
    </row>
    <row r="346" spans="1:2" ht="56.25" x14ac:dyDescent="0.25">
      <c r="A346" s="36" t="s">
        <v>1878</v>
      </c>
      <c r="B346" s="37" t="s">
        <v>1792</v>
      </c>
    </row>
    <row r="347" spans="1:2" ht="37.5" x14ac:dyDescent="0.25">
      <c r="A347" s="36" t="s">
        <v>1883</v>
      </c>
      <c r="B347" s="37" t="s">
        <v>1792</v>
      </c>
    </row>
    <row r="348" spans="1:2" ht="37.5" x14ac:dyDescent="0.25">
      <c r="A348" s="36" t="s">
        <v>1857</v>
      </c>
      <c r="B348" s="37" t="s">
        <v>1792</v>
      </c>
    </row>
    <row r="349" spans="1:2" ht="37.5" x14ac:dyDescent="0.25">
      <c r="A349" s="36" t="s">
        <v>1873</v>
      </c>
      <c r="B349" s="37" t="s">
        <v>1792</v>
      </c>
    </row>
    <row r="350" spans="1:2" ht="37.5" x14ac:dyDescent="0.25">
      <c r="A350" s="36" t="s">
        <v>1929</v>
      </c>
      <c r="B350" s="37" t="s">
        <v>1792</v>
      </c>
    </row>
    <row r="351" spans="1:2" ht="37.5" x14ac:dyDescent="0.25">
      <c r="A351" s="36" t="s">
        <v>1879</v>
      </c>
      <c r="B351" s="37" t="s">
        <v>1792</v>
      </c>
    </row>
    <row r="352" spans="1:2" ht="15.75" x14ac:dyDescent="0.25">
      <c r="A352" s="39" t="s">
        <v>661</v>
      </c>
      <c r="B352" s="39" t="s">
        <v>958</v>
      </c>
    </row>
    <row r="353" spans="1:2" x14ac:dyDescent="0.25">
      <c r="A353" s="36" t="s">
        <v>2107</v>
      </c>
      <c r="B353" s="37" t="s">
        <v>2111</v>
      </c>
    </row>
    <row r="354" spans="1:2" x14ac:dyDescent="0.25">
      <c r="A354" s="36" t="s">
        <v>260</v>
      </c>
      <c r="B354" s="37" t="s">
        <v>261</v>
      </c>
    </row>
    <row r="355" spans="1:2" x14ac:dyDescent="0.25">
      <c r="A355" s="36" t="s">
        <v>2175</v>
      </c>
      <c r="B355" s="37" t="s">
        <v>1792</v>
      </c>
    </row>
    <row r="356" spans="1:2" ht="31.5" x14ac:dyDescent="0.25">
      <c r="A356" s="36" t="s">
        <v>2112</v>
      </c>
      <c r="B356" s="37" t="s">
        <v>2113</v>
      </c>
    </row>
    <row r="357" spans="1:2" x14ac:dyDescent="0.25">
      <c r="A357" s="36" t="s">
        <v>2122</v>
      </c>
      <c r="B357" s="37" t="s">
        <v>2123</v>
      </c>
    </row>
    <row r="358" spans="1:2" ht="15.75" x14ac:dyDescent="0.25">
      <c r="A358" s="39" t="s">
        <v>482</v>
      </c>
      <c r="B358" s="39" t="s">
        <v>955</v>
      </c>
    </row>
    <row r="359" spans="1:2" ht="15.75" x14ac:dyDescent="0.25">
      <c r="A359" s="39" t="s">
        <v>707</v>
      </c>
      <c r="B359" s="39" t="s">
        <v>708</v>
      </c>
    </row>
    <row r="360" spans="1:2" ht="31.5" x14ac:dyDescent="0.25">
      <c r="A360" s="39" t="s">
        <v>1216</v>
      </c>
      <c r="B360" s="39" t="s">
        <v>1221</v>
      </c>
    </row>
    <row r="361" spans="1:2" x14ac:dyDescent="0.25">
      <c r="A361" s="38" t="s">
        <v>2397</v>
      </c>
      <c r="B361" s="55" t="s">
        <v>1062</v>
      </c>
    </row>
    <row r="362" spans="1:2" x14ac:dyDescent="0.25">
      <c r="A362" s="36" t="s">
        <v>1636</v>
      </c>
      <c r="B362" s="37" t="s">
        <v>1635</v>
      </c>
    </row>
    <row r="363" spans="1:2" x14ac:dyDescent="0.25">
      <c r="A363" s="36" t="s">
        <v>1637</v>
      </c>
      <c r="B363" s="37" t="s">
        <v>1635</v>
      </c>
    </row>
    <row r="364" spans="1:2" ht="31.5" x14ac:dyDescent="0.25">
      <c r="A364" s="53" t="s">
        <v>2493</v>
      </c>
      <c r="B364" s="39"/>
    </row>
    <row r="365" spans="1:2" ht="31.5" x14ac:dyDescent="0.25">
      <c r="A365" s="39" t="s">
        <v>584</v>
      </c>
      <c r="B365" s="39" t="s">
        <v>912</v>
      </c>
    </row>
    <row r="366" spans="1:2" ht="37.5" x14ac:dyDescent="0.25">
      <c r="A366" s="36" t="s">
        <v>192</v>
      </c>
      <c r="B366" s="37" t="s">
        <v>193</v>
      </c>
    </row>
    <row r="367" spans="1:2" x14ac:dyDescent="0.25">
      <c r="A367" s="36" t="s">
        <v>2162</v>
      </c>
      <c r="B367" s="37" t="s">
        <v>2163</v>
      </c>
    </row>
    <row r="368" spans="1:2" x14ac:dyDescent="0.25">
      <c r="A368" s="36" t="s">
        <v>1893</v>
      </c>
      <c r="B368" s="37" t="s">
        <v>1792</v>
      </c>
    </row>
    <row r="369" spans="1:2" x14ac:dyDescent="0.25">
      <c r="A369" s="36" t="s">
        <v>1906</v>
      </c>
      <c r="B369" s="37" t="s">
        <v>1792</v>
      </c>
    </row>
    <row r="370" spans="1:2" ht="15.75" x14ac:dyDescent="0.25">
      <c r="A370" s="39" t="s">
        <v>1367</v>
      </c>
      <c r="B370" s="39" t="s">
        <v>1368</v>
      </c>
    </row>
    <row r="371" spans="1:2" ht="15.75" x14ac:dyDescent="0.25">
      <c r="A371" s="39" t="s">
        <v>815</v>
      </c>
      <c r="B371" s="39" t="s">
        <v>918</v>
      </c>
    </row>
    <row r="372" spans="1:2" ht="37.5" x14ac:dyDescent="0.25">
      <c r="A372" s="36" t="s">
        <v>164</v>
      </c>
      <c r="B372" s="37" t="s">
        <v>1536</v>
      </c>
    </row>
    <row r="373" spans="1:2" ht="15.75" x14ac:dyDescent="0.25">
      <c r="A373" s="39" t="s">
        <v>1733</v>
      </c>
      <c r="B373" s="39" t="s">
        <v>370</v>
      </c>
    </row>
    <row r="374" spans="1:2" ht="31.5" x14ac:dyDescent="0.25">
      <c r="A374" s="39" t="s">
        <v>989</v>
      </c>
      <c r="B374" s="39" t="s">
        <v>370</v>
      </c>
    </row>
    <row r="375" spans="1:2" ht="37.5" x14ac:dyDescent="0.25">
      <c r="A375" s="38" t="s">
        <v>2328</v>
      </c>
      <c r="B375" s="55" t="s">
        <v>905</v>
      </c>
    </row>
    <row r="376" spans="1:2" ht="37.5" x14ac:dyDescent="0.25">
      <c r="A376" s="36" t="s">
        <v>1928</v>
      </c>
      <c r="B376" s="37" t="s">
        <v>1792</v>
      </c>
    </row>
    <row r="377" spans="1:2" x14ac:dyDescent="0.25">
      <c r="A377" s="36" t="s">
        <v>1932</v>
      </c>
      <c r="B377" s="37" t="s">
        <v>1792</v>
      </c>
    </row>
    <row r="378" spans="1:2" ht="15.75" x14ac:dyDescent="0.25">
      <c r="A378" s="39" t="s">
        <v>692</v>
      </c>
      <c r="B378" s="39" t="s">
        <v>693</v>
      </c>
    </row>
    <row r="379" spans="1:2" ht="15.75" x14ac:dyDescent="0.25">
      <c r="A379" s="39" t="s">
        <v>1009</v>
      </c>
      <c r="B379" s="39" t="s">
        <v>1010</v>
      </c>
    </row>
    <row r="380" spans="1:2" ht="15.75" x14ac:dyDescent="0.25">
      <c r="A380" s="39" t="s">
        <v>450</v>
      </c>
      <c r="B380" s="39" t="s">
        <v>973</v>
      </c>
    </row>
    <row r="381" spans="1:2" x14ac:dyDescent="0.25">
      <c r="A381" s="38" t="s">
        <v>2339</v>
      </c>
      <c r="B381" s="55" t="s">
        <v>2340</v>
      </c>
    </row>
    <row r="382" spans="1:2" ht="31.5" x14ac:dyDescent="0.25">
      <c r="A382" s="39" t="s">
        <v>513</v>
      </c>
      <c r="B382" s="39" t="s">
        <v>1491</v>
      </c>
    </row>
    <row r="383" spans="1:2" ht="37.5" x14ac:dyDescent="0.25">
      <c r="A383" s="36" t="s">
        <v>1905</v>
      </c>
      <c r="B383" s="37" t="s">
        <v>1792</v>
      </c>
    </row>
    <row r="384" spans="1:2" ht="37.5" x14ac:dyDescent="0.25">
      <c r="A384" s="36" t="s">
        <v>1908</v>
      </c>
      <c r="B384" s="37" t="s">
        <v>1792</v>
      </c>
    </row>
    <row r="385" spans="1:2" ht="37.5" x14ac:dyDescent="0.25">
      <c r="A385" s="36" t="s">
        <v>1891</v>
      </c>
      <c r="B385" s="37" t="s">
        <v>1792</v>
      </c>
    </row>
    <row r="386" spans="1:2" ht="37.5" x14ac:dyDescent="0.25">
      <c r="A386" s="36" t="s">
        <v>1946</v>
      </c>
      <c r="B386" s="37" t="s">
        <v>1792</v>
      </c>
    </row>
    <row r="387" spans="1:2" ht="56.25" x14ac:dyDescent="0.25">
      <c r="A387" s="36" t="s">
        <v>1911</v>
      </c>
      <c r="B387" s="37" t="s">
        <v>1792</v>
      </c>
    </row>
    <row r="388" spans="1:2" x14ac:dyDescent="0.25">
      <c r="A388" s="36" t="s">
        <v>215</v>
      </c>
      <c r="B388" s="37" t="s">
        <v>216</v>
      </c>
    </row>
    <row r="389" spans="1:2" ht="37.5" x14ac:dyDescent="0.25">
      <c r="A389" s="36" t="s">
        <v>123</v>
      </c>
      <c r="B389" s="37" t="s">
        <v>166</v>
      </c>
    </row>
    <row r="390" spans="1:2" ht="15.75" x14ac:dyDescent="0.25">
      <c r="A390" s="39" t="s">
        <v>820</v>
      </c>
      <c r="B390" s="39" t="s">
        <v>8</v>
      </c>
    </row>
    <row r="391" spans="1:2" ht="63" x14ac:dyDescent="0.25">
      <c r="A391" s="36" t="s">
        <v>1846</v>
      </c>
      <c r="B391" s="37" t="s">
        <v>1847</v>
      </c>
    </row>
    <row r="392" spans="1:2" ht="15.75" x14ac:dyDescent="0.25">
      <c r="A392" s="53" t="s">
        <v>2490</v>
      </c>
      <c r="B392" s="39" t="s">
        <v>2477</v>
      </c>
    </row>
    <row r="393" spans="1:2" ht="37.5" x14ac:dyDescent="0.25">
      <c r="A393" s="38" t="s">
        <v>2348</v>
      </c>
      <c r="B393" s="55" t="s">
        <v>882</v>
      </c>
    </row>
    <row r="394" spans="1:2" ht="37.5" x14ac:dyDescent="0.25">
      <c r="A394" s="36" t="s">
        <v>1858</v>
      </c>
      <c r="B394" s="37" t="s">
        <v>1792</v>
      </c>
    </row>
    <row r="395" spans="1:2" ht="15.75" x14ac:dyDescent="0.25">
      <c r="A395" s="39" t="s">
        <v>1349</v>
      </c>
      <c r="B395" s="39" t="s">
        <v>1350</v>
      </c>
    </row>
    <row r="396" spans="1:2" x14ac:dyDescent="0.25">
      <c r="A396" s="36" t="s">
        <v>334</v>
      </c>
      <c r="B396" s="37" t="s">
        <v>335</v>
      </c>
    </row>
    <row r="397" spans="1:2" x14ac:dyDescent="0.25">
      <c r="A397" s="38" t="s">
        <v>2317</v>
      </c>
      <c r="B397" s="55" t="s">
        <v>219</v>
      </c>
    </row>
    <row r="398" spans="1:2" ht="15.75" x14ac:dyDescent="0.25">
      <c r="A398" s="39" t="s">
        <v>1681</v>
      </c>
      <c r="B398" s="39" t="s">
        <v>1682</v>
      </c>
    </row>
    <row r="399" spans="1:2" ht="37.5" x14ac:dyDescent="0.25">
      <c r="A399" s="38" t="s">
        <v>1333</v>
      </c>
      <c r="B399" s="55" t="s">
        <v>895</v>
      </c>
    </row>
    <row r="400" spans="1:2" ht="15.75" x14ac:dyDescent="0.25">
      <c r="A400" s="39" t="s">
        <v>1128</v>
      </c>
      <c r="B400" s="39" t="s">
        <v>40</v>
      </c>
    </row>
    <row r="401" spans="1:2" ht="37.5" x14ac:dyDescent="0.25">
      <c r="A401" s="36" t="s">
        <v>2301</v>
      </c>
      <c r="B401" s="37" t="s">
        <v>930</v>
      </c>
    </row>
    <row r="402" spans="1:2" ht="37.5" x14ac:dyDescent="0.25">
      <c r="A402" s="36" t="s">
        <v>1927</v>
      </c>
      <c r="B402" s="37" t="s">
        <v>1903</v>
      </c>
    </row>
    <row r="403" spans="1:2" ht="37.5" x14ac:dyDescent="0.25">
      <c r="A403" s="36" t="s">
        <v>1862</v>
      </c>
      <c r="B403" s="37" t="s">
        <v>11</v>
      </c>
    </row>
    <row r="404" spans="1:2" ht="37.5" x14ac:dyDescent="0.25">
      <c r="A404" s="36" t="s">
        <v>1931</v>
      </c>
      <c r="B404" s="37" t="s">
        <v>1792</v>
      </c>
    </row>
    <row r="405" spans="1:2" ht="37.5" x14ac:dyDescent="0.25">
      <c r="A405" s="36" t="s">
        <v>1933</v>
      </c>
      <c r="B405" s="37" t="s">
        <v>1792</v>
      </c>
    </row>
    <row r="406" spans="1:2" ht="31.5" x14ac:dyDescent="0.25">
      <c r="A406" s="39" t="s">
        <v>1049</v>
      </c>
      <c r="B406" s="39" t="s">
        <v>1517</v>
      </c>
    </row>
    <row r="407" spans="1:2" ht="47.25" x14ac:dyDescent="0.25">
      <c r="A407" s="39" t="s">
        <v>1033</v>
      </c>
      <c r="B407" s="39" t="s">
        <v>413</v>
      </c>
    </row>
    <row r="408" spans="1:2" ht="15.75" x14ac:dyDescent="0.25">
      <c r="A408" s="39" t="s">
        <v>605</v>
      </c>
      <c r="B408" s="39" t="s">
        <v>916</v>
      </c>
    </row>
    <row r="409" spans="1:2" ht="47.25" x14ac:dyDescent="0.25">
      <c r="A409" s="39" t="s">
        <v>1158</v>
      </c>
      <c r="B409" s="39" t="s">
        <v>1159</v>
      </c>
    </row>
    <row r="410" spans="1:2" ht="37.5" x14ac:dyDescent="0.25">
      <c r="A410" s="36" t="s">
        <v>1930</v>
      </c>
      <c r="B410" s="37" t="s">
        <v>1792</v>
      </c>
    </row>
    <row r="411" spans="1:2" ht="15.75" x14ac:dyDescent="0.25">
      <c r="A411" s="39" t="s">
        <v>1742</v>
      </c>
      <c r="B411" s="39" t="s">
        <v>1743</v>
      </c>
    </row>
    <row r="412" spans="1:2" ht="31.5" x14ac:dyDescent="0.25">
      <c r="A412" s="38" t="s">
        <v>2375</v>
      </c>
      <c r="B412" s="55" t="s">
        <v>2376</v>
      </c>
    </row>
    <row r="413" spans="1:2" ht="31.5" x14ac:dyDescent="0.25">
      <c r="A413" s="39" t="s">
        <v>645</v>
      </c>
      <c r="B413" s="39" t="s">
        <v>927</v>
      </c>
    </row>
    <row r="414" spans="1:2" ht="37.5" x14ac:dyDescent="0.25">
      <c r="A414" s="36" t="s">
        <v>1105</v>
      </c>
      <c r="B414" s="37" t="s">
        <v>1106</v>
      </c>
    </row>
    <row r="415" spans="1:2" ht="37.5" x14ac:dyDescent="0.25">
      <c r="A415" s="36" t="s">
        <v>1104</v>
      </c>
      <c r="B415" s="37" t="s">
        <v>1062</v>
      </c>
    </row>
    <row r="416" spans="1:2" x14ac:dyDescent="0.25">
      <c r="A416" s="36" t="s">
        <v>1108</v>
      </c>
      <c r="B416" s="37" t="s">
        <v>1109</v>
      </c>
    </row>
    <row r="417" spans="1:2" ht="37.5" x14ac:dyDescent="0.25">
      <c r="A417" s="36" t="s">
        <v>1601</v>
      </c>
      <c r="B417" s="37" t="s">
        <v>1602</v>
      </c>
    </row>
    <row r="418" spans="1:2" ht="37.5" x14ac:dyDescent="0.25">
      <c r="A418" s="36" t="s">
        <v>2174</v>
      </c>
      <c r="B418" s="37" t="s">
        <v>2167</v>
      </c>
    </row>
    <row r="419" spans="1:2" x14ac:dyDescent="0.25">
      <c r="A419" s="36" t="s">
        <v>1652</v>
      </c>
      <c r="B419" s="37" t="s">
        <v>1653</v>
      </c>
    </row>
    <row r="420" spans="1:2" x14ac:dyDescent="0.25">
      <c r="A420" s="36" t="s">
        <v>2315</v>
      </c>
      <c r="B420" s="37" t="s">
        <v>2316</v>
      </c>
    </row>
    <row r="421" spans="1:2" ht="31.5" x14ac:dyDescent="0.25">
      <c r="A421" s="39" t="s">
        <v>1211</v>
      </c>
      <c r="B421" s="39" t="s">
        <v>1408</v>
      </c>
    </row>
    <row r="422" spans="1:2" ht="15.75" x14ac:dyDescent="0.25">
      <c r="A422" s="39" t="s">
        <v>516</v>
      </c>
      <c r="B422" s="39" t="s">
        <v>766</v>
      </c>
    </row>
    <row r="423" spans="1:2" x14ac:dyDescent="0.25">
      <c r="A423" s="36" t="s">
        <v>2300</v>
      </c>
      <c r="B423" s="37" t="s">
        <v>2278</v>
      </c>
    </row>
    <row r="424" spans="1:2" ht="15.75" x14ac:dyDescent="0.25">
      <c r="A424" s="39" t="s">
        <v>1335</v>
      </c>
      <c r="B424" s="39" t="s">
        <v>1456</v>
      </c>
    </row>
    <row r="425" spans="1:2" ht="15.75" x14ac:dyDescent="0.25">
      <c r="A425" s="39" t="s">
        <v>1346</v>
      </c>
      <c r="B425" s="39" t="s">
        <v>1492</v>
      </c>
    </row>
    <row r="426" spans="1:2" ht="15.75" x14ac:dyDescent="0.25">
      <c r="A426" s="39" t="s">
        <v>663</v>
      </c>
      <c r="B426" s="39" t="s">
        <v>944</v>
      </c>
    </row>
    <row r="427" spans="1:2" x14ac:dyDescent="0.25">
      <c r="A427" s="36" t="s">
        <v>265</v>
      </c>
      <c r="B427" s="37" t="s">
        <v>902</v>
      </c>
    </row>
    <row r="428" spans="1:2" ht="47.25" x14ac:dyDescent="0.25">
      <c r="A428" s="39" t="s">
        <v>1396</v>
      </c>
      <c r="B428" s="39" t="s">
        <v>900</v>
      </c>
    </row>
    <row r="429" spans="1:2" ht="31.5" x14ac:dyDescent="0.25">
      <c r="A429" s="39" t="s">
        <v>588</v>
      </c>
      <c r="B429" s="39" t="s">
        <v>900</v>
      </c>
    </row>
    <row r="430" spans="1:2" ht="15.75" x14ac:dyDescent="0.25">
      <c r="A430" s="39" t="s">
        <v>719</v>
      </c>
      <c r="B430" s="39" t="s">
        <v>720</v>
      </c>
    </row>
    <row r="431" spans="1:2" ht="15.75" x14ac:dyDescent="0.25">
      <c r="A431" s="39" t="s">
        <v>1345</v>
      </c>
      <c r="B431" s="39" t="s">
        <v>1426</v>
      </c>
    </row>
    <row r="432" spans="1:2" ht="31.5" x14ac:dyDescent="0.25">
      <c r="A432" s="39" t="s">
        <v>841</v>
      </c>
      <c r="B432" s="39" t="s">
        <v>1</v>
      </c>
    </row>
    <row r="433" spans="1:2" ht="37.5" x14ac:dyDescent="0.25">
      <c r="A433" s="38" t="s">
        <v>2400</v>
      </c>
      <c r="B433" s="55" t="s">
        <v>776</v>
      </c>
    </row>
    <row r="434" spans="1:2" ht="37.5" x14ac:dyDescent="0.25">
      <c r="A434" s="38" t="s">
        <v>2374</v>
      </c>
      <c r="B434" s="55" t="s">
        <v>1479</v>
      </c>
    </row>
    <row r="435" spans="1:2" x14ac:dyDescent="0.25">
      <c r="A435" s="36" t="s">
        <v>1100</v>
      </c>
      <c r="B435" s="37" t="s">
        <v>1101</v>
      </c>
    </row>
    <row r="436" spans="1:2" ht="56.25" x14ac:dyDescent="0.25">
      <c r="A436" s="36" t="s">
        <v>1784</v>
      </c>
      <c r="B436" s="55" t="s">
        <v>1792</v>
      </c>
    </row>
    <row r="437" spans="1:2" ht="37.5" x14ac:dyDescent="0.25">
      <c r="A437" s="38" t="s">
        <v>2401</v>
      </c>
      <c r="B437" s="55" t="s">
        <v>370</v>
      </c>
    </row>
    <row r="438" spans="1:2" x14ac:dyDescent="0.25">
      <c r="A438" s="36" t="s">
        <v>2158</v>
      </c>
      <c r="B438" s="37" t="s">
        <v>2157</v>
      </c>
    </row>
    <row r="439" spans="1:2" ht="15.75" x14ac:dyDescent="0.25">
      <c r="A439" s="39" t="s">
        <v>1672</v>
      </c>
      <c r="B439" s="39" t="s">
        <v>1673</v>
      </c>
    </row>
    <row r="440" spans="1:2" ht="15.75" x14ac:dyDescent="0.25">
      <c r="A440" s="39" t="s">
        <v>642</v>
      </c>
      <c r="B440" s="39" t="s">
        <v>959</v>
      </c>
    </row>
    <row r="441" spans="1:2" ht="15.75" x14ac:dyDescent="0.25">
      <c r="A441" s="39" t="s">
        <v>653</v>
      </c>
      <c r="B441" s="39" t="s">
        <v>980</v>
      </c>
    </row>
    <row r="442" spans="1:2" ht="15.75" x14ac:dyDescent="0.25">
      <c r="A442" s="39" t="s">
        <v>687</v>
      </c>
      <c r="B442" s="39" t="s">
        <v>950</v>
      </c>
    </row>
    <row r="443" spans="1:2" ht="15.75" x14ac:dyDescent="0.25">
      <c r="A443" s="39" t="s">
        <v>555</v>
      </c>
      <c r="B443" s="39" t="s">
        <v>272</v>
      </c>
    </row>
    <row r="444" spans="1:2" ht="15.75" x14ac:dyDescent="0.25">
      <c r="A444" s="53" t="s">
        <v>2509</v>
      </c>
      <c r="B444" s="39" t="s">
        <v>1407</v>
      </c>
    </row>
    <row r="445" spans="1:2" ht="31.5" x14ac:dyDescent="0.25">
      <c r="A445" s="39" t="s">
        <v>657</v>
      </c>
      <c r="B445" s="39" t="s">
        <v>1516</v>
      </c>
    </row>
    <row r="446" spans="1:2" ht="37.5" x14ac:dyDescent="0.25">
      <c r="A446" s="38" t="s">
        <v>2402</v>
      </c>
      <c r="B446" s="55" t="s">
        <v>300</v>
      </c>
    </row>
    <row r="447" spans="1:2" ht="15.75" x14ac:dyDescent="0.25">
      <c r="A447" s="39" t="s">
        <v>2521</v>
      </c>
      <c r="B447" s="39" t="s">
        <v>1441</v>
      </c>
    </row>
    <row r="448" spans="1:2" ht="37.5" x14ac:dyDescent="0.25">
      <c r="A448" s="36" t="s">
        <v>2274</v>
      </c>
      <c r="B448" s="37" t="s">
        <v>2275</v>
      </c>
    </row>
    <row r="449" spans="1:2" ht="15.75" x14ac:dyDescent="0.25">
      <c r="A449" s="39" t="s">
        <v>651</v>
      </c>
      <c r="B449" s="39" t="s">
        <v>964</v>
      </c>
    </row>
    <row r="450" spans="1:2" x14ac:dyDescent="0.25">
      <c r="A450" s="36" t="s">
        <v>2124</v>
      </c>
      <c r="B450" s="37" t="s">
        <v>2125</v>
      </c>
    </row>
    <row r="451" spans="1:2" ht="15.75" x14ac:dyDescent="0.25">
      <c r="A451" s="53" t="s">
        <v>2522</v>
      </c>
      <c r="B451" s="39" t="s">
        <v>2519</v>
      </c>
    </row>
    <row r="452" spans="1:2" ht="15.75" x14ac:dyDescent="0.25">
      <c r="A452" s="39" t="s">
        <v>1279</v>
      </c>
      <c r="B452" s="39" t="s">
        <v>1280</v>
      </c>
    </row>
    <row r="453" spans="1:2" ht="37.5" x14ac:dyDescent="0.25">
      <c r="A453" s="36" t="s">
        <v>2159</v>
      </c>
      <c r="B453" s="37" t="s">
        <v>1792</v>
      </c>
    </row>
    <row r="454" spans="1:2" x14ac:dyDescent="0.25">
      <c r="A454" s="36" t="s">
        <v>1595</v>
      </c>
      <c r="B454" s="37" t="s">
        <v>1596</v>
      </c>
    </row>
    <row r="455" spans="1:2" ht="15.75" x14ac:dyDescent="0.25">
      <c r="A455" s="53" t="s">
        <v>1242</v>
      </c>
      <c r="B455" s="39" t="s">
        <v>1431</v>
      </c>
    </row>
    <row r="456" spans="1:2" x14ac:dyDescent="0.25">
      <c r="A456" s="38" t="s">
        <v>2379</v>
      </c>
      <c r="B456" s="55" t="s">
        <v>952</v>
      </c>
    </row>
    <row r="457" spans="1:2" x14ac:dyDescent="0.25">
      <c r="A457" s="36" t="s">
        <v>2313</v>
      </c>
      <c r="B457" s="37" t="s">
        <v>2314</v>
      </c>
    </row>
    <row r="458" spans="1:2" ht="37.5" x14ac:dyDescent="0.25">
      <c r="A458" s="38" t="s">
        <v>715</v>
      </c>
      <c r="B458" s="55" t="s">
        <v>2344</v>
      </c>
    </row>
    <row r="459" spans="1:2" x14ac:dyDescent="0.25">
      <c r="A459" s="38" t="s">
        <v>2320</v>
      </c>
      <c r="B459" s="55" t="s">
        <v>1288</v>
      </c>
    </row>
    <row r="460" spans="1:2" x14ac:dyDescent="0.25">
      <c r="A460" s="38" t="s">
        <v>2404</v>
      </c>
      <c r="B460" s="55" t="s">
        <v>1274</v>
      </c>
    </row>
    <row r="461" spans="1:2" ht="56.25" x14ac:dyDescent="0.25">
      <c r="A461" s="36" t="s">
        <v>208</v>
      </c>
      <c r="B461" s="37" t="s">
        <v>210</v>
      </c>
    </row>
    <row r="462" spans="1:2" ht="37.5" x14ac:dyDescent="0.25">
      <c r="A462" s="36" t="s">
        <v>218</v>
      </c>
      <c r="B462" s="37" t="s">
        <v>219</v>
      </c>
    </row>
    <row r="463" spans="1:2" ht="31.5" x14ac:dyDescent="0.25">
      <c r="A463" s="39" t="s">
        <v>1217</v>
      </c>
      <c r="B463" s="39" t="s">
        <v>1419</v>
      </c>
    </row>
    <row r="464" spans="1:2" ht="47.25" x14ac:dyDescent="0.25">
      <c r="A464" s="39" t="s">
        <v>458</v>
      </c>
      <c r="B464" s="39" t="s">
        <v>939</v>
      </c>
    </row>
    <row r="465" spans="1:2" ht="15.75" x14ac:dyDescent="0.25">
      <c r="A465" s="39" t="s">
        <v>417</v>
      </c>
      <c r="B465" s="39" t="s">
        <v>917</v>
      </c>
    </row>
    <row r="466" spans="1:2" x14ac:dyDescent="0.25">
      <c r="A466" s="36" t="s">
        <v>2156</v>
      </c>
      <c r="B466" s="37" t="s">
        <v>2157</v>
      </c>
    </row>
    <row r="467" spans="1:2" x14ac:dyDescent="0.25">
      <c r="A467" s="36" t="s">
        <v>2105</v>
      </c>
      <c r="B467" s="37" t="s">
        <v>2106</v>
      </c>
    </row>
    <row r="468" spans="1:2" ht="37.5" x14ac:dyDescent="0.25">
      <c r="A468" s="38" t="s">
        <v>2321</v>
      </c>
      <c r="B468" s="55" t="s">
        <v>2322</v>
      </c>
    </row>
    <row r="469" spans="1:2" ht="31.5" x14ac:dyDescent="0.25">
      <c r="A469" s="39" t="s">
        <v>1307</v>
      </c>
      <c r="B469" s="41" t="s">
        <v>902</v>
      </c>
    </row>
    <row r="470" spans="1:2" x14ac:dyDescent="0.25">
      <c r="A470" s="36" t="s">
        <v>264</v>
      </c>
      <c r="B470" s="37" t="s">
        <v>887</v>
      </c>
    </row>
    <row r="471" spans="1:2" ht="37.5" x14ac:dyDescent="0.25">
      <c r="A471" s="38" t="s">
        <v>503</v>
      </c>
      <c r="B471" s="55" t="s">
        <v>938</v>
      </c>
    </row>
    <row r="472" spans="1:2" x14ac:dyDescent="0.25">
      <c r="A472" s="38" t="s">
        <v>1225</v>
      </c>
      <c r="B472" s="55" t="s">
        <v>2410</v>
      </c>
    </row>
    <row r="473" spans="1:2" ht="15.75" x14ac:dyDescent="0.25">
      <c r="A473" s="39" t="s">
        <v>740</v>
      </c>
      <c r="B473" s="39" t="s">
        <v>964</v>
      </c>
    </row>
    <row r="474" spans="1:2" ht="15.75" x14ac:dyDescent="0.25">
      <c r="A474" s="39" t="s">
        <v>597</v>
      </c>
      <c r="B474" s="40" t="s">
        <v>970</v>
      </c>
    </row>
    <row r="475" spans="1:2" ht="31.5" x14ac:dyDescent="0.25">
      <c r="A475" s="39" t="s">
        <v>1200</v>
      </c>
      <c r="B475" s="39" t="s">
        <v>1509</v>
      </c>
    </row>
    <row r="476" spans="1:2" ht="37.5" x14ac:dyDescent="0.25">
      <c r="A476" s="36" t="s">
        <v>2304</v>
      </c>
      <c r="B476" s="37" t="s">
        <v>944</v>
      </c>
    </row>
    <row r="477" spans="1:2" ht="15.75" x14ac:dyDescent="0.25">
      <c r="A477" s="39" t="s">
        <v>406</v>
      </c>
      <c r="B477" s="39" t="s">
        <v>893</v>
      </c>
    </row>
    <row r="478" spans="1:2" x14ac:dyDescent="0.25">
      <c r="A478" s="36" t="s">
        <v>2146</v>
      </c>
      <c r="B478" s="37" t="s">
        <v>1792</v>
      </c>
    </row>
    <row r="479" spans="1:2" x14ac:dyDescent="0.25">
      <c r="A479" s="36" t="s">
        <v>337</v>
      </c>
      <c r="B479" s="37" t="s">
        <v>338</v>
      </c>
    </row>
    <row r="480" spans="1:2" ht="31.5" x14ac:dyDescent="0.25">
      <c r="A480" s="53" t="s">
        <v>1726</v>
      </c>
      <c r="B480" s="39" t="s">
        <v>1727</v>
      </c>
    </row>
    <row r="481" spans="1:2" ht="15.75" x14ac:dyDescent="0.25">
      <c r="A481" s="39" t="s">
        <v>1020</v>
      </c>
      <c r="B481" s="39" t="s">
        <v>1021</v>
      </c>
    </row>
    <row r="482" spans="1:2" ht="31.5" x14ac:dyDescent="0.25">
      <c r="A482" s="39" t="s">
        <v>1223</v>
      </c>
      <c r="B482" s="39" t="s">
        <v>1434</v>
      </c>
    </row>
    <row r="483" spans="1:2" ht="15.75" x14ac:dyDescent="0.25">
      <c r="A483" s="53" t="s">
        <v>1669</v>
      </c>
      <c r="B483" s="39" t="s">
        <v>1440</v>
      </c>
    </row>
    <row r="484" spans="1:2" ht="15.75" x14ac:dyDescent="0.25">
      <c r="A484" s="39" t="s">
        <v>2512</v>
      </c>
      <c r="B484" s="39" t="s">
        <v>2513</v>
      </c>
    </row>
    <row r="485" spans="1:2" x14ac:dyDescent="0.25">
      <c r="A485" s="36" t="s">
        <v>2160</v>
      </c>
      <c r="B485" s="37" t="s">
        <v>2161</v>
      </c>
    </row>
    <row r="486" spans="1:2" ht="15.75" x14ac:dyDescent="0.25">
      <c r="A486" s="39" t="s">
        <v>1363</v>
      </c>
      <c r="B486" s="39" t="s">
        <v>900</v>
      </c>
    </row>
    <row r="487" spans="1:2" ht="37.5" x14ac:dyDescent="0.25">
      <c r="A487" s="36" t="s">
        <v>2142</v>
      </c>
      <c r="B487" s="37" t="s">
        <v>2143</v>
      </c>
    </row>
    <row r="488" spans="1:2" ht="31.5" x14ac:dyDescent="0.25">
      <c r="A488" s="39" t="s">
        <v>1310</v>
      </c>
      <c r="B488" s="39" t="s">
        <v>1311</v>
      </c>
    </row>
    <row r="489" spans="1:2" ht="37.5" x14ac:dyDescent="0.25">
      <c r="A489" s="36" t="s">
        <v>2280</v>
      </c>
      <c r="B489" s="37" t="s">
        <v>2281</v>
      </c>
    </row>
    <row r="490" spans="1:2" ht="31.5" x14ac:dyDescent="0.25">
      <c r="A490" s="39" t="s">
        <v>464</v>
      </c>
      <c r="B490" s="39" t="s">
        <v>368</v>
      </c>
    </row>
    <row r="491" spans="1:2" ht="37.5" x14ac:dyDescent="0.25">
      <c r="A491" s="36" t="s">
        <v>243</v>
      </c>
      <c r="B491" s="37" t="s">
        <v>244</v>
      </c>
    </row>
    <row r="492" spans="1:2" ht="31.5" x14ac:dyDescent="0.25">
      <c r="A492" s="39" t="s">
        <v>723</v>
      </c>
      <c r="B492" s="39" t="s">
        <v>968</v>
      </c>
    </row>
    <row r="493" spans="1:2" ht="37.5" x14ac:dyDescent="0.25">
      <c r="A493" s="38" t="s">
        <v>2395</v>
      </c>
      <c r="B493" s="55" t="s">
        <v>1408</v>
      </c>
    </row>
    <row r="494" spans="1:2" ht="31.5" x14ac:dyDescent="0.25">
      <c r="A494" s="39" t="s">
        <v>1209</v>
      </c>
      <c r="B494" s="39" t="s">
        <v>1454</v>
      </c>
    </row>
    <row r="495" spans="1:2" ht="15.75" x14ac:dyDescent="0.25">
      <c r="A495" s="39" t="s">
        <v>711</v>
      </c>
      <c r="B495" s="39" t="s">
        <v>712</v>
      </c>
    </row>
    <row r="496" spans="1:2" ht="37.5" x14ac:dyDescent="0.25">
      <c r="A496" s="36" t="s">
        <v>332</v>
      </c>
      <c r="B496" s="37" t="s">
        <v>333</v>
      </c>
    </row>
    <row r="497" spans="1:2" ht="37.5" x14ac:dyDescent="0.25">
      <c r="A497" s="38" t="s">
        <v>2406</v>
      </c>
      <c r="B497" s="55" t="s">
        <v>2407</v>
      </c>
    </row>
    <row r="498" spans="1:2" x14ac:dyDescent="0.25">
      <c r="A498" s="36" t="s">
        <v>2176</v>
      </c>
      <c r="B498" s="37" t="s">
        <v>2177</v>
      </c>
    </row>
    <row r="499" spans="1:2" ht="31.5" x14ac:dyDescent="0.25">
      <c r="A499" s="39" t="s">
        <v>1227</v>
      </c>
      <c r="B499" s="39" t="s">
        <v>1311</v>
      </c>
    </row>
    <row r="500" spans="1:2" ht="37.5" x14ac:dyDescent="0.25">
      <c r="A500" s="38" t="s">
        <v>2325</v>
      </c>
      <c r="B500" s="55" t="s">
        <v>1423</v>
      </c>
    </row>
    <row r="501" spans="1:2" ht="15.75" x14ac:dyDescent="0.25">
      <c r="A501" s="53" t="s">
        <v>2504</v>
      </c>
      <c r="B501" s="39" t="s">
        <v>2505</v>
      </c>
    </row>
    <row r="502" spans="1:2" x14ac:dyDescent="0.25">
      <c r="A502" s="36" t="s">
        <v>2110</v>
      </c>
      <c r="B502" s="37" t="s">
        <v>1792</v>
      </c>
    </row>
    <row r="503" spans="1:2" ht="15.75" x14ac:dyDescent="0.25">
      <c r="A503" s="53" t="s">
        <v>2506</v>
      </c>
      <c r="B503" s="39" t="s">
        <v>2507</v>
      </c>
    </row>
    <row r="504" spans="1:2" ht="15.75" x14ac:dyDescent="0.25">
      <c r="A504" s="39" t="s">
        <v>1394</v>
      </c>
      <c r="B504" s="41" t="s">
        <v>958</v>
      </c>
    </row>
    <row r="505" spans="1:2" ht="31.5" x14ac:dyDescent="0.25">
      <c r="A505" s="53" t="s">
        <v>870</v>
      </c>
      <c r="B505" s="39" t="s">
        <v>901</v>
      </c>
    </row>
    <row r="506" spans="1:2" ht="31.5" x14ac:dyDescent="0.25">
      <c r="A506" s="53" t="s">
        <v>655</v>
      </c>
      <c r="B506" s="39" t="s">
        <v>929</v>
      </c>
    </row>
    <row r="507" spans="1:2" ht="37.5" x14ac:dyDescent="0.25">
      <c r="A507" s="36" t="s">
        <v>328</v>
      </c>
      <c r="B507" s="37" t="s">
        <v>329</v>
      </c>
    </row>
    <row r="508" spans="1:2" ht="31.5" x14ac:dyDescent="0.25">
      <c r="A508" s="39" t="s">
        <v>880</v>
      </c>
      <c r="B508" s="39" t="s">
        <v>903</v>
      </c>
    </row>
    <row r="509" spans="1:2" ht="15.75" x14ac:dyDescent="0.25">
      <c r="A509" s="39" t="s">
        <v>732</v>
      </c>
      <c r="B509" s="39" t="s">
        <v>949</v>
      </c>
    </row>
    <row r="510" spans="1:2" ht="31.5" x14ac:dyDescent="0.25">
      <c r="A510" s="39" t="s">
        <v>714</v>
      </c>
      <c r="B510" s="39" t="s">
        <v>977</v>
      </c>
    </row>
    <row r="511" spans="1:2" ht="31.5" x14ac:dyDescent="0.25">
      <c r="A511" s="39" t="s">
        <v>1371</v>
      </c>
      <c r="B511" s="39" t="s">
        <v>1423</v>
      </c>
    </row>
    <row r="512" spans="1:2" ht="37.5" x14ac:dyDescent="0.25">
      <c r="A512" s="38" t="s">
        <v>485</v>
      </c>
      <c r="B512" s="55" t="s">
        <v>911</v>
      </c>
    </row>
    <row r="513" spans="1:2" x14ac:dyDescent="0.25">
      <c r="A513" s="38" t="s">
        <v>2411</v>
      </c>
      <c r="B513" s="55" t="s">
        <v>906</v>
      </c>
    </row>
    <row r="514" spans="1:2" ht="56.25" x14ac:dyDescent="0.25">
      <c r="A514" s="38" t="s">
        <v>2408</v>
      </c>
      <c r="B514" s="55" t="s">
        <v>2409</v>
      </c>
    </row>
    <row r="515" spans="1:2" x14ac:dyDescent="0.25">
      <c r="A515" s="36" t="s">
        <v>2310</v>
      </c>
      <c r="B515" s="37" t="s">
        <v>796</v>
      </c>
    </row>
    <row r="516" spans="1:2" ht="15.75" x14ac:dyDescent="0.25">
      <c r="A516" s="39" t="s">
        <v>1191</v>
      </c>
      <c r="B516" s="39" t="s">
        <v>1498</v>
      </c>
    </row>
    <row r="517" spans="1:2" ht="15.75" x14ac:dyDescent="0.25">
      <c r="A517" s="39" t="s">
        <v>803</v>
      </c>
      <c r="B517" s="39" t="s">
        <v>804</v>
      </c>
    </row>
    <row r="518" spans="1:2" ht="15.75" x14ac:dyDescent="0.25">
      <c r="A518" s="53" t="s">
        <v>1404</v>
      </c>
      <c r="B518" s="39" t="s">
        <v>1440</v>
      </c>
    </row>
    <row r="519" spans="1:2" ht="31.5" x14ac:dyDescent="0.25">
      <c r="A519" s="39" t="s">
        <v>741</v>
      </c>
      <c r="B519" s="39" t="s">
        <v>967</v>
      </c>
    </row>
    <row r="520" spans="1:2" x14ac:dyDescent="0.25">
      <c r="A520" s="38" t="s">
        <v>2388</v>
      </c>
      <c r="B520" s="55" t="s">
        <v>2389</v>
      </c>
    </row>
    <row r="521" spans="1:2" ht="37.5" x14ac:dyDescent="0.25">
      <c r="A521" s="36" t="s">
        <v>330</v>
      </c>
      <c r="B521" s="37" t="s">
        <v>331</v>
      </c>
    </row>
    <row r="522" spans="1:2" ht="37.5" x14ac:dyDescent="0.25">
      <c r="A522" s="38" t="s">
        <v>2412</v>
      </c>
      <c r="B522" s="55" t="s">
        <v>2413</v>
      </c>
    </row>
    <row r="523" spans="1:2" ht="15.75" x14ac:dyDescent="0.25">
      <c r="A523" s="39" t="s">
        <v>409</v>
      </c>
      <c r="B523" s="39" t="s">
        <v>972</v>
      </c>
    </row>
    <row r="524" spans="1:2" ht="37.5" x14ac:dyDescent="0.25">
      <c r="A524" s="36" t="s">
        <v>2271</v>
      </c>
      <c r="B524" s="37" t="s">
        <v>957</v>
      </c>
    </row>
    <row r="525" spans="1:2" ht="37.5" x14ac:dyDescent="0.25">
      <c r="A525" s="38" t="s">
        <v>2414</v>
      </c>
      <c r="B525" s="55" t="s">
        <v>386</v>
      </c>
    </row>
    <row r="526" spans="1:2" x14ac:dyDescent="0.25">
      <c r="A526" s="38" t="s">
        <v>2416</v>
      </c>
      <c r="B526" s="55" t="s">
        <v>915</v>
      </c>
    </row>
    <row r="527" spans="1:2" x14ac:dyDescent="0.25">
      <c r="A527" s="36" t="s">
        <v>2311</v>
      </c>
      <c r="B527" s="37" t="s">
        <v>796</v>
      </c>
    </row>
    <row r="528" spans="1:2" ht="37.5" x14ac:dyDescent="0.25">
      <c r="A528" s="38" t="s">
        <v>2390</v>
      </c>
      <c r="B528" s="55" t="s">
        <v>2391</v>
      </c>
    </row>
    <row r="529" spans="1:2" ht="15.75" x14ac:dyDescent="0.25">
      <c r="A529" s="39" t="s">
        <v>738</v>
      </c>
      <c r="B529" s="39" t="s">
        <v>1488</v>
      </c>
    </row>
    <row r="530" spans="1:2" ht="31.5" x14ac:dyDescent="0.25">
      <c r="A530" s="39" t="s">
        <v>1197</v>
      </c>
      <c r="B530" s="39" t="s">
        <v>1424</v>
      </c>
    </row>
    <row r="531" spans="1:2" x14ac:dyDescent="0.25">
      <c r="A531" s="36" t="s">
        <v>2136</v>
      </c>
      <c r="B531" s="37" t="s">
        <v>2137</v>
      </c>
    </row>
    <row r="532" spans="1:2" ht="15.75" x14ac:dyDescent="0.25">
      <c r="A532" s="53" t="s">
        <v>400</v>
      </c>
      <c r="B532" s="53" t="s">
        <v>401</v>
      </c>
    </row>
    <row r="533" spans="1:2" ht="78.75" x14ac:dyDescent="0.25">
      <c r="A533" s="39" t="s">
        <v>1321</v>
      </c>
      <c r="B533" s="39" t="s">
        <v>1511</v>
      </c>
    </row>
    <row r="534" spans="1:2" ht="15.75" x14ac:dyDescent="0.25">
      <c r="A534" s="39" t="s">
        <v>575</v>
      </c>
      <c r="B534" s="39" t="s">
        <v>884</v>
      </c>
    </row>
    <row r="535" spans="1:2" ht="15.75" x14ac:dyDescent="0.25">
      <c r="A535" s="39" t="s">
        <v>726</v>
      </c>
      <c r="B535" s="39" t="s">
        <v>368</v>
      </c>
    </row>
    <row r="536" spans="1:2" ht="37.5" x14ac:dyDescent="0.25">
      <c r="A536" s="36" t="s">
        <v>1856</v>
      </c>
      <c r="B536" s="37" t="s">
        <v>1792</v>
      </c>
    </row>
    <row r="537" spans="1:2" ht="31.5" x14ac:dyDescent="0.25">
      <c r="A537" s="39" t="s">
        <v>877</v>
      </c>
      <c r="B537" s="39" t="s">
        <v>890</v>
      </c>
    </row>
    <row r="538" spans="1:2" x14ac:dyDescent="0.25">
      <c r="A538" s="36" t="s">
        <v>266</v>
      </c>
      <c r="B538" s="37" t="s">
        <v>267</v>
      </c>
    </row>
    <row r="539" spans="1:2" ht="31.5" x14ac:dyDescent="0.25">
      <c r="A539" s="39" t="s">
        <v>734</v>
      </c>
      <c r="B539" s="39" t="s">
        <v>1467</v>
      </c>
    </row>
    <row r="540" spans="1:2" ht="37.5" x14ac:dyDescent="0.25">
      <c r="A540" s="36" t="s">
        <v>1881</v>
      </c>
      <c r="B540" s="37" t="s">
        <v>1792</v>
      </c>
    </row>
    <row r="541" spans="1:2" ht="37.5" x14ac:dyDescent="0.25">
      <c r="A541" s="36" t="s">
        <v>1921</v>
      </c>
      <c r="B541" s="37" t="s">
        <v>1897</v>
      </c>
    </row>
    <row r="542" spans="1:2" ht="37.5" x14ac:dyDescent="0.25">
      <c r="A542" s="36" t="s">
        <v>2308</v>
      </c>
      <c r="B542" s="37" t="s">
        <v>2309</v>
      </c>
    </row>
    <row r="543" spans="1:2" x14ac:dyDescent="0.25">
      <c r="A543" s="36" t="s">
        <v>2269</v>
      </c>
      <c r="B543" s="37" t="s">
        <v>910</v>
      </c>
    </row>
    <row r="544" spans="1:2" x14ac:dyDescent="0.25">
      <c r="A544" s="36" t="s">
        <v>173</v>
      </c>
      <c r="B544" s="37" t="s">
        <v>62</v>
      </c>
    </row>
    <row r="545" spans="1:2" x14ac:dyDescent="0.25">
      <c r="A545" s="36" t="s">
        <v>1658</v>
      </c>
      <c r="B545" s="37" t="s">
        <v>1659</v>
      </c>
    </row>
    <row r="546" spans="1:2" ht="63" x14ac:dyDescent="0.25">
      <c r="A546" s="36" t="s">
        <v>174</v>
      </c>
      <c r="B546" s="37" t="s">
        <v>1539</v>
      </c>
    </row>
    <row r="547" spans="1:2" ht="15.75" x14ac:dyDescent="0.25">
      <c r="A547" s="53" t="s">
        <v>2487</v>
      </c>
      <c r="B547" s="39" t="s">
        <v>2488</v>
      </c>
    </row>
    <row r="548" spans="1:2" ht="31.5" x14ac:dyDescent="0.25">
      <c r="A548" s="53" t="s">
        <v>1136</v>
      </c>
      <c r="B548" s="39" t="s">
        <v>1137</v>
      </c>
    </row>
    <row r="549" spans="1:2" ht="56.25" x14ac:dyDescent="0.25">
      <c r="A549" s="38" t="s">
        <v>43</v>
      </c>
      <c r="B549" s="37" t="s">
        <v>45</v>
      </c>
    </row>
    <row r="550" spans="1:2" ht="15.75" x14ac:dyDescent="0.25">
      <c r="A550" s="39" t="s">
        <v>1296</v>
      </c>
      <c r="B550" s="39" t="s">
        <v>1409</v>
      </c>
    </row>
    <row r="551" spans="1:2" x14ac:dyDescent="0.25">
      <c r="A551" s="36" t="s">
        <v>2277</v>
      </c>
      <c r="B551" s="37" t="s">
        <v>2278</v>
      </c>
    </row>
    <row r="552" spans="1:2" x14ac:dyDescent="0.25">
      <c r="A552" s="36" t="s">
        <v>2132</v>
      </c>
      <c r="B552" s="37" t="s">
        <v>2133</v>
      </c>
    </row>
    <row r="553" spans="1:2" x14ac:dyDescent="0.25">
      <c r="A553" s="36" t="s">
        <v>2140</v>
      </c>
      <c r="B553" s="37" t="s">
        <v>2141</v>
      </c>
    </row>
    <row r="554" spans="1:2" x14ac:dyDescent="0.25">
      <c r="A554" s="38" t="s">
        <v>2419</v>
      </c>
      <c r="B554" s="55" t="s">
        <v>2420</v>
      </c>
    </row>
    <row r="555" spans="1:2" x14ac:dyDescent="0.25">
      <c r="A555" s="38" t="s">
        <v>2318</v>
      </c>
      <c r="B555" s="55" t="s">
        <v>2319</v>
      </c>
    </row>
    <row r="556" spans="1:2" x14ac:dyDescent="0.25">
      <c r="A556" s="36" t="s">
        <v>2148</v>
      </c>
      <c r="B556" s="37" t="s">
        <v>2149</v>
      </c>
    </row>
    <row r="557" spans="1:2" x14ac:dyDescent="0.25">
      <c r="A557" s="36" t="s">
        <v>2130</v>
      </c>
      <c r="B557" s="37" t="s">
        <v>2131</v>
      </c>
    </row>
    <row r="558" spans="1:2" x14ac:dyDescent="0.25">
      <c r="A558" s="36" t="s">
        <v>2152</v>
      </c>
      <c r="B558" s="37" t="s">
        <v>2153</v>
      </c>
    </row>
    <row r="559" spans="1:2" x14ac:dyDescent="0.25">
      <c r="A559" s="36" t="s">
        <v>49</v>
      </c>
      <c r="B559" s="37" t="s">
        <v>144</v>
      </c>
    </row>
    <row r="560" spans="1:2" ht="15.75" x14ac:dyDescent="0.25">
      <c r="A560" s="39" t="s">
        <v>770</v>
      </c>
      <c r="B560" s="39" t="s">
        <v>771</v>
      </c>
    </row>
    <row r="561" spans="1:2" ht="15.75" x14ac:dyDescent="0.25">
      <c r="A561" s="39" t="s">
        <v>147</v>
      </c>
      <c r="B561" s="39" t="s">
        <v>370</v>
      </c>
    </row>
    <row r="562" spans="1:2" x14ac:dyDescent="0.25">
      <c r="A562" s="36" t="s">
        <v>2178</v>
      </c>
      <c r="B562" s="37" t="s">
        <v>2179</v>
      </c>
    </row>
    <row r="563" spans="1:2" x14ac:dyDescent="0.25">
      <c r="A563" s="36" t="s">
        <v>2180</v>
      </c>
      <c r="B563" s="37" t="s">
        <v>1792</v>
      </c>
    </row>
    <row r="564" spans="1:2" x14ac:dyDescent="0.25">
      <c r="A564" s="36" t="s">
        <v>2181</v>
      </c>
      <c r="B564" s="37" t="s">
        <v>2182</v>
      </c>
    </row>
    <row r="565" spans="1:2" x14ac:dyDescent="0.25">
      <c r="A565" s="38" t="s">
        <v>2183</v>
      </c>
      <c r="B565" s="37" t="s">
        <v>2184</v>
      </c>
    </row>
    <row r="566" spans="1:2" x14ac:dyDescent="0.25">
      <c r="A566" s="36" t="s">
        <v>2198</v>
      </c>
      <c r="B566" s="37" t="s">
        <v>2185</v>
      </c>
    </row>
    <row r="567" spans="1:2" x14ac:dyDescent="0.25">
      <c r="A567" s="36" t="s">
        <v>2186</v>
      </c>
      <c r="B567" s="37" t="s">
        <v>56</v>
      </c>
    </row>
    <row r="568" spans="1:2" x14ac:dyDescent="0.25">
      <c r="A568" s="36" t="s">
        <v>1999</v>
      </c>
      <c r="B568" s="37" t="s">
        <v>1792</v>
      </c>
    </row>
    <row r="569" spans="1:2" x14ac:dyDescent="0.25">
      <c r="A569" s="36" t="s">
        <v>1998</v>
      </c>
      <c r="B569" s="37" t="s">
        <v>1792</v>
      </c>
    </row>
    <row r="570" spans="1:2" x14ac:dyDescent="0.25">
      <c r="A570" s="36" t="s">
        <v>2000</v>
      </c>
      <c r="B570" s="37" t="s">
        <v>1792</v>
      </c>
    </row>
    <row r="571" spans="1:2" x14ac:dyDescent="0.25">
      <c r="A571" s="36" t="s">
        <v>2001</v>
      </c>
      <c r="B571" s="37" t="s">
        <v>1792</v>
      </c>
    </row>
    <row r="572" spans="1:2" x14ac:dyDescent="0.25">
      <c r="A572" s="36" t="s">
        <v>2002</v>
      </c>
      <c r="B572" s="37" t="s">
        <v>1792</v>
      </c>
    </row>
    <row r="573" spans="1:2" x14ac:dyDescent="0.25">
      <c r="A573" s="36" t="s">
        <v>2003</v>
      </c>
      <c r="B573" s="37" t="s">
        <v>1792</v>
      </c>
    </row>
    <row r="574" spans="1:2" x14ac:dyDescent="0.25">
      <c r="A574" s="36" t="s">
        <v>1976</v>
      </c>
      <c r="B574" s="37" t="s">
        <v>1792</v>
      </c>
    </row>
    <row r="575" spans="1:2" x14ac:dyDescent="0.25">
      <c r="A575" s="36" t="s">
        <v>2004</v>
      </c>
      <c r="B575" s="37" t="s">
        <v>1792</v>
      </c>
    </row>
    <row r="576" spans="1:2" x14ac:dyDescent="0.25">
      <c r="A576" s="36" t="s">
        <v>2005</v>
      </c>
      <c r="B576" s="37" t="s">
        <v>1792</v>
      </c>
    </row>
    <row r="577" spans="1:2" x14ac:dyDescent="0.25">
      <c r="A577" s="36" t="s">
        <v>2006</v>
      </c>
      <c r="B577" s="37" t="s">
        <v>1792</v>
      </c>
    </row>
    <row r="578" spans="1:2" x14ac:dyDescent="0.25">
      <c r="A578" s="36" t="s">
        <v>2007</v>
      </c>
      <c r="B578" s="37" t="s">
        <v>1792</v>
      </c>
    </row>
    <row r="579" spans="1:2" x14ac:dyDescent="0.25">
      <c r="A579" s="36" t="s">
        <v>2008</v>
      </c>
      <c r="B579" s="37" t="s">
        <v>1792</v>
      </c>
    </row>
    <row r="580" spans="1:2" x14ac:dyDescent="0.25">
      <c r="A580" s="36" t="s">
        <v>2009</v>
      </c>
      <c r="B580" s="37" t="s">
        <v>1792</v>
      </c>
    </row>
    <row r="581" spans="1:2" x14ac:dyDescent="0.25">
      <c r="A581" s="36" t="s">
        <v>2010</v>
      </c>
      <c r="B581" s="37" t="s">
        <v>1792</v>
      </c>
    </row>
    <row r="582" spans="1:2" x14ac:dyDescent="0.25">
      <c r="A582" s="36" t="s">
        <v>2011</v>
      </c>
      <c r="B582" s="37" t="s">
        <v>1792</v>
      </c>
    </row>
    <row r="583" spans="1:2" x14ac:dyDescent="0.25">
      <c r="A583" s="36" t="s">
        <v>2012</v>
      </c>
      <c r="B583" s="37" t="s">
        <v>1792</v>
      </c>
    </row>
    <row r="584" spans="1:2" x14ac:dyDescent="0.25">
      <c r="A584" s="36" t="s">
        <v>2019</v>
      </c>
      <c r="B584" s="37" t="s">
        <v>1531</v>
      </c>
    </row>
    <row r="585" spans="1:2" x14ac:dyDescent="0.25">
      <c r="A585" s="36" t="s">
        <v>2013</v>
      </c>
      <c r="B585" s="37" t="s">
        <v>1792</v>
      </c>
    </row>
    <row r="586" spans="1:2" x14ac:dyDescent="0.25">
      <c r="A586" s="36" t="s">
        <v>2014</v>
      </c>
      <c r="B586" s="37" t="s">
        <v>1792</v>
      </c>
    </row>
    <row r="587" spans="1:2" x14ac:dyDescent="0.25">
      <c r="A587" s="36" t="s">
        <v>2020</v>
      </c>
      <c r="B587" s="37" t="s">
        <v>2021</v>
      </c>
    </row>
    <row r="588" spans="1:2" x14ac:dyDescent="0.25">
      <c r="A588" s="36" t="s">
        <v>2015</v>
      </c>
      <c r="B588" s="37" t="s">
        <v>1792</v>
      </c>
    </row>
    <row r="589" spans="1:2" x14ac:dyDescent="0.25">
      <c r="A589" s="36" t="s">
        <v>2016</v>
      </c>
      <c r="B589" s="37" t="s">
        <v>1792</v>
      </c>
    </row>
    <row r="590" spans="1:2" x14ac:dyDescent="0.25">
      <c r="A590" s="36" t="s">
        <v>2017</v>
      </c>
      <c r="B590" s="37" t="s">
        <v>1792</v>
      </c>
    </row>
    <row r="591" spans="1:2" x14ac:dyDescent="0.25">
      <c r="A591" s="36" t="s">
        <v>2022</v>
      </c>
      <c r="B591" s="37" t="s">
        <v>2023</v>
      </c>
    </row>
    <row r="592" spans="1:2" ht="37.5" x14ac:dyDescent="0.25">
      <c r="A592" s="36" t="s">
        <v>1997</v>
      </c>
      <c r="B592" s="37" t="s">
        <v>2024</v>
      </c>
    </row>
    <row r="593" spans="1:2" x14ac:dyDescent="0.25">
      <c r="A593" s="36" t="s">
        <v>2018</v>
      </c>
      <c r="B593" s="37" t="s">
        <v>1792</v>
      </c>
    </row>
    <row r="594" spans="1:2" ht="31.5" x14ac:dyDescent="0.25">
      <c r="A594" s="36" t="s">
        <v>134</v>
      </c>
      <c r="B594" s="37" t="s">
        <v>1533</v>
      </c>
    </row>
    <row r="595" spans="1:2" x14ac:dyDescent="0.25">
      <c r="A595" s="36" t="s">
        <v>135</v>
      </c>
      <c r="B595" s="37" t="s">
        <v>136</v>
      </c>
    </row>
    <row r="596" spans="1:2" ht="31.5" x14ac:dyDescent="0.25">
      <c r="A596" s="38" t="s">
        <v>28</v>
      </c>
      <c r="B596" s="37" t="s">
        <v>1545</v>
      </c>
    </row>
    <row r="597" spans="1:2" ht="37.5" x14ac:dyDescent="0.25">
      <c r="A597" s="38" t="s">
        <v>34</v>
      </c>
      <c r="B597" s="37" t="s">
        <v>1553</v>
      </c>
    </row>
    <row r="598" spans="1:2" ht="37.5" x14ac:dyDescent="0.25">
      <c r="A598" s="36" t="s">
        <v>206</v>
      </c>
      <c r="B598" s="37" t="s">
        <v>207</v>
      </c>
    </row>
    <row r="599" spans="1:2" x14ac:dyDescent="0.25">
      <c r="A599" s="36" t="s">
        <v>373</v>
      </c>
      <c r="B599" s="37" t="s">
        <v>375</v>
      </c>
    </row>
    <row r="600" spans="1:2" x14ac:dyDescent="0.25">
      <c r="A600" s="36" t="s">
        <v>381</v>
      </c>
      <c r="B600" s="37" t="s">
        <v>386</v>
      </c>
    </row>
    <row r="601" spans="1:2" x14ac:dyDescent="0.25">
      <c r="A601" s="36" t="s">
        <v>382</v>
      </c>
      <c r="B601" s="37" t="s">
        <v>386</v>
      </c>
    </row>
    <row r="602" spans="1:2" ht="37.5" x14ac:dyDescent="0.25">
      <c r="A602" s="36" t="s">
        <v>130</v>
      </c>
      <c r="B602" s="37" t="s">
        <v>131</v>
      </c>
    </row>
    <row r="603" spans="1:2" ht="37.5" x14ac:dyDescent="0.25">
      <c r="A603" s="36" t="s">
        <v>137</v>
      </c>
      <c r="B603" s="37" t="s">
        <v>138</v>
      </c>
    </row>
    <row r="604" spans="1:2" x14ac:dyDescent="0.25">
      <c r="A604" s="36" t="s">
        <v>132</v>
      </c>
      <c r="B604" s="37" t="s">
        <v>9</v>
      </c>
    </row>
    <row r="605" spans="1:2" x14ac:dyDescent="0.25">
      <c r="A605" s="38" t="s">
        <v>4</v>
      </c>
      <c r="B605" s="37" t="s">
        <v>11</v>
      </c>
    </row>
    <row r="606" spans="1:2" x14ac:dyDescent="0.25">
      <c r="A606" s="38" t="s">
        <v>5</v>
      </c>
      <c r="B606" s="37" t="s">
        <v>13</v>
      </c>
    </row>
    <row r="607" spans="1:2" x14ac:dyDescent="0.25">
      <c r="A607" s="38" t="s">
        <v>5</v>
      </c>
      <c r="B607" s="37" t="s">
        <v>15</v>
      </c>
    </row>
    <row r="608" spans="1:2" x14ac:dyDescent="0.25">
      <c r="A608" s="38" t="s">
        <v>7</v>
      </c>
      <c r="B608" s="37" t="s">
        <v>16</v>
      </c>
    </row>
    <row r="609" spans="1:2" ht="37.5" x14ac:dyDescent="0.25">
      <c r="A609" s="36" t="s">
        <v>1560</v>
      </c>
      <c r="B609" s="37" t="s">
        <v>1561</v>
      </c>
    </row>
    <row r="610" spans="1:2" x14ac:dyDescent="0.25">
      <c r="A610" s="36" t="s">
        <v>1567</v>
      </c>
      <c r="B610" s="37" t="s">
        <v>1106</v>
      </c>
    </row>
    <row r="611" spans="1:2" x14ac:dyDescent="0.25">
      <c r="A611" s="36" t="s">
        <v>830</v>
      </c>
      <c r="B611" s="37" t="s">
        <v>1568</v>
      </c>
    </row>
    <row r="612" spans="1:2" x14ac:dyDescent="0.25">
      <c r="A612" s="36" t="s">
        <v>1569</v>
      </c>
      <c r="B612" s="37" t="s">
        <v>1570</v>
      </c>
    </row>
    <row r="613" spans="1:2" x14ac:dyDescent="0.25">
      <c r="A613" s="36" t="s">
        <v>1571</v>
      </c>
      <c r="B613" s="37" t="s">
        <v>1561</v>
      </c>
    </row>
    <row r="614" spans="1:2" x14ac:dyDescent="0.25">
      <c r="A614" s="36" t="s">
        <v>1572</v>
      </c>
      <c r="B614" s="37" t="s">
        <v>9</v>
      </c>
    </row>
    <row r="615" spans="1:2" x14ac:dyDescent="0.25">
      <c r="A615" s="36" t="s">
        <v>393</v>
      </c>
      <c r="B615" s="37" t="s">
        <v>1546</v>
      </c>
    </row>
    <row r="616" spans="1:2" ht="37.5" x14ac:dyDescent="0.25">
      <c r="A616" s="36" t="s">
        <v>35</v>
      </c>
      <c r="B616" s="37" t="s">
        <v>36</v>
      </c>
    </row>
    <row r="617" spans="1:2" x14ac:dyDescent="0.25">
      <c r="A617" s="36" t="s">
        <v>0</v>
      </c>
      <c r="B617" s="37" t="s">
        <v>1532</v>
      </c>
    </row>
    <row r="618" spans="1:2" x14ac:dyDescent="0.25">
      <c r="A618" s="36" t="s">
        <v>366</v>
      </c>
      <c r="B618" s="37" t="s">
        <v>368</v>
      </c>
    </row>
    <row r="619" spans="1:2" x14ac:dyDescent="0.25">
      <c r="A619" s="36" t="s">
        <v>367</v>
      </c>
      <c r="B619" s="37" t="s">
        <v>368</v>
      </c>
    </row>
    <row r="620" spans="1:2" x14ac:dyDescent="0.25">
      <c r="A620" s="36" t="s">
        <v>377</v>
      </c>
      <c r="B620" s="37" t="s">
        <v>378</v>
      </c>
    </row>
    <row r="621" spans="1:2" x14ac:dyDescent="0.25">
      <c r="A621" s="36" t="s">
        <v>387</v>
      </c>
      <c r="B621" s="37" t="s">
        <v>323</v>
      </c>
    </row>
    <row r="622" spans="1:2" x14ac:dyDescent="0.25">
      <c r="A622" s="36" t="s">
        <v>388</v>
      </c>
      <c r="B622" s="37" t="s">
        <v>979</v>
      </c>
    </row>
    <row r="623" spans="1:2" ht="37.5" x14ac:dyDescent="0.25">
      <c r="A623" s="36" t="s">
        <v>1185</v>
      </c>
      <c r="B623" s="37" t="s">
        <v>372</v>
      </c>
    </row>
    <row r="624" spans="1:2" ht="75" x14ac:dyDescent="0.25">
      <c r="A624" s="36" t="s">
        <v>198</v>
      </c>
      <c r="B624" s="37" t="s">
        <v>1549</v>
      </c>
    </row>
    <row r="625" spans="1:2" x14ac:dyDescent="0.25">
      <c r="A625" s="36" t="s">
        <v>27</v>
      </c>
      <c r="B625" s="37" t="s">
        <v>370</v>
      </c>
    </row>
    <row r="626" spans="1:2" ht="47.25" x14ac:dyDescent="0.25">
      <c r="A626" s="36" t="s">
        <v>1566</v>
      </c>
      <c r="B626" s="37" t="s">
        <v>1573</v>
      </c>
    </row>
    <row r="627" spans="1:2" ht="31.5" x14ac:dyDescent="0.25">
      <c r="A627" s="36" t="s">
        <v>44</v>
      </c>
      <c r="B627" s="37" t="s">
        <v>46</v>
      </c>
    </row>
    <row r="628" spans="1:2" ht="56.25" x14ac:dyDescent="0.25">
      <c r="A628" s="36" t="s">
        <v>2188</v>
      </c>
      <c r="B628" s="37" t="s">
        <v>219</v>
      </c>
    </row>
    <row r="629" spans="1:2" x14ac:dyDescent="0.25">
      <c r="A629" s="36" t="s">
        <v>2189</v>
      </c>
      <c r="B629" s="37" t="s">
        <v>219</v>
      </c>
    </row>
    <row r="630" spans="1:2" ht="37.5" x14ac:dyDescent="0.25">
      <c r="A630" s="36" t="s">
        <v>2190</v>
      </c>
      <c r="B630" s="37" t="s">
        <v>219</v>
      </c>
    </row>
    <row r="631" spans="1:2" ht="37.5" x14ac:dyDescent="0.25">
      <c r="A631" s="36" t="s">
        <v>2191</v>
      </c>
      <c r="B631" s="37" t="s">
        <v>219</v>
      </c>
    </row>
    <row r="632" spans="1:2" ht="37.5" x14ac:dyDescent="0.25">
      <c r="A632" s="36" t="s">
        <v>2192</v>
      </c>
      <c r="B632" s="37" t="s">
        <v>219</v>
      </c>
    </row>
    <row r="633" spans="1:2" ht="37.5" x14ac:dyDescent="0.25">
      <c r="A633" s="36" t="s">
        <v>2193</v>
      </c>
      <c r="B633" s="37" t="s">
        <v>219</v>
      </c>
    </row>
    <row r="634" spans="1:2" x14ac:dyDescent="0.25">
      <c r="A634" s="36" t="s">
        <v>2194</v>
      </c>
      <c r="B634" s="37" t="s">
        <v>219</v>
      </c>
    </row>
    <row r="635" spans="1:2" x14ac:dyDescent="0.25">
      <c r="A635" s="36" t="s">
        <v>2195</v>
      </c>
      <c r="B635" s="37" t="s">
        <v>219</v>
      </c>
    </row>
    <row r="636" spans="1:2" x14ac:dyDescent="0.25">
      <c r="A636" s="36" t="s">
        <v>2196</v>
      </c>
      <c r="B636" s="37" t="s">
        <v>219</v>
      </c>
    </row>
    <row r="637" spans="1:2" x14ac:dyDescent="0.25">
      <c r="A637" s="38" t="s">
        <v>2474</v>
      </c>
      <c r="B637" s="55" t="s">
        <v>2475</v>
      </c>
    </row>
    <row r="638" spans="1:2" ht="56.25" x14ac:dyDescent="0.25">
      <c r="A638" s="36" t="s">
        <v>221</v>
      </c>
      <c r="B638" s="37" t="s">
        <v>222</v>
      </c>
    </row>
    <row r="639" spans="1:2" ht="56.25" x14ac:dyDescent="0.25">
      <c r="A639" s="36" t="s">
        <v>224</v>
      </c>
      <c r="B639" s="37" t="s">
        <v>222</v>
      </c>
    </row>
    <row r="640" spans="1:2" ht="56.25" x14ac:dyDescent="0.25">
      <c r="A640" s="36" t="s">
        <v>225</v>
      </c>
      <c r="B640" s="37" t="s">
        <v>222</v>
      </c>
    </row>
    <row r="641" spans="1:2" ht="56.25" x14ac:dyDescent="0.25">
      <c r="A641" s="36" t="s">
        <v>227</v>
      </c>
      <c r="B641" s="37" t="s">
        <v>222</v>
      </c>
    </row>
    <row r="642" spans="1:2" ht="56.25" x14ac:dyDescent="0.25">
      <c r="A642" s="36" t="s">
        <v>228</v>
      </c>
      <c r="B642" s="37" t="s">
        <v>222</v>
      </c>
    </row>
    <row r="643" spans="1:2" ht="56.25" x14ac:dyDescent="0.25">
      <c r="A643" s="36" t="s">
        <v>229</v>
      </c>
      <c r="B643" s="37" t="s">
        <v>222</v>
      </c>
    </row>
    <row r="644" spans="1:2" ht="56.25" x14ac:dyDescent="0.25">
      <c r="A644" s="36" t="s">
        <v>230</v>
      </c>
      <c r="B644" s="37" t="s">
        <v>222</v>
      </c>
    </row>
    <row r="645" spans="1:2" ht="56.25" x14ac:dyDescent="0.25">
      <c r="A645" s="36" t="s">
        <v>232</v>
      </c>
      <c r="B645" s="37" t="s">
        <v>222</v>
      </c>
    </row>
    <row r="646" spans="1:2" ht="56.25" x14ac:dyDescent="0.25">
      <c r="A646" s="36" t="s">
        <v>233</v>
      </c>
      <c r="B646" s="37" t="s">
        <v>222</v>
      </c>
    </row>
    <row r="647" spans="1:2" x14ac:dyDescent="0.25">
      <c r="A647" s="38" t="s">
        <v>2306</v>
      </c>
      <c r="B647" s="55" t="s">
        <v>222</v>
      </c>
    </row>
    <row r="648" spans="1:2" ht="37.5" x14ac:dyDescent="0.25">
      <c r="A648" s="36" t="s">
        <v>1623</v>
      </c>
      <c r="B648" s="55" t="s">
        <v>1624</v>
      </c>
    </row>
    <row r="649" spans="1:2" x14ac:dyDescent="0.25">
      <c r="A649" s="36" t="s">
        <v>1619</v>
      </c>
      <c r="B649" s="37" t="s">
        <v>1620</v>
      </c>
    </row>
    <row r="650" spans="1:2" x14ac:dyDescent="0.25">
      <c r="A650" s="38" t="s">
        <v>1626</v>
      </c>
      <c r="B650" s="55" t="s">
        <v>1</v>
      </c>
    </row>
    <row r="651" spans="1:2" ht="37.5" x14ac:dyDescent="0.25">
      <c r="A651" s="36" t="s">
        <v>1621</v>
      </c>
      <c r="B651" s="55" t="s">
        <v>1622</v>
      </c>
    </row>
    <row r="652" spans="1:2" x14ac:dyDescent="0.25">
      <c r="A652" s="36" t="s">
        <v>1625</v>
      </c>
      <c r="B652" s="37" t="s">
        <v>204</v>
      </c>
    </row>
    <row r="653" spans="1:2" ht="37.5" x14ac:dyDescent="0.25">
      <c r="A653" s="36" t="s">
        <v>1627</v>
      </c>
      <c r="B653" s="37" t="s">
        <v>1628</v>
      </c>
    </row>
    <row r="654" spans="1:2" x14ac:dyDescent="0.25">
      <c r="A654" s="36" t="s">
        <v>1614</v>
      </c>
      <c r="B654" s="37" t="s">
        <v>9</v>
      </c>
    </row>
    <row r="655" spans="1:2" x14ac:dyDescent="0.25">
      <c r="A655" s="36" t="s">
        <v>1615</v>
      </c>
      <c r="B655" s="37" t="s">
        <v>219</v>
      </c>
    </row>
    <row r="656" spans="1:2" ht="37.5" x14ac:dyDescent="0.25">
      <c r="A656" s="36" t="s">
        <v>1616</v>
      </c>
      <c r="B656" s="37" t="s">
        <v>1617</v>
      </c>
    </row>
    <row r="657" spans="1:2" x14ac:dyDescent="0.25">
      <c r="A657" s="36" t="s">
        <v>1697</v>
      </c>
      <c r="B657" s="37" t="s">
        <v>1696</v>
      </c>
    </row>
    <row r="658" spans="1:2" x14ac:dyDescent="0.25">
      <c r="A658" s="36" t="s">
        <v>1698</v>
      </c>
      <c r="B658" s="37" t="s">
        <v>1696</v>
      </c>
    </row>
    <row r="659" spans="1:2" x14ac:dyDescent="0.25">
      <c r="A659" s="36" t="s">
        <v>1699</v>
      </c>
      <c r="B659" s="37" t="s">
        <v>1696</v>
      </c>
    </row>
    <row r="660" spans="1:2" x14ac:dyDescent="0.25">
      <c r="A660" s="36" t="s">
        <v>1700</v>
      </c>
      <c r="B660" s="37" t="s">
        <v>1696</v>
      </c>
    </row>
    <row r="661" spans="1:2" x14ac:dyDescent="0.25">
      <c r="A661" s="36" t="s">
        <v>1701</v>
      </c>
      <c r="B661" s="37" t="s">
        <v>1696</v>
      </c>
    </row>
    <row r="662" spans="1:2" ht="56.25" x14ac:dyDescent="0.25">
      <c r="A662" s="36" t="s">
        <v>1702</v>
      </c>
      <c r="B662" s="37" t="s">
        <v>1696</v>
      </c>
    </row>
    <row r="663" spans="1:2" x14ac:dyDescent="0.25">
      <c r="A663" s="36" t="s">
        <v>1703</v>
      </c>
      <c r="B663" s="37" t="s">
        <v>1696</v>
      </c>
    </row>
    <row r="664" spans="1:2" x14ac:dyDescent="0.25">
      <c r="A664" s="36" t="s">
        <v>1704</v>
      </c>
      <c r="B664" s="37" t="s">
        <v>1696</v>
      </c>
    </row>
    <row r="665" spans="1:2" x14ac:dyDescent="0.25">
      <c r="A665" s="36" t="s">
        <v>1705</v>
      </c>
      <c r="B665" s="37" t="s">
        <v>1696</v>
      </c>
    </row>
    <row r="666" spans="1:2" x14ac:dyDescent="0.25">
      <c r="A666" s="36" t="s">
        <v>1707</v>
      </c>
      <c r="B666" s="37" t="s">
        <v>1696</v>
      </c>
    </row>
    <row r="667" spans="1:2" x14ac:dyDescent="0.25">
      <c r="A667" s="36" t="s">
        <v>1706</v>
      </c>
      <c r="B667" s="37" t="s">
        <v>1696</v>
      </c>
    </row>
    <row r="668" spans="1:2" x14ac:dyDescent="0.25">
      <c r="A668" s="36" t="s">
        <v>1708</v>
      </c>
      <c r="B668" s="37" t="s">
        <v>1696</v>
      </c>
    </row>
    <row r="669" spans="1:2" x14ac:dyDescent="0.25">
      <c r="A669" s="36" t="s">
        <v>1709</v>
      </c>
      <c r="B669" s="37" t="s">
        <v>1696</v>
      </c>
    </row>
    <row r="670" spans="1:2" x14ac:dyDescent="0.25">
      <c r="A670" s="36" t="s">
        <v>1710</v>
      </c>
      <c r="B670" s="37" t="s">
        <v>1696</v>
      </c>
    </row>
    <row r="671" spans="1:2" x14ac:dyDescent="0.25">
      <c r="A671" s="36" t="s">
        <v>1711</v>
      </c>
      <c r="B671" s="37" t="s">
        <v>1696</v>
      </c>
    </row>
    <row r="672" spans="1:2" x14ac:dyDescent="0.25">
      <c r="A672" s="36" t="s">
        <v>1712</v>
      </c>
      <c r="B672" s="37" t="s">
        <v>1713</v>
      </c>
    </row>
    <row r="673" spans="1:2" ht="37.5" x14ac:dyDescent="0.25">
      <c r="A673" s="36" t="s">
        <v>1714</v>
      </c>
      <c r="B673" s="37" t="s">
        <v>1715</v>
      </c>
    </row>
    <row r="674" spans="1:2" x14ac:dyDescent="0.25">
      <c r="A674" s="36" t="s">
        <v>1716</v>
      </c>
      <c r="B674" s="37" t="s">
        <v>1717</v>
      </c>
    </row>
    <row r="675" spans="1:2" ht="37.5" x14ac:dyDescent="0.25">
      <c r="A675" s="36" t="s">
        <v>1718</v>
      </c>
      <c r="B675" s="37" t="s">
        <v>1719</v>
      </c>
    </row>
    <row r="676" spans="1:2" ht="37.5" x14ac:dyDescent="0.25">
      <c r="A676" s="36" t="s">
        <v>1724</v>
      </c>
      <c r="B676" s="37" t="s">
        <v>1725</v>
      </c>
    </row>
    <row r="677" spans="1:2" ht="56.25" x14ac:dyDescent="0.25">
      <c r="A677" s="36" t="s">
        <v>1720</v>
      </c>
      <c r="B677" s="37" t="s">
        <v>1723</v>
      </c>
    </row>
    <row r="678" spans="1:2" ht="37.5" x14ac:dyDescent="0.25">
      <c r="A678" s="36" t="s">
        <v>1721</v>
      </c>
      <c r="B678" s="37" t="s">
        <v>1722</v>
      </c>
    </row>
    <row r="679" spans="1:2" ht="37.5" x14ac:dyDescent="0.25">
      <c r="A679" s="36" t="s">
        <v>142</v>
      </c>
      <c r="B679" s="37" t="s">
        <v>68</v>
      </c>
    </row>
    <row r="680" spans="1:2" ht="37.5" x14ac:dyDescent="0.25">
      <c r="A680" s="36" t="s">
        <v>122</v>
      </c>
      <c r="B680" s="37" t="s">
        <v>71</v>
      </c>
    </row>
    <row r="681" spans="1:2" x14ac:dyDescent="0.25">
      <c r="A681" s="36" t="s">
        <v>146</v>
      </c>
      <c r="B681" s="37" t="s">
        <v>8</v>
      </c>
    </row>
    <row r="682" spans="1:2" x14ac:dyDescent="0.25">
      <c r="A682" s="36" t="s">
        <v>149</v>
      </c>
      <c r="B682" s="37" t="s">
        <v>150</v>
      </c>
    </row>
    <row r="683" spans="1:2" x14ac:dyDescent="0.25">
      <c r="A683" s="36" t="s">
        <v>151</v>
      </c>
      <c r="B683" s="37" t="s">
        <v>150</v>
      </c>
    </row>
    <row r="684" spans="1:2" ht="37.5" x14ac:dyDescent="0.25">
      <c r="A684" s="36" t="s">
        <v>156</v>
      </c>
      <c r="B684" s="37" t="s">
        <v>52</v>
      </c>
    </row>
    <row r="685" spans="1:2" x14ac:dyDescent="0.25">
      <c r="A685" s="36" t="s">
        <v>155</v>
      </c>
      <c r="B685" s="37" t="s">
        <v>1</v>
      </c>
    </row>
    <row r="686" spans="1:2" x14ac:dyDescent="0.25">
      <c r="A686" s="36" t="s">
        <v>159</v>
      </c>
      <c r="B686" s="37" t="s">
        <v>160</v>
      </c>
    </row>
    <row r="687" spans="1:2" ht="37.5" x14ac:dyDescent="0.25">
      <c r="A687" s="36" t="s">
        <v>161</v>
      </c>
      <c r="B687" s="37" t="s">
        <v>67</v>
      </c>
    </row>
    <row r="688" spans="1:2" x14ac:dyDescent="0.25">
      <c r="A688" s="36" t="s">
        <v>57</v>
      </c>
      <c r="B688" s="37" t="s">
        <v>150</v>
      </c>
    </row>
    <row r="689" spans="1:2" ht="37.5" x14ac:dyDescent="0.25">
      <c r="A689" s="36" t="s">
        <v>163</v>
      </c>
      <c r="B689" s="37" t="s">
        <v>54</v>
      </c>
    </row>
    <row r="690" spans="1:2" ht="37.5" x14ac:dyDescent="0.25">
      <c r="A690" s="36" t="s">
        <v>53</v>
      </c>
      <c r="B690" s="37" t="s">
        <v>168</v>
      </c>
    </row>
    <row r="691" spans="1:2" ht="37.5" x14ac:dyDescent="0.25">
      <c r="A691" s="36" t="s">
        <v>169</v>
      </c>
      <c r="B691" s="37" t="s">
        <v>1537</v>
      </c>
    </row>
    <row r="692" spans="1:2" ht="37.5" x14ac:dyDescent="0.25">
      <c r="A692" s="36" t="s">
        <v>170</v>
      </c>
      <c r="B692" s="37" t="s">
        <v>65</v>
      </c>
    </row>
    <row r="693" spans="1:2" x14ac:dyDescent="0.25">
      <c r="A693" s="36" t="s">
        <v>171</v>
      </c>
      <c r="B693" s="37" t="s">
        <v>55</v>
      </c>
    </row>
    <row r="694" spans="1:2" ht="37.5" x14ac:dyDescent="0.25">
      <c r="A694" s="36" t="s">
        <v>172</v>
      </c>
      <c r="B694" s="37" t="s">
        <v>66</v>
      </c>
    </row>
    <row r="695" spans="1:2" ht="37.5" x14ac:dyDescent="0.25">
      <c r="A695" s="36" t="s">
        <v>69</v>
      </c>
      <c r="B695" s="37" t="s">
        <v>70</v>
      </c>
    </row>
    <row r="696" spans="1:2" ht="37.5" x14ac:dyDescent="0.25">
      <c r="A696" s="36" t="s">
        <v>175</v>
      </c>
      <c r="B696" s="37" t="s">
        <v>1538</v>
      </c>
    </row>
    <row r="697" spans="1:2" ht="37.5" x14ac:dyDescent="0.25">
      <c r="A697" s="36" t="s">
        <v>176</v>
      </c>
      <c r="B697" s="37" t="s">
        <v>177</v>
      </c>
    </row>
    <row r="698" spans="1:2" ht="31.5" x14ac:dyDescent="0.25">
      <c r="A698" s="36" t="s">
        <v>178</v>
      </c>
      <c r="B698" s="37" t="s">
        <v>1540</v>
      </c>
    </row>
    <row r="699" spans="1:2" x14ac:dyDescent="0.25">
      <c r="A699" s="36" t="s">
        <v>2025</v>
      </c>
      <c r="B699" s="37" t="s">
        <v>150</v>
      </c>
    </row>
    <row r="700" spans="1:2" x14ac:dyDescent="0.25">
      <c r="A700" s="36" t="s">
        <v>2026</v>
      </c>
      <c r="B700" s="37" t="s">
        <v>8</v>
      </c>
    </row>
    <row r="701" spans="1:2" x14ac:dyDescent="0.25">
      <c r="A701" s="36" t="s">
        <v>179</v>
      </c>
      <c r="B701" s="37" t="s">
        <v>180</v>
      </c>
    </row>
    <row r="702" spans="1:2" x14ac:dyDescent="0.25">
      <c r="A702" s="36" t="s">
        <v>181</v>
      </c>
      <c r="B702" s="37" t="s">
        <v>182</v>
      </c>
    </row>
    <row r="703" spans="1:2" ht="37.5" x14ac:dyDescent="0.25">
      <c r="A703" s="36" t="s">
        <v>183</v>
      </c>
      <c r="B703" s="37" t="s">
        <v>70</v>
      </c>
    </row>
    <row r="704" spans="1:2" ht="37.5" x14ac:dyDescent="0.25">
      <c r="A704" s="36" t="s">
        <v>184</v>
      </c>
      <c r="B704" s="37" t="s">
        <v>1541</v>
      </c>
    </row>
    <row r="705" spans="1:2" ht="37.5" x14ac:dyDescent="0.25">
      <c r="A705" s="36" t="s">
        <v>185</v>
      </c>
      <c r="B705" s="37" t="s">
        <v>1542</v>
      </c>
    </row>
    <row r="706" spans="1:2" x14ac:dyDescent="0.25">
      <c r="A706" s="36" t="s">
        <v>124</v>
      </c>
      <c r="B706" s="37" t="s">
        <v>186</v>
      </c>
    </row>
    <row r="707" spans="1:2" x14ac:dyDescent="0.25">
      <c r="A707" s="36" t="s">
        <v>2027</v>
      </c>
      <c r="B707" s="37" t="s">
        <v>56</v>
      </c>
    </row>
    <row r="708" spans="1:2" x14ac:dyDescent="0.25">
      <c r="A708" s="36" t="s">
        <v>2028</v>
      </c>
      <c r="B708" s="37" t="s">
        <v>150</v>
      </c>
    </row>
    <row r="709" spans="1:2" x14ac:dyDescent="0.25">
      <c r="A709" s="36" t="s">
        <v>2029</v>
      </c>
      <c r="B709" s="37" t="s">
        <v>150</v>
      </c>
    </row>
    <row r="710" spans="1:2" ht="37.5" x14ac:dyDescent="0.25">
      <c r="A710" s="36" t="s">
        <v>2030</v>
      </c>
      <c r="B710" s="37" t="s">
        <v>150</v>
      </c>
    </row>
    <row r="711" spans="1:2" ht="37.5" x14ac:dyDescent="0.25">
      <c r="A711" s="36" t="s">
        <v>1958</v>
      </c>
      <c r="B711" s="37" t="s">
        <v>1959</v>
      </c>
    </row>
    <row r="712" spans="1:2" ht="37.5" x14ac:dyDescent="0.25">
      <c r="A712" s="36" t="s">
        <v>1960</v>
      </c>
      <c r="B712" s="37" t="s">
        <v>1961</v>
      </c>
    </row>
    <row r="713" spans="1:2" ht="37.5" x14ac:dyDescent="0.25">
      <c r="A713" s="36" t="s">
        <v>1962</v>
      </c>
      <c r="B713" s="37" t="s">
        <v>1963</v>
      </c>
    </row>
    <row r="714" spans="1:2" x14ac:dyDescent="0.25">
      <c r="A714" s="36" t="s">
        <v>1964</v>
      </c>
      <c r="B714" s="37" t="s">
        <v>1965</v>
      </c>
    </row>
    <row r="715" spans="1:2" x14ac:dyDescent="0.25">
      <c r="A715" s="36" t="s">
        <v>1966</v>
      </c>
      <c r="B715" s="37" t="s">
        <v>1967</v>
      </c>
    </row>
    <row r="716" spans="1:2" ht="37.5" x14ac:dyDescent="0.25">
      <c r="A716" s="36" t="s">
        <v>2038</v>
      </c>
      <c r="B716" s="37" t="s">
        <v>1968</v>
      </c>
    </row>
    <row r="717" spans="1:2" x14ac:dyDescent="0.25">
      <c r="A717" s="36" t="s">
        <v>1969</v>
      </c>
      <c r="B717" s="37" t="s">
        <v>8</v>
      </c>
    </row>
    <row r="718" spans="1:2" x14ac:dyDescent="0.25">
      <c r="A718" s="36" t="s">
        <v>1970</v>
      </c>
      <c r="B718" s="37" t="s">
        <v>1835</v>
      </c>
    </row>
    <row r="719" spans="1:2" ht="37.5" x14ac:dyDescent="0.25">
      <c r="A719" s="36" t="s">
        <v>1971</v>
      </c>
      <c r="B719" s="37" t="s">
        <v>919</v>
      </c>
    </row>
    <row r="720" spans="1:2" ht="37.5" x14ac:dyDescent="0.25">
      <c r="A720" s="36" t="s">
        <v>1972</v>
      </c>
      <c r="B720" s="37" t="s">
        <v>1973</v>
      </c>
    </row>
    <row r="721" spans="1:2" ht="31.5" x14ac:dyDescent="0.25">
      <c r="A721" s="37" t="s">
        <v>1975</v>
      </c>
      <c r="B721" s="37" t="s">
        <v>1974</v>
      </c>
    </row>
    <row r="722" spans="1:2" ht="15.75" x14ac:dyDescent="0.25">
      <c r="A722" s="37" t="s">
        <v>1996</v>
      </c>
      <c r="B722" s="37" t="s">
        <v>1992</v>
      </c>
    </row>
    <row r="723" spans="1:2" ht="15.75" x14ac:dyDescent="0.25">
      <c r="A723" s="37" t="s">
        <v>1976</v>
      </c>
      <c r="B723" s="37" t="s">
        <v>8</v>
      </c>
    </row>
    <row r="724" spans="1:2" ht="31.5" x14ac:dyDescent="0.25">
      <c r="A724" s="37" t="s">
        <v>1977</v>
      </c>
      <c r="B724" s="37" t="s">
        <v>1978</v>
      </c>
    </row>
    <row r="725" spans="1:2" ht="47.25" x14ac:dyDescent="0.25">
      <c r="A725" s="37" t="s">
        <v>1979</v>
      </c>
      <c r="B725" s="37" t="s">
        <v>1980</v>
      </c>
    </row>
    <row r="726" spans="1:2" ht="15.75" x14ac:dyDescent="0.25">
      <c r="A726" s="37" t="s">
        <v>1981</v>
      </c>
      <c r="B726" s="37" t="s">
        <v>1819</v>
      </c>
    </row>
    <row r="727" spans="1:2" ht="31.5" x14ac:dyDescent="0.25">
      <c r="A727" s="37" t="s">
        <v>1982</v>
      </c>
      <c r="B727" s="37" t="s">
        <v>213</v>
      </c>
    </row>
    <row r="728" spans="1:2" ht="15.75" x14ac:dyDescent="0.25">
      <c r="A728" s="37" t="s">
        <v>1983</v>
      </c>
      <c r="B728" s="37" t="s">
        <v>8</v>
      </c>
    </row>
    <row r="729" spans="1:2" ht="15.75" x14ac:dyDescent="0.25">
      <c r="A729" s="37" t="s">
        <v>1984</v>
      </c>
      <c r="B729" s="37" t="s">
        <v>1985</v>
      </c>
    </row>
    <row r="730" spans="1:2" ht="15.75" x14ac:dyDescent="0.25">
      <c r="A730" s="37" t="s">
        <v>1986</v>
      </c>
      <c r="B730" s="37" t="s">
        <v>1987</v>
      </c>
    </row>
    <row r="731" spans="1:2" ht="15.75" x14ac:dyDescent="0.25">
      <c r="A731" s="37" t="s">
        <v>1988</v>
      </c>
      <c r="B731" s="37" t="s">
        <v>160</v>
      </c>
    </row>
    <row r="732" spans="1:2" ht="15.75" x14ac:dyDescent="0.25">
      <c r="A732" s="37" t="s">
        <v>1989</v>
      </c>
      <c r="B732" s="37" t="s">
        <v>946</v>
      </c>
    </row>
    <row r="733" spans="1:2" ht="15.75" x14ac:dyDescent="0.25">
      <c r="A733" s="37" t="s">
        <v>1990</v>
      </c>
      <c r="B733" s="37" t="s">
        <v>1</v>
      </c>
    </row>
    <row r="734" spans="1:2" ht="31.5" x14ac:dyDescent="0.25">
      <c r="A734" s="37" t="s">
        <v>1991</v>
      </c>
      <c r="B734" s="37" t="s">
        <v>1992</v>
      </c>
    </row>
    <row r="735" spans="1:2" ht="31.5" x14ac:dyDescent="0.25">
      <c r="A735" s="37" t="s">
        <v>1993</v>
      </c>
      <c r="B735" s="37" t="s">
        <v>8</v>
      </c>
    </row>
    <row r="736" spans="1:2" ht="15.75" x14ac:dyDescent="0.25">
      <c r="A736" s="37" t="s">
        <v>1994</v>
      </c>
      <c r="B736" s="37" t="s">
        <v>1995</v>
      </c>
    </row>
    <row r="737" spans="1:2" ht="37.5" x14ac:dyDescent="0.25">
      <c r="A737" s="38" t="s">
        <v>2448</v>
      </c>
      <c r="B737" s="55" t="s">
        <v>1819</v>
      </c>
    </row>
    <row r="738" spans="1:2" x14ac:dyDescent="0.25">
      <c r="A738" s="38" t="s">
        <v>2449</v>
      </c>
      <c r="B738" s="55" t="s">
        <v>380</v>
      </c>
    </row>
    <row r="739" spans="1:2" x14ac:dyDescent="0.25">
      <c r="A739" s="38" t="s">
        <v>2450</v>
      </c>
      <c r="B739" s="55" t="s">
        <v>2451</v>
      </c>
    </row>
    <row r="740" spans="1:2" x14ac:dyDescent="0.25">
      <c r="A740" s="38" t="s">
        <v>831</v>
      </c>
      <c r="B740" s="55" t="s">
        <v>180</v>
      </c>
    </row>
    <row r="741" spans="1:2" x14ac:dyDescent="0.25">
      <c r="A741" s="36" t="s">
        <v>2089</v>
      </c>
      <c r="B741" s="37" t="s">
        <v>2090</v>
      </c>
    </row>
    <row r="742" spans="1:2" x14ac:dyDescent="0.25">
      <c r="A742" s="36" t="s">
        <v>1391</v>
      </c>
      <c r="B742" s="37" t="s">
        <v>2091</v>
      </c>
    </row>
    <row r="743" spans="1:2" x14ac:dyDescent="0.25">
      <c r="A743" s="36" t="s">
        <v>2093</v>
      </c>
      <c r="B743" s="37" t="s">
        <v>2091</v>
      </c>
    </row>
    <row r="744" spans="1:2" x14ac:dyDescent="0.25">
      <c r="A744" s="36" t="s">
        <v>2092</v>
      </c>
      <c r="B744" s="37" t="s">
        <v>2091</v>
      </c>
    </row>
    <row r="745" spans="1:2" ht="37.5" x14ac:dyDescent="0.25">
      <c r="A745" s="36" t="s">
        <v>2299</v>
      </c>
      <c r="B745" s="37" t="s">
        <v>1056</v>
      </c>
    </row>
    <row r="746" spans="1:2" x14ac:dyDescent="0.25">
      <c r="A746" s="36" t="s">
        <v>2050</v>
      </c>
      <c r="B746" s="37" t="s">
        <v>2051</v>
      </c>
    </row>
    <row r="747" spans="1:2" ht="37.5" x14ac:dyDescent="0.25">
      <c r="A747" s="36" t="s">
        <v>2052</v>
      </c>
      <c r="B747" s="37" t="s">
        <v>2053</v>
      </c>
    </row>
    <row r="748" spans="1:2" ht="37.5" x14ac:dyDescent="0.25">
      <c r="A748" s="36" t="s">
        <v>2054</v>
      </c>
      <c r="B748" s="37" t="s">
        <v>2055</v>
      </c>
    </row>
    <row r="749" spans="1:2" ht="37.5" x14ac:dyDescent="0.25">
      <c r="A749" s="36" t="s">
        <v>2056</v>
      </c>
      <c r="B749" s="37" t="s">
        <v>2057</v>
      </c>
    </row>
    <row r="750" spans="1:2" ht="37.5" x14ac:dyDescent="0.25">
      <c r="A750" s="36" t="s">
        <v>2058</v>
      </c>
      <c r="B750" s="37" t="s">
        <v>2059</v>
      </c>
    </row>
    <row r="751" spans="1:2" ht="37.5" x14ac:dyDescent="0.25">
      <c r="A751" s="36" t="s">
        <v>2060</v>
      </c>
      <c r="B751" s="37" t="s">
        <v>2061</v>
      </c>
    </row>
    <row r="752" spans="1:2" ht="56.25" x14ac:dyDescent="0.25">
      <c r="A752" s="36" t="s">
        <v>2197</v>
      </c>
      <c r="B752" s="37" t="s">
        <v>2055</v>
      </c>
    </row>
    <row r="753" spans="1:2" ht="37.5" x14ac:dyDescent="0.25">
      <c r="A753" s="36" t="s">
        <v>2062</v>
      </c>
      <c r="B753" s="37" t="s">
        <v>2063</v>
      </c>
    </row>
    <row r="754" spans="1:2" x14ac:dyDescent="0.25">
      <c r="A754" s="36" t="s">
        <v>2064</v>
      </c>
      <c r="B754" s="37" t="s">
        <v>2065</v>
      </c>
    </row>
    <row r="755" spans="1:2" x14ac:dyDescent="0.25">
      <c r="A755" s="36" t="s">
        <v>1744</v>
      </c>
      <c r="B755" s="37" t="s">
        <v>2066</v>
      </c>
    </row>
    <row r="756" spans="1:2" x14ac:dyDescent="0.25">
      <c r="A756" s="36" t="s">
        <v>2067</v>
      </c>
      <c r="B756" s="37" t="s">
        <v>2068</v>
      </c>
    </row>
    <row r="757" spans="1:2" ht="37.5" x14ac:dyDescent="0.25">
      <c r="A757" s="36" t="s">
        <v>2069</v>
      </c>
      <c r="B757" s="37" t="s">
        <v>2070</v>
      </c>
    </row>
    <row r="758" spans="1:2" ht="37.5" x14ac:dyDescent="0.25">
      <c r="A758" s="36" t="s">
        <v>2071</v>
      </c>
      <c r="B758" s="37" t="s">
        <v>2072</v>
      </c>
    </row>
    <row r="759" spans="1:2" x14ac:dyDescent="0.25">
      <c r="A759" s="36" t="s">
        <v>2073</v>
      </c>
      <c r="B759" s="37" t="s">
        <v>2074</v>
      </c>
    </row>
    <row r="760" spans="1:2" x14ac:dyDescent="0.25">
      <c r="A760" s="36" t="s">
        <v>2075</v>
      </c>
      <c r="B760" s="37" t="s">
        <v>2066</v>
      </c>
    </row>
    <row r="761" spans="1:2" x14ac:dyDescent="0.25">
      <c r="A761" s="36" t="s">
        <v>2076</v>
      </c>
      <c r="B761" s="37" t="s">
        <v>2077</v>
      </c>
    </row>
    <row r="762" spans="1:2" ht="37.5" x14ac:dyDescent="0.25">
      <c r="A762" s="36" t="s">
        <v>2078</v>
      </c>
      <c r="B762" s="37" t="s">
        <v>2079</v>
      </c>
    </row>
    <row r="763" spans="1:2" ht="37.5" x14ac:dyDescent="0.25">
      <c r="A763" s="36" t="s">
        <v>2080</v>
      </c>
      <c r="B763" s="37" t="s">
        <v>2081</v>
      </c>
    </row>
    <row r="764" spans="1:2" ht="37.5" x14ac:dyDescent="0.25">
      <c r="A764" s="36" t="s">
        <v>2082</v>
      </c>
      <c r="B764" s="37" t="s">
        <v>2083</v>
      </c>
    </row>
    <row r="765" spans="1:2" x14ac:dyDescent="0.25">
      <c r="A765" s="36" t="s">
        <v>1267</v>
      </c>
      <c r="B765" s="37" t="s">
        <v>2084</v>
      </c>
    </row>
    <row r="766" spans="1:2" x14ac:dyDescent="0.25">
      <c r="A766" s="36" t="s">
        <v>2085</v>
      </c>
      <c r="B766" s="37" t="s">
        <v>2086</v>
      </c>
    </row>
    <row r="767" spans="1:2" x14ac:dyDescent="0.25">
      <c r="A767" s="36" t="s">
        <v>2087</v>
      </c>
      <c r="B767" s="37" t="s">
        <v>2088</v>
      </c>
    </row>
    <row r="768" spans="1:2" x14ac:dyDescent="0.25">
      <c r="A768" s="36" t="s">
        <v>235</v>
      </c>
      <c r="B768" s="37" t="s">
        <v>1547</v>
      </c>
    </row>
    <row r="769" spans="1:2" x14ac:dyDescent="0.25">
      <c r="A769" s="36" t="s">
        <v>238</v>
      </c>
      <c r="B769" s="37" t="s">
        <v>239</v>
      </c>
    </row>
    <row r="770" spans="1:2" x14ac:dyDescent="0.25">
      <c r="A770" s="36" t="s">
        <v>240</v>
      </c>
      <c r="B770" s="37" t="s">
        <v>241</v>
      </c>
    </row>
    <row r="771" spans="1:2" ht="37.5" x14ac:dyDescent="0.25">
      <c r="A771" s="36" t="s">
        <v>258</v>
      </c>
      <c r="B771" s="37" t="s">
        <v>259</v>
      </c>
    </row>
    <row r="772" spans="1:2" ht="37.5" x14ac:dyDescent="0.25">
      <c r="A772" s="36" t="s">
        <v>268</v>
      </c>
      <c r="B772" s="37" t="s">
        <v>269</v>
      </c>
    </row>
    <row r="773" spans="1:2" ht="31.5" x14ac:dyDescent="0.25">
      <c r="A773" s="36" t="s">
        <v>270</v>
      </c>
      <c r="B773" s="37" t="s">
        <v>1548</v>
      </c>
    </row>
    <row r="774" spans="1:2" x14ac:dyDescent="0.25">
      <c r="A774" s="36" t="s">
        <v>271</v>
      </c>
      <c r="B774" s="37" t="s">
        <v>272</v>
      </c>
    </row>
    <row r="775" spans="1:2" ht="37.5" x14ac:dyDescent="0.25">
      <c r="A775" s="36" t="s">
        <v>273</v>
      </c>
      <c r="B775" s="37" t="s">
        <v>274</v>
      </c>
    </row>
    <row r="776" spans="1:2" x14ac:dyDescent="0.25">
      <c r="A776" s="36" t="s">
        <v>275</v>
      </c>
      <c r="B776" s="37" t="s">
        <v>272</v>
      </c>
    </row>
    <row r="777" spans="1:2" ht="37.5" x14ac:dyDescent="0.25">
      <c r="A777" s="36" t="s">
        <v>276</v>
      </c>
      <c r="B777" s="37" t="s">
        <v>274</v>
      </c>
    </row>
    <row r="778" spans="1:2" x14ac:dyDescent="0.25">
      <c r="A778" s="36" t="s">
        <v>277</v>
      </c>
      <c r="B778" s="37" t="s">
        <v>272</v>
      </c>
    </row>
    <row r="779" spans="1:2" x14ac:dyDescent="0.25">
      <c r="A779" s="36" t="s">
        <v>288</v>
      </c>
      <c r="B779" s="37" t="s">
        <v>289</v>
      </c>
    </row>
    <row r="780" spans="1:2" x14ac:dyDescent="0.25">
      <c r="A780" s="36" t="s">
        <v>290</v>
      </c>
      <c r="B780" s="37" t="s">
        <v>291</v>
      </c>
    </row>
    <row r="781" spans="1:2" x14ac:dyDescent="0.25">
      <c r="A781" s="36" t="s">
        <v>292</v>
      </c>
      <c r="B781" s="37" t="s">
        <v>21</v>
      </c>
    </row>
    <row r="782" spans="1:2" x14ac:dyDescent="0.25">
      <c r="A782" s="36" t="s">
        <v>293</v>
      </c>
      <c r="B782" s="37" t="s">
        <v>294</v>
      </c>
    </row>
    <row r="783" spans="1:2" ht="37.5" x14ac:dyDescent="0.25">
      <c r="A783" s="36" t="s">
        <v>295</v>
      </c>
      <c r="B783" s="37" t="s">
        <v>296</v>
      </c>
    </row>
    <row r="784" spans="1:2" ht="37.5" x14ac:dyDescent="0.25">
      <c r="A784" s="36" t="s">
        <v>297</v>
      </c>
      <c r="B784" s="37" t="s">
        <v>298</v>
      </c>
    </row>
    <row r="785" spans="1:2" x14ac:dyDescent="0.25">
      <c r="A785" s="36" t="s">
        <v>299</v>
      </c>
      <c r="B785" s="37" t="s">
        <v>300</v>
      </c>
    </row>
    <row r="786" spans="1:2" x14ac:dyDescent="0.25">
      <c r="A786" s="36" t="s">
        <v>301</v>
      </c>
      <c r="B786" s="37" t="s">
        <v>300</v>
      </c>
    </row>
    <row r="787" spans="1:2" x14ac:dyDescent="0.25">
      <c r="A787" s="36" t="s">
        <v>302</v>
      </c>
      <c r="B787" s="37" t="s">
        <v>303</v>
      </c>
    </row>
    <row r="788" spans="1:2" ht="37.5" x14ac:dyDescent="0.25">
      <c r="A788" s="36" t="s">
        <v>304</v>
      </c>
      <c r="B788" s="37" t="s">
        <v>300</v>
      </c>
    </row>
    <row r="789" spans="1:2" ht="37.5" x14ac:dyDescent="0.25">
      <c r="A789" s="36" t="s">
        <v>2031</v>
      </c>
      <c r="B789" s="37" t="s">
        <v>300</v>
      </c>
    </row>
    <row r="790" spans="1:2" x14ac:dyDescent="0.25">
      <c r="A790" s="36" t="s">
        <v>305</v>
      </c>
      <c r="B790" s="37" t="s">
        <v>300</v>
      </c>
    </row>
    <row r="791" spans="1:2" x14ac:dyDescent="0.25">
      <c r="A791" s="36" t="s">
        <v>306</v>
      </c>
      <c r="B791" s="37" t="s">
        <v>300</v>
      </c>
    </row>
    <row r="792" spans="1:2" x14ac:dyDescent="0.25">
      <c r="A792" s="36" t="s">
        <v>310</v>
      </c>
      <c r="B792" s="37" t="s">
        <v>300</v>
      </c>
    </row>
    <row r="793" spans="1:2" x14ac:dyDescent="0.25">
      <c r="A793" s="36" t="s">
        <v>307</v>
      </c>
      <c r="B793" s="37" t="s">
        <v>940</v>
      </c>
    </row>
    <row r="794" spans="1:2" x14ac:dyDescent="0.25">
      <c r="A794" s="36" t="s">
        <v>308</v>
      </c>
      <c r="B794" s="37" t="s">
        <v>303</v>
      </c>
    </row>
    <row r="795" spans="1:2" x14ac:dyDescent="0.25">
      <c r="A795" s="36" t="s">
        <v>309</v>
      </c>
      <c r="B795" s="37" t="s">
        <v>241</v>
      </c>
    </row>
    <row r="796" spans="1:2" x14ac:dyDescent="0.25">
      <c r="A796" s="36" t="s">
        <v>320</v>
      </c>
      <c r="B796" s="37" t="s">
        <v>321</v>
      </c>
    </row>
    <row r="797" spans="1:2" x14ac:dyDescent="0.25">
      <c r="A797" s="36" t="s">
        <v>322</v>
      </c>
      <c r="B797" s="37" t="s">
        <v>323</v>
      </c>
    </row>
    <row r="798" spans="1:2" ht="37.5" x14ac:dyDescent="0.25">
      <c r="A798" s="36" t="s">
        <v>324</v>
      </c>
      <c r="B798" s="37" t="s">
        <v>325</v>
      </c>
    </row>
    <row r="799" spans="1:2" ht="37.5" x14ac:dyDescent="0.25">
      <c r="A799" s="36" t="s">
        <v>326</v>
      </c>
      <c r="B799" s="37" t="s">
        <v>895</v>
      </c>
    </row>
    <row r="800" spans="1:2" ht="56.25" x14ac:dyDescent="0.25">
      <c r="A800" s="36" t="s">
        <v>1588</v>
      </c>
      <c r="B800" s="37" t="s">
        <v>272</v>
      </c>
    </row>
    <row r="801" spans="1:2" ht="56.25" x14ac:dyDescent="0.25">
      <c r="A801" s="36" t="s">
        <v>1591</v>
      </c>
      <c r="B801" s="37" t="s">
        <v>1592</v>
      </c>
    </row>
    <row r="802" spans="1:2" x14ac:dyDescent="0.25">
      <c r="A802" s="36" t="s">
        <v>717</v>
      </c>
      <c r="B802" s="37" t="s">
        <v>21</v>
      </c>
    </row>
    <row r="803" spans="1:2" ht="37.5" x14ac:dyDescent="0.25">
      <c r="A803" s="36" t="s">
        <v>2305</v>
      </c>
      <c r="B803" s="37" t="s">
        <v>766</v>
      </c>
    </row>
    <row r="804" spans="1:2" ht="37.5" x14ac:dyDescent="0.25">
      <c r="A804" s="38" t="s">
        <v>2430</v>
      </c>
      <c r="B804" s="55" t="s">
        <v>2431</v>
      </c>
    </row>
    <row r="805" spans="1:2" ht="37.5" x14ac:dyDescent="0.25">
      <c r="A805" s="38" t="s">
        <v>2432</v>
      </c>
      <c r="B805" s="55" t="s">
        <v>2433</v>
      </c>
    </row>
    <row r="806" spans="1:2" x14ac:dyDescent="0.25">
      <c r="A806" s="38" t="s">
        <v>2434</v>
      </c>
      <c r="B806" s="55" t="s">
        <v>272</v>
      </c>
    </row>
    <row r="807" spans="1:2" ht="47.25" x14ac:dyDescent="0.25">
      <c r="A807" s="38" t="s">
        <v>2435</v>
      </c>
      <c r="B807" s="55" t="s">
        <v>2436</v>
      </c>
    </row>
    <row r="808" spans="1:2" ht="37.5" x14ac:dyDescent="0.25">
      <c r="A808" s="38" t="s">
        <v>2437</v>
      </c>
      <c r="B808" s="55" t="s">
        <v>766</v>
      </c>
    </row>
    <row r="809" spans="1:2" x14ac:dyDescent="0.25">
      <c r="A809" s="38" t="s">
        <v>2438</v>
      </c>
      <c r="B809" s="55" t="s">
        <v>21</v>
      </c>
    </row>
    <row r="810" spans="1:2" x14ac:dyDescent="0.25">
      <c r="A810" s="38" t="s">
        <v>2439</v>
      </c>
      <c r="B810" s="55" t="s">
        <v>274</v>
      </c>
    </row>
    <row r="811" spans="1:2" x14ac:dyDescent="0.25">
      <c r="A811" s="38" t="s">
        <v>2440</v>
      </c>
      <c r="B811" s="55" t="s">
        <v>289</v>
      </c>
    </row>
    <row r="812" spans="1:2" x14ac:dyDescent="0.25">
      <c r="A812" s="38" t="s">
        <v>2441</v>
      </c>
      <c r="B812" s="55" t="s">
        <v>2442</v>
      </c>
    </row>
    <row r="813" spans="1:2" x14ac:dyDescent="0.25">
      <c r="A813" s="38" t="s">
        <v>2443</v>
      </c>
      <c r="B813" s="55" t="s">
        <v>766</v>
      </c>
    </row>
    <row r="814" spans="1:2" ht="37.5" x14ac:dyDescent="0.25">
      <c r="A814" s="38" t="s">
        <v>2444</v>
      </c>
      <c r="B814" s="55" t="s">
        <v>1438</v>
      </c>
    </row>
    <row r="815" spans="1:2" ht="56.25" x14ac:dyDescent="0.25">
      <c r="A815" s="38" t="s">
        <v>2445</v>
      </c>
      <c r="B815" s="55" t="s">
        <v>904</v>
      </c>
    </row>
    <row r="816" spans="1:2" x14ac:dyDescent="0.25">
      <c r="A816" s="38" t="s">
        <v>2446</v>
      </c>
      <c r="B816" s="55" t="s">
        <v>902</v>
      </c>
    </row>
    <row r="817" spans="1:2" ht="37.5" x14ac:dyDescent="0.25">
      <c r="A817" s="38" t="s">
        <v>2447</v>
      </c>
      <c r="B817" s="55" t="s">
        <v>910</v>
      </c>
    </row>
    <row r="818" spans="1:2" x14ac:dyDescent="0.25">
      <c r="A818" s="36" t="s">
        <v>6</v>
      </c>
      <c r="B818" s="37" t="s">
        <v>14</v>
      </c>
    </row>
    <row r="819" spans="1:2" x14ac:dyDescent="0.25">
      <c r="A819" s="36" t="s">
        <v>391</v>
      </c>
      <c r="B819" s="37" t="s">
        <v>392</v>
      </c>
    </row>
    <row r="820" spans="1:2" ht="37.5" x14ac:dyDescent="0.25">
      <c r="A820" s="36" t="s">
        <v>364</v>
      </c>
      <c r="B820" s="37" t="s">
        <v>365</v>
      </c>
    </row>
    <row r="821" spans="1:2" ht="75" x14ac:dyDescent="0.25">
      <c r="A821" s="36" t="s">
        <v>356</v>
      </c>
      <c r="B821" s="37" t="s">
        <v>50</v>
      </c>
    </row>
    <row r="822" spans="1:2" ht="56.25" x14ac:dyDescent="0.25">
      <c r="A822" s="36" t="s">
        <v>1318</v>
      </c>
      <c r="B822" s="37" t="s">
        <v>50</v>
      </c>
    </row>
    <row r="823" spans="1:2" ht="31.5" x14ac:dyDescent="0.25">
      <c r="A823" s="36" t="s">
        <v>140</v>
      </c>
      <c r="B823" s="37" t="s">
        <v>1552</v>
      </c>
    </row>
    <row r="824" spans="1:2" ht="37.5" x14ac:dyDescent="0.25">
      <c r="A824" s="36" t="s">
        <v>141</v>
      </c>
      <c r="B824" s="37" t="s">
        <v>50</v>
      </c>
    </row>
    <row r="825" spans="1:2" ht="37.5" x14ac:dyDescent="0.25">
      <c r="A825" s="36" t="s">
        <v>143</v>
      </c>
      <c r="B825" s="37" t="s">
        <v>144</v>
      </c>
    </row>
    <row r="826" spans="1:2" x14ac:dyDescent="0.25">
      <c r="A826" s="36" t="s">
        <v>152</v>
      </c>
      <c r="B826" s="37" t="s">
        <v>144</v>
      </c>
    </row>
    <row r="827" spans="1:2" ht="56.25" x14ac:dyDescent="0.25">
      <c r="A827" s="36" t="s">
        <v>153</v>
      </c>
      <c r="B827" s="37" t="s">
        <v>144</v>
      </c>
    </row>
    <row r="828" spans="1:2" x14ac:dyDescent="0.25">
      <c r="A828" s="36" t="s">
        <v>51</v>
      </c>
      <c r="B828" s="37" t="s">
        <v>144</v>
      </c>
    </row>
    <row r="829" spans="1:2" ht="37.5" x14ac:dyDescent="0.25">
      <c r="A829" s="36" t="s">
        <v>167</v>
      </c>
      <c r="B829" s="37" t="s">
        <v>50</v>
      </c>
    </row>
    <row r="830" spans="1:2" x14ac:dyDescent="0.25">
      <c r="A830" s="36" t="s">
        <v>1600</v>
      </c>
      <c r="B830" s="37" t="s">
        <v>50</v>
      </c>
    </row>
    <row r="831" spans="1:2" ht="37.5" x14ac:dyDescent="0.25">
      <c r="A831" s="36" t="s">
        <v>1608</v>
      </c>
      <c r="B831" s="37" t="s">
        <v>50</v>
      </c>
    </row>
    <row r="832" spans="1:2" ht="37.5" x14ac:dyDescent="0.25">
      <c r="A832" s="36" t="s">
        <v>1611</v>
      </c>
      <c r="B832" s="37" t="s">
        <v>1612</v>
      </c>
    </row>
    <row r="833" spans="1:2" ht="56.25" x14ac:dyDescent="0.25">
      <c r="A833" s="36" t="s">
        <v>1680</v>
      </c>
      <c r="B833" s="37" t="s">
        <v>1613</v>
      </c>
    </row>
    <row r="834" spans="1:2" ht="56.25" x14ac:dyDescent="0.25">
      <c r="A834" s="38" t="s">
        <v>2457</v>
      </c>
      <c r="B834" s="55" t="s">
        <v>2458</v>
      </c>
    </row>
    <row r="835" spans="1:2" ht="37.5" x14ac:dyDescent="0.25">
      <c r="A835" s="38" t="s">
        <v>2459</v>
      </c>
      <c r="B835" s="55" t="s">
        <v>2458</v>
      </c>
    </row>
    <row r="836" spans="1:2" ht="56.25" x14ac:dyDescent="0.25">
      <c r="A836" s="38" t="s">
        <v>2460</v>
      </c>
      <c r="B836" s="55" t="s">
        <v>2458</v>
      </c>
    </row>
    <row r="837" spans="1:2" ht="56.25" x14ac:dyDescent="0.25">
      <c r="A837" s="38" t="s">
        <v>2461</v>
      </c>
      <c r="B837" s="55" t="s">
        <v>50</v>
      </c>
    </row>
    <row r="838" spans="1:2" ht="37.5" x14ac:dyDescent="0.25">
      <c r="A838" s="38" t="s">
        <v>2462</v>
      </c>
      <c r="B838" s="55" t="s">
        <v>50</v>
      </c>
    </row>
    <row r="839" spans="1:2" ht="37.5" x14ac:dyDescent="0.25">
      <c r="A839" s="38" t="s">
        <v>2463</v>
      </c>
      <c r="B839" s="55" t="s">
        <v>50</v>
      </c>
    </row>
    <row r="840" spans="1:2" ht="37.5" x14ac:dyDescent="0.25">
      <c r="A840" s="38" t="s">
        <v>2464</v>
      </c>
      <c r="B840" s="55" t="s">
        <v>50</v>
      </c>
    </row>
    <row r="841" spans="1:2" ht="37.5" x14ac:dyDescent="0.25">
      <c r="A841" s="38" t="s">
        <v>2465</v>
      </c>
      <c r="B841" s="55" t="s">
        <v>50</v>
      </c>
    </row>
    <row r="842" spans="1:2" ht="56.25" x14ac:dyDescent="0.25">
      <c r="A842" s="38" t="s">
        <v>2466</v>
      </c>
      <c r="B842" s="55" t="s">
        <v>50</v>
      </c>
    </row>
    <row r="843" spans="1:2" ht="37.5" x14ac:dyDescent="0.25">
      <c r="A843" s="38" t="s">
        <v>2467</v>
      </c>
      <c r="B843" s="55" t="s">
        <v>50</v>
      </c>
    </row>
    <row r="844" spans="1:2" x14ac:dyDescent="0.25">
      <c r="A844" s="38" t="s">
        <v>2468</v>
      </c>
      <c r="B844" s="55" t="s">
        <v>144</v>
      </c>
    </row>
    <row r="845" spans="1:2" ht="56.25" x14ac:dyDescent="0.25">
      <c r="A845" s="38" t="s">
        <v>2469</v>
      </c>
      <c r="B845" s="55" t="s">
        <v>50</v>
      </c>
    </row>
    <row r="846" spans="1:2" x14ac:dyDescent="0.25">
      <c r="A846" s="38" t="s">
        <v>2472</v>
      </c>
      <c r="B846" s="55" t="s">
        <v>2458</v>
      </c>
    </row>
    <row r="847" spans="1:2" x14ac:dyDescent="0.25">
      <c r="A847" s="38" t="s">
        <v>2470</v>
      </c>
      <c r="B847" s="55" t="s">
        <v>2458</v>
      </c>
    </row>
    <row r="848" spans="1:2" x14ac:dyDescent="0.25">
      <c r="A848" s="38" t="s">
        <v>2471</v>
      </c>
      <c r="B848" s="55" t="s">
        <v>2458</v>
      </c>
    </row>
    <row r="849" spans="1:2" ht="56.25" x14ac:dyDescent="0.25">
      <c r="A849" s="36" t="s">
        <v>1598</v>
      </c>
      <c r="B849" s="37" t="s">
        <v>50</v>
      </c>
    </row>
    <row r="850" spans="1:2" x14ac:dyDescent="0.25">
      <c r="A850" s="38"/>
      <c r="B850" s="55"/>
    </row>
    <row r="851" spans="1:2" x14ac:dyDescent="0.25">
      <c r="A851" s="38"/>
      <c r="B851" s="55"/>
    </row>
    <row r="852" spans="1:2" x14ac:dyDescent="0.25">
      <c r="A852" s="38"/>
      <c r="B852" s="55"/>
    </row>
    <row r="853" spans="1:2" x14ac:dyDescent="0.25">
      <c r="A853" s="38"/>
      <c r="B853" s="55"/>
    </row>
    <row r="857" spans="1:2" x14ac:dyDescent="0.25">
      <c r="A857" s="54"/>
    </row>
    <row r="858" spans="1:2" x14ac:dyDescent="0.25">
      <c r="A858" s="54"/>
    </row>
    <row r="859" spans="1:2" x14ac:dyDescent="0.25">
      <c r="A859" s="54"/>
    </row>
    <row r="860" spans="1:2" x14ac:dyDescent="0.25">
      <c r="A860" s="54"/>
    </row>
    <row r="861" spans="1:2" x14ac:dyDescent="0.25">
      <c r="A861" s="54"/>
    </row>
    <row r="862" spans="1:2" x14ac:dyDescent="0.25">
      <c r="A862" s="54"/>
    </row>
    <row r="863" spans="1:2" x14ac:dyDescent="0.25">
      <c r="A863" s="54"/>
    </row>
    <row r="864" spans="1:2" x14ac:dyDescent="0.25">
      <c r="A864" s="54"/>
    </row>
    <row r="865" spans="1:1" x14ac:dyDescent="0.25">
      <c r="A865" s="54"/>
    </row>
    <row r="866" spans="1:1" x14ac:dyDescent="0.25">
      <c r="A866" s="54"/>
    </row>
    <row r="867" spans="1:1" x14ac:dyDescent="0.25">
      <c r="A867" s="54"/>
    </row>
    <row r="868" spans="1:1" x14ac:dyDescent="0.25">
      <c r="A868" s="54"/>
    </row>
    <row r="869" spans="1:1" x14ac:dyDescent="0.25">
      <c r="A869" s="54"/>
    </row>
    <row r="870" spans="1:1" x14ac:dyDescent="0.25">
      <c r="A870" s="54"/>
    </row>
    <row r="871" spans="1:1" x14ac:dyDescent="0.25">
      <c r="A871" s="54"/>
    </row>
  </sheetData>
  <sortState xmlns:xlrd2="http://schemas.microsoft.com/office/spreadsheetml/2017/richdata2" ref="A2:B561">
    <sortCondition ref="A157:A561"/>
  </sortState>
  <phoneticPr fontId="1" type="noConversion"/>
  <conditionalFormatting sqref="A1:A1048576">
    <cfRule type="duplicateValues" dxfId="88" priority="1"/>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7415" r:id="rId4" name="Button 7">
              <controlPr defaultSize="0" print="0" autoFill="0" autoPict="0" macro="[0]!STEP1">
                <anchor>
                  <from>
                    <xdr:col>3</xdr:col>
                    <xdr:colOff>3971925</xdr:colOff>
                    <xdr:row>2</xdr:row>
                    <xdr:rowOff>152400</xdr:rowOff>
                  </from>
                  <to>
                    <xdr:col>3</xdr:col>
                    <xdr:colOff>5629275</xdr:colOff>
                    <xdr:row>4</xdr:row>
                    <xdr:rowOff>142875</xdr:rowOff>
                  </to>
                </anchor>
              </controlPr>
            </control>
          </mc:Choice>
        </mc:AlternateContent>
        <mc:AlternateContent xmlns:mc="http://schemas.openxmlformats.org/markup-compatibility/2006">
          <mc:Choice Requires="x14">
            <control shapeId="17418" r:id="rId5" name="Button 10">
              <controlPr defaultSize="0" print="0" autoFill="0" autoPict="0" macro="[0]!CC">
                <anchor>
                  <from>
                    <xdr:col>3</xdr:col>
                    <xdr:colOff>3952875</xdr:colOff>
                    <xdr:row>7</xdr:row>
                    <xdr:rowOff>0</xdr:rowOff>
                  </from>
                  <to>
                    <xdr:col>3</xdr:col>
                    <xdr:colOff>5629275</xdr:colOff>
                    <xdr:row>10</xdr:row>
                    <xdr:rowOff>200025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53DE1-0BC9-C64A-9A5E-C9AC231532A4}">
  <sheetPr codeName="Feuil7">
    <tabColor rgb="FFFFC000"/>
  </sheetPr>
  <dimension ref="A1:BG6"/>
  <sheetViews>
    <sheetView topLeftCell="AO1" zoomScale="85" zoomScaleNormal="85" workbookViewId="0">
      <selection activeCell="AW34" sqref="AW34"/>
    </sheetView>
  </sheetViews>
  <sheetFormatPr baseColWidth="10" defaultRowHeight="15.75" x14ac:dyDescent="0.25"/>
  <cols>
    <col min="1" max="1" width="8.375" bestFit="1" customWidth="1"/>
    <col min="2" max="2" width="8.125" bestFit="1" customWidth="1"/>
    <col min="3" max="3" width="7.875" bestFit="1" customWidth="1"/>
    <col min="4" max="4" width="9.5" bestFit="1" customWidth="1"/>
    <col min="5" max="5" width="3.875" customWidth="1"/>
    <col min="6" max="6" width="7.875" bestFit="1" customWidth="1"/>
    <col min="7" max="7" width="23" customWidth="1"/>
    <col min="8" max="8" width="7.875" bestFit="1" customWidth="1"/>
    <col min="9" max="9" width="9.5" style="43" bestFit="1" customWidth="1"/>
    <col min="10" max="10" width="3.875" customWidth="1"/>
    <col min="11" max="11" width="7.875" bestFit="1" customWidth="1"/>
    <col min="12" max="12" width="7.5" bestFit="1" customWidth="1"/>
    <col min="13" max="13" width="7.875" bestFit="1" customWidth="1"/>
    <col min="14" max="14" width="9.5" bestFit="1" customWidth="1"/>
    <col min="15" max="15" width="3.875" customWidth="1"/>
    <col min="16" max="16" width="9.875" bestFit="1" customWidth="1"/>
    <col min="17" max="17" width="7.5" bestFit="1" customWidth="1"/>
    <col min="18" max="18" width="7.875" bestFit="1" customWidth="1"/>
    <col min="19" max="19" width="9.5" bestFit="1" customWidth="1"/>
    <col min="20" max="20" width="3.875" customWidth="1"/>
    <col min="21" max="21" width="7.875" bestFit="1" customWidth="1"/>
    <col min="22" max="22" width="7.5" bestFit="1" customWidth="1"/>
    <col min="23" max="23" width="7.875" bestFit="1" customWidth="1"/>
    <col min="24" max="24" width="9.5" bestFit="1" customWidth="1"/>
    <col min="25" max="25" width="3.875" customWidth="1"/>
    <col min="26" max="26" width="7.875" bestFit="1" customWidth="1"/>
    <col min="27" max="27" width="7.5" bestFit="1" customWidth="1"/>
    <col min="28" max="28" width="7.625" bestFit="1" customWidth="1"/>
    <col min="29" max="29" width="9.5" bestFit="1" customWidth="1"/>
    <col min="30" max="30" width="3.875" customWidth="1"/>
    <col min="34" max="34" width="9.5" bestFit="1" customWidth="1"/>
    <col min="35" max="35" width="3.875" customWidth="1"/>
  </cols>
  <sheetData>
    <row r="1" spans="1:59" s="35" customFormat="1" ht="15.75" customHeight="1" x14ac:dyDescent="0.25">
      <c r="A1" s="104" t="s">
        <v>2733</v>
      </c>
      <c r="B1" s="105"/>
      <c r="C1" s="105"/>
      <c r="D1" s="105"/>
      <c r="F1" s="104" t="s">
        <v>2733</v>
      </c>
      <c r="G1" s="105"/>
      <c r="H1" s="105"/>
      <c r="I1" s="105"/>
      <c r="K1" s="104" t="s">
        <v>2733</v>
      </c>
      <c r="L1" s="105"/>
      <c r="M1" s="105"/>
      <c r="N1" s="105"/>
      <c r="P1" s="104" t="s">
        <v>2733</v>
      </c>
      <c r="Q1" s="105"/>
      <c r="R1" s="105"/>
      <c r="S1" s="105"/>
      <c r="U1" s="104" t="s">
        <v>2733</v>
      </c>
      <c r="V1" s="105"/>
      <c r="W1" s="105"/>
      <c r="X1" s="105"/>
      <c r="Z1" s="104" t="s">
        <v>2733</v>
      </c>
      <c r="AA1" s="105"/>
      <c r="AB1" s="105"/>
      <c r="AC1" s="105"/>
      <c r="AE1" s="104" t="s">
        <v>2733</v>
      </c>
      <c r="AF1" s="105"/>
      <c r="AG1" s="105"/>
      <c r="AH1" s="105"/>
      <c r="AJ1" s="104" t="s">
        <v>2733</v>
      </c>
      <c r="AK1" s="105"/>
      <c r="AL1" s="105"/>
      <c r="AM1" s="105"/>
      <c r="AO1" s="104" t="s">
        <v>2733</v>
      </c>
      <c r="AP1" s="105"/>
      <c r="AQ1" s="105"/>
      <c r="AR1" s="105"/>
      <c r="AT1" s="104" t="s">
        <v>2733</v>
      </c>
      <c r="AU1" s="105"/>
      <c r="AV1" s="105"/>
      <c r="AW1" s="105"/>
      <c r="AY1" s="104" t="s">
        <v>2733</v>
      </c>
      <c r="AZ1" s="105"/>
      <c r="BA1" s="105"/>
      <c r="BB1" s="105"/>
      <c r="BD1" s="104" t="s">
        <v>2733</v>
      </c>
      <c r="BE1" s="105"/>
      <c r="BF1" s="105"/>
      <c r="BG1" s="105"/>
    </row>
    <row r="2" spans="1:59" ht="18" x14ac:dyDescent="0.25">
      <c r="A2" s="44" t="s">
        <v>1555</v>
      </c>
      <c r="B2" s="44" t="s">
        <v>1556</v>
      </c>
      <c r="C2" s="45" t="s">
        <v>1557</v>
      </c>
      <c r="D2" s="45" t="s">
        <v>1558</v>
      </c>
      <c r="F2" s="44" t="s">
        <v>1555</v>
      </c>
      <c r="G2" s="44" t="s">
        <v>1556</v>
      </c>
      <c r="H2" s="45" t="s">
        <v>1557</v>
      </c>
      <c r="I2" s="45" t="s">
        <v>1558</v>
      </c>
      <c r="K2" s="44" t="s">
        <v>1555</v>
      </c>
      <c r="L2" s="44" t="s">
        <v>1556</v>
      </c>
      <c r="M2" s="45" t="s">
        <v>1557</v>
      </c>
      <c r="N2" s="45" t="s">
        <v>1558</v>
      </c>
      <c r="P2" s="44" t="s">
        <v>1555</v>
      </c>
      <c r="Q2" s="44" t="s">
        <v>1556</v>
      </c>
      <c r="R2" s="45" t="s">
        <v>1557</v>
      </c>
      <c r="S2" s="45" t="s">
        <v>1558</v>
      </c>
      <c r="U2" s="44" t="s">
        <v>1555</v>
      </c>
      <c r="V2" s="44" t="s">
        <v>1556</v>
      </c>
      <c r="W2" s="45" t="s">
        <v>1557</v>
      </c>
      <c r="X2" s="45" t="s">
        <v>1558</v>
      </c>
      <c r="Z2" s="44" t="s">
        <v>1555</v>
      </c>
      <c r="AA2" s="44" t="s">
        <v>1556</v>
      </c>
      <c r="AB2" s="45" t="s">
        <v>1557</v>
      </c>
      <c r="AC2" s="45" t="s">
        <v>1558</v>
      </c>
      <c r="AE2" s="44" t="s">
        <v>1555</v>
      </c>
      <c r="AF2" s="44" t="s">
        <v>1556</v>
      </c>
      <c r="AG2" s="45" t="s">
        <v>1557</v>
      </c>
      <c r="AH2" s="45" t="s">
        <v>1558</v>
      </c>
      <c r="AJ2" s="44" t="s">
        <v>1555</v>
      </c>
      <c r="AK2" s="44" t="s">
        <v>1556</v>
      </c>
      <c r="AL2" s="45" t="s">
        <v>1557</v>
      </c>
      <c r="AM2" s="45" t="s">
        <v>1558</v>
      </c>
      <c r="AO2" s="44" t="s">
        <v>1555</v>
      </c>
      <c r="AP2" s="44" t="s">
        <v>1556</v>
      </c>
      <c r="AQ2" s="45" t="s">
        <v>1557</v>
      </c>
      <c r="AR2" s="45" t="s">
        <v>1558</v>
      </c>
      <c r="AT2" s="44" t="s">
        <v>1555</v>
      </c>
      <c r="AU2" s="44" t="s">
        <v>1556</v>
      </c>
      <c r="AV2" s="45" t="s">
        <v>1557</v>
      </c>
      <c r="AW2" s="45" t="s">
        <v>1558</v>
      </c>
      <c r="AY2" s="44" t="s">
        <v>1555</v>
      </c>
      <c r="AZ2" s="44" t="s">
        <v>1556</v>
      </c>
      <c r="BA2" s="45" t="s">
        <v>1557</v>
      </c>
      <c r="BB2" s="45" t="s">
        <v>1558</v>
      </c>
      <c r="BD2" s="44" t="s">
        <v>1555</v>
      </c>
      <c r="BE2" s="44" t="s">
        <v>1556</v>
      </c>
      <c r="BF2" s="45" t="s">
        <v>1557</v>
      </c>
      <c r="BG2" s="45" t="s">
        <v>1558</v>
      </c>
    </row>
    <row r="3" spans="1:59" x14ac:dyDescent="0.25">
      <c r="A3" s="47"/>
      <c r="B3" s="47"/>
      <c r="C3" s="46"/>
      <c r="D3" s="47"/>
      <c r="F3" s="47"/>
      <c r="G3" s="63"/>
      <c r="H3" s="47"/>
      <c r="I3" s="47"/>
      <c r="K3" s="47"/>
      <c r="L3" s="63"/>
      <c r="M3" s="47"/>
      <c r="N3" s="47"/>
      <c r="P3" s="47"/>
      <c r="Q3" s="63"/>
      <c r="R3" s="47"/>
      <c r="S3" s="47"/>
      <c r="U3" s="47"/>
      <c r="V3" s="63"/>
      <c r="W3" s="47"/>
      <c r="X3" s="47"/>
      <c r="Z3" s="47"/>
      <c r="AA3" s="63"/>
      <c r="AB3" s="47"/>
      <c r="AC3" s="47"/>
      <c r="AE3" s="47"/>
      <c r="AF3" s="63"/>
      <c r="AG3" s="47"/>
      <c r="AH3" s="47"/>
      <c r="AJ3" s="47"/>
      <c r="AK3" s="63"/>
      <c r="AL3" s="47"/>
      <c r="AM3" s="47"/>
      <c r="AO3" s="47"/>
      <c r="AP3" s="63"/>
      <c r="AQ3" s="47"/>
      <c r="AR3" s="47"/>
      <c r="AT3" s="47"/>
      <c r="AU3" s="63"/>
      <c r="AV3" s="47"/>
      <c r="AW3" s="47"/>
      <c r="AY3" s="47"/>
      <c r="AZ3" s="63"/>
      <c r="BA3" s="47"/>
      <c r="BB3" s="47"/>
      <c r="BD3" s="47"/>
      <c r="BE3" s="63"/>
      <c r="BF3" s="47"/>
      <c r="BG3" s="47"/>
    </row>
    <row r="4" spans="1:59" x14ac:dyDescent="0.25">
      <c r="A4" s="47"/>
      <c r="B4" s="47"/>
      <c r="C4" s="46"/>
      <c r="D4" s="47"/>
      <c r="F4" s="47"/>
      <c r="G4" s="47"/>
      <c r="H4" s="47"/>
      <c r="I4" s="47"/>
      <c r="K4" s="47"/>
      <c r="L4" s="47"/>
      <c r="M4" s="47"/>
      <c r="N4" s="47"/>
      <c r="P4" s="47"/>
      <c r="Q4" s="47"/>
      <c r="R4" s="47"/>
      <c r="S4" s="47"/>
      <c r="U4" s="47"/>
      <c r="V4" s="47"/>
      <c r="W4" s="47"/>
      <c r="X4" s="47"/>
      <c r="Z4" s="47"/>
      <c r="AA4" s="47"/>
      <c r="AB4" s="47"/>
      <c r="AC4" s="47"/>
      <c r="AE4" s="47"/>
      <c r="AF4" s="47"/>
      <c r="AG4" s="47"/>
      <c r="AH4" s="47"/>
      <c r="AJ4" s="47"/>
      <c r="AK4" s="47"/>
      <c r="AL4" s="47"/>
      <c r="AM4" s="47"/>
      <c r="AO4" s="47"/>
      <c r="AP4" s="47"/>
      <c r="AQ4" s="47"/>
      <c r="AR4" s="47"/>
      <c r="AT4" s="47"/>
      <c r="AU4" s="47"/>
      <c r="AV4" s="47"/>
      <c r="AW4" s="47"/>
      <c r="AY4" s="47"/>
      <c r="AZ4" s="47"/>
      <c r="BA4" s="47"/>
      <c r="BB4" s="47"/>
      <c r="BD4" s="47"/>
      <c r="BE4" s="47"/>
      <c r="BF4" s="47"/>
      <c r="BG4" s="47"/>
    </row>
    <row r="5" spans="1:59" x14ac:dyDescent="0.25">
      <c r="A5" s="47"/>
      <c r="B5" s="47"/>
      <c r="C5" s="46"/>
      <c r="D5" s="47"/>
      <c r="F5" s="47"/>
      <c r="G5" s="47"/>
      <c r="H5" s="47"/>
      <c r="I5" s="47"/>
      <c r="K5" s="47"/>
      <c r="L5" s="47"/>
      <c r="M5" s="47"/>
      <c r="N5" s="47"/>
      <c r="P5" s="47"/>
      <c r="Q5" s="47"/>
      <c r="R5" s="47"/>
      <c r="S5" s="47"/>
      <c r="U5" s="47"/>
      <c r="V5" s="47"/>
      <c r="W5" s="47"/>
      <c r="X5" s="47"/>
      <c r="Z5" s="47"/>
      <c r="AA5" s="47"/>
      <c r="AB5" s="47"/>
      <c r="AC5" s="47"/>
      <c r="AE5" s="47"/>
      <c r="AF5" s="47"/>
      <c r="AG5" s="47"/>
      <c r="AH5" s="47"/>
      <c r="AJ5" s="47"/>
      <c r="AK5" s="47"/>
      <c r="AL5" s="47"/>
      <c r="AM5" s="47"/>
      <c r="AO5" s="47"/>
      <c r="AP5" s="47"/>
      <c r="AQ5" s="47"/>
      <c r="AR5" s="47"/>
      <c r="AT5" s="47"/>
      <c r="AU5" s="47"/>
      <c r="AV5" s="47"/>
      <c r="AW5" s="47"/>
      <c r="AY5" s="47"/>
      <c r="AZ5" s="47"/>
      <c r="BA5" s="47"/>
      <c r="BB5" s="47"/>
      <c r="BD5" s="47"/>
      <c r="BE5" s="47"/>
      <c r="BF5" s="47"/>
      <c r="BG5" s="47"/>
    </row>
    <row r="6" spans="1:59" x14ac:dyDescent="0.25">
      <c r="A6" s="47"/>
      <c r="B6" s="47"/>
      <c r="C6" s="46"/>
      <c r="D6" s="47"/>
      <c r="F6" s="47"/>
      <c r="G6" s="47"/>
      <c r="H6" s="47"/>
      <c r="I6" s="47"/>
      <c r="K6" s="47"/>
      <c r="L6" s="47"/>
      <c r="M6" s="47"/>
      <c r="N6" s="47"/>
      <c r="P6" s="47"/>
      <c r="Q6" s="47"/>
      <c r="R6" s="47"/>
      <c r="S6" s="47"/>
      <c r="U6" s="47"/>
      <c r="V6" s="47"/>
      <c r="W6" s="47"/>
      <c r="X6" s="47"/>
      <c r="Z6" s="47"/>
      <c r="AA6" s="47"/>
      <c r="AB6" s="47"/>
      <c r="AC6" s="47"/>
      <c r="AE6" s="47"/>
      <c r="AF6" s="47"/>
      <c r="AG6" s="47"/>
      <c r="AH6" s="47"/>
      <c r="AJ6" s="47"/>
      <c r="AK6" s="47"/>
      <c r="AL6" s="47"/>
      <c r="AM6" s="47"/>
      <c r="AO6" s="47"/>
      <c r="AP6" s="47"/>
      <c r="AQ6" s="47"/>
      <c r="AR6" s="47"/>
      <c r="AT6" s="47"/>
      <c r="AU6" s="47"/>
      <c r="AV6" s="47"/>
      <c r="AW6" s="47"/>
      <c r="AY6" s="47"/>
      <c r="AZ6" s="47"/>
      <c r="BA6" s="47"/>
      <c r="BB6" s="47"/>
      <c r="BD6" s="47"/>
      <c r="BE6" s="47"/>
      <c r="BF6" s="47"/>
      <c r="BG6" s="47"/>
    </row>
  </sheetData>
  <mergeCells count="12">
    <mergeCell ref="AO1:AR1"/>
    <mergeCell ref="AT1:AW1"/>
    <mergeCell ref="AY1:BB1"/>
    <mergeCell ref="BD1:BG1"/>
    <mergeCell ref="Z1:AC1"/>
    <mergeCell ref="AE1:AH1"/>
    <mergeCell ref="AJ1:AM1"/>
    <mergeCell ref="A1:D1"/>
    <mergeCell ref="F1:I1"/>
    <mergeCell ref="K1:N1"/>
    <mergeCell ref="P1:S1"/>
    <mergeCell ref="U1:X1"/>
  </mergeCells>
  <phoneticPr fontId="1" type="noConversion"/>
  <conditionalFormatting sqref="D1:D2 D7:D1048576 I1:I1048576 N1:N1048576 S1:S1048576 X1:X1048576 AC1:AC1048576 AH1:AH1048576">
    <cfRule type="containsText" dxfId="87" priority="34" operator="containsText" text="OUI">
      <formula>NOT(ISERROR(SEARCH("OUI",D1)))</formula>
    </cfRule>
    <cfRule type="containsText" dxfId="86" priority="35" operator="containsText" text="T">
      <formula>NOT(ISERROR(SEARCH("T",D1)))</formula>
    </cfRule>
    <cfRule type="containsText" dxfId="85" priority="36" operator="containsText" text="NON">
      <formula>NOT(ISERROR(SEARCH("NON",D1)))</formula>
    </cfRule>
  </conditionalFormatting>
  <conditionalFormatting sqref="AM3:AM6">
    <cfRule type="containsText" dxfId="84" priority="28" operator="containsText" text="OUI">
      <formula>NOT(ISERROR(SEARCH("OUI",AM3)))</formula>
    </cfRule>
    <cfRule type="containsText" dxfId="83" priority="29" operator="containsText" text="T">
      <formula>NOT(ISERROR(SEARCH("T",AM3)))</formula>
    </cfRule>
    <cfRule type="containsText" dxfId="82" priority="30" operator="containsText" text="NON">
      <formula>NOT(ISERROR(SEARCH("NON",AM3)))</formula>
    </cfRule>
  </conditionalFormatting>
  <conditionalFormatting sqref="AR3:AR6">
    <cfRule type="containsText" dxfId="81" priority="25" operator="containsText" text="OUI">
      <formula>NOT(ISERROR(SEARCH("OUI",AR3)))</formula>
    </cfRule>
    <cfRule type="containsText" dxfId="80" priority="26" operator="containsText" text="T">
      <formula>NOT(ISERROR(SEARCH("T",AR3)))</formula>
    </cfRule>
    <cfRule type="containsText" dxfId="79" priority="27" operator="containsText" text="NON">
      <formula>NOT(ISERROR(SEARCH("NON",AR3)))</formula>
    </cfRule>
  </conditionalFormatting>
  <conditionalFormatting sqref="AW3:AW6">
    <cfRule type="containsText" dxfId="78" priority="22" operator="containsText" text="OUI">
      <formula>NOT(ISERROR(SEARCH("OUI",AW3)))</formula>
    </cfRule>
    <cfRule type="containsText" dxfId="77" priority="23" operator="containsText" text="T">
      <formula>NOT(ISERROR(SEARCH("T",AW3)))</formula>
    </cfRule>
    <cfRule type="containsText" dxfId="76" priority="24" operator="containsText" text="NON">
      <formula>NOT(ISERROR(SEARCH("NON",AW3)))</formula>
    </cfRule>
  </conditionalFormatting>
  <conditionalFormatting sqref="BB3:BB6">
    <cfRule type="containsText" dxfId="75" priority="19" operator="containsText" text="OUI">
      <formula>NOT(ISERROR(SEARCH("OUI",BB3)))</formula>
    </cfRule>
    <cfRule type="containsText" dxfId="74" priority="20" operator="containsText" text="T">
      <formula>NOT(ISERROR(SEARCH("T",BB3)))</formula>
    </cfRule>
    <cfRule type="containsText" dxfId="73" priority="21" operator="containsText" text="NON">
      <formula>NOT(ISERROR(SEARCH("NON",BB3)))</formula>
    </cfRule>
  </conditionalFormatting>
  <conditionalFormatting sqref="BG3:BG6">
    <cfRule type="containsText" dxfId="72" priority="16" operator="containsText" text="OUI">
      <formula>NOT(ISERROR(SEARCH("OUI",BG3)))</formula>
    </cfRule>
    <cfRule type="containsText" dxfId="71" priority="17" operator="containsText" text="T">
      <formula>NOT(ISERROR(SEARCH("T",BG3)))</formula>
    </cfRule>
    <cfRule type="containsText" dxfId="70" priority="18" operator="containsText" text="NON">
      <formula>NOT(ISERROR(SEARCH("NON",BG3)))</formula>
    </cfRule>
  </conditionalFormatting>
  <conditionalFormatting sqref="AM1">
    <cfRule type="containsText" dxfId="41" priority="13" operator="containsText" text="OUI">
      <formula>NOT(ISERROR(SEARCH("OUI",AM1)))</formula>
    </cfRule>
    <cfRule type="containsText" dxfId="40" priority="14" operator="containsText" text="T">
      <formula>NOT(ISERROR(SEARCH("T",AM1)))</formula>
    </cfRule>
    <cfRule type="containsText" dxfId="39" priority="15" operator="containsText" text="NON">
      <formula>NOT(ISERROR(SEARCH("NON",AM1)))</formula>
    </cfRule>
  </conditionalFormatting>
  <conditionalFormatting sqref="AR1">
    <cfRule type="containsText" dxfId="38" priority="10" operator="containsText" text="OUI">
      <formula>NOT(ISERROR(SEARCH("OUI",AR1)))</formula>
    </cfRule>
    <cfRule type="containsText" dxfId="37" priority="11" operator="containsText" text="T">
      <formula>NOT(ISERROR(SEARCH("T",AR1)))</formula>
    </cfRule>
    <cfRule type="containsText" dxfId="36" priority="12" operator="containsText" text="NON">
      <formula>NOT(ISERROR(SEARCH("NON",AR1)))</formula>
    </cfRule>
  </conditionalFormatting>
  <conditionalFormatting sqref="AW1">
    <cfRule type="containsText" dxfId="35" priority="7" operator="containsText" text="OUI">
      <formula>NOT(ISERROR(SEARCH("OUI",AW1)))</formula>
    </cfRule>
    <cfRule type="containsText" dxfId="34" priority="8" operator="containsText" text="T">
      <formula>NOT(ISERROR(SEARCH("T",AW1)))</formula>
    </cfRule>
    <cfRule type="containsText" dxfId="33" priority="9" operator="containsText" text="NON">
      <formula>NOT(ISERROR(SEARCH("NON",AW1)))</formula>
    </cfRule>
  </conditionalFormatting>
  <conditionalFormatting sqref="BB1">
    <cfRule type="containsText" dxfId="32" priority="4" operator="containsText" text="OUI">
      <formula>NOT(ISERROR(SEARCH("OUI",BB1)))</formula>
    </cfRule>
    <cfRule type="containsText" dxfId="31" priority="5" operator="containsText" text="T">
      <formula>NOT(ISERROR(SEARCH("T",BB1)))</formula>
    </cfRule>
    <cfRule type="containsText" dxfId="30" priority="6" operator="containsText" text="NON">
      <formula>NOT(ISERROR(SEARCH("NON",BB1)))</formula>
    </cfRule>
  </conditionalFormatting>
  <conditionalFormatting sqref="BG1">
    <cfRule type="containsText" dxfId="29" priority="1" operator="containsText" text="OUI">
      <formula>NOT(ISERROR(SEARCH("OUI",BG1)))</formula>
    </cfRule>
    <cfRule type="containsText" dxfId="28" priority="2" operator="containsText" text="T">
      <formula>NOT(ISERROR(SEARCH("T",BG1)))</formula>
    </cfRule>
    <cfRule type="containsText" dxfId="27" priority="3" operator="containsText" text="NON">
      <formula>NOT(ISERROR(SEARCH("NON",BG1)))</formula>
    </cfRule>
  </conditionalFormatting>
  <pageMargins left="0.7" right="0.7" top="0.75" bottom="0.75" header="0.3" footer="0.3"/>
  <pageSetup paperSize="9" orientation="portrait"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CA74D-2C71-9E48-92D8-ADE18499307A}">
  <sheetPr codeName="Feuil3">
    <tabColor theme="4"/>
  </sheetPr>
  <dimension ref="A1:J379"/>
  <sheetViews>
    <sheetView zoomScale="75" zoomScaleNormal="106" workbookViewId="0">
      <pane ySplit="1" topLeftCell="A145" activePane="bottomLeft" state="frozen"/>
      <selection pane="bottomLeft" activeCell="D216" sqref="D216"/>
    </sheetView>
  </sheetViews>
  <sheetFormatPr baseColWidth="10" defaultRowHeight="15.75" x14ac:dyDescent="0.25"/>
  <cols>
    <col min="1" max="1" width="22.375" bestFit="1" customWidth="1"/>
    <col min="2" max="2" width="18.625" bestFit="1" customWidth="1"/>
    <col min="3" max="3" width="54.5" customWidth="1"/>
    <col min="4" max="4" width="44" customWidth="1"/>
    <col min="5" max="5" width="52.625" customWidth="1"/>
    <col min="6" max="6" width="12.875" bestFit="1" customWidth="1"/>
    <col min="7" max="7" width="18.5" bestFit="1" customWidth="1"/>
    <col min="8" max="8" width="13.125" bestFit="1" customWidth="1"/>
    <col min="9" max="9" width="50.875" customWidth="1"/>
    <col min="10" max="10" width="44" hidden="1" customWidth="1"/>
  </cols>
  <sheetData>
    <row r="1" spans="1:10" ht="33" thickTop="1" thickBot="1" x14ac:dyDescent="0.3">
      <c r="A1" s="30" t="s">
        <v>398</v>
      </c>
      <c r="B1" s="31" t="s">
        <v>399</v>
      </c>
      <c r="C1" s="32" t="s">
        <v>400</v>
      </c>
      <c r="D1" s="33" t="s">
        <v>401</v>
      </c>
      <c r="E1" s="33" t="s">
        <v>427</v>
      </c>
      <c r="F1" s="33" t="s">
        <v>73</v>
      </c>
      <c r="G1" s="34" t="s">
        <v>402</v>
      </c>
      <c r="H1" s="31" t="s">
        <v>2262</v>
      </c>
      <c r="I1" s="58" t="s">
        <v>2520</v>
      </c>
      <c r="J1" s="33" t="s">
        <v>401</v>
      </c>
    </row>
    <row r="2" spans="1:10" ht="32.25" thickTop="1" x14ac:dyDescent="0.25">
      <c r="A2" s="22" t="s">
        <v>248</v>
      </c>
      <c r="B2" s="27">
        <v>14</v>
      </c>
      <c r="C2" s="26" t="s">
        <v>655</v>
      </c>
      <c r="D2" s="26" t="s">
        <v>929</v>
      </c>
      <c r="E2" s="26" t="s">
        <v>656</v>
      </c>
      <c r="F2" s="26">
        <v>2007</v>
      </c>
      <c r="G2" s="22"/>
      <c r="H2" s="27"/>
      <c r="I2" s="57" t="str">
        <f>HYPERLINK(("https://www.google.fr/search?q=")&amp;(_xlfn.TEXTJOIN(" ",TRUE,Tableau7[[#This Row],[Titre]],J2,Tableau7[[#This Row],[Date]])),Tableau7[[#This Row],[Titre]])</f>
        <v>The OECD transfer pricing guidelines as a source of tax law : is globalization reaching the tax law</v>
      </c>
      <c r="J2" s="26" t="s">
        <v>929</v>
      </c>
    </row>
    <row r="3" spans="1:10" x14ac:dyDescent="0.25">
      <c r="A3" s="22" t="s">
        <v>371</v>
      </c>
      <c r="B3" s="27">
        <v>173</v>
      </c>
      <c r="C3" s="26" t="s">
        <v>1231</v>
      </c>
      <c r="D3" s="26" t="s">
        <v>1448</v>
      </c>
      <c r="E3" s="26" t="s">
        <v>1233</v>
      </c>
      <c r="F3" s="26">
        <v>2001</v>
      </c>
      <c r="G3" s="26" t="s">
        <v>1232</v>
      </c>
      <c r="H3" s="27"/>
      <c r="I3" s="59" t="str">
        <f>HYPERLINK(("https://www.google.fr/search?q=")&amp;(_xlfn.TEXTJOIN(" ",TRUE,Tableau7[[#This Row],[Titre]],J3,Tableau7[[#This Row],[Date]])),Tableau7[[#This Row],[Titre]])</f>
        <v xml:space="preserve">Do we need and international tax organization ? </v>
      </c>
      <c r="J3" s="26" t="s">
        <v>1448</v>
      </c>
    </row>
    <row r="4" spans="1:10" ht="47.25" x14ac:dyDescent="0.25">
      <c r="A4" s="22" t="s">
        <v>389</v>
      </c>
      <c r="B4" s="27">
        <v>545</v>
      </c>
      <c r="C4" s="26" t="s">
        <v>1195</v>
      </c>
      <c r="D4" s="26" t="s">
        <v>1458</v>
      </c>
      <c r="E4" s="26" t="s">
        <v>1193</v>
      </c>
      <c r="F4" s="26">
        <v>1999</v>
      </c>
      <c r="G4" s="26" t="s">
        <v>1194</v>
      </c>
      <c r="H4" s="27"/>
      <c r="I4" s="59" t="str">
        <f>HYPERLINK(("https://www.google.fr/search?q=")&amp;(_xlfn.TEXTJOIN(" ",TRUE,Tableau7[[#This Row],[Titre]],J4,Tableau7[[#This Row],[Date]])),Tableau7[[#This Row],[Titre]])</f>
        <v>Comparaison entre le code de conduite communautaire et la recommandation de l'OCDE sur la concurrence fiscale déloyale</v>
      </c>
      <c r="J4" s="26" t="s">
        <v>1458</v>
      </c>
    </row>
    <row r="5" spans="1:10" x14ac:dyDescent="0.25">
      <c r="A5" s="22" t="s">
        <v>1189</v>
      </c>
      <c r="B5" s="27">
        <v>969</v>
      </c>
      <c r="C5" s="26" t="s">
        <v>1404</v>
      </c>
      <c r="D5" s="26" t="s">
        <v>1440</v>
      </c>
      <c r="E5" s="26" t="s">
        <v>1405</v>
      </c>
      <c r="F5" s="26">
        <v>2002</v>
      </c>
      <c r="G5" s="26" t="s">
        <v>1406</v>
      </c>
      <c r="H5" s="27"/>
      <c r="I5" s="59" t="str">
        <f>HYPERLINK(("https://www.google.fr/search?q=")&amp;(_xlfn.TEXTJOIN(" ",TRUE,Tableau7[[#This Row],[Titre]],J5,Tableau7[[#This Row],[Date]])),Tableau7[[#This Row],[Titre]])</f>
        <v>The role of tax treaties in the 21st century</v>
      </c>
      <c r="J5" s="26" t="s">
        <v>1440</v>
      </c>
    </row>
    <row r="6" spans="1:10" x14ac:dyDescent="0.25">
      <c r="A6" s="22" t="s">
        <v>1559</v>
      </c>
      <c r="B6" s="27">
        <v>113</v>
      </c>
      <c r="C6" s="26" t="s">
        <v>1669</v>
      </c>
      <c r="D6" s="26" t="s">
        <v>1440</v>
      </c>
      <c r="E6" s="26" t="s">
        <v>1670</v>
      </c>
      <c r="F6" s="26">
        <v>1999</v>
      </c>
      <c r="G6" s="26" t="s">
        <v>1671</v>
      </c>
      <c r="H6" s="27"/>
      <c r="I6" s="59" t="str">
        <f>HYPERLINK(("https://www.google.fr/search?q=")&amp;(_xlfn.TEXTJOIN(" ",TRUE,Tableau7[[#This Row],[Titre]],J6,Tableau7[[#This Row],[Date]])),Tableau7[[#This Row],[Titre]])</f>
        <v>The future of the OECD model tax convention</v>
      </c>
      <c r="J6" s="26" t="s">
        <v>1440</v>
      </c>
    </row>
    <row r="7" spans="1:10" ht="31.5" x14ac:dyDescent="0.25">
      <c r="A7" s="22" t="s">
        <v>133</v>
      </c>
      <c r="B7" s="27">
        <v>34</v>
      </c>
      <c r="C7" s="26" t="s">
        <v>868</v>
      </c>
      <c r="D7" s="26" t="s">
        <v>1500</v>
      </c>
      <c r="E7" s="26" t="s">
        <v>869</v>
      </c>
      <c r="F7" s="26">
        <v>2011</v>
      </c>
      <c r="G7" s="26"/>
      <c r="H7" s="27"/>
      <c r="I7" s="59" t="str">
        <f>HYPERLINK(("https://www.google.fr/search?q=")&amp;(_xlfn.TEXTJOIN(" ",TRUE,Tableau7[[#This Row],[Titre]],J7,Tableau7[[#This Row],[Date]])),Tableau7[[#This Row],[Titre]])</f>
        <v>History of tax treaties - The relevance of the OECD documents for the interpretation of tax treaties</v>
      </c>
      <c r="J7" s="26" t="s">
        <v>2238</v>
      </c>
    </row>
    <row r="8" spans="1:10" ht="31.5" x14ac:dyDescent="0.25">
      <c r="A8" s="22" t="s">
        <v>133</v>
      </c>
      <c r="B8" s="27">
        <v>37</v>
      </c>
      <c r="C8" s="22" t="s">
        <v>870</v>
      </c>
      <c r="D8" s="22" t="s">
        <v>901</v>
      </c>
      <c r="E8" s="22" t="s">
        <v>871</v>
      </c>
      <c r="F8" s="22">
        <v>2018</v>
      </c>
      <c r="G8" s="26"/>
      <c r="H8" s="27"/>
      <c r="I8" s="59"/>
      <c r="J8" s="22" t="s">
        <v>901</v>
      </c>
    </row>
    <row r="9" spans="1:10" ht="31.5" x14ac:dyDescent="0.25">
      <c r="A9" s="22" t="s">
        <v>201</v>
      </c>
      <c r="B9" s="27">
        <v>39</v>
      </c>
      <c r="C9" s="22" t="s">
        <v>1005</v>
      </c>
      <c r="D9" s="22" t="s">
        <v>1520</v>
      </c>
      <c r="E9" s="22" t="s">
        <v>1006</v>
      </c>
      <c r="F9" s="22">
        <v>1970</v>
      </c>
      <c r="G9" s="22"/>
      <c r="H9" s="27"/>
      <c r="I9" s="22"/>
      <c r="J9" s="22" t="s">
        <v>1520</v>
      </c>
    </row>
    <row r="10" spans="1:10" x14ac:dyDescent="0.25">
      <c r="A10" s="22" t="s">
        <v>201</v>
      </c>
      <c r="B10" s="27">
        <v>53</v>
      </c>
      <c r="C10" s="22" t="s">
        <v>1009</v>
      </c>
      <c r="D10" s="22" t="s">
        <v>1010</v>
      </c>
      <c r="E10" s="22" t="s">
        <v>1011</v>
      </c>
      <c r="F10" s="22"/>
      <c r="G10" s="22" t="s">
        <v>1012</v>
      </c>
      <c r="H10" s="27"/>
      <c r="I10" s="22"/>
      <c r="J10" s="22" t="s">
        <v>1010</v>
      </c>
    </row>
    <row r="11" spans="1:10" ht="47.25" x14ac:dyDescent="0.25">
      <c r="A11" s="22" t="s">
        <v>201</v>
      </c>
      <c r="B11" s="27">
        <v>39</v>
      </c>
      <c r="C11" s="22" t="s">
        <v>1007</v>
      </c>
      <c r="D11" s="22" t="s">
        <v>1469</v>
      </c>
      <c r="E11" s="22" t="s">
        <v>1008</v>
      </c>
      <c r="F11" s="22">
        <v>1968</v>
      </c>
      <c r="G11" s="22"/>
      <c r="H11" s="27"/>
      <c r="I11" s="22"/>
      <c r="J11" s="22" t="s">
        <v>2239</v>
      </c>
    </row>
    <row r="12" spans="1:10" ht="63" x14ac:dyDescent="0.25">
      <c r="A12" s="22" t="s">
        <v>201</v>
      </c>
      <c r="B12" s="27">
        <v>54</v>
      </c>
      <c r="C12" s="22" t="s">
        <v>1013</v>
      </c>
      <c r="D12" s="22" t="s">
        <v>1016</v>
      </c>
      <c r="E12" s="22" t="s">
        <v>1014</v>
      </c>
      <c r="F12" s="22"/>
      <c r="G12" s="22" t="s">
        <v>1015</v>
      </c>
      <c r="H12" s="27"/>
      <c r="I12" s="22"/>
      <c r="J12" s="22" t="s">
        <v>1016</v>
      </c>
    </row>
    <row r="13" spans="1:10" x14ac:dyDescent="0.25">
      <c r="A13" s="22" t="s">
        <v>77</v>
      </c>
      <c r="B13" s="27">
        <v>2</v>
      </c>
      <c r="C13" s="22" t="s">
        <v>406</v>
      </c>
      <c r="D13" s="22" t="s">
        <v>893</v>
      </c>
      <c r="E13" s="22" t="s">
        <v>407</v>
      </c>
      <c r="F13" s="22" t="s">
        <v>147</v>
      </c>
      <c r="G13" s="22" t="s">
        <v>408</v>
      </c>
      <c r="H13" s="27"/>
      <c r="I13" s="22"/>
      <c r="J13" s="22" t="s">
        <v>893</v>
      </c>
    </row>
    <row r="14" spans="1:10" x14ac:dyDescent="0.25">
      <c r="A14" s="22" t="s">
        <v>77</v>
      </c>
      <c r="B14" s="27">
        <v>2</v>
      </c>
      <c r="C14" s="22" t="s">
        <v>412</v>
      </c>
      <c r="D14" s="22" t="s">
        <v>413</v>
      </c>
      <c r="E14" s="22" t="s">
        <v>415</v>
      </c>
      <c r="F14" s="22">
        <v>2004</v>
      </c>
      <c r="G14" s="22" t="s">
        <v>416</v>
      </c>
      <c r="H14" s="27"/>
      <c r="I14" s="22"/>
      <c r="J14" s="22" t="s">
        <v>413</v>
      </c>
    </row>
    <row r="15" spans="1:10" x14ac:dyDescent="0.25">
      <c r="A15" s="22" t="s">
        <v>77</v>
      </c>
      <c r="B15" s="27">
        <v>3</v>
      </c>
      <c r="C15" s="22" t="s">
        <v>417</v>
      </c>
      <c r="D15" s="22" t="s">
        <v>917</v>
      </c>
      <c r="E15" s="22" t="s">
        <v>418</v>
      </c>
      <c r="F15" s="22">
        <v>2004</v>
      </c>
      <c r="G15" s="22" t="s">
        <v>419</v>
      </c>
      <c r="H15" s="27"/>
      <c r="I15" s="22"/>
      <c r="J15" s="22" t="s">
        <v>917</v>
      </c>
    </row>
    <row r="16" spans="1:10" ht="47.25" x14ac:dyDescent="0.25">
      <c r="A16" s="22" t="s">
        <v>77</v>
      </c>
      <c r="B16" s="27">
        <v>2</v>
      </c>
      <c r="C16" s="22" t="s">
        <v>409</v>
      </c>
      <c r="D16" s="22" t="s">
        <v>972</v>
      </c>
      <c r="E16" s="22" t="s">
        <v>410</v>
      </c>
      <c r="F16" s="22">
        <v>2011</v>
      </c>
      <c r="G16" s="22" t="s">
        <v>411</v>
      </c>
      <c r="H16" s="27"/>
      <c r="I16" s="22"/>
      <c r="J16" s="22" t="s">
        <v>972</v>
      </c>
    </row>
    <row r="17" spans="1:10" x14ac:dyDescent="0.25">
      <c r="A17" s="22" t="s">
        <v>77</v>
      </c>
      <c r="B17" s="27">
        <v>5</v>
      </c>
      <c r="C17" s="22" t="s">
        <v>423</v>
      </c>
      <c r="D17" s="22" t="s">
        <v>1</v>
      </c>
      <c r="E17" s="22" t="s">
        <v>424</v>
      </c>
      <c r="F17" s="22" t="s">
        <v>425</v>
      </c>
      <c r="G17" s="22" t="s">
        <v>426</v>
      </c>
      <c r="H17" s="27"/>
      <c r="I17" s="22"/>
      <c r="J17" s="22" t="s">
        <v>1</v>
      </c>
    </row>
    <row r="18" spans="1:10" ht="47.25" x14ac:dyDescent="0.25">
      <c r="A18" s="22" t="s">
        <v>78</v>
      </c>
      <c r="B18" s="27">
        <v>3</v>
      </c>
      <c r="C18" s="22" t="s">
        <v>436</v>
      </c>
      <c r="D18" s="22" t="s">
        <v>969</v>
      </c>
      <c r="E18" s="22" t="s">
        <v>437</v>
      </c>
      <c r="F18" s="22">
        <v>2016</v>
      </c>
      <c r="G18" s="22" t="s">
        <v>438</v>
      </c>
      <c r="H18" s="27"/>
      <c r="I18" s="22"/>
      <c r="J18" s="22" t="s">
        <v>969</v>
      </c>
    </row>
    <row r="19" spans="1:10" ht="47.25" x14ac:dyDescent="0.25">
      <c r="A19" s="22" t="s">
        <v>78</v>
      </c>
      <c r="B19" s="27">
        <v>6</v>
      </c>
      <c r="C19" s="22" t="s">
        <v>458</v>
      </c>
      <c r="D19" s="22" t="s">
        <v>939</v>
      </c>
      <c r="E19" s="22" t="s">
        <v>481</v>
      </c>
      <c r="F19" s="22">
        <v>2019</v>
      </c>
      <c r="G19" s="22" t="s">
        <v>460</v>
      </c>
      <c r="H19" s="27"/>
      <c r="I19" s="22"/>
      <c r="J19" s="22" t="s">
        <v>939</v>
      </c>
    </row>
    <row r="20" spans="1:10" ht="31.5" x14ac:dyDescent="0.25">
      <c r="A20" s="66" t="s">
        <v>78</v>
      </c>
      <c r="B20" s="27">
        <v>8</v>
      </c>
      <c r="C20" s="22" t="s">
        <v>464</v>
      </c>
      <c r="D20" s="22" t="s">
        <v>368</v>
      </c>
      <c r="E20" s="22" t="s">
        <v>465</v>
      </c>
      <c r="F20" s="22">
        <v>2018</v>
      </c>
      <c r="G20" s="22" t="s">
        <v>466</v>
      </c>
      <c r="H20" s="27"/>
      <c r="I20" s="22"/>
      <c r="J20" s="22" t="s">
        <v>368</v>
      </c>
    </row>
    <row r="21" spans="1:10" ht="31.5" x14ac:dyDescent="0.25">
      <c r="A21" s="22" t="s">
        <v>78</v>
      </c>
      <c r="B21" s="27">
        <v>4</v>
      </c>
      <c r="C21" s="26" t="s">
        <v>450</v>
      </c>
      <c r="D21" s="26" t="s">
        <v>973</v>
      </c>
      <c r="E21" s="26" t="s">
        <v>451</v>
      </c>
      <c r="F21" s="26">
        <v>2002</v>
      </c>
      <c r="G21" s="26" t="s">
        <v>452</v>
      </c>
      <c r="H21" s="27"/>
      <c r="I21" s="22"/>
      <c r="J21" s="22" t="s">
        <v>973</v>
      </c>
    </row>
    <row r="22" spans="1:10" x14ac:dyDescent="0.25">
      <c r="A22" s="66" t="s">
        <v>78</v>
      </c>
      <c r="B22" s="27">
        <v>13</v>
      </c>
      <c r="C22" s="22" t="s">
        <v>482</v>
      </c>
      <c r="D22" s="22" t="s">
        <v>955</v>
      </c>
      <c r="E22" s="22" t="s">
        <v>483</v>
      </c>
      <c r="F22" s="22">
        <v>2020</v>
      </c>
      <c r="G22" s="22" t="s">
        <v>484</v>
      </c>
      <c r="H22" s="27"/>
      <c r="I22" s="22"/>
      <c r="J22" s="22" t="s">
        <v>955</v>
      </c>
    </row>
    <row r="23" spans="1:10" x14ac:dyDescent="0.25">
      <c r="A23" s="22" t="s">
        <v>79</v>
      </c>
      <c r="B23" s="27">
        <v>1</v>
      </c>
      <c r="C23" s="22" t="s">
        <v>493</v>
      </c>
      <c r="D23" s="22" t="s">
        <v>1</v>
      </c>
      <c r="E23" s="22" t="s">
        <v>494</v>
      </c>
      <c r="F23" s="22">
        <v>2016</v>
      </c>
      <c r="G23" s="22"/>
      <c r="H23" s="27"/>
      <c r="I23" s="22"/>
      <c r="J23" s="22" t="s">
        <v>1</v>
      </c>
    </row>
    <row r="24" spans="1:10" ht="31.5" x14ac:dyDescent="0.25">
      <c r="A24" s="22" t="s">
        <v>79</v>
      </c>
      <c r="B24" s="27">
        <v>1</v>
      </c>
      <c r="C24" s="22" t="s">
        <v>488</v>
      </c>
      <c r="D24" s="22" t="s">
        <v>913</v>
      </c>
      <c r="E24" s="22" t="s">
        <v>842</v>
      </c>
      <c r="F24" s="22">
        <v>2002</v>
      </c>
      <c r="G24" s="22" t="s">
        <v>489</v>
      </c>
      <c r="H24" s="27"/>
      <c r="I24" s="22"/>
      <c r="J24" s="22" t="s">
        <v>913</v>
      </c>
    </row>
    <row r="25" spans="1:10" ht="31.5" x14ac:dyDescent="0.25">
      <c r="A25" s="22" t="s">
        <v>79</v>
      </c>
      <c r="B25" s="27">
        <v>1</v>
      </c>
      <c r="C25" s="22" t="s">
        <v>490</v>
      </c>
      <c r="D25" s="22" t="s">
        <v>953</v>
      </c>
      <c r="E25" s="22" t="s">
        <v>491</v>
      </c>
      <c r="F25" s="22">
        <v>2011</v>
      </c>
      <c r="G25" s="22" t="s">
        <v>492</v>
      </c>
      <c r="H25" s="27"/>
      <c r="I25" s="22"/>
      <c r="J25" s="22" t="s">
        <v>953</v>
      </c>
    </row>
    <row r="26" spans="1:10" ht="47.25" x14ac:dyDescent="0.25">
      <c r="A26" s="22" t="s">
        <v>81</v>
      </c>
      <c r="B26" s="27">
        <v>2</v>
      </c>
      <c r="C26" s="22" t="s">
        <v>498</v>
      </c>
      <c r="D26" s="22" t="s">
        <v>23</v>
      </c>
      <c r="E26" s="22" t="s">
        <v>499</v>
      </c>
      <c r="F26" s="22">
        <v>2015</v>
      </c>
      <c r="G26" s="22"/>
      <c r="H26" s="27"/>
      <c r="I26" s="22"/>
      <c r="J26" s="22" t="s">
        <v>23</v>
      </c>
    </row>
    <row r="27" spans="1:10" ht="31.5" x14ac:dyDescent="0.25">
      <c r="A27" s="22" t="s">
        <v>83</v>
      </c>
      <c r="B27" s="27">
        <v>2</v>
      </c>
      <c r="C27" s="22" t="s">
        <v>510</v>
      </c>
      <c r="D27" s="22" t="s">
        <v>907</v>
      </c>
      <c r="E27" s="22" t="s">
        <v>511</v>
      </c>
      <c r="F27" s="22">
        <v>2017</v>
      </c>
      <c r="G27" s="22" t="s">
        <v>512</v>
      </c>
      <c r="H27" s="27"/>
      <c r="I27" s="22"/>
      <c r="J27" s="22" t="s">
        <v>907</v>
      </c>
    </row>
    <row r="28" spans="1:10" ht="31.5" x14ac:dyDescent="0.25">
      <c r="A28" s="22" t="s">
        <v>83</v>
      </c>
      <c r="B28" s="27">
        <v>9</v>
      </c>
      <c r="C28" s="22" t="s">
        <v>516</v>
      </c>
      <c r="D28" s="22" t="s">
        <v>766</v>
      </c>
      <c r="E28" s="22" t="s">
        <v>517</v>
      </c>
      <c r="F28" s="22">
        <v>2018</v>
      </c>
      <c r="G28" s="22">
        <v>231</v>
      </c>
      <c r="H28" s="27"/>
      <c r="I28" s="22"/>
      <c r="J28" s="22" t="s">
        <v>766</v>
      </c>
    </row>
    <row r="29" spans="1:10" ht="31.5" x14ac:dyDescent="0.25">
      <c r="A29" s="22" t="s">
        <v>83</v>
      </c>
      <c r="B29" s="27">
        <v>2</v>
      </c>
      <c r="C29" s="22" t="s">
        <v>513</v>
      </c>
      <c r="D29" s="22" t="s">
        <v>1491</v>
      </c>
      <c r="E29" s="22" t="s">
        <v>514</v>
      </c>
      <c r="F29" s="22"/>
      <c r="G29" s="22"/>
      <c r="H29" s="27"/>
      <c r="I29" s="22"/>
      <c r="J29" s="22" t="s">
        <v>2254</v>
      </c>
    </row>
    <row r="30" spans="1:10" ht="31.5" x14ac:dyDescent="0.25">
      <c r="A30" s="22" t="s">
        <v>83</v>
      </c>
      <c r="B30" s="27">
        <v>2</v>
      </c>
      <c r="C30" s="22" t="s">
        <v>515</v>
      </c>
      <c r="D30" s="22" t="s">
        <v>1487</v>
      </c>
      <c r="E30" s="22"/>
      <c r="F30" s="22">
        <v>1992</v>
      </c>
      <c r="G30" s="22">
        <v>10</v>
      </c>
      <c r="H30" s="27"/>
      <c r="I30" s="22"/>
      <c r="J30" s="22" t="s">
        <v>2261</v>
      </c>
    </row>
    <row r="31" spans="1:10" x14ac:dyDescent="0.25">
      <c r="A31" s="22" t="s">
        <v>84</v>
      </c>
      <c r="B31" s="27">
        <v>3</v>
      </c>
      <c r="C31" s="22" t="s">
        <v>525</v>
      </c>
      <c r="D31" s="22" t="s">
        <v>897</v>
      </c>
      <c r="E31" s="22" t="s">
        <v>526</v>
      </c>
      <c r="F31" s="22">
        <v>36152</v>
      </c>
      <c r="G31" s="22" t="s">
        <v>527</v>
      </c>
      <c r="H31" s="27"/>
      <c r="I31" s="22"/>
      <c r="J31" s="22" t="s">
        <v>897</v>
      </c>
    </row>
    <row r="32" spans="1:10" x14ac:dyDescent="0.25">
      <c r="A32" s="22" t="s">
        <v>84</v>
      </c>
      <c r="B32" s="27">
        <v>3</v>
      </c>
      <c r="C32" s="22" t="s">
        <v>522</v>
      </c>
      <c r="D32" s="22" t="s">
        <v>897</v>
      </c>
      <c r="E32" s="22" t="s">
        <v>523</v>
      </c>
      <c r="F32" s="22">
        <v>1995</v>
      </c>
      <c r="G32" s="22" t="s">
        <v>524</v>
      </c>
      <c r="H32" s="27"/>
      <c r="I32" s="22"/>
      <c r="J32" s="22" t="s">
        <v>897</v>
      </c>
    </row>
    <row r="33" spans="1:10" ht="31.5" x14ac:dyDescent="0.25">
      <c r="A33" s="22" t="s">
        <v>86</v>
      </c>
      <c r="B33" s="27">
        <v>100</v>
      </c>
      <c r="C33" s="22" t="s">
        <v>845</v>
      </c>
      <c r="D33" s="22" t="s">
        <v>8</v>
      </c>
      <c r="E33" s="22" t="s">
        <v>846</v>
      </c>
      <c r="F33" s="22">
        <v>1995</v>
      </c>
      <c r="G33" s="22" t="s">
        <v>847</v>
      </c>
      <c r="H33" s="27"/>
      <c r="I33" s="22"/>
      <c r="J33" s="22" t="s">
        <v>8</v>
      </c>
    </row>
    <row r="34" spans="1:10" x14ac:dyDescent="0.25">
      <c r="A34" s="22" t="s">
        <v>86</v>
      </c>
      <c r="B34" s="27">
        <v>57</v>
      </c>
      <c r="C34" s="22" t="s">
        <v>838</v>
      </c>
      <c r="D34" s="22" t="s">
        <v>936</v>
      </c>
      <c r="E34" s="22" t="s">
        <v>839</v>
      </c>
      <c r="F34" s="22">
        <v>39873</v>
      </c>
      <c r="G34" s="22" t="s">
        <v>840</v>
      </c>
      <c r="H34" s="27"/>
      <c r="I34" s="22"/>
      <c r="J34" s="22" t="s">
        <v>936</v>
      </c>
    </row>
    <row r="35" spans="1:10" ht="31.5" x14ac:dyDescent="0.25">
      <c r="A35" s="22" t="s">
        <v>86</v>
      </c>
      <c r="B35" s="27">
        <v>31</v>
      </c>
      <c r="C35" s="22" t="s">
        <v>825</v>
      </c>
      <c r="D35" s="22" t="s">
        <v>922</v>
      </c>
      <c r="E35" s="22" t="s">
        <v>824</v>
      </c>
      <c r="F35" s="22">
        <v>2019</v>
      </c>
      <c r="G35" s="22"/>
      <c r="H35" s="27"/>
      <c r="I35" s="22"/>
      <c r="J35" s="22" t="s">
        <v>922</v>
      </c>
    </row>
    <row r="36" spans="1:10" ht="47.25" x14ac:dyDescent="0.25">
      <c r="A36" s="22" t="s">
        <v>86</v>
      </c>
      <c r="B36" s="27">
        <v>30</v>
      </c>
      <c r="C36" s="22" t="s">
        <v>823</v>
      </c>
      <c r="D36" s="22" t="s">
        <v>889</v>
      </c>
      <c r="E36" s="22" t="s">
        <v>824</v>
      </c>
      <c r="F36" s="22">
        <v>1988</v>
      </c>
      <c r="G36" s="22"/>
      <c r="H36" s="27"/>
      <c r="I36" s="22"/>
      <c r="J36" s="22" t="s">
        <v>889</v>
      </c>
    </row>
    <row r="37" spans="1:10" ht="31.5" x14ac:dyDescent="0.25">
      <c r="A37" s="22" t="s">
        <v>86</v>
      </c>
      <c r="B37" s="27">
        <v>157</v>
      </c>
      <c r="C37" s="22" t="s">
        <v>852</v>
      </c>
      <c r="D37" s="22" t="s">
        <v>926</v>
      </c>
      <c r="E37" s="22" t="s">
        <v>853</v>
      </c>
      <c r="F37" s="22">
        <v>2016</v>
      </c>
      <c r="G37" s="22"/>
      <c r="H37" s="27"/>
      <c r="I37" s="22"/>
      <c r="J37" s="22" t="s">
        <v>926</v>
      </c>
    </row>
    <row r="38" spans="1:10" x14ac:dyDescent="0.25">
      <c r="A38" s="22" t="s">
        <v>86</v>
      </c>
      <c r="B38" s="27">
        <v>15</v>
      </c>
      <c r="C38" s="22" t="s">
        <v>815</v>
      </c>
      <c r="D38" s="22" t="s">
        <v>918</v>
      </c>
      <c r="E38" s="22" t="s">
        <v>816</v>
      </c>
      <c r="F38" s="22">
        <v>2002</v>
      </c>
      <c r="G38" s="22" t="s">
        <v>817</v>
      </c>
      <c r="H38" s="27"/>
      <c r="I38" s="22"/>
      <c r="J38" s="22" t="s">
        <v>918</v>
      </c>
    </row>
    <row r="39" spans="1:10" ht="31.5" x14ac:dyDescent="0.25">
      <c r="A39" s="22" t="s">
        <v>86</v>
      </c>
      <c r="B39" s="27">
        <v>36</v>
      </c>
      <c r="C39" s="61" t="s">
        <v>826</v>
      </c>
      <c r="D39" s="61" t="s">
        <v>16</v>
      </c>
      <c r="E39" s="62" t="s">
        <v>827</v>
      </c>
      <c r="F39" s="22">
        <v>2011</v>
      </c>
      <c r="G39" s="22" t="s">
        <v>829</v>
      </c>
      <c r="H39" s="27"/>
      <c r="I39" s="22"/>
      <c r="J39" s="61" t="s">
        <v>16</v>
      </c>
    </row>
    <row r="40" spans="1:10" x14ac:dyDescent="0.25">
      <c r="A40" s="22" t="s">
        <v>87</v>
      </c>
      <c r="B40" s="27">
        <v>3</v>
      </c>
      <c r="C40" s="22" t="s">
        <v>879</v>
      </c>
      <c r="D40" s="22" t="s">
        <v>965</v>
      </c>
      <c r="E40" s="22" t="s">
        <v>824</v>
      </c>
      <c r="F40" s="22">
        <v>2000</v>
      </c>
      <c r="G40" s="22" t="s">
        <v>861</v>
      </c>
      <c r="H40" s="27"/>
      <c r="I40" s="22"/>
      <c r="J40" s="22" t="s">
        <v>965</v>
      </c>
    </row>
    <row r="41" spans="1:10" ht="31.5" x14ac:dyDescent="0.25">
      <c r="A41" s="22" t="s">
        <v>87</v>
      </c>
      <c r="B41" s="27">
        <v>7</v>
      </c>
      <c r="C41" s="22" t="s">
        <v>865</v>
      </c>
      <c r="D41" s="22" t="s">
        <v>213</v>
      </c>
      <c r="E41" s="22" t="s">
        <v>866</v>
      </c>
      <c r="F41" s="22">
        <v>2005</v>
      </c>
      <c r="G41" s="22" t="s">
        <v>867</v>
      </c>
      <c r="H41" s="27"/>
      <c r="I41" s="22"/>
      <c r="J41" s="22" t="s">
        <v>213</v>
      </c>
    </row>
    <row r="42" spans="1:10" x14ac:dyDescent="0.25">
      <c r="A42" s="22" t="s">
        <v>87</v>
      </c>
      <c r="B42" s="27">
        <v>7</v>
      </c>
      <c r="C42" s="22" t="s">
        <v>862</v>
      </c>
      <c r="D42" s="22" t="s">
        <v>40</v>
      </c>
      <c r="E42" s="22" t="s">
        <v>863</v>
      </c>
      <c r="F42" s="22">
        <v>1955</v>
      </c>
      <c r="G42" s="22" t="s">
        <v>864</v>
      </c>
      <c r="H42" s="27"/>
      <c r="I42" s="22"/>
      <c r="J42" s="22" t="s">
        <v>40</v>
      </c>
    </row>
    <row r="43" spans="1:10" x14ac:dyDescent="0.25">
      <c r="A43" s="22" t="s">
        <v>89</v>
      </c>
      <c r="B43" s="27">
        <v>2</v>
      </c>
      <c r="C43" s="22" t="s">
        <v>532</v>
      </c>
      <c r="D43" s="22" t="s">
        <v>885</v>
      </c>
      <c r="E43" s="22" t="s">
        <v>533</v>
      </c>
      <c r="F43" s="22">
        <v>1927</v>
      </c>
      <c r="G43" s="22" t="s">
        <v>534</v>
      </c>
      <c r="H43" s="27"/>
      <c r="I43" s="22"/>
      <c r="J43" s="22" t="s">
        <v>885</v>
      </c>
    </row>
    <row r="44" spans="1:10" x14ac:dyDescent="0.25">
      <c r="A44" s="22" t="s">
        <v>89</v>
      </c>
      <c r="B44" s="27">
        <v>4</v>
      </c>
      <c r="C44" s="22" t="s">
        <v>535</v>
      </c>
      <c r="D44" s="22" t="s">
        <v>1489</v>
      </c>
      <c r="E44" s="22" t="s">
        <v>536</v>
      </c>
      <c r="F44" s="22">
        <v>1989</v>
      </c>
      <c r="G44" s="22" t="s">
        <v>537</v>
      </c>
      <c r="H44" s="27"/>
      <c r="I44" s="22"/>
      <c r="J44" s="22" t="s">
        <v>2255</v>
      </c>
    </row>
    <row r="45" spans="1:10" x14ac:dyDescent="0.25">
      <c r="A45" s="22" t="s">
        <v>90</v>
      </c>
      <c r="B45" s="27">
        <v>8</v>
      </c>
      <c r="C45" s="22" t="s">
        <v>551</v>
      </c>
      <c r="D45" s="22" t="s">
        <v>1519</v>
      </c>
      <c r="E45" s="22" t="s">
        <v>552</v>
      </c>
      <c r="F45" s="22">
        <v>2013</v>
      </c>
      <c r="G45" s="22" t="s">
        <v>553</v>
      </c>
      <c r="H45" s="27"/>
      <c r="I45" s="22"/>
      <c r="J45" s="22" t="s">
        <v>2242</v>
      </c>
    </row>
    <row r="46" spans="1:10" ht="31.5" x14ac:dyDescent="0.25">
      <c r="A46" s="22" t="s">
        <v>90</v>
      </c>
      <c r="B46" s="27">
        <v>3</v>
      </c>
      <c r="C46" s="22" t="s">
        <v>543</v>
      </c>
      <c r="D46" s="22" t="s">
        <v>931</v>
      </c>
      <c r="E46" s="22" t="s">
        <v>544</v>
      </c>
      <c r="F46" s="22">
        <v>1995</v>
      </c>
      <c r="G46" s="22" t="s">
        <v>545</v>
      </c>
      <c r="H46" s="27"/>
      <c r="I46" s="22"/>
      <c r="J46" s="22" t="s">
        <v>931</v>
      </c>
    </row>
    <row r="47" spans="1:10" x14ac:dyDescent="0.25">
      <c r="A47" s="22" t="s">
        <v>90</v>
      </c>
      <c r="B47" s="27">
        <v>4</v>
      </c>
      <c r="C47" s="22" t="s">
        <v>549</v>
      </c>
      <c r="D47" s="22" t="s">
        <v>891</v>
      </c>
      <c r="E47" s="22"/>
      <c r="F47" s="22"/>
      <c r="G47" s="22" t="s">
        <v>550</v>
      </c>
      <c r="H47" s="27"/>
      <c r="I47" s="22"/>
      <c r="J47" s="22" t="s">
        <v>891</v>
      </c>
    </row>
    <row r="48" spans="1:10" x14ac:dyDescent="0.25">
      <c r="A48" s="22" t="s">
        <v>91</v>
      </c>
      <c r="B48" s="27">
        <v>2</v>
      </c>
      <c r="C48" s="22" t="s">
        <v>555</v>
      </c>
      <c r="D48" s="22" t="s">
        <v>272</v>
      </c>
      <c r="E48" s="22" t="s">
        <v>556</v>
      </c>
      <c r="F48" s="22">
        <v>2003</v>
      </c>
      <c r="G48" s="22"/>
      <c r="H48" s="27"/>
      <c r="I48" s="22"/>
      <c r="J48" s="22" t="s">
        <v>272</v>
      </c>
    </row>
    <row r="49" spans="1:10" ht="31.5" x14ac:dyDescent="0.25">
      <c r="A49" s="22" t="s">
        <v>91</v>
      </c>
      <c r="B49" s="27">
        <v>2</v>
      </c>
      <c r="C49" s="22" t="s">
        <v>557</v>
      </c>
      <c r="D49" s="22" t="s">
        <v>978</v>
      </c>
      <c r="E49" s="22" t="s">
        <v>558</v>
      </c>
      <c r="F49" s="22">
        <v>2009</v>
      </c>
      <c r="G49" s="22" t="s">
        <v>559</v>
      </c>
      <c r="H49" s="27"/>
      <c r="I49" s="22"/>
      <c r="J49" s="22" t="s">
        <v>978</v>
      </c>
    </row>
    <row r="50" spans="1:10" ht="31.5" x14ac:dyDescent="0.25">
      <c r="A50" s="22" t="s">
        <v>165</v>
      </c>
      <c r="B50" s="27">
        <v>27</v>
      </c>
      <c r="C50" s="22" t="s">
        <v>898</v>
      </c>
      <c r="D50" s="22" t="s">
        <v>899</v>
      </c>
      <c r="E50" s="22" t="s">
        <v>640</v>
      </c>
      <c r="F50" s="22">
        <v>2000</v>
      </c>
      <c r="G50" s="22"/>
      <c r="H50" s="27"/>
      <c r="I50" s="22"/>
      <c r="J50" s="22" t="s">
        <v>899</v>
      </c>
    </row>
    <row r="51" spans="1:10" ht="31.5" x14ac:dyDescent="0.25">
      <c r="A51" s="22" t="s">
        <v>165</v>
      </c>
      <c r="B51" s="27">
        <v>28</v>
      </c>
      <c r="C51" s="22" t="s">
        <v>645</v>
      </c>
      <c r="D51" s="22" t="s">
        <v>927</v>
      </c>
      <c r="E51" s="22" t="s">
        <v>928</v>
      </c>
      <c r="F51" s="22">
        <v>1992</v>
      </c>
      <c r="G51" s="22"/>
      <c r="H51" s="27"/>
      <c r="I51" s="22"/>
      <c r="J51" s="22" t="s">
        <v>927</v>
      </c>
    </row>
    <row r="52" spans="1:10" ht="31.5" x14ac:dyDescent="0.25">
      <c r="A52" s="22" t="s">
        <v>165</v>
      </c>
      <c r="B52" s="27">
        <v>28</v>
      </c>
      <c r="C52" s="22" t="s">
        <v>642</v>
      </c>
      <c r="D52" s="22" t="s">
        <v>959</v>
      </c>
      <c r="E52" s="22" t="s">
        <v>643</v>
      </c>
      <c r="F52" s="22">
        <v>2014</v>
      </c>
      <c r="G52" s="22"/>
      <c r="H52" s="27"/>
      <c r="I52" s="22"/>
      <c r="J52" s="22" t="s">
        <v>959</v>
      </c>
    </row>
    <row r="53" spans="1:10" x14ac:dyDescent="0.25">
      <c r="A53" s="22" t="s">
        <v>165</v>
      </c>
      <c r="B53" s="27">
        <v>27</v>
      </c>
      <c r="C53" s="22" t="s">
        <v>638</v>
      </c>
      <c r="D53" s="22" t="s">
        <v>1508</v>
      </c>
      <c r="E53" s="22" t="s">
        <v>639</v>
      </c>
      <c r="F53" s="22">
        <v>2008</v>
      </c>
      <c r="G53" s="22"/>
      <c r="H53" s="27"/>
      <c r="I53" s="22"/>
      <c r="J53" s="22" t="s">
        <v>2231</v>
      </c>
    </row>
    <row r="54" spans="1:10" ht="31.5" x14ac:dyDescent="0.25">
      <c r="A54" s="22" t="s">
        <v>165</v>
      </c>
      <c r="B54" s="27">
        <v>27</v>
      </c>
      <c r="C54" s="22" t="s">
        <v>641</v>
      </c>
      <c r="D54" s="22" t="s">
        <v>899</v>
      </c>
      <c r="E54" s="22" t="s">
        <v>644</v>
      </c>
      <c r="F54" s="22">
        <v>2006</v>
      </c>
      <c r="G54" s="22"/>
      <c r="H54" s="27"/>
      <c r="I54" s="22"/>
      <c r="J54" s="22" t="s">
        <v>899</v>
      </c>
    </row>
    <row r="55" spans="1:10" ht="31.5" x14ac:dyDescent="0.25">
      <c r="A55" s="22" t="s">
        <v>94</v>
      </c>
      <c r="B55" s="27">
        <v>2</v>
      </c>
      <c r="C55" s="22" t="s">
        <v>588</v>
      </c>
      <c r="D55" s="22" t="s">
        <v>900</v>
      </c>
      <c r="E55" s="22" t="s">
        <v>589</v>
      </c>
      <c r="F55" s="22">
        <v>2010</v>
      </c>
      <c r="G55" s="22"/>
      <c r="H55" s="27"/>
      <c r="I55" s="22"/>
      <c r="J55" s="22" t="s">
        <v>900</v>
      </c>
    </row>
    <row r="56" spans="1:10" ht="31.5" x14ac:dyDescent="0.25">
      <c r="A56" s="22" t="s">
        <v>94</v>
      </c>
      <c r="B56" s="27">
        <v>3</v>
      </c>
      <c r="C56" s="22" t="s">
        <v>592</v>
      </c>
      <c r="D56" s="22" t="s">
        <v>900</v>
      </c>
      <c r="E56" s="22" t="s">
        <v>593</v>
      </c>
      <c r="F56" s="22">
        <v>2016</v>
      </c>
      <c r="G56" s="22" t="s">
        <v>594</v>
      </c>
      <c r="H56" s="27"/>
      <c r="I56" s="22"/>
      <c r="J56" s="22" t="s">
        <v>900</v>
      </c>
    </row>
    <row r="57" spans="1:10" ht="31.5" x14ac:dyDescent="0.25">
      <c r="A57" s="22" t="s">
        <v>94</v>
      </c>
      <c r="B57" s="27">
        <v>2</v>
      </c>
      <c r="C57" s="22" t="s">
        <v>584</v>
      </c>
      <c r="D57" s="22" t="s">
        <v>912</v>
      </c>
      <c r="E57" s="22" t="s">
        <v>585</v>
      </c>
      <c r="F57" s="22">
        <v>2014</v>
      </c>
      <c r="G57" s="22"/>
      <c r="H57" s="27"/>
      <c r="I57" s="22"/>
      <c r="J57" s="22" t="s">
        <v>912</v>
      </c>
    </row>
    <row r="58" spans="1:10" ht="47.25" x14ac:dyDescent="0.25">
      <c r="A58" s="22" t="s">
        <v>94</v>
      </c>
      <c r="B58" s="27">
        <v>1</v>
      </c>
      <c r="C58" s="22" t="s">
        <v>575</v>
      </c>
      <c r="D58" s="22" t="s">
        <v>884</v>
      </c>
      <c r="E58" s="22" t="s">
        <v>577</v>
      </c>
      <c r="F58" s="22">
        <v>30498</v>
      </c>
      <c r="G58" s="22" t="s">
        <v>576</v>
      </c>
      <c r="H58" s="27"/>
      <c r="I58" s="22"/>
      <c r="J58" s="22" t="s">
        <v>884</v>
      </c>
    </row>
    <row r="59" spans="1:10" x14ac:dyDescent="0.25">
      <c r="A59" s="22" t="s">
        <v>105</v>
      </c>
      <c r="B59" s="27">
        <v>4</v>
      </c>
      <c r="C59" s="22" t="s">
        <v>605</v>
      </c>
      <c r="D59" s="22" t="s">
        <v>916</v>
      </c>
      <c r="E59" s="22" t="s">
        <v>606</v>
      </c>
      <c r="F59" s="22">
        <v>2018</v>
      </c>
      <c r="G59" s="22" t="s">
        <v>607</v>
      </c>
      <c r="H59" s="27"/>
      <c r="I59" s="22"/>
      <c r="J59" s="22" t="s">
        <v>916</v>
      </c>
    </row>
    <row r="60" spans="1:10" ht="31.5" x14ac:dyDescent="0.25">
      <c r="A60" s="22" t="s">
        <v>105</v>
      </c>
      <c r="B60" s="27">
        <v>4</v>
      </c>
      <c r="C60" s="22" t="s">
        <v>603</v>
      </c>
      <c r="D60" s="22" t="s">
        <v>971</v>
      </c>
      <c r="E60" s="22" t="s">
        <v>604</v>
      </c>
      <c r="F60" s="22">
        <v>1996</v>
      </c>
      <c r="G60" s="22" t="s">
        <v>446</v>
      </c>
      <c r="H60" s="27"/>
      <c r="I60" s="22"/>
      <c r="J60" s="22" t="s">
        <v>971</v>
      </c>
    </row>
    <row r="61" spans="1:10" x14ac:dyDescent="0.25">
      <c r="A61" s="22" t="s">
        <v>105</v>
      </c>
      <c r="B61" s="27">
        <v>3</v>
      </c>
      <c r="C61" s="22" t="s">
        <v>597</v>
      </c>
      <c r="D61" s="23" t="s">
        <v>970</v>
      </c>
      <c r="E61" s="22" t="s">
        <v>598</v>
      </c>
      <c r="F61" s="22">
        <v>1964</v>
      </c>
      <c r="G61" s="22" t="s">
        <v>599</v>
      </c>
      <c r="H61" s="27"/>
      <c r="I61" s="22"/>
      <c r="J61" s="23" t="s">
        <v>970</v>
      </c>
    </row>
    <row r="62" spans="1:10" ht="31.5" x14ac:dyDescent="0.25">
      <c r="A62" s="22" t="s">
        <v>107</v>
      </c>
      <c r="B62" s="27">
        <v>3</v>
      </c>
      <c r="C62" s="22" t="s">
        <v>619</v>
      </c>
      <c r="D62" s="22" t="s">
        <v>896</v>
      </c>
      <c r="E62" s="22" t="s">
        <v>414</v>
      </c>
      <c r="F62" s="22">
        <v>42496</v>
      </c>
      <c r="G62" s="22" t="s">
        <v>620</v>
      </c>
      <c r="H62" s="27"/>
      <c r="I62" s="22"/>
      <c r="J62" s="22" t="s">
        <v>896</v>
      </c>
    </row>
    <row r="63" spans="1:10" ht="31.5" x14ac:dyDescent="0.25">
      <c r="A63" s="22" t="s">
        <v>108</v>
      </c>
      <c r="B63" s="27">
        <v>2</v>
      </c>
      <c r="C63" s="22" t="s">
        <v>628</v>
      </c>
      <c r="D63" s="22" t="s">
        <v>1502</v>
      </c>
      <c r="E63" s="22" t="s">
        <v>629</v>
      </c>
      <c r="F63" s="22">
        <v>2009</v>
      </c>
      <c r="G63" s="22" t="s">
        <v>630</v>
      </c>
      <c r="H63" s="27"/>
      <c r="I63" s="22"/>
      <c r="J63" s="22" t="s">
        <v>2211</v>
      </c>
    </row>
    <row r="64" spans="1:10" x14ac:dyDescent="0.25">
      <c r="A64" s="22" t="s">
        <v>113</v>
      </c>
      <c r="B64" s="27">
        <v>249</v>
      </c>
      <c r="C64" s="22" t="s">
        <v>1335</v>
      </c>
      <c r="D64" s="22" t="s">
        <v>1456</v>
      </c>
      <c r="E64" s="22" t="s">
        <v>1336</v>
      </c>
      <c r="F64" s="22">
        <v>2010</v>
      </c>
      <c r="G64" s="22"/>
      <c r="H64" s="27"/>
      <c r="I64" s="22"/>
      <c r="J64" s="22" t="s">
        <v>1456</v>
      </c>
    </row>
    <row r="65" spans="1:10" x14ac:dyDescent="0.25">
      <c r="A65" s="22" t="s">
        <v>113</v>
      </c>
      <c r="B65" s="27">
        <v>258</v>
      </c>
      <c r="C65" s="22" t="s">
        <v>1341</v>
      </c>
      <c r="D65" s="22" t="s">
        <v>1449</v>
      </c>
      <c r="E65" s="22" t="s">
        <v>1342</v>
      </c>
      <c r="F65" s="22">
        <v>1998</v>
      </c>
      <c r="G65" s="22"/>
      <c r="H65" s="27"/>
      <c r="I65" s="22"/>
      <c r="J65" s="22" t="s">
        <v>1449</v>
      </c>
    </row>
    <row r="66" spans="1:10" x14ac:dyDescent="0.25">
      <c r="A66" s="22" t="s">
        <v>113</v>
      </c>
      <c r="B66" s="27">
        <v>247</v>
      </c>
      <c r="C66" s="22" t="s">
        <v>1331</v>
      </c>
      <c r="D66" s="22" t="s">
        <v>1439</v>
      </c>
      <c r="E66" s="22" t="s">
        <v>1332</v>
      </c>
      <c r="F66" s="22">
        <v>2005</v>
      </c>
      <c r="G66" s="22"/>
      <c r="H66" s="27"/>
      <c r="I66" s="22"/>
      <c r="J66" s="22" t="s">
        <v>1439</v>
      </c>
    </row>
    <row r="67" spans="1:10" ht="31.5" x14ac:dyDescent="0.25">
      <c r="A67" s="22" t="s">
        <v>115</v>
      </c>
      <c r="B67" s="27">
        <v>371</v>
      </c>
      <c r="C67" s="22" t="s">
        <v>1146</v>
      </c>
      <c r="D67" s="22" t="s">
        <v>1452</v>
      </c>
      <c r="E67" s="22" t="s">
        <v>1147</v>
      </c>
      <c r="F67" s="22">
        <v>1958</v>
      </c>
      <c r="G67" s="22"/>
      <c r="H67" s="27"/>
      <c r="I67" s="22"/>
      <c r="J67" s="22" t="s">
        <v>1452</v>
      </c>
    </row>
    <row r="68" spans="1:10" ht="31.5" x14ac:dyDescent="0.25">
      <c r="A68" s="22" t="s">
        <v>115</v>
      </c>
      <c r="B68" s="27">
        <v>376</v>
      </c>
      <c r="C68" s="22" t="s">
        <v>1156</v>
      </c>
      <c r="D68" s="22" t="s">
        <v>1157</v>
      </c>
      <c r="E68" s="22" t="s">
        <v>2207</v>
      </c>
      <c r="F68" s="22">
        <v>24869</v>
      </c>
      <c r="G68" s="22"/>
      <c r="H68" s="27"/>
      <c r="I68" s="22"/>
      <c r="J68" s="22" t="s">
        <v>1157</v>
      </c>
    </row>
    <row r="69" spans="1:10" ht="31.5" x14ac:dyDescent="0.25">
      <c r="A69" s="22" t="s">
        <v>115</v>
      </c>
      <c r="B69" s="27">
        <v>375</v>
      </c>
      <c r="C69" s="22" t="s">
        <v>1149</v>
      </c>
      <c r="D69" s="22" t="s">
        <v>1150</v>
      </c>
      <c r="E69" s="22" t="s">
        <v>1151</v>
      </c>
      <c r="F69" s="22">
        <v>1972</v>
      </c>
      <c r="G69" s="22" t="s">
        <v>1152</v>
      </c>
      <c r="H69" s="27"/>
      <c r="I69" s="22"/>
      <c r="J69" s="22" t="s">
        <v>1150</v>
      </c>
    </row>
    <row r="70" spans="1:10" ht="47.25" x14ac:dyDescent="0.25">
      <c r="A70" s="22" t="s">
        <v>115</v>
      </c>
      <c r="B70" s="27">
        <v>378</v>
      </c>
      <c r="C70" s="22" t="s">
        <v>1158</v>
      </c>
      <c r="D70" s="22" t="s">
        <v>1159</v>
      </c>
      <c r="E70" s="22"/>
      <c r="F70" s="22"/>
      <c r="G70" s="22"/>
      <c r="H70" s="27"/>
      <c r="I70" s="22"/>
      <c r="J70" s="22" t="s">
        <v>1159</v>
      </c>
    </row>
    <row r="71" spans="1:10" x14ac:dyDescent="0.25">
      <c r="A71" s="22" t="s">
        <v>116</v>
      </c>
      <c r="B71" s="27">
        <v>17</v>
      </c>
      <c r="C71" s="22" t="s">
        <v>1020</v>
      </c>
      <c r="D71" s="22" t="s">
        <v>1021</v>
      </c>
      <c r="E71" s="22" t="s">
        <v>1019</v>
      </c>
      <c r="F71" s="22">
        <v>1958</v>
      </c>
      <c r="G71" s="22"/>
      <c r="H71" s="27"/>
      <c r="I71" s="22"/>
      <c r="J71" s="22" t="s">
        <v>1021</v>
      </c>
    </row>
    <row r="72" spans="1:10" ht="31.5" x14ac:dyDescent="0.25">
      <c r="A72" s="22" t="s">
        <v>117</v>
      </c>
      <c r="B72" s="27">
        <v>285</v>
      </c>
      <c r="C72" s="22" t="s">
        <v>1144</v>
      </c>
      <c r="D72" s="22" t="s">
        <v>1450</v>
      </c>
      <c r="E72" s="22" t="s">
        <v>1145</v>
      </c>
      <c r="F72" s="22"/>
      <c r="G72" s="22"/>
      <c r="H72" s="27"/>
      <c r="I72" s="22"/>
      <c r="J72" s="22" t="s">
        <v>1450</v>
      </c>
    </row>
    <row r="73" spans="1:10" x14ac:dyDescent="0.25">
      <c r="A73" s="22" t="s">
        <v>118</v>
      </c>
      <c r="B73" s="27">
        <v>441</v>
      </c>
      <c r="C73" s="22" t="s">
        <v>1083</v>
      </c>
      <c r="D73" s="22" t="s">
        <v>1446</v>
      </c>
      <c r="E73" s="22" t="s">
        <v>1084</v>
      </c>
      <c r="F73" s="22">
        <v>1974</v>
      </c>
      <c r="G73" s="22"/>
      <c r="H73" s="27"/>
      <c r="I73" s="22"/>
      <c r="J73" s="22" t="s">
        <v>1446</v>
      </c>
    </row>
    <row r="74" spans="1:10" x14ac:dyDescent="0.25">
      <c r="A74" s="22" t="s">
        <v>119</v>
      </c>
      <c r="B74" s="27">
        <v>314</v>
      </c>
      <c r="C74" s="22" t="s">
        <v>998</v>
      </c>
      <c r="D74" s="22" t="s">
        <v>1003</v>
      </c>
      <c r="E74" s="22" t="s">
        <v>999</v>
      </c>
      <c r="F74" s="22">
        <v>1984</v>
      </c>
      <c r="G74" s="22"/>
      <c r="H74" s="27"/>
      <c r="I74" s="22"/>
      <c r="J74" s="22" t="s">
        <v>1003</v>
      </c>
    </row>
    <row r="75" spans="1:10" ht="31.5" x14ac:dyDescent="0.25">
      <c r="A75" s="22" t="s">
        <v>119</v>
      </c>
      <c r="B75" s="27">
        <v>314</v>
      </c>
      <c r="C75" s="22" t="s">
        <v>993</v>
      </c>
      <c r="D75" s="22" t="s">
        <v>994</v>
      </c>
      <c r="E75" s="22" t="s">
        <v>995</v>
      </c>
      <c r="F75" s="22">
        <v>1978</v>
      </c>
      <c r="G75" s="22"/>
      <c r="H75" s="27"/>
      <c r="I75" s="22"/>
      <c r="J75" s="22" t="s">
        <v>994</v>
      </c>
    </row>
    <row r="76" spans="1:10" ht="31.5" x14ac:dyDescent="0.25">
      <c r="A76" s="22" t="s">
        <v>119</v>
      </c>
      <c r="B76" s="27">
        <v>315</v>
      </c>
      <c r="C76" s="22" t="s">
        <v>1235</v>
      </c>
      <c r="D76" s="22" t="s">
        <v>1457</v>
      </c>
      <c r="E76" s="22" t="s">
        <v>1000</v>
      </c>
      <c r="F76" s="22" t="s">
        <v>1001</v>
      </c>
      <c r="G76" s="22"/>
      <c r="H76" s="27"/>
      <c r="I76" s="22"/>
      <c r="J76" s="22" t="s">
        <v>1457</v>
      </c>
    </row>
    <row r="77" spans="1:10" ht="31.5" x14ac:dyDescent="0.25">
      <c r="A77" s="22" t="s">
        <v>119</v>
      </c>
      <c r="B77" s="27">
        <v>313</v>
      </c>
      <c r="C77" s="22" t="s">
        <v>989</v>
      </c>
      <c r="D77" s="22" t="s">
        <v>370</v>
      </c>
      <c r="E77" s="22" t="s">
        <v>990</v>
      </c>
      <c r="F77" s="22">
        <v>1980</v>
      </c>
      <c r="G77" s="22"/>
      <c r="H77" s="27"/>
      <c r="I77" s="22"/>
      <c r="J77" s="22" t="s">
        <v>370</v>
      </c>
    </row>
    <row r="78" spans="1:10" x14ac:dyDescent="0.25">
      <c r="A78" s="22" t="s">
        <v>119</v>
      </c>
      <c r="B78" s="27">
        <v>315</v>
      </c>
      <c r="C78" s="22" t="s">
        <v>1235</v>
      </c>
      <c r="D78" s="22" t="s">
        <v>1059</v>
      </c>
      <c r="E78" s="22" t="s">
        <v>1002</v>
      </c>
      <c r="F78" s="22">
        <v>1982</v>
      </c>
      <c r="G78" s="22"/>
      <c r="H78" s="27"/>
      <c r="I78" s="22"/>
      <c r="J78" s="22" t="s">
        <v>1059</v>
      </c>
    </row>
    <row r="79" spans="1:10" x14ac:dyDescent="0.25">
      <c r="A79" s="22" t="s">
        <v>119</v>
      </c>
      <c r="B79" s="27">
        <v>313</v>
      </c>
      <c r="C79" s="22" t="s">
        <v>991</v>
      </c>
      <c r="D79" s="22" t="s">
        <v>1004</v>
      </c>
      <c r="E79" s="22" t="s">
        <v>992</v>
      </c>
      <c r="F79" s="22"/>
      <c r="G79" s="22"/>
      <c r="H79" s="27"/>
      <c r="I79" s="22"/>
      <c r="J79" s="22" t="s">
        <v>1004</v>
      </c>
    </row>
    <row r="80" spans="1:10" ht="31.5" x14ac:dyDescent="0.25">
      <c r="A80" s="22" t="s">
        <v>121</v>
      </c>
      <c r="B80" s="27">
        <v>192</v>
      </c>
      <c r="C80" s="22" t="s">
        <v>856</v>
      </c>
      <c r="D80" s="22" t="s">
        <v>857</v>
      </c>
      <c r="E80" s="22" t="s">
        <v>858</v>
      </c>
      <c r="F80" s="22">
        <v>1999</v>
      </c>
      <c r="G80" s="22"/>
      <c r="H80" s="27"/>
      <c r="I80" s="22"/>
      <c r="J80" s="22" t="s">
        <v>857</v>
      </c>
    </row>
    <row r="81" spans="1:10" ht="78.75" x14ac:dyDescent="0.25">
      <c r="A81" s="22" t="s">
        <v>202</v>
      </c>
      <c r="B81" s="27">
        <v>172</v>
      </c>
      <c r="C81" s="22" t="s">
        <v>1321</v>
      </c>
      <c r="D81" s="22" t="s">
        <v>1511</v>
      </c>
      <c r="E81" s="22" t="s">
        <v>1320</v>
      </c>
      <c r="F81" s="22">
        <v>2019</v>
      </c>
      <c r="G81" s="22" t="s">
        <v>1322</v>
      </c>
      <c r="H81" s="27"/>
      <c r="I81" s="22"/>
      <c r="J81" s="22" t="s">
        <v>2233</v>
      </c>
    </row>
    <row r="82" spans="1:10" ht="47.25" x14ac:dyDescent="0.25">
      <c r="A82" s="22" t="s">
        <v>202</v>
      </c>
      <c r="B82" s="27">
        <v>170</v>
      </c>
      <c r="C82" s="22" t="s">
        <v>1319</v>
      </c>
      <c r="D82" s="22" t="s">
        <v>1445</v>
      </c>
      <c r="E82" s="22" t="s">
        <v>1320</v>
      </c>
      <c r="F82" s="22">
        <v>2001</v>
      </c>
      <c r="G82" s="22" t="s">
        <v>1323</v>
      </c>
      <c r="H82" s="27"/>
      <c r="I82" s="22"/>
      <c r="J82" s="22" t="s">
        <v>1445</v>
      </c>
    </row>
    <row r="83" spans="1:10" ht="31.5" x14ac:dyDescent="0.25">
      <c r="A83" s="22" t="s">
        <v>209</v>
      </c>
      <c r="B83" s="27">
        <v>605</v>
      </c>
      <c r="C83" s="22" t="s">
        <v>1310</v>
      </c>
      <c r="D83" s="22" t="s">
        <v>1311</v>
      </c>
      <c r="E83" s="22" t="s">
        <v>1313</v>
      </c>
      <c r="F83" s="22">
        <v>2018</v>
      </c>
      <c r="G83" s="22" t="s">
        <v>1312</v>
      </c>
      <c r="H83" s="27"/>
      <c r="I83" s="22"/>
      <c r="J83" s="22" t="s">
        <v>1311</v>
      </c>
    </row>
    <row r="84" spans="1:10" ht="31.5" x14ac:dyDescent="0.25">
      <c r="A84" s="22" t="s">
        <v>234</v>
      </c>
      <c r="B84" s="27">
        <v>71</v>
      </c>
      <c r="C84" s="22" t="s">
        <v>684</v>
      </c>
      <c r="D84" s="22" t="s">
        <v>921</v>
      </c>
      <c r="E84" s="22" t="s">
        <v>685</v>
      </c>
      <c r="F84" s="22">
        <v>2004</v>
      </c>
      <c r="G84" s="22" t="s">
        <v>686</v>
      </c>
      <c r="H84" s="27"/>
      <c r="I84" s="22"/>
      <c r="J84" s="22" t="s">
        <v>921</v>
      </c>
    </row>
    <row r="85" spans="1:10" x14ac:dyDescent="0.25">
      <c r="A85" s="22" t="s">
        <v>234</v>
      </c>
      <c r="B85" s="27">
        <v>64</v>
      </c>
      <c r="C85" s="22" t="s">
        <v>679</v>
      </c>
      <c r="D85" s="22" t="s">
        <v>1490</v>
      </c>
      <c r="E85" s="22" t="s">
        <v>680</v>
      </c>
      <c r="F85" s="22">
        <v>2010</v>
      </c>
      <c r="G85" s="22" t="s">
        <v>681</v>
      </c>
      <c r="H85" s="27"/>
      <c r="I85" s="22"/>
      <c r="J85" s="22" t="s">
        <v>2225</v>
      </c>
    </row>
    <row r="86" spans="1:10" x14ac:dyDescent="0.25">
      <c r="A86" s="22" t="s">
        <v>234</v>
      </c>
      <c r="B86" s="27">
        <v>72</v>
      </c>
      <c r="C86" s="22" t="s">
        <v>687</v>
      </c>
      <c r="D86" s="22" t="s">
        <v>950</v>
      </c>
      <c r="E86" s="22" t="s">
        <v>688</v>
      </c>
      <c r="F86" s="22">
        <v>2003</v>
      </c>
      <c r="G86" s="22" t="s">
        <v>689</v>
      </c>
      <c r="H86" s="27"/>
      <c r="I86" s="22"/>
      <c r="J86" s="22" t="s">
        <v>950</v>
      </c>
    </row>
    <row r="87" spans="1:10" x14ac:dyDescent="0.25">
      <c r="A87" s="22" t="s">
        <v>237</v>
      </c>
      <c r="B87" s="27">
        <v>5</v>
      </c>
      <c r="C87" s="22" t="s">
        <v>692</v>
      </c>
      <c r="D87" s="22" t="s">
        <v>693</v>
      </c>
      <c r="E87" s="22"/>
      <c r="F87" s="22">
        <v>2006</v>
      </c>
      <c r="G87" s="22"/>
      <c r="H87" s="27"/>
      <c r="I87" s="22"/>
      <c r="J87" s="22" t="s">
        <v>693</v>
      </c>
    </row>
    <row r="88" spans="1:10" ht="47.25" x14ac:dyDescent="0.25">
      <c r="A88" s="22" t="s">
        <v>248</v>
      </c>
      <c r="B88" s="27">
        <v>31</v>
      </c>
      <c r="C88" s="22" t="s">
        <v>668</v>
      </c>
      <c r="D88" s="22" t="s">
        <v>963</v>
      </c>
      <c r="E88" s="22" t="s">
        <v>669</v>
      </c>
      <c r="F88" s="22">
        <v>2004</v>
      </c>
      <c r="G88" s="22"/>
      <c r="H88" s="27"/>
      <c r="I88" s="22"/>
      <c r="J88" s="22" t="s">
        <v>963</v>
      </c>
    </row>
    <row r="89" spans="1:10" ht="47.25" x14ac:dyDescent="0.25">
      <c r="A89" s="22" t="s">
        <v>248</v>
      </c>
      <c r="B89" s="27">
        <v>26</v>
      </c>
      <c r="C89" s="22" t="s">
        <v>661</v>
      </c>
      <c r="D89" s="22" t="s">
        <v>958</v>
      </c>
      <c r="E89" s="22" t="s">
        <v>662</v>
      </c>
      <c r="F89" s="22">
        <v>2004</v>
      </c>
      <c r="G89" s="22"/>
      <c r="H89" s="27"/>
      <c r="I89" s="22"/>
      <c r="J89" s="22" t="s">
        <v>958</v>
      </c>
    </row>
    <row r="90" spans="1:10" x14ac:dyDescent="0.25">
      <c r="A90" s="22" t="s">
        <v>248</v>
      </c>
      <c r="B90" s="27">
        <v>8</v>
      </c>
      <c r="C90" s="22" t="s">
        <v>651</v>
      </c>
      <c r="D90" s="22" t="s">
        <v>964</v>
      </c>
      <c r="E90" s="22" t="s">
        <v>652</v>
      </c>
      <c r="F90" s="22">
        <v>2007</v>
      </c>
      <c r="G90" s="22"/>
      <c r="H90" s="27"/>
      <c r="I90" s="22"/>
      <c r="J90" s="22" t="s">
        <v>964</v>
      </c>
    </row>
    <row r="91" spans="1:10" ht="31.5" x14ac:dyDescent="0.25">
      <c r="A91" s="22" t="s">
        <v>248</v>
      </c>
      <c r="B91" s="27">
        <v>16</v>
      </c>
      <c r="C91" s="22" t="s">
        <v>657</v>
      </c>
      <c r="D91" s="22" t="s">
        <v>1516</v>
      </c>
      <c r="E91" s="22" t="s">
        <v>658</v>
      </c>
      <c r="F91" s="22">
        <v>2001</v>
      </c>
      <c r="G91" s="22"/>
      <c r="H91" s="27"/>
      <c r="I91" s="22"/>
      <c r="J91" s="22" t="s">
        <v>2221</v>
      </c>
    </row>
    <row r="92" spans="1:10" x14ac:dyDescent="0.25">
      <c r="A92" s="22" t="s">
        <v>248</v>
      </c>
      <c r="B92" s="27">
        <v>35</v>
      </c>
      <c r="C92" s="22" t="s">
        <v>670</v>
      </c>
      <c r="D92" s="22" t="s">
        <v>943</v>
      </c>
      <c r="E92" s="22" t="s">
        <v>671</v>
      </c>
      <c r="F92" s="22">
        <v>2004</v>
      </c>
      <c r="G92" s="22"/>
      <c r="H92" s="27"/>
      <c r="I92" s="22"/>
      <c r="J92" s="22" t="s">
        <v>943</v>
      </c>
    </row>
    <row r="93" spans="1:10" ht="31.5" x14ac:dyDescent="0.25">
      <c r="A93" s="22" t="s">
        <v>248</v>
      </c>
      <c r="B93" s="27">
        <v>27</v>
      </c>
      <c r="C93" s="22" t="s">
        <v>663</v>
      </c>
      <c r="D93" s="22" t="s">
        <v>944</v>
      </c>
      <c r="E93" s="22" t="s">
        <v>664</v>
      </c>
      <c r="F93" s="22">
        <v>1994</v>
      </c>
      <c r="G93" s="22"/>
      <c r="H93" s="27"/>
      <c r="I93" s="22"/>
      <c r="J93" s="22" t="s">
        <v>944</v>
      </c>
    </row>
    <row r="94" spans="1:10" x14ac:dyDescent="0.25">
      <c r="A94" s="22" t="s">
        <v>248</v>
      </c>
      <c r="B94" s="27">
        <v>8</v>
      </c>
      <c r="C94" s="22" t="s">
        <v>653</v>
      </c>
      <c r="D94" s="22" t="s">
        <v>980</v>
      </c>
      <c r="E94" s="22" t="s">
        <v>1465</v>
      </c>
      <c r="F94" s="22">
        <v>2003</v>
      </c>
      <c r="G94" s="22" t="s">
        <v>654</v>
      </c>
      <c r="H94" s="27"/>
      <c r="I94" s="22"/>
      <c r="J94" s="22" t="s">
        <v>980</v>
      </c>
    </row>
    <row r="95" spans="1:10" x14ac:dyDescent="0.25">
      <c r="A95" s="22" t="s">
        <v>253</v>
      </c>
      <c r="B95" s="27">
        <v>4</v>
      </c>
      <c r="C95" s="22" t="s">
        <v>707</v>
      </c>
      <c r="D95" s="22" t="s">
        <v>708</v>
      </c>
      <c r="E95" s="22" t="s">
        <v>709</v>
      </c>
      <c r="F95" s="22">
        <v>1987</v>
      </c>
      <c r="G95" s="22" t="s">
        <v>710</v>
      </c>
      <c r="H95" s="27"/>
      <c r="I95" s="22"/>
      <c r="J95" s="22" t="s">
        <v>708</v>
      </c>
    </row>
    <row r="96" spans="1:10" ht="31.5" x14ac:dyDescent="0.25">
      <c r="A96" s="22" t="s">
        <v>253</v>
      </c>
      <c r="B96" s="27">
        <v>8</v>
      </c>
      <c r="C96" s="22" t="s">
        <v>711</v>
      </c>
      <c r="D96" s="22" t="s">
        <v>712</v>
      </c>
      <c r="E96" s="22" t="s">
        <v>713</v>
      </c>
      <c r="F96" s="22">
        <v>1994</v>
      </c>
      <c r="G96" s="22"/>
      <c r="H96" s="27"/>
      <c r="I96" s="22"/>
      <c r="J96" s="22" t="s">
        <v>712</v>
      </c>
    </row>
    <row r="97" spans="1:10" ht="47.25" x14ac:dyDescent="0.25">
      <c r="A97" s="22" t="s">
        <v>257</v>
      </c>
      <c r="B97" s="27">
        <v>22</v>
      </c>
      <c r="C97" s="22" t="s">
        <v>719</v>
      </c>
      <c r="D97" s="22" t="s">
        <v>720</v>
      </c>
      <c r="E97" s="22" t="s">
        <v>721</v>
      </c>
      <c r="F97" s="22">
        <v>2001</v>
      </c>
      <c r="G97" s="22" t="s">
        <v>722</v>
      </c>
      <c r="H97" s="27"/>
      <c r="I97" s="22"/>
      <c r="J97" s="22" t="s">
        <v>720</v>
      </c>
    </row>
    <row r="98" spans="1:10" ht="31.5" x14ac:dyDescent="0.25">
      <c r="A98" s="22" t="s">
        <v>279</v>
      </c>
      <c r="B98" s="27">
        <v>45</v>
      </c>
      <c r="C98" s="22" t="s">
        <v>723</v>
      </c>
      <c r="D98" s="22" t="s">
        <v>968</v>
      </c>
      <c r="E98" s="22" t="s">
        <v>724</v>
      </c>
      <c r="F98" s="22">
        <v>2017</v>
      </c>
      <c r="G98" s="22" t="s">
        <v>725</v>
      </c>
      <c r="H98" s="27"/>
      <c r="I98" s="22"/>
      <c r="J98" s="22" t="s">
        <v>968</v>
      </c>
    </row>
    <row r="99" spans="1:10" ht="31.5" x14ac:dyDescent="0.25">
      <c r="A99" s="22" t="s">
        <v>279</v>
      </c>
      <c r="B99" s="27">
        <v>53</v>
      </c>
      <c r="C99" s="22" t="s">
        <v>726</v>
      </c>
      <c r="D99" s="22" t="s">
        <v>368</v>
      </c>
      <c r="E99" s="22"/>
      <c r="F99" s="22"/>
      <c r="G99" s="22"/>
      <c r="H99" s="27"/>
      <c r="I99" s="22"/>
      <c r="J99" s="22" t="s">
        <v>368</v>
      </c>
    </row>
    <row r="100" spans="1:10" ht="31.5" x14ac:dyDescent="0.25">
      <c r="A100" s="22" t="s">
        <v>281</v>
      </c>
      <c r="B100" s="27">
        <v>5</v>
      </c>
      <c r="C100" s="22" t="s">
        <v>730</v>
      </c>
      <c r="D100" s="22" t="s">
        <v>1496</v>
      </c>
      <c r="E100" s="22" t="s">
        <v>731</v>
      </c>
      <c r="F100" s="22">
        <v>2021</v>
      </c>
      <c r="G100" s="22"/>
      <c r="H100" s="27"/>
      <c r="I100" s="22"/>
      <c r="J100" s="22" t="s">
        <v>2223</v>
      </c>
    </row>
    <row r="101" spans="1:10" ht="31.5" x14ac:dyDescent="0.25">
      <c r="A101" s="22" t="s">
        <v>282</v>
      </c>
      <c r="B101" s="27">
        <v>4</v>
      </c>
      <c r="C101" s="22" t="s">
        <v>714</v>
      </c>
      <c r="D101" s="22" t="s">
        <v>977</v>
      </c>
      <c r="E101" s="22" t="s">
        <v>671</v>
      </c>
      <c r="F101" s="22">
        <v>2012</v>
      </c>
      <c r="G101" s="22"/>
      <c r="H101" s="27"/>
      <c r="I101" s="22"/>
      <c r="J101" s="22" t="s">
        <v>977</v>
      </c>
    </row>
    <row r="102" spans="1:10" ht="31.5" x14ac:dyDescent="0.25">
      <c r="A102" s="22" t="s">
        <v>283</v>
      </c>
      <c r="B102" s="27">
        <v>5</v>
      </c>
      <c r="C102" s="22" t="s">
        <v>734</v>
      </c>
      <c r="D102" s="22" t="s">
        <v>1467</v>
      </c>
      <c r="E102" s="22" t="s">
        <v>735</v>
      </c>
      <c r="F102" s="22">
        <v>2001</v>
      </c>
      <c r="G102" s="22" t="s">
        <v>736</v>
      </c>
      <c r="H102" s="27"/>
      <c r="I102" s="22"/>
      <c r="J102" s="22" t="s">
        <v>2210</v>
      </c>
    </row>
    <row r="103" spans="1:10" x14ac:dyDescent="0.25">
      <c r="A103" s="22" t="s">
        <v>283</v>
      </c>
      <c r="B103" s="27">
        <v>6</v>
      </c>
      <c r="C103" s="22" t="s">
        <v>737</v>
      </c>
      <c r="D103" s="22" t="s">
        <v>961</v>
      </c>
      <c r="E103" s="22" t="s">
        <v>414</v>
      </c>
      <c r="F103" s="22">
        <v>1998</v>
      </c>
      <c r="G103" s="22" t="s">
        <v>553</v>
      </c>
      <c r="H103" s="27"/>
      <c r="I103" s="22"/>
      <c r="J103" s="22" t="s">
        <v>961</v>
      </c>
    </row>
    <row r="104" spans="1:10" x14ac:dyDescent="0.25">
      <c r="A104" s="22" t="s">
        <v>283</v>
      </c>
      <c r="B104" s="27">
        <v>4</v>
      </c>
      <c r="C104" s="22" t="s">
        <v>732</v>
      </c>
      <c r="D104" s="22" t="s">
        <v>949</v>
      </c>
      <c r="E104" s="22" t="s">
        <v>733</v>
      </c>
      <c r="F104" s="22">
        <v>1999</v>
      </c>
      <c r="G104" s="22"/>
      <c r="H104" s="27"/>
      <c r="I104" s="22"/>
      <c r="J104" s="22" t="s">
        <v>949</v>
      </c>
    </row>
    <row r="105" spans="1:10" ht="31.5" x14ac:dyDescent="0.25">
      <c r="A105" s="22" t="s">
        <v>284</v>
      </c>
      <c r="B105" s="27">
        <v>4</v>
      </c>
      <c r="C105" s="22" t="s">
        <v>741</v>
      </c>
      <c r="D105" s="22" t="s">
        <v>967</v>
      </c>
      <c r="E105" s="22" t="s">
        <v>742</v>
      </c>
      <c r="F105" s="22">
        <v>2003</v>
      </c>
      <c r="G105" s="22"/>
      <c r="H105" s="27"/>
      <c r="I105" s="22"/>
      <c r="J105" s="22" t="s">
        <v>967</v>
      </c>
    </row>
    <row r="106" spans="1:10" ht="31.5" x14ac:dyDescent="0.25">
      <c r="A106" s="22" t="s">
        <v>284</v>
      </c>
      <c r="B106" s="27">
        <v>4</v>
      </c>
      <c r="C106" s="22" t="s">
        <v>740</v>
      </c>
      <c r="D106" s="22" t="s">
        <v>964</v>
      </c>
      <c r="E106" s="22" t="s">
        <v>414</v>
      </c>
      <c r="F106" s="22">
        <v>2003</v>
      </c>
      <c r="G106" s="22"/>
      <c r="H106" s="27"/>
      <c r="I106" s="22"/>
      <c r="J106" s="22" t="s">
        <v>964</v>
      </c>
    </row>
    <row r="107" spans="1:10" ht="31.5" x14ac:dyDescent="0.25">
      <c r="A107" s="22" t="s">
        <v>285</v>
      </c>
      <c r="B107" s="27">
        <v>13</v>
      </c>
      <c r="C107" s="22" t="s">
        <v>755</v>
      </c>
      <c r="D107" s="22" t="s">
        <v>756</v>
      </c>
      <c r="E107" s="22" t="s">
        <v>757</v>
      </c>
      <c r="F107" s="22">
        <v>1993</v>
      </c>
      <c r="G107" s="22"/>
      <c r="H107" s="27"/>
      <c r="I107" s="22"/>
      <c r="J107" s="22" t="s">
        <v>756</v>
      </c>
    </row>
    <row r="108" spans="1:10" ht="31.5" x14ac:dyDescent="0.25">
      <c r="A108" s="22" t="s">
        <v>285</v>
      </c>
      <c r="B108" s="27">
        <v>14</v>
      </c>
      <c r="C108" s="22" t="s">
        <v>758</v>
      </c>
      <c r="D108" s="22" t="s">
        <v>759</v>
      </c>
      <c r="E108" s="22" t="s">
        <v>760</v>
      </c>
      <c r="F108" s="22">
        <v>2001</v>
      </c>
      <c r="G108" s="22" t="s">
        <v>761</v>
      </c>
      <c r="H108" s="27"/>
      <c r="I108" s="22"/>
      <c r="J108" s="22" t="s">
        <v>759</v>
      </c>
    </row>
    <row r="109" spans="1:10" x14ac:dyDescent="0.25">
      <c r="A109" s="22" t="s">
        <v>287</v>
      </c>
      <c r="B109" s="27" t="s">
        <v>339</v>
      </c>
      <c r="C109" s="22" t="s">
        <v>770</v>
      </c>
      <c r="D109" s="22" t="s">
        <v>771</v>
      </c>
      <c r="E109" s="22" t="s">
        <v>772</v>
      </c>
      <c r="F109" s="22">
        <v>2006</v>
      </c>
      <c r="G109" s="22"/>
      <c r="H109" s="27"/>
      <c r="I109" s="22"/>
      <c r="J109" s="22" t="s">
        <v>771</v>
      </c>
    </row>
    <row r="110" spans="1:10" x14ac:dyDescent="0.25">
      <c r="A110" s="22" t="s">
        <v>287</v>
      </c>
      <c r="B110" s="27">
        <v>3</v>
      </c>
      <c r="C110" s="22" t="s">
        <v>768</v>
      </c>
      <c r="D110" s="22" t="s">
        <v>903</v>
      </c>
      <c r="E110" s="22" t="s">
        <v>769</v>
      </c>
      <c r="F110" s="22">
        <v>1999</v>
      </c>
      <c r="G110" s="22"/>
      <c r="H110" s="27"/>
      <c r="I110" s="22"/>
      <c r="J110" s="22" t="s">
        <v>903</v>
      </c>
    </row>
    <row r="111" spans="1:10" ht="31.5" x14ac:dyDescent="0.25">
      <c r="A111" s="22" t="s">
        <v>287</v>
      </c>
      <c r="B111" s="27">
        <v>50</v>
      </c>
      <c r="C111" s="22" t="s">
        <v>778</v>
      </c>
      <c r="D111" s="22" t="s">
        <v>909</v>
      </c>
      <c r="E111" s="22" t="s">
        <v>779</v>
      </c>
      <c r="F111" s="22">
        <v>2002</v>
      </c>
      <c r="G111" s="22"/>
      <c r="H111" s="27"/>
      <c r="I111" s="22"/>
      <c r="J111" s="22" t="s">
        <v>909</v>
      </c>
    </row>
    <row r="112" spans="1:10" ht="31.5" x14ac:dyDescent="0.25">
      <c r="A112" s="22" t="s">
        <v>311</v>
      </c>
      <c r="B112" s="27">
        <v>27</v>
      </c>
      <c r="C112" s="22" t="s">
        <v>738</v>
      </c>
      <c r="D112" s="22" t="s">
        <v>1488</v>
      </c>
      <c r="E112" s="22" t="s">
        <v>739</v>
      </c>
      <c r="F112" s="22">
        <v>2007</v>
      </c>
      <c r="G112" s="22"/>
      <c r="H112" s="27"/>
      <c r="I112" s="22"/>
      <c r="J112" s="22" t="s">
        <v>2232</v>
      </c>
    </row>
    <row r="113" spans="1:10" ht="31.5" x14ac:dyDescent="0.25">
      <c r="A113" s="22" t="s">
        <v>312</v>
      </c>
      <c r="B113" s="27">
        <v>10</v>
      </c>
      <c r="C113" s="22" t="s">
        <v>880</v>
      </c>
      <c r="D113" s="22" t="s">
        <v>903</v>
      </c>
      <c r="E113" s="22" t="s">
        <v>745</v>
      </c>
      <c r="F113" s="22">
        <v>2006</v>
      </c>
      <c r="G113" s="22" t="s">
        <v>746</v>
      </c>
      <c r="H113" s="27"/>
      <c r="I113" s="22"/>
      <c r="J113" s="22" t="s">
        <v>903</v>
      </c>
    </row>
    <row r="114" spans="1:10" ht="31.5" x14ac:dyDescent="0.25">
      <c r="A114" s="22" t="s">
        <v>312</v>
      </c>
      <c r="B114" s="27">
        <v>10</v>
      </c>
      <c r="C114" s="22" t="s">
        <v>878</v>
      </c>
      <c r="D114" s="22" t="s">
        <v>903</v>
      </c>
      <c r="E114" s="22" t="s">
        <v>743</v>
      </c>
      <c r="F114" s="22">
        <v>2010</v>
      </c>
      <c r="G114" s="22" t="s">
        <v>744</v>
      </c>
      <c r="H114" s="27"/>
      <c r="I114" s="22"/>
      <c r="J114" s="22" t="s">
        <v>903</v>
      </c>
    </row>
    <row r="115" spans="1:10" ht="47.25" x14ac:dyDescent="0.25">
      <c r="A115" s="22" t="s">
        <v>312</v>
      </c>
      <c r="B115" s="27">
        <v>11</v>
      </c>
      <c r="C115" s="22" t="s">
        <v>877</v>
      </c>
      <c r="D115" s="22" t="s">
        <v>890</v>
      </c>
      <c r="E115" s="22" t="s">
        <v>747</v>
      </c>
      <c r="F115" s="22"/>
      <c r="G115" s="22" t="s">
        <v>748</v>
      </c>
      <c r="H115" s="27"/>
      <c r="I115" s="22"/>
      <c r="J115" s="22" t="s">
        <v>890</v>
      </c>
    </row>
    <row r="116" spans="1:10" ht="31.5" x14ac:dyDescent="0.25">
      <c r="A116" s="22" t="s">
        <v>315</v>
      </c>
      <c r="B116" s="27">
        <v>16</v>
      </c>
      <c r="C116" s="22" t="s">
        <v>813</v>
      </c>
      <c r="D116" s="22" t="s">
        <v>883</v>
      </c>
      <c r="E116" s="22" t="s">
        <v>814</v>
      </c>
      <c r="F116" s="22"/>
      <c r="G116" s="22"/>
      <c r="H116" s="27"/>
      <c r="I116" s="22"/>
      <c r="J116" s="22" t="s">
        <v>883</v>
      </c>
    </row>
    <row r="117" spans="1:10" ht="31.5" x14ac:dyDescent="0.25">
      <c r="A117" s="22" t="s">
        <v>316</v>
      </c>
      <c r="B117" s="27">
        <v>27</v>
      </c>
      <c r="C117" s="22" t="s">
        <v>800</v>
      </c>
      <c r="D117" s="22" t="s">
        <v>801</v>
      </c>
      <c r="E117" s="22" t="s">
        <v>802</v>
      </c>
      <c r="F117" s="22">
        <v>2007</v>
      </c>
      <c r="G117" s="22"/>
      <c r="H117" s="27"/>
      <c r="I117" s="22"/>
      <c r="J117" s="22" t="s">
        <v>801</v>
      </c>
    </row>
    <row r="118" spans="1:10" ht="31.5" x14ac:dyDescent="0.25">
      <c r="A118" s="22" t="s">
        <v>316</v>
      </c>
      <c r="B118" s="27">
        <v>27</v>
      </c>
      <c r="C118" s="22" t="s">
        <v>803</v>
      </c>
      <c r="D118" s="22" t="s">
        <v>804</v>
      </c>
      <c r="E118" s="22" t="s">
        <v>805</v>
      </c>
      <c r="F118" s="22">
        <v>2008</v>
      </c>
      <c r="G118" s="22"/>
      <c r="H118" s="27"/>
      <c r="I118" s="22"/>
      <c r="J118" s="22" t="s">
        <v>804</v>
      </c>
    </row>
    <row r="119" spans="1:10" ht="31.5" x14ac:dyDescent="0.25">
      <c r="A119" s="22" t="s">
        <v>317</v>
      </c>
      <c r="B119" s="27">
        <v>10</v>
      </c>
      <c r="C119" s="22" t="s">
        <v>808</v>
      </c>
      <c r="D119" s="22" t="s">
        <v>1510</v>
      </c>
      <c r="E119" s="22" t="s">
        <v>809</v>
      </c>
      <c r="F119" s="22">
        <v>2008</v>
      </c>
      <c r="G119" s="22"/>
      <c r="H119" s="27"/>
      <c r="I119" s="22"/>
      <c r="J119" s="22" t="s">
        <v>2229</v>
      </c>
    </row>
    <row r="120" spans="1:10" x14ac:dyDescent="0.25">
      <c r="A120" s="22" t="s">
        <v>317</v>
      </c>
      <c r="B120" s="27">
        <v>3</v>
      </c>
      <c r="C120" s="22" t="s">
        <v>806</v>
      </c>
      <c r="D120" s="22" t="s">
        <v>1483</v>
      </c>
      <c r="E120" s="22" t="s">
        <v>807</v>
      </c>
      <c r="F120" s="22">
        <v>2001</v>
      </c>
      <c r="G120" s="22"/>
      <c r="H120" s="27"/>
      <c r="I120" s="22"/>
      <c r="J120" s="22" t="s">
        <v>2240</v>
      </c>
    </row>
    <row r="121" spans="1:10" ht="31.5" x14ac:dyDescent="0.25">
      <c r="A121" s="22" t="s">
        <v>318</v>
      </c>
      <c r="B121" s="27">
        <v>9</v>
      </c>
      <c r="C121" s="22" t="s">
        <v>810</v>
      </c>
      <c r="D121" s="22" t="s">
        <v>881</v>
      </c>
      <c r="E121" s="22" t="s">
        <v>811</v>
      </c>
      <c r="F121" s="22">
        <v>1970</v>
      </c>
      <c r="G121" s="22" t="s">
        <v>812</v>
      </c>
      <c r="H121" s="27"/>
      <c r="I121" s="22"/>
      <c r="J121" s="22" t="s">
        <v>881</v>
      </c>
    </row>
    <row r="122" spans="1:10" ht="47.25" x14ac:dyDescent="0.25">
      <c r="A122" s="22" t="s">
        <v>371</v>
      </c>
      <c r="B122" s="27">
        <v>168</v>
      </c>
      <c r="C122" s="22" t="s">
        <v>1223</v>
      </c>
      <c r="D122" s="22" t="s">
        <v>1434</v>
      </c>
      <c r="E122" s="22" t="s">
        <v>1224</v>
      </c>
      <c r="F122" s="22">
        <v>2012</v>
      </c>
      <c r="G122" s="22"/>
      <c r="H122" s="27"/>
      <c r="I122" s="22"/>
      <c r="J122" s="22" t="s">
        <v>1434</v>
      </c>
    </row>
    <row r="123" spans="1:10" ht="31.5" x14ac:dyDescent="0.25">
      <c r="A123" s="22" t="s">
        <v>371</v>
      </c>
      <c r="B123" s="27">
        <v>162</v>
      </c>
      <c r="C123" s="22" t="s">
        <v>1216</v>
      </c>
      <c r="D123" s="22" t="s">
        <v>1221</v>
      </c>
      <c r="E123" s="22" t="s">
        <v>1220</v>
      </c>
      <c r="F123" s="22">
        <v>2002</v>
      </c>
      <c r="G123" s="22"/>
      <c r="H123" s="27"/>
      <c r="I123" s="22"/>
      <c r="J123" s="22" t="s">
        <v>1221</v>
      </c>
    </row>
    <row r="124" spans="1:10" ht="31.5" x14ac:dyDescent="0.25">
      <c r="A124" s="22" t="s">
        <v>371</v>
      </c>
      <c r="B124" s="27">
        <v>162</v>
      </c>
      <c r="C124" s="22" t="s">
        <v>1214</v>
      </c>
      <c r="D124" s="22" t="s">
        <v>901</v>
      </c>
      <c r="E124" s="22" t="s">
        <v>1218</v>
      </c>
      <c r="F124" s="22">
        <v>1998</v>
      </c>
      <c r="G124" s="22"/>
      <c r="H124" s="27"/>
      <c r="I124" s="22"/>
      <c r="J124" s="22" t="s">
        <v>901</v>
      </c>
    </row>
    <row r="125" spans="1:10" x14ac:dyDescent="0.25">
      <c r="A125" s="22" t="s">
        <v>371</v>
      </c>
      <c r="B125" s="27">
        <v>162</v>
      </c>
      <c r="C125" s="22" t="s">
        <v>1215</v>
      </c>
      <c r="D125" s="22" t="s">
        <v>1425</v>
      </c>
      <c r="E125" s="22" t="s">
        <v>1219</v>
      </c>
      <c r="F125" s="22">
        <v>2000</v>
      </c>
      <c r="G125" s="22"/>
      <c r="H125" s="27"/>
      <c r="I125" s="22"/>
      <c r="J125" s="22" t="s">
        <v>1425</v>
      </c>
    </row>
    <row r="126" spans="1:10" ht="31.5" x14ac:dyDescent="0.25">
      <c r="A126" s="22" t="s">
        <v>371</v>
      </c>
      <c r="B126" s="27">
        <v>161</v>
      </c>
      <c r="C126" s="22" t="s">
        <v>1209</v>
      </c>
      <c r="D126" s="22" t="s">
        <v>1454</v>
      </c>
      <c r="E126" s="22" t="s">
        <v>1210</v>
      </c>
      <c r="F126" s="22">
        <v>2017</v>
      </c>
      <c r="G126" s="22"/>
      <c r="H126" s="27"/>
      <c r="I126" s="22"/>
      <c r="J126" s="22" t="s">
        <v>1454</v>
      </c>
    </row>
    <row r="127" spans="1:10" ht="31.5" x14ac:dyDescent="0.25">
      <c r="A127" s="22" t="s">
        <v>371</v>
      </c>
      <c r="B127" s="27">
        <v>170</v>
      </c>
      <c r="C127" s="22" t="s">
        <v>1227</v>
      </c>
      <c r="D127" s="22" t="s">
        <v>1311</v>
      </c>
      <c r="E127" s="22" t="s">
        <v>1228</v>
      </c>
      <c r="F127" s="22">
        <v>2017</v>
      </c>
      <c r="G127" s="22"/>
      <c r="H127" s="27"/>
      <c r="I127" s="22"/>
      <c r="J127" s="22" t="s">
        <v>1311</v>
      </c>
    </row>
    <row r="128" spans="1:10" ht="31.5" x14ac:dyDescent="0.25">
      <c r="A128" s="22" t="s">
        <v>371</v>
      </c>
      <c r="B128" s="27">
        <v>162</v>
      </c>
      <c r="C128" s="22" t="s">
        <v>1217</v>
      </c>
      <c r="D128" s="22" t="s">
        <v>1419</v>
      </c>
      <c r="E128" s="22" t="s">
        <v>1222</v>
      </c>
      <c r="F128" s="22">
        <v>2016</v>
      </c>
      <c r="G128" s="22"/>
      <c r="H128" s="27"/>
      <c r="I128" s="22"/>
      <c r="J128" s="22" t="s">
        <v>1419</v>
      </c>
    </row>
    <row r="129" spans="1:10" ht="31.5" x14ac:dyDescent="0.25">
      <c r="A129" s="22" t="s">
        <v>371</v>
      </c>
      <c r="B129" s="27">
        <v>161</v>
      </c>
      <c r="C129" s="22" t="s">
        <v>1211</v>
      </c>
      <c r="D129" s="22" t="s">
        <v>1408</v>
      </c>
      <c r="E129" s="22" t="s">
        <v>1464</v>
      </c>
      <c r="F129" s="22">
        <v>2015</v>
      </c>
      <c r="G129" s="22"/>
      <c r="H129" s="27"/>
      <c r="I129" s="22"/>
      <c r="J129" s="22" t="s">
        <v>1408</v>
      </c>
    </row>
    <row r="130" spans="1:10" x14ac:dyDescent="0.25">
      <c r="A130" s="22" t="s">
        <v>383</v>
      </c>
      <c r="B130" s="27">
        <v>124</v>
      </c>
      <c r="C130" s="22" t="s">
        <v>1052</v>
      </c>
      <c r="D130" s="22" t="s">
        <v>1503</v>
      </c>
      <c r="E130" s="22" t="s">
        <v>1053</v>
      </c>
      <c r="F130" s="22">
        <v>1990</v>
      </c>
      <c r="G130" s="22" t="s">
        <v>1054</v>
      </c>
      <c r="H130" s="27"/>
      <c r="I130" s="22"/>
      <c r="J130" s="22" t="s">
        <v>2213</v>
      </c>
    </row>
    <row r="131" spans="1:10" ht="47.25" x14ac:dyDescent="0.25">
      <c r="A131" s="22" t="s">
        <v>383</v>
      </c>
      <c r="B131" s="27">
        <v>122</v>
      </c>
      <c r="C131" s="22" t="s">
        <v>1039</v>
      </c>
      <c r="D131" s="22" t="s">
        <v>1040</v>
      </c>
      <c r="E131" s="22" t="s">
        <v>1041</v>
      </c>
      <c r="F131" s="22">
        <v>1993</v>
      </c>
      <c r="G131" s="22"/>
      <c r="H131" s="27"/>
      <c r="I131" s="22"/>
      <c r="J131" s="22" t="s">
        <v>1040</v>
      </c>
    </row>
    <row r="132" spans="1:10" ht="31.5" x14ac:dyDescent="0.25">
      <c r="A132" s="22" t="s">
        <v>383</v>
      </c>
      <c r="B132" s="27">
        <v>123</v>
      </c>
      <c r="C132" s="22" t="s">
        <v>1045</v>
      </c>
      <c r="D132" s="22" t="s">
        <v>1046</v>
      </c>
      <c r="E132" s="22" t="s">
        <v>1047</v>
      </c>
      <c r="F132" s="22">
        <v>1999</v>
      </c>
      <c r="G132" s="22" t="s">
        <v>1048</v>
      </c>
      <c r="H132" s="27"/>
      <c r="I132" s="22"/>
      <c r="J132" s="22" t="s">
        <v>1046</v>
      </c>
    </row>
    <row r="133" spans="1:10" ht="31.5" x14ac:dyDescent="0.25">
      <c r="A133" s="22" t="s">
        <v>383</v>
      </c>
      <c r="B133" s="27">
        <v>122</v>
      </c>
      <c r="C133" s="22" t="s">
        <v>1036</v>
      </c>
      <c r="D133" s="22" t="s">
        <v>1037</v>
      </c>
      <c r="E133" s="22" t="s">
        <v>1038</v>
      </c>
      <c r="F133" s="22">
        <v>1995</v>
      </c>
      <c r="G133" s="22" t="s">
        <v>790</v>
      </c>
      <c r="H133" s="27"/>
      <c r="I133" s="22"/>
      <c r="J133" s="22" t="s">
        <v>1037</v>
      </c>
    </row>
    <row r="134" spans="1:10" ht="31.5" x14ac:dyDescent="0.25">
      <c r="A134" s="22" t="s">
        <v>383</v>
      </c>
      <c r="B134" s="27">
        <v>22</v>
      </c>
      <c r="C134" s="22" t="s">
        <v>1022</v>
      </c>
      <c r="D134" s="22" t="s">
        <v>966</v>
      </c>
      <c r="E134" s="22" t="s">
        <v>1023</v>
      </c>
      <c r="F134" s="22">
        <v>2002</v>
      </c>
      <c r="G134" s="22" t="s">
        <v>1024</v>
      </c>
      <c r="H134" s="27"/>
      <c r="I134" s="22"/>
      <c r="J134" s="22" t="s">
        <v>966</v>
      </c>
    </row>
    <row r="135" spans="1:10" ht="31.5" x14ac:dyDescent="0.25">
      <c r="A135" s="22" t="s">
        <v>383</v>
      </c>
      <c r="B135" s="27">
        <v>123</v>
      </c>
      <c r="C135" s="22" t="s">
        <v>1042</v>
      </c>
      <c r="D135" s="22" t="s">
        <v>1043</v>
      </c>
      <c r="E135" s="22" t="s">
        <v>1044</v>
      </c>
      <c r="F135" s="22">
        <v>2001</v>
      </c>
      <c r="G135" s="22" t="s">
        <v>489</v>
      </c>
      <c r="H135" s="27"/>
      <c r="I135" s="22"/>
      <c r="J135" s="22" t="s">
        <v>1043</v>
      </c>
    </row>
    <row r="136" spans="1:10" ht="31.5" x14ac:dyDescent="0.25">
      <c r="A136" s="22" t="s">
        <v>383</v>
      </c>
      <c r="B136" s="27">
        <v>133</v>
      </c>
      <c r="C136" s="22" t="s">
        <v>1076</v>
      </c>
      <c r="D136" s="22" t="s">
        <v>1077</v>
      </c>
      <c r="E136" s="22" t="s">
        <v>1078</v>
      </c>
      <c r="F136" s="22">
        <v>2005</v>
      </c>
      <c r="G136" s="22" t="s">
        <v>466</v>
      </c>
      <c r="H136" s="27"/>
      <c r="I136" s="22"/>
      <c r="J136" s="22" t="s">
        <v>1077</v>
      </c>
    </row>
    <row r="137" spans="1:10" ht="31.5" x14ac:dyDescent="0.25">
      <c r="A137" s="22" t="s">
        <v>383</v>
      </c>
      <c r="B137" s="27">
        <v>121</v>
      </c>
      <c r="C137" s="22" t="s">
        <v>1029</v>
      </c>
      <c r="D137" s="22" t="s">
        <v>1030</v>
      </c>
      <c r="E137" s="22" t="s">
        <v>1031</v>
      </c>
      <c r="F137" s="22">
        <v>2002</v>
      </c>
      <c r="G137" s="22" t="s">
        <v>1032</v>
      </c>
      <c r="H137" s="27"/>
      <c r="I137" s="22"/>
      <c r="J137" s="22" t="s">
        <v>1030</v>
      </c>
    </row>
    <row r="138" spans="1:10" ht="47.25" x14ac:dyDescent="0.25">
      <c r="A138" s="22" t="s">
        <v>383</v>
      </c>
      <c r="B138" s="27">
        <v>122</v>
      </c>
      <c r="C138" s="22" t="s">
        <v>1033</v>
      </c>
      <c r="D138" s="22" t="s">
        <v>413</v>
      </c>
      <c r="E138" s="22" t="s">
        <v>1034</v>
      </c>
      <c r="F138" s="22">
        <v>2005</v>
      </c>
      <c r="G138" s="22" t="s">
        <v>1035</v>
      </c>
      <c r="H138" s="27"/>
      <c r="I138" s="22"/>
      <c r="J138" s="22" t="s">
        <v>413</v>
      </c>
    </row>
    <row r="139" spans="1:10" ht="31.5" x14ac:dyDescent="0.25">
      <c r="A139" s="22" t="s">
        <v>383</v>
      </c>
      <c r="B139" s="27">
        <v>128</v>
      </c>
      <c r="C139" s="22" t="s">
        <v>1066</v>
      </c>
      <c r="D139" s="22" t="s">
        <v>1067</v>
      </c>
      <c r="E139" s="22" t="s">
        <v>1068</v>
      </c>
      <c r="F139" s="22">
        <v>2004</v>
      </c>
      <c r="G139" s="22" t="s">
        <v>1069</v>
      </c>
      <c r="H139" s="27"/>
      <c r="I139" s="22"/>
      <c r="J139" s="22" t="s">
        <v>1067</v>
      </c>
    </row>
    <row r="140" spans="1:10" ht="31.5" x14ac:dyDescent="0.25">
      <c r="A140" s="22" t="s">
        <v>383</v>
      </c>
      <c r="B140" s="27">
        <v>123</v>
      </c>
      <c r="C140" s="22" t="s">
        <v>1049</v>
      </c>
      <c r="D140" s="22" t="s">
        <v>1517</v>
      </c>
      <c r="E140" s="22" t="s">
        <v>1050</v>
      </c>
      <c r="F140" s="22">
        <v>1997</v>
      </c>
      <c r="G140" s="22" t="s">
        <v>1051</v>
      </c>
      <c r="H140" s="27"/>
      <c r="I140" s="22"/>
      <c r="J140" s="22"/>
    </row>
    <row r="141" spans="1:10" x14ac:dyDescent="0.25">
      <c r="A141" s="22" t="s">
        <v>383</v>
      </c>
      <c r="B141" s="27">
        <v>133</v>
      </c>
      <c r="C141" s="22" t="s">
        <v>1073</v>
      </c>
      <c r="D141" s="22" t="s">
        <v>1503</v>
      </c>
      <c r="E141" s="22" t="s">
        <v>1074</v>
      </c>
      <c r="F141" s="22">
        <v>1999</v>
      </c>
      <c r="G141" s="22" t="s">
        <v>1075</v>
      </c>
      <c r="H141" s="27"/>
      <c r="I141" s="22"/>
      <c r="J141" s="22" t="s">
        <v>2213</v>
      </c>
    </row>
    <row r="142" spans="1:10" ht="31.5" x14ac:dyDescent="0.25">
      <c r="A142" s="22" t="s">
        <v>383</v>
      </c>
      <c r="B142" s="27">
        <v>68</v>
      </c>
      <c r="C142" s="22" t="s">
        <v>1025</v>
      </c>
      <c r="D142" s="22" t="s">
        <v>1026</v>
      </c>
      <c r="E142" s="22" t="s">
        <v>1027</v>
      </c>
      <c r="F142" s="22">
        <v>2003</v>
      </c>
      <c r="G142" s="22" t="s">
        <v>1028</v>
      </c>
      <c r="H142" s="27"/>
      <c r="I142" s="22"/>
      <c r="J142" s="22" t="s">
        <v>1026</v>
      </c>
    </row>
    <row r="143" spans="1:10" x14ac:dyDescent="0.25">
      <c r="A143" s="22" t="s">
        <v>384</v>
      </c>
      <c r="B143" s="27">
        <v>1540</v>
      </c>
      <c r="C143" s="22" t="s">
        <v>1262</v>
      </c>
      <c r="D143" s="22" t="s">
        <v>1410</v>
      </c>
      <c r="E143" s="22" t="s">
        <v>1263</v>
      </c>
      <c r="F143" s="22">
        <v>1975</v>
      </c>
      <c r="G143" s="22"/>
      <c r="H143" s="27"/>
      <c r="I143" s="22"/>
      <c r="J143" s="22" t="s">
        <v>1410</v>
      </c>
    </row>
    <row r="144" spans="1:10" ht="78.75" x14ac:dyDescent="0.25">
      <c r="A144" s="22" t="s">
        <v>389</v>
      </c>
      <c r="B144" s="27">
        <v>549</v>
      </c>
      <c r="C144" s="22" t="s">
        <v>1429</v>
      </c>
      <c r="D144" s="22" t="s">
        <v>1453</v>
      </c>
      <c r="E144" s="22" t="s">
        <v>1196</v>
      </c>
      <c r="F144" s="22">
        <v>1996</v>
      </c>
      <c r="G144" s="22"/>
      <c r="H144" s="27"/>
      <c r="I144" s="22"/>
      <c r="J144" s="22" t="s">
        <v>1453</v>
      </c>
    </row>
    <row r="145" spans="1:10" ht="31.5" x14ac:dyDescent="0.25">
      <c r="A145" s="22" t="s">
        <v>389</v>
      </c>
      <c r="B145" s="27">
        <v>550</v>
      </c>
      <c r="C145" s="22" t="s">
        <v>1197</v>
      </c>
      <c r="D145" s="22" t="s">
        <v>1424</v>
      </c>
      <c r="E145" s="22" t="s">
        <v>1198</v>
      </c>
      <c r="F145" s="22">
        <v>37135</v>
      </c>
      <c r="G145" s="22" t="s">
        <v>1199</v>
      </c>
      <c r="H145" s="27"/>
      <c r="I145" s="22"/>
      <c r="J145" s="22" t="s">
        <v>1424</v>
      </c>
    </row>
    <row r="146" spans="1:10" x14ac:dyDescent="0.25">
      <c r="A146" s="22" t="s">
        <v>389</v>
      </c>
      <c r="B146" s="27">
        <v>543</v>
      </c>
      <c r="C146" s="22" t="s">
        <v>1191</v>
      </c>
      <c r="D146" s="22" t="s">
        <v>1498</v>
      </c>
      <c r="E146" s="22" t="s">
        <v>1192</v>
      </c>
      <c r="F146" s="22">
        <v>2006</v>
      </c>
      <c r="G146" s="22"/>
      <c r="H146" s="27"/>
      <c r="I146" s="22"/>
      <c r="J146" s="22" t="s">
        <v>2252</v>
      </c>
    </row>
    <row r="147" spans="1:10" ht="31.5" x14ac:dyDescent="0.25">
      <c r="A147" s="22" t="s">
        <v>389</v>
      </c>
      <c r="B147" s="27">
        <v>542</v>
      </c>
      <c r="C147" s="22" t="s">
        <v>1190</v>
      </c>
      <c r="D147" s="22" t="s">
        <v>457</v>
      </c>
      <c r="E147" s="22" t="s">
        <v>1127</v>
      </c>
      <c r="F147" s="22">
        <v>2008</v>
      </c>
      <c r="G147" s="22"/>
      <c r="H147" s="27"/>
      <c r="I147" s="22"/>
      <c r="J147" s="22" t="s">
        <v>457</v>
      </c>
    </row>
    <row r="148" spans="1:10" ht="47.25" x14ac:dyDescent="0.25">
      <c r="A148" s="22" t="s">
        <v>389</v>
      </c>
      <c r="B148" s="27">
        <v>562</v>
      </c>
      <c r="C148" s="22" t="s">
        <v>1200</v>
      </c>
      <c r="D148" s="22" t="s">
        <v>1509</v>
      </c>
      <c r="E148" s="22" t="s">
        <v>1201</v>
      </c>
      <c r="F148" s="22">
        <v>2005</v>
      </c>
      <c r="G148" s="22" t="s">
        <v>1202</v>
      </c>
      <c r="H148" s="27"/>
      <c r="I148" s="22"/>
      <c r="J148" s="22" t="s">
        <v>2259</v>
      </c>
    </row>
    <row r="149" spans="1:10" x14ac:dyDescent="0.25">
      <c r="A149" s="22" t="s">
        <v>1094</v>
      </c>
      <c r="B149" s="27">
        <v>11</v>
      </c>
      <c r="C149" s="22" t="s">
        <v>147</v>
      </c>
      <c r="D149" s="22" t="s">
        <v>370</v>
      </c>
      <c r="E149" s="22" t="s">
        <v>1324</v>
      </c>
      <c r="F149" s="22"/>
      <c r="G149" s="22"/>
      <c r="H149" s="27"/>
      <c r="I149" s="22"/>
      <c r="J149" s="22" t="s">
        <v>370</v>
      </c>
    </row>
    <row r="150" spans="1:10" x14ac:dyDescent="0.25">
      <c r="A150" s="22" t="s">
        <v>1186</v>
      </c>
      <c r="B150" s="27">
        <v>496</v>
      </c>
      <c r="C150" s="22" t="s">
        <v>1346</v>
      </c>
      <c r="D150" s="22" t="s">
        <v>1492</v>
      </c>
      <c r="E150" s="22" t="s">
        <v>1347</v>
      </c>
      <c r="F150" s="22">
        <v>1989</v>
      </c>
      <c r="G150" s="22" t="s">
        <v>1348</v>
      </c>
      <c r="H150" s="27"/>
      <c r="I150" s="22"/>
      <c r="J150" s="22" t="s">
        <v>2224</v>
      </c>
    </row>
    <row r="151" spans="1:10" ht="31.5" x14ac:dyDescent="0.25">
      <c r="A151" s="22" t="s">
        <v>1186</v>
      </c>
      <c r="B151" s="27">
        <v>482</v>
      </c>
      <c r="C151" s="61" t="s">
        <v>1345</v>
      </c>
      <c r="D151" s="61" t="s">
        <v>1426</v>
      </c>
      <c r="E151" s="61" t="s">
        <v>1294</v>
      </c>
      <c r="F151" s="22">
        <v>2010</v>
      </c>
      <c r="G151" s="22"/>
      <c r="H151" s="27"/>
      <c r="I151" s="22"/>
      <c r="J151" s="61" t="s">
        <v>1426</v>
      </c>
    </row>
    <row r="152" spans="1:10" ht="31.5" x14ac:dyDescent="0.25">
      <c r="A152" s="22" t="s">
        <v>1187</v>
      </c>
      <c r="B152" s="27">
        <v>733</v>
      </c>
      <c r="C152" s="22" t="s">
        <v>1296</v>
      </c>
      <c r="D152" s="22" t="s">
        <v>1409</v>
      </c>
      <c r="E152" s="22" t="s">
        <v>1297</v>
      </c>
      <c r="F152" s="22">
        <v>2011</v>
      </c>
      <c r="G152" s="22" t="s">
        <v>1298</v>
      </c>
      <c r="H152" s="27"/>
      <c r="I152" s="22"/>
      <c r="J152" s="22" t="s">
        <v>1409</v>
      </c>
    </row>
    <row r="153" spans="1:10" ht="31.5" x14ac:dyDescent="0.25">
      <c r="A153" s="22" t="s">
        <v>1187</v>
      </c>
      <c r="B153" s="27">
        <v>738</v>
      </c>
      <c r="C153" s="61" t="s">
        <v>1307</v>
      </c>
      <c r="D153" s="67" t="s">
        <v>902</v>
      </c>
      <c r="E153" s="61" t="s">
        <v>1308</v>
      </c>
      <c r="F153" s="22">
        <v>2010</v>
      </c>
      <c r="G153" s="22" t="s">
        <v>1309</v>
      </c>
      <c r="H153" s="27"/>
      <c r="I153" s="22"/>
      <c r="J153" s="67" t="s">
        <v>902</v>
      </c>
    </row>
    <row r="154" spans="1:10" ht="31.5" x14ac:dyDescent="0.25">
      <c r="A154" s="22" t="s">
        <v>1187</v>
      </c>
      <c r="B154" s="27">
        <v>733</v>
      </c>
      <c r="C154" s="61" t="s">
        <v>1293</v>
      </c>
      <c r="D154" s="61" t="s">
        <v>1422</v>
      </c>
      <c r="E154" s="61" t="s">
        <v>1294</v>
      </c>
      <c r="F154" s="22">
        <v>2010</v>
      </c>
      <c r="G154" s="22" t="s">
        <v>1295</v>
      </c>
      <c r="H154" s="27"/>
      <c r="I154" s="22"/>
      <c r="J154" s="61" t="s">
        <v>1422</v>
      </c>
    </row>
    <row r="155" spans="1:10" ht="47.25" x14ac:dyDescent="0.25">
      <c r="A155" s="22" t="s">
        <v>1188</v>
      </c>
      <c r="B155" s="27">
        <v>251</v>
      </c>
      <c r="C155" s="22" t="s">
        <v>1244</v>
      </c>
      <c r="D155" s="22" t="s">
        <v>1417</v>
      </c>
      <c r="E155" s="22" t="s">
        <v>1245</v>
      </c>
      <c r="F155" s="22">
        <v>1976</v>
      </c>
      <c r="G155" s="22"/>
      <c r="H155" s="27"/>
      <c r="I155" s="22"/>
      <c r="J155" s="22" t="s">
        <v>1417</v>
      </c>
    </row>
    <row r="156" spans="1:10" ht="31.5" x14ac:dyDescent="0.25">
      <c r="A156" s="22" t="s">
        <v>1188</v>
      </c>
      <c r="B156" s="27">
        <v>248</v>
      </c>
      <c r="C156" s="22" t="s">
        <v>1239</v>
      </c>
      <c r="D156" s="22" t="s">
        <v>1482</v>
      </c>
      <c r="E156" s="22" t="s">
        <v>1240</v>
      </c>
      <c r="F156" s="22">
        <v>1991</v>
      </c>
      <c r="G156" s="22" t="s">
        <v>1241</v>
      </c>
      <c r="H156" s="27"/>
      <c r="I156" s="22"/>
      <c r="J156" s="22" t="s">
        <v>2215</v>
      </c>
    </row>
    <row r="157" spans="1:10" x14ac:dyDescent="0.25">
      <c r="A157" s="22" t="s">
        <v>1188</v>
      </c>
      <c r="B157" s="27">
        <v>246</v>
      </c>
      <c r="C157" s="22" t="s">
        <v>1237</v>
      </c>
      <c r="D157" s="22" t="s">
        <v>1476</v>
      </c>
      <c r="E157" s="22" t="s">
        <v>1238</v>
      </c>
      <c r="F157" s="22"/>
      <c r="G157" s="22"/>
      <c r="H157" s="27"/>
      <c r="I157" s="22"/>
      <c r="J157" s="22" t="s">
        <v>2250</v>
      </c>
    </row>
    <row r="158" spans="1:10" ht="31.5" x14ac:dyDescent="0.25">
      <c r="A158" s="22" t="s">
        <v>1189</v>
      </c>
      <c r="B158" s="27">
        <v>947</v>
      </c>
      <c r="C158" s="22" t="s">
        <v>1394</v>
      </c>
      <c r="D158" s="24" t="s">
        <v>958</v>
      </c>
      <c r="E158" s="22" t="s">
        <v>1395</v>
      </c>
      <c r="F158" s="22">
        <v>2011</v>
      </c>
      <c r="G158" s="22"/>
      <c r="H158" s="27"/>
      <c r="I158" s="22"/>
      <c r="J158" s="24" t="s">
        <v>958</v>
      </c>
    </row>
    <row r="159" spans="1:10" ht="47.25" x14ac:dyDescent="0.25">
      <c r="A159" s="22" t="s">
        <v>1189</v>
      </c>
      <c r="B159" s="27">
        <v>959</v>
      </c>
      <c r="C159" s="22" t="s">
        <v>1396</v>
      </c>
      <c r="D159" s="22" t="s">
        <v>900</v>
      </c>
      <c r="E159" s="22" t="s">
        <v>1397</v>
      </c>
      <c r="F159" s="22">
        <v>2009</v>
      </c>
      <c r="G159" s="22" t="s">
        <v>1398</v>
      </c>
      <c r="H159" s="27"/>
      <c r="I159" s="22"/>
      <c r="J159" s="22" t="s">
        <v>900</v>
      </c>
    </row>
    <row r="160" spans="1:10" ht="31.5" x14ac:dyDescent="0.25">
      <c r="A160" s="22" t="s">
        <v>1189</v>
      </c>
      <c r="B160" s="27">
        <v>898</v>
      </c>
      <c r="C160" s="22" t="s">
        <v>1371</v>
      </c>
      <c r="D160" s="22" t="s">
        <v>1423</v>
      </c>
      <c r="E160" s="22" t="s">
        <v>1466</v>
      </c>
      <c r="F160" s="22">
        <v>2015</v>
      </c>
      <c r="G160" s="22" t="s">
        <v>1372</v>
      </c>
      <c r="H160" s="27"/>
      <c r="I160" s="22"/>
      <c r="J160" s="22" t="s">
        <v>1423</v>
      </c>
    </row>
    <row r="161" spans="1:10" x14ac:dyDescent="0.25">
      <c r="A161" s="22" t="s">
        <v>1189</v>
      </c>
      <c r="B161" s="27">
        <v>876</v>
      </c>
      <c r="C161" s="22" t="s">
        <v>1361</v>
      </c>
      <c r="D161" s="22" t="s">
        <v>1430</v>
      </c>
      <c r="E161" s="22" t="s">
        <v>1362</v>
      </c>
      <c r="F161" s="22">
        <v>2008</v>
      </c>
      <c r="G161" s="22"/>
      <c r="H161" s="27"/>
      <c r="I161" s="22"/>
      <c r="J161" s="22" t="s">
        <v>1430</v>
      </c>
    </row>
    <row r="162" spans="1:10" ht="47.25" x14ac:dyDescent="0.25">
      <c r="A162" s="22" t="s">
        <v>1189</v>
      </c>
      <c r="B162" s="27">
        <v>892</v>
      </c>
      <c r="C162" s="22" t="s">
        <v>1367</v>
      </c>
      <c r="D162" s="22" t="s">
        <v>1368</v>
      </c>
      <c r="E162" s="22" t="s">
        <v>1369</v>
      </c>
      <c r="F162" s="22">
        <v>2010</v>
      </c>
      <c r="G162" s="22" t="s">
        <v>1370</v>
      </c>
      <c r="H162" s="27"/>
      <c r="I162" s="22"/>
      <c r="J162" s="22" t="s">
        <v>1368</v>
      </c>
    </row>
    <row r="163" spans="1:10" ht="47.25" x14ac:dyDescent="0.25">
      <c r="A163" s="22" t="s">
        <v>1189</v>
      </c>
      <c r="B163" s="27">
        <v>644</v>
      </c>
      <c r="C163" s="22" t="s">
        <v>1349</v>
      </c>
      <c r="D163" s="22" t="s">
        <v>1350</v>
      </c>
      <c r="E163" s="22" t="s">
        <v>1351</v>
      </c>
      <c r="F163" s="22">
        <v>1951</v>
      </c>
      <c r="G163" s="22" t="s">
        <v>1352</v>
      </c>
      <c r="H163" s="27"/>
      <c r="I163" s="22"/>
      <c r="J163" s="22" t="s">
        <v>1350</v>
      </c>
    </row>
    <row r="164" spans="1:10" ht="31.5" x14ac:dyDescent="0.25">
      <c r="A164" s="22" t="s">
        <v>1189</v>
      </c>
      <c r="B164" s="27">
        <v>927</v>
      </c>
      <c r="C164" s="22" t="s">
        <v>1379</v>
      </c>
      <c r="D164" s="22" t="s">
        <v>1444</v>
      </c>
      <c r="E164" s="22" t="s">
        <v>1380</v>
      </c>
      <c r="F164" s="22">
        <v>1961</v>
      </c>
      <c r="G164" s="22" t="s">
        <v>1381</v>
      </c>
      <c r="H164" s="27"/>
      <c r="I164" s="22"/>
      <c r="J164" s="22" t="s">
        <v>1444</v>
      </c>
    </row>
    <row r="165" spans="1:10" ht="31.5" x14ac:dyDescent="0.25">
      <c r="A165" s="22" t="s">
        <v>1189</v>
      </c>
      <c r="B165" s="27">
        <v>644</v>
      </c>
      <c r="C165" s="22" t="s">
        <v>1356</v>
      </c>
      <c r="D165" s="22" t="s">
        <v>40</v>
      </c>
      <c r="E165" s="22" t="s">
        <v>1357</v>
      </c>
      <c r="F165" s="22">
        <v>1951</v>
      </c>
      <c r="G165" s="22" t="s">
        <v>1462</v>
      </c>
      <c r="H165" s="27"/>
      <c r="I165" s="22"/>
      <c r="J165" s="22" t="s">
        <v>40</v>
      </c>
    </row>
    <row r="166" spans="1:10" x14ac:dyDescent="0.25">
      <c r="A166" s="22" t="s">
        <v>1189</v>
      </c>
      <c r="B166" s="27">
        <v>930</v>
      </c>
      <c r="C166" s="22" t="s">
        <v>1382</v>
      </c>
      <c r="D166" s="22" t="s">
        <v>1383</v>
      </c>
      <c r="E166" s="22" t="s">
        <v>1384</v>
      </c>
      <c r="F166" s="22">
        <v>2012</v>
      </c>
      <c r="G166" s="22"/>
      <c r="H166" s="27"/>
      <c r="I166" s="22"/>
      <c r="J166" s="22" t="s">
        <v>1383</v>
      </c>
    </row>
    <row r="167" spans="1:10" ht="47.25" x14ac:dyDescent="0.25">
      <c r="A167" s="22" t="s">
        <v>1189</v>
      </c>
      <c r="B167" s="27">
        <v>945</v>
      </c>
      <c r="C167" s="22" t="s">
        <v>1385</v>
      </c>
      <c r="D167" s="22" t="s">
        <v>1</v>
      </c>
      <c r="E167" s="22" t="s">
        <v>1386</v>
      </c>
      <c r="F167" s="22">
        <v>2005</v>
      </c>
      <c r="G167" s="22" t="s">
        <v>1387</v>
      </c>
      <c r="H167" s="27"/>
      <c r="I167" s="22"/>
      <c r="J167" s="22" t="s">
        <v>1</v>
      </c>
    </row>
    <row r="168" spans="1:10" ht="31.5" x14ac:dyDescent="0.25">
      <c r="A168" s="22" t="s">
        <v>1189</v>
      </c>
      <c r="B168" s="27">
        <v>877</v>
      </c>
      <c r="C168" s="22" t="s">
        <v>1363</v>
      </c>
      <c r="D168" s="22" t="s">
        <v>900</v>
      </c>
      <c r="E168" s="22" t="s">
        <v>1364</v>
      </c>
      <c r="F168" s="22">
        <v>2002</v>
      </c>
      <c r="G168" s="22"/>
      <c r="H168" s="27"/>
      <c r="I168" s="22"/>
      <c r="J168" s="22" t="s">
        <v>900</v>
      </c>
    </row>
    <row r="169" spans="1:10" ht="63" x14ac:dyDescent="0.25">
      <c r="A169" s="22" t="s">
        <v>1189</v>
      </c>
      <c r="B169" s="27">
        <v>946</v>
      </c>
      <c r="C169" s="22" t="s">
        <v>1388</v>
      </c>
      <c r="D169" s="22" t="s">
        <v>1</v>
      </c>
      <c r="E169" s="22" t="s">
        <v>1389</v>
      </c>
      <c r="F169" s="22">
        <v>2009</v>
      </c>
      <c r="G169" s="22" t="s">
        <v>1390</v>
      </c>
      <c r="H169" s="27"/>
      <c r="I169" s="22"/>
      <c r="J169" s="22" t="s">
        <v>1</v>
      </c>
    </row>
    <row r="170" spans="1:10" ht="47.25" x14ac:dyDescent="0.25">
      <c r="A170" s="22" t="s">
        <v>1189</v>
      </c>
      <c r="B170" s="27">
        <v>946</v>
      </c>
      <c r="C170" s="22" t="s">
        <v>1391</v>
      </c>
      <c r="D170" s="22" t="s">
        <v>1</v>
      </c>
      <c r="E170" s="22" t="s">
        <v>1392</v>
      </c>
      <c r="F170" s="22">
        <v>2012</v>
      </c>
      <c r="G170" s="22" t="s">
        <v>1393</v>
      </c>
      <c r="H170" s="27"/>
      <c r="I170" s="22"/>
      <c r="J170" s="22" t="s">
        <v>1</v>
      </c>
    </row>
    <row r="171" spans="1:10" x14ac:dyDescent="0.25">
      <c r="A171" s="22" t="s">
        <v>1189</v>
      </c>
      <c r="B171" s="27">
        <v>911</v>
      </c>
      <c r="C171" s="22" t="s">
        <v>1373</v>
      </c>
      <c r="D171" s="22" t="s">
        <v>933</v>
      </c>
      <c r="E171" s="22" t="s">
        <v>1374</v>
      </c>
      <c r="F171" s="22">
        <v>2014</v>
      </c>
      <c r="G171" s="22" t="s">
        <v>1375</v>
      </c>
      <c r="H171" s="27"/>
      <c r="I171" s="22"/>
      <c r="J171" s="22" t="s">
        <v>933</v>
      </c>
    </row>
    <row r="172" spans="1:10" ht="31.5" x14ac:dyDescent="0.25">
      <c r="A172" s="22" t="s">
        <v>1189</v>
      </c>
      <c r="B172" s="27">
        <v>837</v>
      </c>
      <c r="C172" s="22" t="s">
        <v>1358</v>
      </c>
      <c r="D172" s="22" t="s">
        <v>1359</v>
      </c>
      <c r="E172" s="22" t="s">
        <v>1360</v>
      </c>
      <c r="F172" s="22">
        <v>1939</v>
      </c>
      <c r="G172" s="22"/>
      <c r="H172" s="27"/>
      <c r="I172" s="22"/>
      <c r="J172" s="22" t="s">
        <v>1359</v>
      </c>
    </row>
    <row r="173" spans="1:10" ht="31.5" x14ac:dyDescent="0.25">
      <c r="A173" s="22" t="s">
        <v>1189</v>
      </c>
      <c r="B173" s="27">
        <v>919</v>
      </c>
      <c r="C173" s="22" t="s">
        <v>1376</v>
      </c>
      <c r="D173" s="22" t="s">
        <v>1421</v>
      </c>
      <c r="E173" s="22" t="s">
        <v>1377</v>
      </c>
      <c r="F173" s="22">
        <v>1994</v>
      </c>
      <c r="G173" s="22" t="s">
        <v>1378</v>
      </c>
      <c r="H173" s="27"/>
      <c r="I173" s="22"/>
      <c r="J173" s="22" t="s">
        <v>1421</v>
      </c>
    </row>
    <row r="174" spans="1:10" ht="31.5" x14ac:dyDescent="0.25">
      <c r="A174" s="22" t="s">
        <v>1249</v>
      </c>
      <c r="B174" s="27">
        <v>24</v>
      </c>
      <c r="C174" s="22" t="s">
        <v>1314</v>
      </c>
      <c r="D174" s="22" t="s">
        <v>1412</v>
      </c>
      <c r="E174" s="22" t="s">
        <v>1315</v>
      </c>
      <c r="F174" s="22">
        <v>2013</v>
      </c>
      <c r="G174" s="22"/>
      <c r="H174" s="27"/>
      <c r="I174" s="22"/>
      <c r="J174" s="22" t="s">
        <v>1412</v>
      </c>
    </row>
    <row r="175" spans="1:10" ht="31.5" x14ac:dyDescent="0.25">
      <c r="A175" s="22" t="s">
        <v>1252</v>
      </c>
      <c r="B175" s="27">
        <v>32</v>
      </c>
      <c r="C175" s="22" t="s">
        <v>1279</v>
      </c>
      <c r="D175" s="22" t="s">
        <v>1280</v>
      </c>
      <c r="E175" s="22" t="s">
        <v>1281</v>
      </c>
      <c r="F175" s="22">
        <v>1990</v>
      </c>
      <c r="G175" s="22"/>
      <c r="H175" s="27"/>
      <c r="I175" s="22"/>
      <c r="J175" s="22" t="s">
        <v>1280</v>
      </c>
    </row>
    <row r="176" spans="1:10" x14ac:dyDescent="0.25">
      <c r="A176" s="22" t="s">
        <v>1254</v>
      </c>
      <c r="B176" s="27">
        <v>400</v>
      </c>
      <c r="C176" s="22" t="s">
        <v>1271</v>
      </c>
      <c r="D176" s="22" t="s">
        <v>1411</v>
      </c>
      <c r="E176" s="22" t="s">
        <v>526</v>
      </c>
      <c r="F176" s="22">
        <v>36152</v>
      </c>
      <c r="G176" s="22" t="s">
        <v>1272</v>
      </c>
      <c r="H176" s="27"/>
      <c r="I176" s="22"/>
      <c r="J176" s="22" t="s">
        <v>1411</v>
      </c>
    </row>
    <row r="177" spans="1:10" ht="31.5" x14ac:dyDescent="0.25">
      <c r="A177" s="22" t="s">
        <v>1254</v>
      </c>
      <c r="B177" s="27">
        <v>183</v>
      </c>
      <c r="C177" s="22" t="s">
        <v>1264</v>
      </c>
      <c r="D177" s="22" t="s">
        <v>1428</v>
      </c>
      <c r="E177" s="22" t="s">
        <v>1265</v>
      </c>
      <c r="F177" s="22">
        <v>1958</v>
      </c>
      <c r="G177" s="22" t="s">
        <v>1266</v>
      </c>
      <c r="H177" s="27"/>
      <c r="I177" s="22"/>
      <c r="J177" s="22" t="s">
        <v>1428</v>
      </c>
    </row>
    <row r="178" spans="1:10" x14ac:dyDescent="0.25">
      <c r="A178" s="22" t="s">
        <v>1254</v>
      </c>
      <c r="B178" s="27">
        <v>397</v>
      </c>
      <c r="C178" s="22" t="s">
        <v>1267</v>
      </c>
      <c r="D178" s="22" t="s">
        <v>1268</v>
      </c>
      <c r="E178" s="22" t="s">
        <v>1269</v>
      </c>
      <c r="F178" s="22">
        <v>33939</v>
      </c>
      <c r="G178" s="22" t="s">
        <v>1270</v>
      </c>
      <c r="H178" s="27"/>
      <c r="I178" s="22"/>
      <c r="J178" s="22" t="s">
        <v>1268</v>
      </c>
    </row>
    <row r="179" spans="1:10" x14ac:dyDescent="0.25">
      <c r="A179" s="22" t="s">
        <v>1574</v>
      </c>
      <c r="B179" s="27">
        <v>8</v>
      </c>
      <c r="C179" s="22" t="s">
        <v>1672</v>
      </c>
      <c r="D179" s="22" t="s">
        <v>1673</v>
      </c>
      <c r="E179" s="22" t="s">
        <v>1674</v>
      </c>
      <c r="F179" s="22">
        <v>2017</v>
      </c>
      <c r="G179" s="22" t="s">
        <v>1675</v>
      </c>
      <c r="H179" s="27"/>
      <c r="I179" s="22"/>
      <c r="J179" s="22" t="s">
        <v>1673</v>
      </c>
    </row>
    <row r="180" spans="1:10" x14ac:dyDescent="0.25">
      <c r="A180" s="22" t="s">
        <v>1578</v>
      </c>
      <c r="B180" s="27">
        <v>5</v>
      </c>
      <c r="C180" s="22" t="s">
        <v>1676</v>
      </c>
      <c r="D180" s="22" t="s">
        <v>1677</v>
      </c>
      <c r="E180" s="22" t="s">
        <v>1678</v>
      </c>
      <c r="F180" s="22">
        <v>2015</v>
      </c>
      <c r="G180" s="22" t="s">
        <v>1679</v>
      </c>
      <c r="H180" s="27"/>
      <c r="I180" s="22"/>
      <c r="J180" s="22" t="s">
        <v>1677</v>
      </c>
    </row>
    <row r="181" spans="1:10" x14ac:dyDescent="0.25">
      <c r="A181" s="22" t="s">
        <v>1581</v>
      </c>
      <c r="B181" s="27">
        <v>453</v>
      </c>
      <c r="C181" s="22" t="s">
        <v>1767</v>
      </c>
      <c r="D181" s="22" t="s">
        <v>1768</v>
      </c>
      <c r="E181" s="22" t="s">
        <v>1769</v>
      </c>
      <c r="F181" s="22">
        <v>1999</v>
      </c>
      <c r="G181" s="22"/>
      <c r="H181" s="27"/>
      <c r="I181" s="22"/>
      <c r="J181" s="22" t="s">
        <v>1768</v>
      </c>
    </row>
    <row r="182" spans="1:10" ht="31.5" x14ac:dyDescent="0.25">
      <c r="A182" s="22" t="s">
        <v>1582</v>
      </c>
      <c r="B182" s="27">
        <v>11</v>
      </c>
      <c r="C182" s="22" t="s">
        <v>1763</v>
      </c>
      <c r="D182" s="22" t="s">
        <v>1764</v>
      </c>
      <c r="E182" s="22" t="s">
        <v>1765</v>
      </c>
      <c r="F182" s="22">
        <v>2002</v>
      </c>
      <c r="G182" s="22" t="s">
        <v>1766</v>
      </c>
      <c r="H182" s="27"/>
      <c r="I182" s="22"/>
      <c r="J182" s="22" t="s">
        <v>1764</v>
      </c>
    </row>
    <row r="183" spans="1:10" x14ac:dyDescent="0.25">
      <c r="A183" s="22" t="s">
        <v>1585</v>
      </c>
      <c r="B183" s="27">
        <v>10</v>
      </c>
      <c r="C183" s="22" t="s">
        <v>1760</v>
      </c>
      <c r="D183" s="22" t="s">
        <v>1761</v>
      </c>
      <c r="E183" s="22" t="s">
        <v>2266</v>
      </c>
      <c r="F183" s="22">
        <v>2002</v>
      </c>
      <c r="G183" s="22" t="s">
        <v>1762</v>
      </c>
      <c r="H183" s="27"/>
      <c r="I183" s="22"/>
      <c r="J183" s="22" t="s">
        <v>1761</v>
      </c>
    </row>
    <row r="184" spans="1:10" x14ac:dyDescent="0.25">
      <c r="A184" s="22" t="s">
        <v>1633</v>
      </c>
      <c r="B184" s="27">
        <v>3</v>
      </c>
      <c r="C184" s="22" t="s">
        <v>1753</v>
      </c>
      <c r="D184" s="22" t="s">
        <v>1754</v>
      </c>
      <c r="E184" s="22" t="s">
        <v>1755</v>
      </c>
      <c r="F184" s="22">
        <v>2010</v>
      </c>
      <c r="G184" s="22" t="s">
        <v>787</v>
      </c>
      <c r="H184" s="27"/>
      <c r="I184" s="22"/>
      <c r="J184" s="22" t="s">
        <v>1754</v>
      </c>
    </row>
    <row r="185" spans="1:10" x14ac:dyDescent="0.25">
      <c r="A185" s="22" t="s">
        <v>1634</v>
      </c>
      <c r="B185" s="27">
        <v>2</v>
      </c>
      <c r="C185" s="22" t="s">
        <v>1749</v>
      </c>
      <c r="D185" s="22" t="s">
        <v>1750</v>
      </c>
      <c r="E185" s="22" t="s">
        <v>1751</v>
      </c>
      <c r="F185" s="22">
        <v>2000</v>
      </c>
      <c r="G185" s="22" t="s">
        <v>1752</v>
      </c>
      <c r="H185" s="27"/>
      <c r="I185" s="22"/>
      <c r="J185" s="22" t="s">
        <v>1750</v>
      </c>
    </row>
    <row r="186" spans="1:10" ht="31.5" x14ac:dyDescent="0.25">
      <c r="A186" s="22" t="s">
        <v>1634</v>
      </c>
      <c r="B186" s="27">
        <v>2</v>
      </c>
      <c r="C186" s="22" t="s">
        <v>1745</v>
      </c>
      <c r="D186" s="22" t="s">
        <v>1746</v>
      </c>
      <c r="E186" s="22" t="s">
        <v>1747</v>
      </c>
      <c r="F186" s="22">
        <v>2016</v>
      </c>
      <c r="G186" s="22" t="s">
        <v>1748</v>
      </c>
      <c r="H186" s="27"/>
      <c r="I186" s="22"/>
      <c r="J186" s="22" t="s">
        <v>1746</v>
      </c>
    </row>
    <row r="187" spans="1:10" x14ac:dyDescent="0.25">
      <c r="A187" s="22" t="s">
        <v>1683</v>
      </c>
      <c r="B187" s="27">
        <v>1</v>
      </c>
      <c r="C187" s="22" t="s">
        <v>1742</v>
      </c>
      <c r="D187" s="22" t="s">
        <v>1743</v>
      </c>
      <c r="E187" s="22" t="s">
        <v>1732</v>
      </c>
      <c r="F187" s="22">
        <v>2008</v>
      </c>
      <c r="G187" s="22"/>
      <c r="H187" s="27"/>
      <c r="I187" s="22"/>
      <c r="J187" s="22" t="s">
        <v>1743</v>
      </c>
    </row>
    <row r="188" spans="1:10" x14ac:dyDescent="0.25">
      <c r="A188" s="22" t="s">
        <v>1684</v>
      </c>
      <c r="B188" s="27">
        <v>1</v>
      </c>
      <c r="C188" s="22" t="s">
        <v>1740</v>
      </c>
      <c r="D188" s="22" t="s">
        <v>2206</v>
      </c>
      <c r="E188" s="22" t="s">
        <v>1741</v>
      </c>
      <c r="F188" s="22">
        <v>2010</v>
      </c>
      <c r="G188" s="22"/>
      <c r="H188" s="27"/>
      <c r="I188" s="22"/>
      <c r="J188" s="22" t="s">
        <v>2212</v>
      </c>
    </row>
    <row r="189" spans="1:10" ht="31.5" x14ac:dyDescent="0.25">
      <c r="A189" s="22" t="s">
        <v>1686</v>
      </c>
      <c r="B189" s="27">
        <v>1</v>
      </c>
      <c r="C189" s="22" t="s">
        <v>1737</v>
      </c>
      <c r="D189" s="22" t="s">
        <v>1738</v>
      </c>
      <c r="E189" s="22" t="s">
        <v>1739</v>
      </c>
      <c r="F189" s="22">
        <v>2011</v>
      </c>
      <c r="G189" s="22"/>
      <c r="H189" s="27"/>
      <c r="I189" s="22"/>
      <c r="J189" s="22" t="s">
        <v>2241</v>
      </c>
    </row>
    <row r="190" spans="1:10" x14ac:dyDescent="0.25">
      <c r="A190" s="22" t="s">
        <v>1688</v>
      </c>
      <c r="B190" s="27">
        <v>1</v>
      </c>
      <c r="C190" s="22" t="s">
        <v>1733</v>
      </c>
      <c r="D190" s="22" t="s">
        <v>370</v>
      </c>
      <c r="E190" s="22" t="s">
        <v>1734</v>
      </c>
      <c r="F190" s="22">
        <v>2012</v>
      </c>
      <c r="G190" s="22"/>
      <c r="H190" s="27"/>
      <c r="I190" s="22"/>
      <c r="J190" s="22" t="s">
        <v>370</v>
      </c>
    </row>
    <row r="191" spans="1:10" ht="47.25" x14ac:dyDescent="0.25">
      <c r="A191" s="22" t="s">
        <v>1689</v>
      </c>
      <c r="B191" s="27">
        <v>1</v>
      </c>
      <c r="C191" s="22" t="s">
        <v>1731</v>
      </c>
      <c r="D191" s="22" t="s">
        <v>2205</v>
      </c>
      <c r="E191" s="22" t="s">
        <v>1732</v>
      </c>
      <c r="F191" s="22">
        <v>2015</v>
      </c>
      <c r="G191" s="22"/>
      <c r="H191" s="27"/>
      <c r="I191" s="22"/>
      <c r="J191" s="22" t="s">
        <v>2258</v>
      </c>
    </row>
    <row r="192" spans="1:10" x14ac:dyDescent="0.25">
      <c r="A192" s="22" t="s">
        <v>1690</v>
      </c>
      <c r="B192" s="27">
        <v>1</v>
      </c>
      <c r="C192" s="22" t="s">
        <v>1729</v>
      </c>
      <c r="D192" s="22" t="s">
        <v>1730</v>
      </c>
      <c r="E192" s="22" t="s">
        <v>554</v>
      </c>
      <c r="F192" s="22">
        <v>2015</v>
      </c>
      <c r="G192" s="22"/>
      <c r="H192" s="27"/>
      <c r="I192" s="22"/>
      <c r="J192" s="22" t="s">
        <v>1730</v>
      </c>
    </row>
    <row r="193" spans="1:10" x14ac:dyDescent="0.25">
      <c r="A193" s="22" t="s">
        <v>1809</v>
      </c>
      <c r="B193" s="27">
        <v>15</v>
      </c>
      <c r="C193" s="22" t="s">
        <v>1815</v>
      </c>
      <c r="D193" s="22" t="s">
        <v>1816</v>
      </c>
      <c r="E193" s="22" t="s">
        <v>1817</v>
      </c>
      <c r="F193" s="22">
        <v>2001</v>
      </c>
      <c r="G193" s="22"/>
      <c r="H193" s="27"/>
      <c r="I193" s="22"/>
      <c r="J193" s="22" t="s">
        <v>1816</v>
      </c>
    </row>
    <row r="194" spans="1:10" ht="31.5" x14ac:dyDescent="0.25">
      <c r="A194" s="22" t="s">
        <v>1820</v>
      </c>
      <c r="B194" s="27">
        <v>4</v>
      </c>
      <c r="C194" s="22" t="s">
        <v>2479</v>
      </c>
      <c r="D194" s="22" t="s">
        <v>1528</v>
      </c>
      <c r="E194" s="22" t="s">
        <v>2480</v>
      </c>
      <c r="F194" s="22"/>
      <c r="G194" s="22"/>
      <c r="H194" s="27"/>
      <c r="I194" s="22"/>
      <c r="J194" s="22" t="s">
        <v>1528</v>
      </c>
    </row>
    <row r="195" spans="1:10" ht="31.5" x14ac:dyDescent="0.25">
      <c r="A195" s="22" t="s">
        <v>2049</v>
      </c>
      <c r="B195" s="27">
        <v>8</v>
      </c>
      <c r="C195" s="22" t="s">
        <v>2483</v>
      </c>
      <c r="D195" s="22" t="s">
        <v>2484</v>
      </c>
      <c r="E195" s="22" t="s">
        <v>2485</v>
      </c>
      <c r="F195" s="22">
        <v>1998</v>
      </c>
      <c r="G195" s="22" t="s">
        <v>2486</v>
      </c>
      <c r="H195" s="27"/>
      <c r="I195" s="22"/>
      <c r="J195" s="22" t="s">
        <v>2484</v>
      </c>
    </row>
    <row r="196" spans="1:10" ht="31.5" x14ac:dyDescent="0.25">
      <c r="A196" s="22" t="s">
        <v>2361</v>
      </c>
      <c r="B196" s="27">
        <v>10</v>
      </c>
      <c r="C196" s="22" t="s">
        <v>2501</v>
      </c>
      <c r="D196" s="22" t="s">
        <v>2502</v>
      </c>
      <c r="E196" s="22" t="s">
        <v>212</v>
      </c>
      <c r="F196" s="22">
        <v>1982</v>
      </c>
      <c r="G196" s="22" t="s">
        <v>2503</v>
      </c>
      <c r="H196" s="27"/>
      <c r="I196" s="22"/>
      <c r="J196" s="22" t="s">
        <v>2502</v>
      </c>
    </row>
    <row r="197" spans="1:10" ht="31.5" x14ac:dyDescent="0.25">
      <c r="A197" s="22" t="s">
        <v>2370</v>
      </c>
      <c r="B197" s="27">
        <v>25</v>
      </c>
      <c r="C197" s="22" t="s">
        <v>2499</v>
      </c>
      <c r="D197" s="22" t="s">
        <v>2500</v>
      </c>
      <c r="E197" s="22" t="s">
        <v>2515</v>
      </c>
      <c r="F197" s="22">
        <v>1993</v>
      </c>
      <c r="G197" s="22" t="s">
        <v>618</v>
      </c>
      <c r="H197" s="27"/>
      <c r="I197" s="22"/>
      <c r="J197" s="22" t="s">
        <v>2500</v>
      </c>
    </row>
    <row r="198" spans="1:10" x14ac:dyDescent="0.25">
      <c r="A198" s="22" t="s">
        <v>2371</v>
      </c>
      <c r="B198" s="27">
        <v>5</v>
      </c>
      <c r="C198" s="22" t="s">
        <v>2512</v>
      </c>
      <c r="D198" s="22" t="s">
        <v>2513</v>
      </c>
      <c r="E198" s="22" t="s">
        <v>2514</v>
      </c>
      <c r="F198" s="22">
        <v>2011</v>
      </c>
      <c r="G198" s="22"/>
      <c r="H198" s="27"/>
      <c r="I198" s="22"/>
      <c r="J198" s="22" t="s">
        <v>2513</v>
      </c>
    </row>
    <row r="199" spans="1:10" ht="31.5" x14ac:dyDescent="0.25">
      <c r="A199" s="22" t="s">
        <v>2473</v>
      </c>
      <c r="B199" s="27">
        <v>15</v>
      </c>
      <c r="C199" s="22" t="s">
        <v>2516</v>
      </c>
      <c r="D199" s="22" t="s">
        <v>2517</v>
      </c>
      <c r="E199" s="22" t="s">
        <v>2518</v>
      </c>
      <c r="F199" s="22">
        <v>2000</v>
      </c>
      <c r="G199" s="22"/>
      <c r="H199" s="27"/>
      <c r="I199" s="22"/>
      <c r="J199" s="22" t="s">
        <v>2517</v>
      </c>
    </row>
    <row r="200" spans="1:10" x14ac:dyDescent="0.25">
      <c r="A200" s="22" t="s">
        <v>133</v>
      </c>
      <c r="B200" s="27">
        <v>52</v>
      </c>
      <c r="C200" s="22" t="s">
        <v>874</v>
      </c>
      <c r="D200" s="22" t="s">
        <v>910</v>
      </c>
      <c r="E200" s="22" t="s">
        <v>875</v>
      </c>
      <c r="F200" s="22">
        <v>2015</v>
      </c>
      <c r="G200" s="22"/>
      <c r="H200" s="27"/>
      <c r="I200" s="22"/>
      <c r="J200" s="22" t="s">
        <v>910</v>
      </c>
    </row>
    <row r="201" spans="1:10" x14ac:dyDescent="0.25">
      <c r="A201" s="22" t="s">
        <v>133</v>
      </c>
      <c r="B201" s="27">
        <v>40</v>
      </c>
      <c r="C201" s="22" t="s">
        <v>872</v>
      </c>
      <c r="D201" s="22" t="s">
        <v>924</v>
      </c>
      <c r="E201" s="22" t="s">
        <v>873</v>
      </c>
      <c r="F201" s="22">
        <v>2004</v>
      </c>
      <c r="G201" s="22"/>
      <c r="H201" s="27"/>
      <c r="I201" s="22"/>
      <c r="J201" s="22" t="s">
        <v>924</v>
      </c>
    </row>
    <row r="202" spans="1:10" x14ac:dyDescent="0.25">
      <c r="A202" s="22" t="s">
        <v>189</v>
      </c>
      <c r="B202" s="27" t="s">
        <v>1164</v>
      </c>
      <c r="C202" s="22" t="s">
        <v>1165</v>
      </c>
      <c r="D202" s="22" t="s">
        <v>1484</v>
      </c>
      <c r="E202" s="22" t="s">
        <v>1166</v>
      </c>
      <c r="F202" s="22" t="s">
        <v>1167</v>
      </c>
      <c r="G202" s="22" t="s">
        <v>1168</v>
      </c>
      <c r="H202" s="27"/>
      <c r="I202" s="22"/>
      <c r="J202" s="22" t="s">
        <v>2214</v>
      </c>
    </row>
    <row r="203" spans="1:10" ht="31.5" x14ac:dyDescent="0.25">
      <c r="A203" s="22" t="s">
        <v>191</v>
      </c>
      <c r="B203" s="27">
        <v>147</v>
      </c>
      <c r="C203" s="22" t="s">
        <v>984</v>
      </c>
      <c r="D203" s="22" t="s">
        <v>1414</v>
      </c>
      <c r="E203" s="22" t="s">
        <v>983</v>
      </c>
      <c r="F203" s="22">
        <v>2007</v>
      </c>
      <c r="G203" s="22"/>
      <c r="H203" s="27"/>
      <c r="I203" s="22"/>
      <c r="J203" s="22" t="s">
        <v>1414</v>
      </c>
    </row>
    <row r="204" spans="1:10" ht="31.5" x14ac:dyDescent="0.25">
      <c r="A204" s="22" t="s">
        <v>197</v>
      </c>
      <c r="B204" s="27">
        <v>14</v>
      </c>
      <c r="C204" s="22" t="s">
        <v>985</v>
      </c>
      <c r="D204" s="22" t="s">
        <v>1447</v>
      </c>
      <c r="E204" s="22" t="s">
        <v>986</v>
      </c>
      <c r="F204" s="22">
        <v>1993</v>
      </c>
      <c r="G204" s="22"/>
      <c r="H204" s="27"/>
      <c r="I204" s="22"/>
      <c r="J204" s="22" t="s">
        <v>1447</v>
      </c>
    </row>
    <row r="205" spans="1:10" x14ac:dyDescent="0.25">
      <c r="A205" s="22" t="s">
        <v>369</v>
      </c>
      <c r="B205" s="27">
        <v>348</v>
      </c>
      <c r="C205" s="22" t="s">
        <v>1134</v>
      </c>
      <c r="D205" s="22" t="s">
        <v>1459</v>
      </c>
      <c r="E205" s="22" t="s">
        <v>1135</v>
      </c>
      <c r="F205" s="22">
        <v>1967</v>
      </c>
      <c r="G205" s="22"/>
      <c r="H205" s="27"/>
      <c r="I205" s="22"/>
      <c r="J205" s="22" t="s">
        <v>1459</v>
      </c>
    </row>
    <row r="206" spans="1:10" x14ac:dyDescent="0.25">
      <c r="A206" s="22" t="s">
        <v>369</v>
      </c>
      <c r="B206" s="27">
        <v>38</v>
      </c>
      <c r="C206" s="22" t="s">
        <v>1119</v>
      </c>
      <c r="D206" s="22" t="s">
        <v>1480</v>
      </c>
      <c r="E206" s="22" t="s">
        <v>1120</v>
      </c>
      <c r="F206" s="22">
        <v>1985</v>
      </c>
      <c r="G206" s="22"/>
      <c r="H206" s="27"/>
      <c r="I206" s="22"/>
      <c r="J206" s="22" t="s">
        <v>2222</v>
      </c>
    </row>
    <row r="207" spans="1:10" ht="31.5" x14ac:dyDescent="0.25">
      <c r="A207" s="22" t="s">
        <v>369</v>
      </c>
      <c r="B207" s="27">
        <v>39</v>
      </c>
      <c r="C207" s="22" t="s">
        <v>1121</v>
      </c>
      <c r="D207" s="22" t="s">
        <v>1420</v>
      </c>
      <c r="E207" s="22" t="s">
        <v>1120</v>
      </c>
      <c r="F207" s="22">
        <v>1985</v>
      </c>
      <c r="G207" s="22" t="s">
        <v>1122</v>
      </c>
      <c r="H207" s="27"/>
      <c r="I207" s="22"/>
      <c r="J207" s="22" t="s">
        <v>1420</v>
      </c>
    </row>
    <row r="208" spans="1:10" x14ac:dyDescent="0.25">
      <c r="A208" s="22" t="s">
        <v>369</v>
      </c>
      <c r="B208" s="27">
        <v>98</v>
      </c>
      <c r="C208" s="22" t="s">
        <v>1128</v>
      </c>
      <c r="D208" s="22" t="s">
        <v>40</v>
      </c>
      <c r="E208" s="22" t="s">
        <v>1129</v>
      </c>
      <c r="F208" s="22">
        <v>1974</v>
      </c>
      <c r="G208" s="22" t="s">
        <v>1130</v>
      </c>
      <c r="H208" s="27"/>
      <c r="I208" s="22"/>
      <c r="J208" s="22" t="s">
        <v>40</v>
      </c>
    </row>
    <row r="209" spans="1:10" ht="31.5" x14ac:dyDescent="0.25">
      <c r="A209" s="22" t="s">
        <v>369</v>
      </c>
      <c r="B209" s="27">
        <v>377</v>
      </c>
      <c r="C209" s="22" t="s">
        <v>1142</v>
      </c>
      <c r="D209" s="22" t="s">
        <v>1443</v>
      </c>
      <c r="E209" s="22" t="s">
        <v>1143</v>
      </c>
      <c r="F209" s="22">
        <v>1970</v>
      </c>
      <c r="G209" s="22"/>
      <c r="H209" s="27"/>
      <c r="I209" s="22"/>
      <c r="J209" s="22" t="s">
        <v>1443</v>
      </c>
    </row>
    <row r="210" spans="1:10" x14ac:dyDescent="0.25">
      <c r="A210" s="22" t="s">
        <v>369</v>
      </c>
      <c r="B210" s="22">
        <v>12</v>
      </c>
      <c r="C210" s="22" t="s">
        <v>851</v>
      </c>
      <c r="D210" s="22" t="s">
        <v>1495</v>
      </c>
      <c r="E210" s="22" t="s">
        <v>1117</v>
      </c>
      <c r="F210" s="22">
        <v>1985</v>
      </c>
      <c r="G210" s="22" t="s">
        <v>1118</v>
      </c>
      <c r="H210" s="27"/>
      <c r="I210" s="22"/>
      <c r="J210" s="22" t="s">
        <v>2243</v>
      </c>
    </row>
    <row r="211" spans="1:10" x14ac:dyDescent="0.25">
      <c r="A211" s="22" t="s">
        <v>369</v>
      </c>
      <c r="B211" s="22">
        <v>376</v>
      </c>
      <c r="C211" s="22" t="s">
        <v>1139</v>
      </c>
      <c r="D211" s="22" t="s">
        <v>1059</v>
      </c>
      <c r="E211" s="22" t="s">
        <v>1140</v>
      </c>
      <c r="F211" s="22">
        <v>1983</v>
      </c>
      <c r="G211" s="22" t="s">
        <v>1141</v>
      </c>
      <c r="H211" s="27"/>
      <c r="I211" s="22"/>
      <c r="J211" s="22" t="s">
        <v>1059</v>
      </c>
    </row>
    <row r="212" spans="1:10" ht="31.5" x14ac:dyDescent="0.25">
      <c r="A212" s="22" t="s">
        <v>369</v>
      </c>
      <c r="B212" s="22">
        <v>222</v>
      </c>
      <c r="C212" s="22" t="s">
        <v>1131</v>
      </c>
      <c r="D212" s="22" t="s">
        <v>1416</v>
      </c>
      <c r="E212" s="22" t="s">
        <v>1132</v>
      </c>
      <c r="F212" s="22">
        <v>1960</v>
      </c>
      <c r="G212" s="22" t="s">
        <v>1133</v>
      </c>
      <c r="H212" s="27"/>
      <c r="I212" s="22"/>
      <c r="J212" s="22" t="s">
        <v>1416</v>
      </c>
    </row>
    <row r="213" spans="1:10" ht="31.5" x14ac:dyDescent="0.25">
      <c r="A213" s="22" t="s">
        <v>369</v>
      </c>
      <c r="B213" s="22">
        <v>51</v>
      </c>
      <c r="C213" s="22" t="s">
        <v>1123</v>
      </c>
      <c r="D213" s="22" t="s">
        <v>1418</v>
      </c>
      <c r="E213" s="22" t="s">
        <v>1124</v>
      </c>
      <c r="F213" s="22">
        <v>1975</v>
      </c>
      <c r="G213" s="22" t="s">
        <v>1125</v>
      </c>
      <c r="H213" s="27"/>
      <c r="I213" s="22"/>
      <c r="J213" s="22" t="s">
        <v>1418</v>
      </c>
    </row>
    <row r="214" spans="1:10" ht="31.5" x14ac:dyDescent="0.25">
      <c r="A214" s="22" t="s">
        <v>369</v>
      </c>
      <c r="B214" s="22">
        <v>98</v>
      </c>
      <c r="C214" s="22" t="s">
        <v>1126</v>
      </c>
      <c r="D214" s="24" t="s">
        <v>11</v>
      </c>
      <c r="E214" s="22" t="s">
        <v>1127</v>
      </c>
      <c r="F214" s="22">
        <v>1972</v>
      </c>
      <c r="G214" s="22"/>
      <c r="H214" s="27"/>
      <c r="I214" s="22"/>
      <c r="J214" s="24" t="s">
        <v>11</v>
      </c>
    </row>
    <row r="215" spans="1:10" x14ac:dyDescent="0.25">
      <c r="A215" s="22" t="s">
        <v>374</v>
      </c>
      <c r="B215" s="22">
        <v>289</v>
      </c>
      <c r="C215" s="22" t="s">
        <v>1171</v>
      </c>
      <c r="D215" s="24" t="s">
        <v>923</v>
      </c>
      <c r="E215" s="22" t="s">
        <v>1172</v>
      </c>
      <c r="F215" s="22">
        <v>1990</v>
      </c>
      <c r="G215" s="22" t="s">
        <v>1173</v>
      </c>
      <c r="H215" s="27"/>
      <c r="I215" s="22"/>
      <c r="J215" s="24" t="s">
        <v>923</v>
      </c>
    </row>
    <row r="216" spans="1:10" ht="47.25" x14ac:dyDescent="0.25">
      <c r="A216" s="22" t="s">
        <v>374</v>
      </c>
      <c r="B216" s="22">
        <v>288</v>
      </c>
      <c r="C216" s="22" t="s">
        <v>1169</v>
      </c>
      <c r="D216" s="22" t="s">
        <v>1432</v>
      </c>
      <c r="E216" s="22" t="s">
        <v>1170</v>
      </c>
      <c r="F216" s="22">
        <v>1988</v>
      </c>
      <c r="G216" s="22"/>
      <c r="H216" s="27"/>
      <c r="I216" s="22"/>
      <c r="J216" s="22" t="s">
        <v>1432</v>
      </c>
    </row>
    <row r="217" spans="1:10" x14ac:dyDescent="0.25">
      <c r="A217" s="22" t="s">
        <v>374</v>
      </c>
      <c r="B217" s="22">
        <v>297</v>
      </c>
      <c r="C217" s="22" t="s">
        <v>2521</v>
      </c>
      <c r="D217" s="22" t="s">
        <v>1441</v>
      </c>
      <c r="E217" s="22" t="s">
        <v>1183</v>
      </c>
      <c r="F217" s="22">
        <v>1990</v>
      </c>
      <c r="G217" s="27" t="s">
        <v>1184</v>
      </c>
      <c r="H217" s="27"/>
      <c r="I217" s="22"/>
      <c r="J217" s="22" t="s">
        <v>1441</v>
      </c>
    </row>
    <row r="218" spans="1:10" x14ac:dyDescent="0.25">
      <c r="A218" s="22" t="s">
        <v>374</v>
      </c>
      <c r="B218" s="22">
        <v>292</v>
      </c>
      <c r="C218" s="22" t="s">
        <v>1174</v>
      </c>
      <c r="D218" s="22" t="s">
        <v>1486</v>
      </c>
      <c r="E218" s="22" t="s">
        <v>1175</v>
      </c>
      <c r="F218" s="22">
        <v>1990</v>
      </c>
      <c r="G218" s="22" t="s">
        <v>1176</v>
      </c>
      <c r="H218" s="27"/>
      <c r="I218" s="22"/>
      <c r="J218" s="22" t="s">
        <v>2247</v>
      </c>
    </row>
    <row r="219" spans="1:10" ht="31.5" x14ac:dyDescent="0.25">
      <c r="A219" s="22" t="s">
        <v>361</v>
      </c>
      <c r="B219" s="22">
        <v>121</v>
      </c>
      <c r="C219" s="22" t="s">
        <v>782</v>
      </c>
      <c r="D219" s="22" t="s">
        <v>50</v>
      </c>
      <c r="E219" s="22" t="s">
        <v>1342</v>
      </c>
      <c r="F219" s="22">
        <v>2002</v>
      </c>
      <c r="G219" s="22"/>
      <c r="H219" s="27"/>
      <c r="I219" s="22"/>
      <c r="J219" s="22" t="s">
        <v>50</v>
      </c>
    </row>
    <row r="220" spans="1:10" x14ac:dyDescent="0.25">
      <c r="A220" s="22" t="s">
        <v>1599</v>
      </c>
      <c r="B220" s="22">
        <v>11</v>
      </c>
      <c r="C220" s="22" t="s">
        <v>1681</v>
      </c>
      <c r="D220" s="22" t="s">
        <v>1682</v>
      </c>
      <c r="E220" s="22" t="s">
        <v>421</v>
      </c>
      <c r="F220" s="22">
        <v>1998</v>
      </c>
      <c r="G220" s="22"/>
      <c r="H220" s="27"/>
      <c r="I220" s="22"/>
      <c r="J220" s="22" t="s">
        <v>1682</v>
      </c>
    </row>
    <row r="221" spans="1:10" x14ac:dyDescent="0.25">
      <c r="A221" s="22"/>
      <c r="B221" s="22"/>
      <c r="C221" s="22"/>
      <c r="D221" s="22" t="s">
        <v>1517</v>
      </c>
      <c r="E221" s="22"/>
      <c r="F221" s="22"/>
      <c r="G221" s="22"/>
      <c r="H221" s="27"/>
      <c r="I221" s="22"/>
      <c r="J221" s="22"/>
    </row>
    <row r="222" spans="1:10" x14ac:dyDescent="0.25">
      <c r="A222" s="22"/>
      <c r="B222" s="22"/>
      <c r="C222" s="22"/>
      <c r="D222" s="22" t="s">
        <v>1517</v>
      </c>
      <c r="E222" s="22"/>
      <c r="F222" s="22"/>
      <c r="G222" s="22"/>
      <c r="H222" s="27"/>
      <c r="I222" s="22"/>
      <c r="J222" s="22"/>
    </row>
    <row r="223" spans="1:10" x14ac:dyDescent="0.25">
      <c r="A223" s="22"/>
      <c r="B223" s="22"/>
      <c r="C223" s="22"/>
      <c r="D223" s="22" t="s">
        <v>1517</v>
      </c>
      <c r="E223" s="22"/>
      <c r="F223" s="22"/>
      <c r="G223" s="22"/>
      <c r="H223" s="27"/>
      <c r="I223" s="22"/>
      <c r="J223" s="22"/>
    </row>
    <row r="224" spans="1:10" x14ac:dyDescent="0.25">
      <c r="A224" s="22"/>
      <c r="B224" s="22"/>
      <c r="C224" s="22"/>
      <c r="D224" s="22" t="s">
        <v>1517</v>
      </c>
      <c r="E224" s="22"/>
      <c r="F224" s="22"/>
      <c r="G224" s="22"/>
      <c r="H224" s="27"/>
      <c r="I224" s="22"/>
      <c r="J224" s="22"/>
    </row>
    <row r="225" spans="1:10" x14ac:dyDescent="0.25">
      <c r="A225" s="22"/>
      <c r="B225" s="22"/>
      <c r="C225" s="22"/>
      <c r="D225" s="22" t="s">
        <v>1517</v>
      </c>
      <c r="E225" s="22"/>
      <c r="F225" s="22"/>
      <c r="G225" s="22"/>
      <c r="H225" s="27"/>
      <c r="I225" s="22"/>
      <c r="J225" s="22"/>
    </row>
    <row r="226" spans="1:10" x14ac:dyDescent="0.25">
      <c r="A226" s="22"/>
      <c r="B226" s="22"/>
      <c r="C226" s="22"/>
      <c r="D226" s="22" t="s">
        <v>1517</v>
      </c>
      <c r="E226" s="22"/>
      <c r="F226" s="22"/>
      <c r="G226" s="22"/>
      <c r="H226" s="27"/>
      <c r="I226" s="22"/>
      <c r="J226" s="22"/>
    </row>
    <row r="227" spans="1:10" x14ac:dyDescent="0.25">
      <c r="A227" s="22"/>
      <c r="B227" s="22"/>
      <c r="C227" s="22"/>
      <c r="D227" s="22" t="s">
        <v>1517</v>
      </c>
      <c r="E227" s="22"/>
      <c r="F227" s="22"/>
      <c r="G227" s="22"/>
      <c r="H227" s="27"/>
      <c r="I227" s="22"/>
      <c r="J227" s="22"/>
    </row>
    <row r="228" spans="1:10" x14ac:dyDescent="0.25">
      <c r="A228" s="22"/>
      <c r="B228" s="22"/>
      <c r="C228" s="22"/>
      <c r="D228" s="22" t="s">
        <v>1517</v>
      </c>
      <c r="E228" s="22"/>
      <c r="F228" s="22"/>
      <c r="G228" s="22"/>
      <c r="H228" s="27"/>
      <c r="I228" s="22"/>
      <c r="J228" s="22"/>
    </row>
    <row r="229" spans="1:10" x14ac:dyDescent="0.25">
      <c r="A229" s="22"/>
      <c r="B229" s="22"/>
      <c r="C229" s="22"/>
      <c r="D229" s="22" t="s">
        <v>1517</v>
      </c>
      <c r="E229" s="22"/>
      <c r="F229" s="22"/>
      <c r="G229" s="22"/>
      <c r="H229" s="27"/>
      <c r="I229" s="22"/>
      <c r="J229" s="22"/>
    </row>
    <row r="230" spans="1:10" x14ac:dyDescent="0.25">
      <c r="A230" s="22"/>
      <c r="B230" s="22"/>
      <c r="C230" s="22"/>
      <c r="D230" s="22" t="s">
        <v>1517</v>
      </c>
      <c r="E230" s="22"/>
      <c r="F230" s="22"/>
      <c r="G230" s="22"/>
      <c r="H230" s="27"/>
      <c r="I230" s="22"/>
      <c r="J230" s="22"/>
    </row>
    <row r="231" spans="1:10" x14ac:dyDescent="0.25">
      <c r="A231" s="22"/>
      <c r="B231" s="22"/>
      <c r="C231" s="22"/>
      <c r="D231" s="22" t="s">
        <v>1517</v>
      </c>
      <c r="E231" s="22"/>
      <c r="F231" s="22"/>
      <c r="G231" s="22"/>
      <c r="H231" s="27"/>
      <c r="I231" s="22"/>
      <c r="J231" s="22"/>
    </row>
    <row r="232" spans="1:10" x14ac:dyDescent="0.25">
      <c r="A232" s="22"/>
      <c r="B232" s="22"/>
      <c r="C232" s="22"/>
      <c r="D232" s="22" t="s">
        <v>1517</v>
      </c>
      <c r="E232" s="22"/>
      <c r="F232" s="22"/>
      <c r="G232" s="22"/>
      <c r="H232" s="27"/>
      <c r="I232" s="22"/>
      <c r="J232" s="22"/>
    </row>
    <row r="233" spans="1:10" x14ac:dyDescent="0.25">
      <c r="A233" s="22"/>
      <c r="B233" s="22"/>
      <c r="C233" s="22"/>
      <c r="D233" s="22" t="s">
        <v>1517</v>
      </c>
      <c r="E233" s="22"/>
      <c r="F233" s="22"/>
      <c r="G233" s="22"/>
      <c r="H233" s="27"/>
      <c r="I233" s="22"/>
      <c r="J233" s="22"/>
    </row>
    <row r="234" spans="1:10" x14ac:dyDescent="0.25">
      <c r="A234" s="22"/>
      <c r="B234" s="22"/>
      <c r="C234" s="22"/>
      <c r="D234" s="22" t="s">
        <v>1517</v>
      </c>
      <c r="E234" s="22"/>
      <c r="F234" s="22"/>
      <c r="G234" s="22"/>
      <c r="H234" s="27"/>
      <c r="I234" s="22"/>
      <c r="J234" s="22"/>
    </row>
    <row r="235" spans="1:10" x14ac:dyDescent="0.25">
      <c r="A235" s="22"/>
      <c r="B235" s="22"/>
      <c r="C235" s="22"/>
      <c r="D235" s="22" t="s">
        <v>1517</v>
      </c>
      <c r="E235" s="22"/>
      <c r="F235" s="22"/>
      <c r="G235" s="22"/>
      <c r="H235" s="27"/>
      <c r="I235" s="22"/>
      <c r="J235" s="22"/>
    </row>
    <row r="236" spans="1:10" x14ac:dyDescent="0.25">
      <c r="A236" s="22"/>
      <c r="B236" s="22"/>
      <c r="C236" s="22"/>
      <c r="D236" s="22" t="s">
        <v>1517</v>
      </c>
      <c r="E236" s="22"/>
      <c r="F236" s="22"/>
      <c r="G236" s="22"/>
      <c r="H236" s="27"/>
      <c r="I236" s="22"/>
      <c r="J236" s="22"/>
    </row>
    <row r="237" spans="1:10" x14ac:dyDescent="0.25">
      <c r="A237" s="22"/>
      <c r="B237" s="22"/>
      <c r="C237" s="22"/>
      <c r="D237" s="22" t="s">
        <v>1517</v>
      </c>
      <c r="E237" s="22"/>
      <c r="F237" s="22"/>
      <c r="G237" s="22"/>
      <c r="H237" s="27"/>
      <c r="I237" s="22"/>
      <c r="J237" s="22"/>
    </row>
    <row r="238" spans="1:10" x14ac:dyDescent="0.25">
      <c r="A238" s="22"/>
      <c r="B238" s="22"/>
      <c r="C238" s="22"/>
      <c r="D238" s="22" t="s">
        <v>1517</v>
      </c>
      <c r="E238" s="22"/>
      <c r="F238" s="22"/>
      <c r="G238" s="22"/>
      <c r="H238" s="27"/>
      <c r="I238" s="22"/>
      <c r="J238" s="22"/>
    </row>
    <row r="239" spans="1:10" x14ac:dyDescent="0.25">
      <c r="A239" s="22"/>
      <c r="B239" s="22"/>
      <c r="C239" s="22"/>
      <c r="D239" s="22" t="s">
        <v>1517</v>
      </c>
      <c r="E239" s="22"/>
      <c r="F239" s="22"/>
      <c r="G239" s="22"/>
      <c r="H239" s="27"/>
      <c r="I239" s="22"/>
      <c r="J239" s="22"/>
    </row>
    <row r="240" spans="1:10" x14ac:dyDescent="0.25">
      <c r="A240" s="22"/>
      <c r="B240" s="22"/>
      <c r="C240" s="22"/>
      <c r="D240" s="22" t="s">
        <v>1517</v>
      </c>
      <c r="E240" s="22"/>
      <c r="F240" s="22"/>
      <c r="G240" s="22"/>
      <c r="H240" s="27"/>
      <c r="I240" s="22"/>
      <c r="J240" s="22"/>
    </row>
    <row r="241" spans="1:10" x14ac:dyDescent="0.25">
      <c r="A241" s="22"/>
      <c r="B241" s="22"/>
      <c r="C241" s="22"/>
      <c r="D241" s="22" t="s">
        <v>1517</v>
      </c>
      <c r="E241" s="22"/>
      <c r="F241" s="22"/>
      <c r="G241" s="22"/>
      <c r="H241" s="27"/>
      <c r="I241" s="22"/>
      <c r="J241" s="22"/>
    </row>
    <row r="242" spans="1:10" x14ac:dyDescent="0.25">
      <c r="A242" s="22"/>
      <c r="B242" s="22"/>
      <c r="C242" s="22"/>
      <c r="D242" s="22" t="s">
        <v>1517</v>
      </c>
      <c r="E242" s="22"/>
      <c r="F242" s="22"/>
      <c r="G242" s="22"/>
      <c r="H242" s="27"/>
      <c r="I242" s="22"/>
      <c r="J242" s="22"/>
    </row>
    <row r="243" spans="1:10" x14ac:dyDescent="0.25">
      <c r="A243" s="22"/>
      <c r="B243" s="22"/>
      <c r="C243" s="22"/>
      <c r="D243" s="22" t="s">
        <v>1517</v>
      </c>
      <c r="E243" s="22"/>
      <c r="F243" s="22"/>
      <c r="G243" s="22"/>
      <c r="H243" s="27"/>
      <c r="I243" s="22"/>
      <c r="J243" s="22"/>
    </row>
    <row r="244" spans="1:10" x14ac:dyDescent="0.25">
      <c r="A244" s="22"/>
      <c r="B244" s="22"/>
      <c r="C244" s="22"/>
      <c r="D244" s="22" t="s">
        <v>1517</v>
      </c>
      <c r="E244" s="22"/>
      <c r="F244" s="22"/>
      <c r="G244" s="22"/>
      <c r="H244" s="27"/>
      <c r="I244" s="22"/>
      <c r="J244" s="22"/>
    </row>
    <row r="245" spans="1:10" x14ac:dyDescent="0.25">
      <c r="A245" s="22"/>
      <c r="B245" s="22"/>
      <c r="C245" s="22"/>
      <c r="D245" s="22" t="s">
        <v>1517</v>
      </c>
      <c r="E245" s="22"/>
      <c r="F245" s="22"/>
      <c r="G245" s="22"/>
      <c r="H245" s="27"/>
      <c r="I245" s="22"/>
      <c r="J245" s="22"/>
    </row>
    <row r="246" spans="1:10" x14ac:dyDescent="0.25">
      <c r="A246" s="22"/>
      <c r="B246" s="22"/>
      <c r="C246" s="22"/>
      <c r="D246" s="22" t="s">
        <v>1517</v>
      </c>
      <c r="E246" s="22"/>
      <c r="F246" s="22"/>
      <c r="G246" s="22"/>
      <c r="H246" s="27"/>
      <c r="I246" s="22"/>
      <c r="J246" s="22"/>
    </row>
    <row r="247" spans="1:10" x14ac:dyDescent="0.25">
      <c r="A247" s="22"/>
      <c r="B247" s="22"/>
      <c r="C247" s="22"/>
      <c r="D247" s="22" t="s">
        <v>1517</v>
      </c>
      <c r="E247" s="22"/>
      <c r="F247" s="22"/>
      <c r="G247" s="22"/>
      <c r="H247" s="27"/>
      <c r="I247" s="22"/>
      <c r="J247" s="22"/>
    </row>
    <row r="248" spans="1:10" x14ac:dyDescent="0.25">
      <c r="A248" s="22"/>
      <c r="B248" s="22"/>
      <c r="C248" s="22"/>
      <c r="D248" s="22" t="s">
        <v>1517</v>
      </c>
      <c r="E248" s="22"/>
      <c r="F248" s="22"/>
      <c r="G248" s="22"/>
      <c r="H248" s="27"/>
      <c r="I248" s="22"/>
      <c r="J248" s="22"/>
    </row>
    <row r="249" spans="1:10" x14ac:dyDescent="0.25">
      <c r="A249" s="22"/>
      <c r="B249" s="22"/>
      <c r="C249" s="22"/>
      <c r="D249" s="22" t="s">
        <v>1517</v>
      </c>
      <c r="E249" s="22"/>
      <c r="F249" s="22"/>
      <c r="G249" s="22"/>
      <c r="H249" s="27"/>
      <c r="I249" s="22"/>
      <c r="J249" s="22"/>
    </row>
    <row r="250" spans="1:10" x14ac:dyDescent="0.25">
      <c r="A250" s="22"/>
      <c r="B250" s="22"/>
      <c r="C250" s="22"/>
      <c r="D250" s="22" t="s">
        <v>1517</v>
      </c>
      <c r="E250" s="22"/>
      <c r="F250" s="22"/>
      <c r="G250" s="22"/>
      <c r="H250" s="27"/>
      <c r="I250" s="22"/>
      <c r="J250" s="22"/>
    </row>
    <row r="251" spans="1:10" x14ac:dyDescent="0.25">
      <c r="A251" s="22"/>
      <c r="B251" s="22"/>
      <c r="C251" s="22"/>
      <c r="D251" s="22" t="s">
        <v>1517</v>
      </c>
      <c r="E251" s="22"/>
      <c r="F251" s="22"/>
      <c r="G251" s="22"/>
      <c r="H251" s="27"/>
      <c r="I251" s="22"/>
      <c r="J251" s="22"/>
    </row>
    <row r="252" spans="1:10" x14ac:dyDescent="0.25">
      <c r="A252" s="22"/>
      <c r="B252" s="22"/>
      <c r="C252" s="22"/>
      <c r="D252" s="22" t="s">
        <v>1517</v>
      </c>
      <c r="E252" s="22"/>
      <c r="F252" s="22"/>
      <c r="G252" s="22"/>
      <c r="H252" s="27"/>
      <c r="I252" s="22"/>
      <c r="J252" s="22"/>
    </row>
    <row r="253" spans="1:10" x14ac:dyDescent="0.25">
      <c r="A253" s="22"/>
      <c r="B253" s="22"/>
      <c r="C253" s="22"/>
      <c r="D253" s="22" t="s">
        <v>1517</v>
      </c>
      <c r="E253" s="22"/>
      <c r="F253" s="22"/>
      <c r="G253" s="22"/>
      <c r="H253" s="27"/>
      <c r="I253" s="22"/>
      <c r="J253" s="22"/>
    </row>
    <row r="254" spans="1:10" x14ac:dyDescent="0.25">
      <c r="A254" s="22"/>
      <c r="B254" s="22"/>
      <c r="C254" s="22"/>
      <c r="D254" s="22" t="s">
        <v>1517</v>
      </c>
      <c r="E254" s="22"/>
      <c r="F254" s="22"/>
      <c r="G254" s="22"/>
      <c r="H254" s="27"/>
      <c r="I254" s="22"/>
      <c r="J254" s="22"/>
    </row>
    <row r="255" spans="1:10" x14ac:dyDescent="0.25">
      <c r="A255" s="22"/>
      <c r="B255" s="22"/>
      <c r="C255" s="22"/>
      <c r="D255" s="22" t="s">
        <v>1517</v>
      </c>
      <c r="E255" s="22"/>
      <c r="F255" s="22"/>
      <c r="G255" s="22"/>
      <c r="H255" s="27"/>
      <c r="I255" s="22"/>
      <c r="J255" s="22"/>
    </row>
    <row r="256" spans="1:10" x14ac:dyDescent="0.25">
      <c r="A256" s="22"/>
      <c r="B256" s="22"/>
      <c r="C256" s="22"/>
      <c r="D256" s="22" t="s">
        <v>1517</v>
      </c>
      <c r="E256" s="22"/>
      <c r="F256" s="22"/>
      <c r="G256" s="22"/>
      <c r="H256" s="27"/>
      <c r="I256" s="22"/>
      <c r="J256" s="22"/>
    </row>
    <row r="257" spans="1:10" x14ac:dyDescent="0.25">
      <c r="A257" s="22"/>
      <c r="B257" s="22"/>
      <c r="C257" s="22"/>
      <c r="D257" s="22" t="s">
        <v>1517</v>
      </c>
      <c r="E257" s="22"/>
      <c r="F257" s="22"/>
      <c r="G257" s="22"/>
      <c r="H257" s="27"/>
      <c r="I257" s="22"/>
      <c r="J257" s="22"/>
    </row>
    <row r="258" spans="1:10" x14ac:dyDescent="0.25">
      <c r="A258" s="22"/>
      <c r="B258" s="22"/>
      <c r="C258" s="22"/>
      <c r="D258" s="22" t="s">
        <v>1517</v>
      </c>
      <c r="E258" s="22"/>
      <c r="F258" s="22"/>
      <c r="G258" s="22"/>
      <c r="H258" s="27"/>
      <c r="I258" s="22"/>
      <c r="J258" s="22"/>
    </row>
    <row r="259" spans="1:10" x14ac:dyDescent="0.25">
      <c r="A259" s="22"/>
      <c r="B259" s="22"/>
      <c r="C259" s="22"/>
      <c r="D259" s="22" t="s">
        <v>1517</v>
      </c>
      <c r="E259" s="22"/>
      <c r="F259" s="22"/>
      <c r="G259" s="22"/>
      <c r="H259" s="27"/>
      <c r="I259" s="22"/>
      <c r="J259" s="22"/>
    </row>
    <row r="260" spans="1:10" x14ac:dyDescent="0.25">
      <c r="A260" s="22"/>
      <c r="B260" s="22"/>
      <c r="C260" s="22"/>
      <c r="D260" s="22" t="s">
        <v>1517</v>
      </c>
      <c r="E260" s="22"/>
      <c r="F260" s="22"/>
      <c r="G260" s="22"/>
      <c r="H260" s="27"/>
      <c r="I260" s="22"/>
      <c r="J260" s="22"/>
    </row>
    <row r="261" spans="1:10" x14ac:dyDescent="0.25">
      <c r="A261" s="22"/>
      <c r="B261" s="22"/>
      <c r="C261" s="22"/>
      <c r="D261" s="22" t="s">
        <v>1517</v>
      </c>
      <c r="E261" s="22"/>
      <c r="F261" s="22"/>
      <c r="G261" s="22"/>
      <c r="H261" s="27"/>
      <c r="I261" s="22"/>
      <c r="J261" s="22"/>
    </row>
    <row r="262" spans="1:10" x14ac:dyDescent="0.25">
      <c r="A262" s="22"/>
      <c r="B262" s="22"/>
      <c r="C262" s="22"/>
      <c r="D262" s="22" t="s">
        <v>1517</v>
      </c>
      <c r="E262" s="22"/>
      <c r="F262" s="22"/>
      <c r="G262" s="22"/>
      <c r="H262" s="27"/>
      <c r="I262" s="22"/>
      <c r="J262" s="22"/>
    </row>
    <row r="263" spans="1:10" x14ac:dyDescent="0.25">
      <c r="A263" s="22"/>
      <c r="B263" s="22"/>
      <c r="C263" s="22"/>
      <c r="D263" s="22" t="s">
        <v>1517</v>
      </c>
      <c r="E263" s="22"/>
      <c r="F263" s="22"/>
      <c r="G263" s="22"/>
      <c r="H263" s="27"/>
      <c r="I263" s="22"/>
      <c r="J263" s="22"/>
    </row>
    <row r="264" spans="1:10" x14ac:dyDescent="0.25">
      <c r="A264" s="22"/>
      <c r="B264" s="22"/>
      <c r="C264" s="22"/>
      <c r="D264" s="22" t="s">
        <v>1517</v>
      </c>
      <c r="E264" s="22"/>
      <c r="F264" s="22"/>
      <c r="G264" s="22"/>
      <c r="H264" s="27"/>
      <c r="I264" s="22"/>
      <c r="J264" s="22"/>
    </row>
    <row r="265" spans="1:10" x14ac:dyDescent="0.25">
      <c r="A265" s="22"/>
      <c r="B265" s="22"/>
      <c r="C265" s="22"/>
      <c r="D265" s="22" t="s">
        <v>1517</v>
      </c>
      <c r="E265" s="22"/>
      <c r="F265" s="22"/>
      <c r="G265" s="22"/>
      <c r="H265" s="27"/>
      <c r="I265" s="22"/>
      <c r="J265" s="22"/>
    </row>
    <row r="266" spans="1:10" x14ac:dyDescent="0.25">
      <c r="A266" s="22"/>
      <c r="B266" s="22"/>
      <c r="C266" s="22"/>
      <c r="D266" s="22" t="s">
        <v>1517</v>
      </c>
      <c r="E266" s="22"/>
      <c r="F266" s="22"/>
      <c r="G266" s="22"/>
      <c r="H266" s="27"/>
      <c r="I266" s="22"/>
      <c r="J266" s="22"/>
    </row>
    <row r="267" spans="1:10" x14ac:dyDescent="0.25">
      <c r="A267" s="22"/>
      <c r="B267" s="22"/>
      <c r="C267" s="22"/>
      <c r="D267" s="22" t="s">
        <v>1517</v>
      </c>
      <c r="E267" s="22"/>
      <c r="F267" s="22"/>
      <c r="G267" s="22"/>
      <c r="H267" s="27"/>
      <c r="I267" s="22"/>
      <c r="J267" s="22"/>
    </row>
    <row r="268" spans="1:10" x14ac:dyDescent="0.25">
      <c r="A268" s="22"/>
      <c r="B268" s="22"/>
      <c r="C268" s="22"/>
      <c r="D268" s="22" t="s">
        <v>1517</v>
      </c>
      <c r="E268" s="22"/>
      <c r="F268" s="22"/>
      <c r="G268" s="22"/>
      <c r="H268" s="27"/>
      <c r="I268" s="22"/>
      <c r="J268" s="22"/>
    </row>
    <row r="269" spans="1:10" x14ac:dyDescent="0.25">
      <c r="A269" s="22"/>
      <c r="B269" s="22"/>
      <c r="C269" s="22"/>
      <c r="D269" s="22" t="s">
        <v>1517</v>
      </c>
      <c r="E269" s="22"/>
      <c r="F269" s="22"/>
      <c r="G269" s="22"/>
      <c r="H269" s="27"/>
      <c r="I269" s="22"/>
      <c r="J269" s="22"/>
    </row>
    <row r="270" spans="1:10" x14ac:dyDescent="0.25">
      <c r="A270" s="22"/>
      <c r="B270" s="22"/>
      <c r="C270" s="22"/>
      <c r="D270" s="22" t="s">
        <v>1517</v>
      </c>
      <c r="E270" s="22"/>
      <c r="F270" s="22"/>
      <c r="G270" s="22"/>
      <c r="H270" s="27"/>
      <c r="I270" s="22"/>
      <c r="J270" s="22"/>
    </row>
    <row r="271" spans="1:10" x14ac:dyDescent="0.25">
      <c r="A271" s="22"/>
      <c r="B271" s="22"/>
      <c r="C271" s="22"/>
      <c r="D271" s="22" t="s">
        <v>1517</v>
      </c>
      <c r="E271" s="22"/>
      <c r="F271" s="22"/>
      <c r="G271" s="22"/>
      <c r="H271" s="27"/>
      <c r="I271" s="22"/>
      <c r="J271" s="22"/>
    </row>
    <row r="272" spans="1:10" x14ac:dyDescent="0.25">
      <c r="A272" s="22"/>
      <c r="B272" s="22"/>
      <c r="C272" s="22"/>
      <c r="D272" s="22" t="s">
        <v>1517</v>
      </c>
      <c r="E272" s="22"/>
      <c r="F272" s="22"/>
      <c r="G272" s="22"/>
      <c r="H272" s="27"/>
      <c r="I272" s="22"/>
      <c r="J272" s="22"/>
    </row>
    <row r="273" spans="1:10" x14ac:dyDescent="0.25">
      <c r="A273" s="22"/>
      <c r="B273" s="22"/>
      <c r="C273" s="22"/>
      <c r="D273" s="22" t="s">
        <v>1517</v>
      </c>
      <c r="E273" s="22"/>
      <c r="F273" s="22"/>
      <c r="G273" s="22"/>
      <c r="H273" s="27"/>
      <c r="I273" s="22"/>
      <c r="J273" s="22"/>
    </row>
    <row r="274" spans="1:10" x14ac:dyDescent="0.25">
      <c r="A274" s="22"/>
      <c r="B274" s="22"/>
      <c r="C274" s="22"/>
      <c r="D274" s="22" t="s">
        <v>1517</v>
      </c>
      <c r="E274" s="22"/>
      <c r="F274" s="22"/>
      <c r="G274" s="22"/>
      <c r="H274" s="27"/>
      <c r="I274" s="22"/>
      <c r="J274" s="22"/>
    </row>
    <row r="275" spans="1:10" x14ac:dyDescent="0.25">
      <c r="A275" s="22"/>
      <c r="B275" s="22"/>
      <c r="C275" s="22"/>
      <c r="D275" s="22" t="s">
        <v>1517</v>
      </c>
      <c r="E275" s="22"/>
      <c r="F275" s="22"/>
      <c r="G275" s="22"/>
      <c r="H275" s="27"/>
      <c r="I275" s="22"/>
      <c r="J275" s="22"/>
    </row>
    <row r="276" spans="1:10" x14ac:dyDescent="0.25">
      <c r="A276" s="22"/>
      <c r="B276" s="22"/>
      <c r="C276" s="22"/>
      <c r="D276" s="22" t="s">
        <v>1517</v>
      </c>
      <c r="E276" s="22"/>
      <c r="F276" s="22"/>
      <c r="G276" s="22"/>
      <c r="H276" s="27"/>
      <c r="I276" s="22"/>
      <c r="J276" s="22"/>
    </row>
    <row r="277" spans="1:10" x14ac:dyDescent="0.25">
      <c r="A277" s="22"/>
      <c r="B277" s="22"/>
      <c r="C277" s="22"/>
      <c r="D277" s="22" t="s">
        <v>1517</v>
      </c>
      <c r="E277" s="22"/>
      <c r="F277" s="22"/>
      <c r="G277" s="22"/>
      <c r="H277" s="27"/>
      <c r="I277" s="22"/>
      <c r="J277" s="22"/>
    </row>
    <row r="278" spans="1:10" x14ac:dyDescent="0.25">
      <c r="A278" s="22"/>
      <c r="B278" s="22"/>
      <c r="C278" s="22"/>
      <c r="D278" s="22" t="s">
        <v>1517</v>
      </c>
      <c r="E278" s="22"/>
      <c r="F278" s="22"/>
      <c r="G278" s="22"/>
      <c r="H278" s="27"/>
      <c r="I278" s="22"/>
      <c r="J278" s="22"/>
    </row>
    <row r="279" spans="1:10" x14ac:dyDescent="0.25">
      <c r="A279" s="22"/>
      <c r="B279" s="22"/>
      <c r="C279" s="22"/>
      <c r="D279" s="22" t="s">
        <v>1517</v>
      </c>
      <c r="E279" s="22"/>
      <c r="F279" s="22"/>
      <c r="G279" s="22"/>
      <c r="H279" s="27"/>
      <c r="I279" s="22"/>
      <c r="J279" s="22"/>
    </row>
    <row r="280" spans="1:10" x14ac:dyDescent="0.25">
      <c r="A280" s="22"/>
      <c r="B280" s="22"/>
      <c r="C280" s="22"/>
      <c r="D280" s="22" t="s">
        <v>1517</v>
      </c>
      <c r="E280" s="22"/>
      <c r="F280" s="22"/>
      <c r="G280" s="22"/>
      <c r="H280" s="27"/>
      <c r="I280" s="22"/>
      <c r="J280" s="22"/>
    </row>
    <row r="281" spans="1:10" x14ac:dyDescent="0.25">
      <c r="A281" s="22"/>
      <c r="B281" s="22"/>
      <c r="C281" s="22"/>
      <c r="D281" s="22" t="s">
        <v>1517</v>
      </c>
      <c r="E281" s="22"/>
      <c r="F281" s="22"/>
      <c r="G281" s="22"/>
      <c r="H281" s="27"/>
      <c r="I281" s="22"/>
      <c r="J281" s="22"/>
    </row>
    <row r="282" spans="1:10" x14ac:dyDescent="0.25">
      <c r="A282" s="22"/>
      <c r="B282" s="22"/>
      <c r="C282" s="22"/>
      <c r="D282" s="22" t="s">
        <v>1517</v>
      </c>
      <c r="E282" s="22"/>
      <c r="F282" s="22"/>
      <c r="G282" s="22"/>
      <c r="H282" s="27"/>
      <c r="I282" s="22"/>
      <c r="J282" s="22"/>
    </row>
    <row r="283" spans="1:10" x14ac:dyDescent="0.25">
      <c r="A283" s="22"/>
      <c r="B283" s="22"/>
      <c r="C283" s="22"/>
      <c r="D283" s="22" t="s">
        <v>1517</v>
      </c>
      <c r="E283" s="22"/>
      <c r="F283" s="22"/>
      <c r="G283" s="22"/>
      <c r="H283" s="27"/>
      <c r="I283" s="22"/>
      <c r="J283" s="22"/>
    </row>
    <row r="284" spans="1:10" x14ac:dyDescent="0.25">
      <c r="A284" s="22"/>
      <c r="B284" s="22"/>
      <c r="C284" s="22"/>
      <c r="D284" s="22" t="s">
        <v>1517</v>
      </c>
      <c r="E284" s="22"/>
      <c r="F284" s="22"/>
      <c r="G284" s="22"/>
      <c r="H284" s="27"/>
      <c r="I284" s="22"/>
      <c r="J284" s="22"/>
    </row>
    <row r="285" spans="1:10" x14ac:dyDescent="0.25">
      <c r="A285" s="22"/>
      <c r="B285" s="22"/>
      <c r="C285" s="22"/>
      <c r="D285" s="22" t="s">
        <v>1517</v>
      </c>
      <c r="E285" s="22"/>
      <c r="F285" s="22"/>
      <c r="G285" s="22"/>
      <c r="H285" s="27"/>
      <c r="I285" s="22"/>
      <c r="J285" s="22"/>
    </row>
    <row r="286" spans="1:10" x14ac:dyDescent="0.25">
      <c r="A286" s="22"/>
      <c r="B286" s="22"/>
      <c r="C286" s="22"/>
      <c r="D286" s="22" t="s">
        <v>1517</v>
      </c>
      <c r="E286" s="22"/>
      <c r="F286" s="22"/>
      <c r="G286" s="22"/>
      <c r="H286" s="27"/>
      <c r="I286" s="22"/>
      <c r="J286" s="22"/>
    </row>
    <row r="287" spans="1:10" x14ac:dyDescent="0.25">
      <c r="A287" s="22"/>
      <c r="B287" s="22"/>
      <c r="C287" s="22"/>
      <c r="D287" s="22" t="s">
        <v>1517</v>
      </c>
      <c r="E287" s="22"/>
      <c r="F287" s="22"/>
      <c r="G287" s="22"/>
      <c r="H287" s="27"/>
      <c r="I287" s="22"/>
      <c r="J287" s="22"/>
    </row>
    <row r="288" spans="1:10" x14ac:dyDescent="0.25">
      <c r="A288" s="22"/>
      <c r="B288" s="22"/>
      <c r="C288" s="22"/>
      <c r="D288" s="22" t="s">
        <v>1517</v>
      </c>
      <c r="E288" s="22"/>
      <c r="F288" s="22"/>
      <c r="G288" s="22"/>
      <c r="H288" s="27"/>
      <c r="I288" s="22"/>
      <c r="J288" s="22"/>
    </row>
    <row r="289" spans="1:10" x14ac:dyDescent="0.25">
      <c r="A289" s="22"/>
      <c r="B289" s="22"/>
      <c r="C289" s="22"/>
      <c r="D289" s="22" t="s">
        <v>1517</v>
      </c>
      <c r="E289" s="22"/>
      <c r="F289" s="22"/>
      <c r="G289" s="22"/>
      <c r="H289" s="27"/>
      <c r="I289" s="22"/>
      <c r="J289" s="22"/>
    </row>
    <row r="290" spans="1:10" x14ac:dyDescent="0.25">
      <c r="A290" s="22"/>
      <c r="B290" s="22"/>
      <c r="C290" s="22"/>
      <c r="D290" s="22" t="s">
        <v>1517</v>
      </c>
      <c r="E290" s="22"/>
      <c r="F290" s="22"/>
      <c r="G290" s="22"/>
      <c r="H290" s="27"/>
      <c r="I290" s="22"/>
      <c r="J290" s="22"/>
    </row>
    <row r="291" spans="1:10" x14ac:dyDescent="0.25">
      <c r="A291" s="22"/>
      <c r="B291" s="22"/>
      <c r="C291" s="22"/>
      <c r="D291" s="22" t="s">
        <v>1517</v>
      </c>
      <c r="E291" s="22"/>
      <c r="F291" s="22"/>
      <c r="G291" s="22"/>
      <c r="H291" s="27"/>
      <c r="I291" s="22"/>
      <c r="J291" s="22"/>
    </row>
    <row r="292" spans="1:10" x14ac:dyDescent="0.25">
      <c r="A292" s="22"/>
      <c r="B292" s="22"/>
      <c r="C292" s="22"/>
      <c r="D292" s="22" t="s">
        <v>1517</v>
      </c>
      <c r="E292" s="22"/>
      <c r="F292" s="22"/>
      <c r="G292" s="22"/>
      <c r="H292" s="27"/>
      <c r="I292" s="22"/>
      <c r="J292" s="22"/>
    </row>
    <row r="293" spans="1:10" x14ac:dyDescent="0.25">
      <c r="A293" s="22"/>
      <c r="B293" s="22"/>
      <c r="C293" s="22"/>
      <c r="D293" s="22" t="s">
        <v>1517</v>
      </c>
      <c r="E293" s="22"/>
      <c r="F293" s="22"/>
      <c r="G293" s="22"/>
      <c r="H293" s="27"/>
      <c r="I293" s="22"/>
      <c r="J293" s="22"/>
    </row>
    <row r="294" spans="1:10" x14ac:dyDescent="0.25">
      <c r="A294" s="22"/>
      <c r="B294" s="22"/>
      <c r="C294" s="22"/>
      <c r="D294" s="22" t="s">
        <v>1517</v>
      </c>
      <c r="E294" s="22"/>
      <c r="F294" s="22"/>
      <c r="G294" s="22"/>
      <c r="H294" s="27"/>
      <c r="I294" s="22"/>
      <c r="J294" s="22"/>
    </row>
    <row r="295" spans="1:10" x14ac:dyDescent="0.25">
      <c r="A295" s="22"/>
      <c r="B295" s="22"/>
      <c r="C295" s="22"/>
      <c r="D295" s="22" t="s">
        <v>1517</v>
      </c>
      <c r="E295" s="22"/>
      <c r="F295" s="22"/>
      <c r="G295" s="22"/>
      <c r="H295" s="27"/>
      <c r="I295" s="22"/>
      <c r="J295" s="22"/>
    </row>
    <row r="296" spans="1:10" x14ac:dyDescent="0.25">
      <c r="A296" s="22"/>
      <c r="B296" s="22"/>
      <c r="C296" s="22"/>
      <c r="D296" s="22" t="s">
        <v>1517</v>
      </c>
      <c r="E296" s="22"/>
      <c r="F296" s="22"/>
      <c r="G296" s="22"/>
      <c r="H296" s="27"/>
      <c r="I296" s="22"/>
      <c r="J296" s="22"/>
    </row>
    <row r="297" spans="1:10" x14ac:dyDescent="0.25">
      <c r="A297" s="22"/>
      <c r="B297" s="22"/>
      <c r="C297" s="22"/>
      <c r="D297" s="22" t="s">
        <v>1517</v>
      </c>
      <c r="E297" s="22"/>
      <c r="F297" s="22"/>
      <c r="G297" s="22"/>
      <c r="H297" s="27"/>
      <c r="I297" s="22"/>
      <c r="J297" s="22"/>
    </row>
    <row r="298" spans="1:10" x14ac:dyDescent="0.25">
      <c r="A298" s="22"/>
      <c r="B298" s="22"/>
      <c r="C298" s="22"/>
      <c r="D298" s="22" t="s">
        <v>1517</v>
      </c>
      <c r="E298" s="22"/>
      <c r="F298" s="22"/>
      <c r="G298" s="22"/>
      <c r="H298" s="27"/>
      <c r="I298" s="22"/>
      <c r="J298" s="22"/>
    </row>
    <row r="299" spans="1:10" x14ac:dyDescent="0.25">
      <c r="A299" s="22"/>
      <c r="B299" s="22"/>
      <c r="C299" s="22"/>
      <c r="D299" s="22" t="s">
        <v>1517</v>
      </c>
      <c r="E299" s="22"/>
      <c r="F299" s="22"/>
      <c r="G299" s="22"/>
      <c r="H299" s="27"/>
      <c r="I299" s="22"/>
      <c r="J299" s="22"/>
    </row>
    <row r="300" spans="1:10" x14ac:dyDescent="0.25">
      <c r="A300" s="22"/>
      <c r="B300" s="22"/>
      <c r="C300" s="22"/>
      <c r="D300" s="22" t="s">
        <v>1517</v>
      </c>
      <c r="E300" s="22"/>
      <c r="F300" s="22"/>
      <c r="G300" s="22"/>
      <c r="H300" s="27"/>
      <c r="I300" s="22"/>
      <c r="J300" s="22"/>
    </row>
    <row r="301" spans="1:10" x14ac:dyDescent="0.25">
      <c r="A301" s="22"/>
      <c r="B301" s="22"/>
      <c r="C301" s="22"/>
      <c r="D301" s="22" t="s">
        <v>1517</v>
      </c>
      <c r="E301" s="22"/>
      <c r="F301" s="22"/>
      <c r="G301" s="22"/>
      <c r="H301" s="27"/>
      <c r="I301" s="22"/>
      <c r="J301" s="22"/>
    </row>
    <row r="302" spans="1:10" x14ac:dyDescent="0.25">
      <c r="A302" s="22"/>
      <c r="B302" s="22"/>
      <c r="C302" s="22"/>
      <c r="D302" s="22" t="s">
        <v>1517</v>
      </c>
      <c r="E302" s="22"/>
      <c r="F302" s="22"/>
      <c r="G302" s="22"/>
      <c r="H302" s="27"/>
      <c r="I302" s="22"/>
      <c r="J302" s="22"/>
    </row>
    <row r="303" spans="1:10" x14ac:dyDescent="0.25">
      <c r="A303" s="22"/>
      <c r="B303" s="22"/>
      <c r="C303" s="22"/>
      <c r="D303" s="22" t="s">
        <v>1517</v>
      </c>
      <c r="E303" s="22"/>
      <c r="F303" s="22"/>
      <c r="G303" s="22"/>
      <c r="H303" s="27"/>
      <c r="I303" s="22"/>
      <c r="J303" s="22"/>
    </row>
    <row r="304" spans="1:10" x14ac:dyDescent="0.25">
      <c r="A304" s="22"/>
      <c r="B304" s="22"/>
      <c r="C304" s="22"/>
      <c r="D304" s="22" t="s">
        <v>1517</v>
      </c>
      <c r="E304" s="22"/>
      <c r="F304" s="22"/>
      <c r="G304" s="22"/>
      <c r="H304" s="27"/>
      <c r="I304" s="22"/>
      <c r="J304" s="22"/>
    </row>
    <row r="305" spans="1:10" x14ac:dyDescent="0.25">
      <c r="A305" s="22"/>
      <c r="B305" s="22"/>
      <c r="C305" s="22"/>
      <c r="D305" s="22" t="s">
        <v>1517</v>
      </c>
      <c r="E305" s="22"/>
      <c r="F305" s="22"/>
      <c r="G305" s="22"/>
      <c r="H305" s="27"/>
      <c r="I305" s="22"/>
      <c r="J305" s="22"/>
    </row>
    <row r="306" spans="1:10" x14ac:dyDescent="0.25">
      <c r="A306" s="22"/>
      <c r="B306" s="22"/>
      <c r="C306" s="22"/>
      <c r="D306" s="22" t="s">
        <v>1517</v>
      </c>
      <c r="E306" s="22"/>
      <c r="F306" s="22"/>
      <c r="G306" s="22"/>
      <c r="H306" s="27"/>
      <c r="I306" s="22"/>
      <c r="J306" s="22"/>
    </row>
    <row r="307" spans="1:10" x14ac:dyDescent="0.25">
      <c r="A307" s="22"/>
      <c r="B307" s="22"/>
      <c r="C307" s="22"/>
      <c r="D307" s="22" t="s">
        <v>1517</v>
      </c>
      <c r="E307" s="22"/>
      <c r="F307" s="22"/>
      <c r="G307" s="22"/>
      <c r="H307" s="27"/>
      <c r="I307" s="22"/>
      <c r="J307" s="22"/>
    </row>
    <row r="308" spans="1:10" x14ac:dyDescent="0.25">
      <c r="A308" s="22"/>
      <c r="B308" s="22"/>
      <c r="C308" s="22"/>
      <c r="D308" s="22" t="s">
        <v>1517</v>
      </c>
      <c r="E308" s="22"/>
      <c r="F308" s="22"/>
      <c r="G308" s="22"/>
      <c r="H308" s="27"/>
      <c r="I308" s="22"/>
      <c r="J308" s="22"/>
    </row>
    <row r="309" spans="1:10" x14ac:dyDescent="0.25">
      <c r="A309" s="22"/>
      <c r="B309" s="22"/>
      <c r="C309" s="22"/>
      <c r="D309" s="22" t="s">
        <v>1517</v>
      </c>
      <c r="E309" s="22"/>
      <c r="F309" s="22"/>
      <c r="G309" s="22"/>
      <c r="H309" s="27"/>
      <c r="I309" s="22"/>
      <c r="J309" s="22"/>
    </row>
    <row r="310" spans="1:10" x14ac:dyDescent="0.25">
      <c r="A310" s="22"/>
      <c r="B310" s="22"/>
      <c r="C310" s="22"/>
      <c r="D310" s="22" t="s">
        <v>1517</v>
      </c>
      <c r="E310" s="22"/>
      <c r="F310" s="22"/>
      <c r="G310" s="22"/>
      <c r="H310" s="27"/>
      <c r="I310" s="22"/>
      <c r="J310" s="22"/>
    </row>
    <row r="311" spans="1:10" x14ac:dyDescent="0.25">
      <c r="A311" s="22"/>
      <c r="B311" s="22"/>
      <c r="C311" s="22"/>
      <c r="D311" s="22" t="s">
        <v>1517</v>
      </c>
      <c r="E311" s="22"/>
      <c r="F311" s="22"/>
      <c r="G311" s="22"/>
      <c r="H311" s="27"/>
      <c r="I311" s="22"/>
      <c r="J311" s="22"/>
    </row>
    <row r="312" spans="1:10" x14ac:dyDescent="0.25">
      <c r="A312" s="22"/>
      <c r="B312" s="22"/>
      <c r="C312" s="22"/>
      <c r="D312" s="22" t="s">
        <v>1517</v>
      </c>
      <c r="E312" s="22"/>
      <c r="F312" s="22"/>
      <c r="G312" s="22"/>
      <c r="H312" s="27"/>
      <c r="I312" s="22"/>
      <c r="J312" s="22"/>
    </row>
    <row r="313" spans="1:10" x14ac:dyDescent="0.25">
      <c r="A313" s="22"/>
      <c r="B313" s="22"/>
      <c r="C313" s="22"/>
      <c r="D313" s="22" t="s">
        <v>1517</v>
      </c>
      <c r="E313" s="22"/>
      <c r="F313" s="22"/>
      <c r="G313" s="22"/>
      <c r="H313" s="27"/>
      <c r="I313" s="22"/>
      <c r="J313" s="22"/>
    </row>
    <row r="314" spans="1:10" x14ac:dyDescent="0.25">
      <c r="A314" s="22"/>
      <c r="B314" s="22"/>
      <c r="C314" s="22"/>
      <c r="D314" s="22" t="s">
        <v>1517</v>
      </c>
      <c r="E314" s="22"/>
      <c r="F314" s="22"/>
      <c r="G314" s="22"/>
      <c r="H314" s="27"/>
      <c r="I314" s="22"/>
      <c r="J314" s="22"/>
    </row>
    <row r="315" spans="1:10" x14ac:dyDescent="0.25">
      <c r="A315" s="22"/>
      <c r="B315" s="22"/>
      <c r="C315" s="22"/>
      <c r="D315" s="22" t="s">
        <v>1517</v>
      </c>
      <c r="E315" s="22"/>
      <c r="F315" s="22"/>
      <c r="G315" s="22"/>
      <c r="H315" s="27"/>
      <c r="I315" s="22"/>
      <c r="J315" s="22"/>
    </row>
    <row r="316" spans="1:10" x14ac:dyDescent="0.25">
      <c r="A316" s="22"/>
      <c r="B316" s="22"/>
      <c r="C316" s="22"/>
      <c r="D316" s="22" t="s">
        <v>1517</v>
      </c>
      <c r="E316" s="22"/>
      <c r="F316" s="22"/>
      <c r="G316" s="22"/>
      <c r="H316" s="27"/>
      <c r="I316" s="22"/>
      <c r="J316" s="22"/>
    </row>
    <row r="317" spans="1:10" x14ac:dyDescent="0.25">
      <c r="A317" s="22"/>
      <c r="B317" s="22"/>
      <c r="C317" s="22"/>
      <c r="D317" s="22" t="s">
        <v>1517</v>
      </c>
      <c r="E317" s="22"/>
      <c r="F317" s="22"/>
      <c r="G317" s="22"/>
      <c r="H317" s="27"/>
      <c r="I317" s="22"/>
      <c r="J317" s="22"/>
    </row>
    <row r="318" spans="1:10" x14ac:dyDescent="0.25">
      <c r="A318" s="22"/>
      <c r="B318" s="22"/>
      <c r="C318" s="22"/>
      <c r="D318" s="22" t="s">
        <v>1517</v>
      </c>
      <c r="E318" s="22"/>
      <c r="F318" s="22"/>
      <c r="G318" s="22"/>
      <c r="H318" s="27"/>
      <c r="I318" s="22"/>
      <c r="J318" s="22"/>
    </row>
    <row r="319" spans="1:10" x14ac:dyDescent="0.25">
      <c r="A319" s="22"/>
      <c r="B319" s="22"/>
      <c r="C319" s="22"/>
      <c r="D319" s="22" t="s">
        <v>1517</v>
      </c>
      <c r="E319" s="22"/>
      <c r="F319" s="22"/>
      <c r="G319" s="22"/>
      <c r="H319" s="27"/>
      <c r="I319" s="22"/>
      <c r="J319" s="22"/>
    </row>
    <row r="320" spans="1:10" x14ac:dyDescent="0.25">
      <c r="A320" s="22"/>
      <c r="B320" s="22"/>
      <c r="C320" s="22"/>
      <c r="D320" s="22" t="s">
        <v>1517</v>
      </c>
      <c r="E320" s="22"/>
      <c r="F320" s="22"/>
      <c r="G320" s="22"/>
      <c r="H320" s="27"/>
      <c r="I320" s="22"/>
      <c r="J320" s="22"/>
    </row>
    <row r="321" spans="1:10" x14ac:dyDescent="0.25">
      <c r="A321" s="22"/>
      <c r="B321" s="22"/>
      <c r="C321" s="22"/>
      <c r="D321" s="22" t="s">
        <v>1517</v>
      </c>
      <c r="E321" s="22"/>
      <c r="F321" s="22"/>
      <c r="G321" s="22"/>
      <c r="H321" s="27"/>
      <c r="I321" s="22"/>
      <c r="J321" s="22"/>
    </row>
    <row r="322" spans="1:10" x14ac:dyDescent="0.25">
      <c r="A322" s="22"/>
      <c r="B322" s="22"/>
      <c r="C322" s="22"/>
      <c r="D322" s="22" t="s">
        <v>1517</v>
      </c>
      <c r="E322" s="22"/>
      <c r="F322" s="22"/>
      <c r="G322" s="22"/>
      <c r="H322" s="27"/>
      <c r="I322" s="22"/>
      <c r="J322" s="22"/>
    </row>
    <row r="323" spans="1:10" x14ac:dyDescent="0.25">
      <c r="A323" s="22"/>
      <c r="B323" s="22"/>
      <c r="C323" s="22"/>
      <c r="D323" s="22" t="s">
        <v>1517</v>
      </c>
      <c r="E323" s="22"/>
      <c r="F323" s="22"/>
      <c r="G323" s="22"/>
      <c r="H323" s="27"/>
      <c r="I323" s="22"/>
      <c r="J323" s="22"/>
    </row>
    <row r="324" spans="1:10" x14ac:dyDescent="0.25">
      <c r="A324" s="22"/>
      <c r="B324" s="22"/>
      <c r="C324" s="22"/>
      <c r="D324" s="22" t="s">
        <v>1517</v>
      </c>
      <c r="E324" s="22"/>
      <c r="F324" s="22"/>
      <c r="G324" s="22"/>
      <c r="H324" s="27"/>
      <c r="I324" s="22"/>
      <c r="J324" s="22"/>
    </row>
    <row r="325" spans="1:10" x14ac:dyDescent="0.25">
      <c r="A325" s="22"/>
      <c r="B325" s="22"/>
      <c r="C325" s="22"/>
      <c r="D325" s="22" t="s">
        <v>1517</v>
      </c>
      <c r="E325" s="22"/>
      <c r="F325" s="22"/>
      <c r="G325" s="22"/>
      <c r="H325" s="27"/>
      <c r="I325" s="22"/>
      <c r="J325" s="22"/>
    </row>
    <row r="326" spans="1:10" x14ac:dyDescent="0.25">
      <c r="A326" s="22"/>
      <c r="B326" s="22"/>
      <c r="C326" s="22"/>
      <c r="D326" s="22" t="s">
        <v>1517</v>
      </c>
      <c r="E326" s="22"/>
      <c r="F326" s="22"/>
      <c r="G326" s="22"/>
      <c r="H326" s="27"/>
      <c r="I326" s="22"/>
      <c r="J326" s="22"/>
    </row>
    <row r="327" spans="1:10" x14ac:dyDescent="0.25">
      <c r="A327" s="22"/>
      <c r="B327" s="22"/>
      <c r="C327" s="22"/>
      <c r="D327" s="22" t="s">
        <v>1517</v>
      </c>
      <c r="E327" s="22"/>
      <c r="F327" s="22"/>
      <c r="G327" s="22"/>
      <c r="H327" s="27"/>
      <c r="I327" s="22"/>
      <c r="J327" s="22"/>
    </row>
    <row r="328" spans="1:10" x14ac:dyDescent="0.25">
      <c r="A328" s="22"/>
      <c r="B328" s="22"/>
      <c r="C328" s="22"/>
      <c r="D328" s="22" t="s">
        <v>1517</v>
      </c>
      <c r="E328" s="22"/>
      <c r="F328" s="22"/>
      <c r="G328" s="22"/>
      <c r="H328" s="27"/>
      <c r="I328" s="22"/>
      <c r="J328" s="22"/>
    </row>
    <row r="329" spans="1:10" x14ac:dyDescent="0.25">
      <c r="A329" s="22"/>
      <c r="B329" s="22"/>
      <c r="C329" s="22"/>
      <c r="D329" s="22" t="s">
        <v>1517</v>
      </c>
      <c r="E329" s="22"/>
      <c r="F329" s="22"/>
      <c r="G329" s="22"/>
      <c r="H329" s="27"/>
      <c r="I329" s="22"/>
      <c r="J329" s="22"/>
    </row>
    <row r="330" spans="1:10" x14ac:dyDescent="0.25">
      <c r="A330" s="22"/>
      <c r="B330" s="22"/>
      <c r="C330" s="22"/>
      <c r="D330" s="22" t="s">
        <v>1517</v>
      </c>
      <c r="E330" s="22"/>
      <c r="F330" s="22"/>
      <c r="G330" s="22"/>
      <c r="H330" s="27"/>
      <c r="I330" s="22"/>
      <c r="J330" s="22"/>
    </row>
    <row r="331" spans="1:10" x14ac:dyDescent="0.25">
      <c r="A331" s="22"/>
      <c r="B331" s="22"/>
      <c r="C331" s="22"/>
      <c r="D331" s="22" t="s">
        <v>1517</v>
      </c>
      <c r="E331" s="22"/>
      <c r="F331" s="22"/>
      <c r="G331" s="22"/>
      <c r="H331" s="27"/>
      <c r="I331" s="22"/>
      <c r="J331" s="22"/>
    </row>
    <row r="332" spans="1:10" x14ac:dyDescent="0.25">
      <c r="A332" s="22"/>
      <c r="B332" s="22"/>
      <c r="C332" s="22"/>
      <c r="D332" s="22" t="s">
        <v>1517</v>
      </c>
      <c r="E332" s="22"/>
      <c r="F332" s="22"/>
      <c r="G332" s="22"/>
      <c r="H332" s="27"/>
      <c r="I332" s="22"/>
      <c r="J332" s="22"/>
    </row>
    <row r="333" spans="1:10" x14ac:dyDescent="0.25">
      <c r="A333" s="22"/>
      <c r="B333" s="22"/>
      <c r="C333" s="22"/>
      <c r="D333" s="22" t="s">
        <v>1517</v>
      </c>
      <c r="E333" s="22"/>
      <c r="F333" s="22"/>
      <c r="G333" s="22"/>
      <c r="H333" s="27"/>
      <c r="I333" s="22"/>
      <c r="J333" s="22"/>
    </row>
    <row r="334" spans="1:10" x14ac:dyDescent="0.25">
      <c r="A334" s="22"/>
      <c r="B334" s="22"/>
      <c r="C334" s="22"/>
      <c r="D334" s="22" t="s">
        <v>1517</v>
      </c>
      <c r="E334" s="22"/>
      <c r="F334" s="22"/>
      <c r="G334" s="22"/>
      <c r="H334" s="27"/>
      <c r="I334" s="22"/>
      <c r="J334" s="22"/>
    </row>
    <row r="335" spans="1:10" x14ac:dyDescent="0.25">
      <c r="A335" s="22"/>
      <c r="B335" s="22"/>
      <c r="C335" s="22"/>
      <c r="D335" s="22" t="s">
        <v>1517</v>
      </c>
      <c r="E335" s="22"/>
      <c r="F335" s="22"/>
      <c r="G335" s="22"/>
      <c r="H335" s="27"/>
      <c r="I335" s="22"/>
      <c r="J335" s="22"/>
    </row>
    <row r="336" spans="1:10" x14ac:dyDescent="0.25">
      <c r="A336" s="22"/>
      <c r="B336" s="22"/>
      <c r="C336" s="22"/>
      <c r="D336" s="22" t="s">
        <v>1517</v>
      </c>
      <c r="E336" s="22"/>
      <c r="F336" s="22"/>
      <c r="G336" s="22"/>
      <c r="H336" s="27"/>
      <c r="I336" s="22"/>
      <c r="J336" s="22"/>
    </row>
    <row r="337" spans="1:10" x14ac:dyDescent="0.25">
      <c r="A337" s="22"/>
      <c r="B337" s="22"/>
      <c r="C337" s="22"/>
      <c r="D337" s="22" t="s">
        <v>1517</v>
      </c>
      <c r="E337" s="22"/>
      <c r="F337" s="22"/>
      <c r="G337" s="22"/>
      <c r="H337" s="27"/>
      <c r="I337" s="22"/>
      <c r="J337" s="22"/>
    </row>
    <row r="338" spans="1:10" x14ac:dyDescent="0.25">
      <c r="A338" s="22"/>
      <c r="B338" s="22"/>
      <c r="C338" s="22"/>
      <c r="D338" s="22" t="s">
        <v>1517</v>
      </c>
      <c r="E338" s="22"/>
      <c r="F338" s="22"/>
      <c r="G338" s="22"/>
      <c r="H338" s="27"/>
      <c r="I338" s="22"/>
      <c r="J338" s="22"/>
    </row>
    <row r="339" spans="1:10" x14ac:dyDescent="0.25">
      <c r="A339" s="22"/>
      <c r="B339" s="22"/>
      <c r="C339" s="22"/>
      <c r="D339" s="22" t="s">
        <v>1517</v>
      </c>
      <c r="E339" s="22"/>
      <c r="F339" s="22"/>
      <c r="G339" s="22"/>
      <c r="H339" s="27"/>
      <c r="I339" s="22"/>
      <c r="J339" s="22"/>
    </row>
    <row r="340" spans="1:10" x14ac:dyDescent="0.25">
      <c r="A340" s="22"/>
      <c r="B340" s="22"/>
      <c r="C340" s="22"/>
      <c r="D340" s="22" t="s">
        <v>1517</v>
      </c>
      <c r="E340" s="22"/>
      <c r="F340" s="22"/>
      <c r="G340" s="22"/>
      <c r="H340" s="27"/>
      <c r="I340" s="22"/>
      <c r="J340" s="22"/>
    </row>
    <row r="341" spans="1:10" x14ac:dyDescent="0.25">
      <c r="A341" s="22"/>
      <c r="B341" s="22"/>
      <c r="C341" s="22"/>
      <c r="D341" s="22" t="s">
        <v>1517</v>
      </c>
      <c r="E341" s="22"/>
      <c r="F341" s="22"/>
      <c r="G341" s="22"/>
      <c r="H341" s="27"/>
      <c r="I341" s="22"/>
      <c r="J341" s="22"/>
    </row>
    <row r="342" spans="1:10" x14ac:dyDescent="0.25">
      <c r="A342" s="22"/>
      <c r="B342" s="22"/>
      <c r="C342" s="22"/>
      <c r="D342" s="22" t="s">
        <v>1517</v>
      </c>
      <c r="E342" s="22"/>
      <c r="F342" s="22"/>
      <c r="G342" s="22"/>
      <c r="H342" s="27"/>
      <c r="I342" s="22"/>
      <c r="J342" s="22"/>
    </row>
    <row r="343" spans="1:10" x14ac:dyDescent="0.25">
      <c r="A343" s="22"/>
      <c r="B343" s="22"/>
      <c r="C343" s="22"/>
      <c r="D343" s="22" t="s">
        <v>1517</v>
      </c>
      <c r="E343" s="22"/>
      <c r="F343" s="22"/>
      <c r="G343" s="22"/>
      <c r="H343" s="27"/>
      <c r="I343" s="22"/>
      <c r="J343" s="22"/>
    </row>
    <row r="344" spans="1:10" x14ac:dyDescent="0.25">
      <c r="A344" s="22"/>
      <c r="B344" s="22"/>
      <c r="C344" s="22"/>
      <c r="D344" s="22" t="s">
        <v>1517</v>
      </c>
      <c r="E344" s="22"/>
      <c r="F344" s="22"/>
      <c r="G344" s="22"/>
      <c r="H344" s="27"/>
      <c r="I344" s="22"/>
      <c r="J344" s="22"/>
    </row>
    <row r="345" spans="1:10" x14ac:dyDescent="0.25">
      <c r="A345" s="22"/>
      <c r="B345" s="22"/>
      <c r="C345" s="22"/>
      <c r="D345" s="22" t="s">
        <v>1517</v>
      </c>
      <c r="E345" s="22"/>
      <c r="F345" s="22"/>
      <c r="G345" s="22"/>
      <c r="H345" s="27"/>
      <c r="I345" s="22"/>
      <c r="J345" s="22"/>
    </row>
    <row r="346" spans="1:10" x14ac:dyDescent="0.25">
      <c r="A346" s="22"/>
      <c r="B346" s="22"/>
      <c r="C346" s="22"/>
      <c r="D346" s="22" t="s">
        <v>1517</v>
      </c>
      <c r="E346" s="22"/>
      <c r="F346" s="22"/>
      <c r="G346" s="22"/>
      <c r="H346" s="27"/>
      <c r="I346" s="22"/>
      <c r="J346" s="22"/>
    </row>
    <row r="347" spans="1:10" x14ac:dyDescent="0.25">
      <c r="A347" s="22"/>
      <c r="B347" s="22"/>
      <c r="C347" s="22"/>
      <c r="D347" s="22" t="s">
        <v>1517</v>
      </c>
      <c r="E347" s="22"/>
      <c r="F347" s="22"/>
      <c r="G347" s="22"/>
      <c r="H347" s="27"/>
      <c r="I347" s="22"/>
      <c r="J347" s="22"/>
    </row>
    <row r="348" spans="1:10" x14ac:dyDescent="0.25">
      <c r="A348" s="22"/>
      <c r="B348" s="22"/>
      <c r="C348" s="22"/>
      <c r="D348" s="22" t="s">
        <v>1517</v>
      </c>
      <c r="E348" s="22"/>
      <c r="F348" s="22"/>
      <c r="G348" s="22"/>
      <c r="H348" s="27"/>
      <c r="I348" s="22"/>
      <c r="J348" s="22"/>
    </row>
    <row r="349" spans="1:10" x14ac:dyDescent="0.25">
      <c r="A349" s="22"/>
      <c r="B349" s="22"/>
      <c r="C349" s="22"/>
      <c r="D349" s="22" t="s">
        <v>1517</v>
      </c>
      <c r="E349" s="22"/>
      <c r="F349" s="22"/>
      <c r="G349" s="22"/>
      <c r="H349" s="27"/>
      <c r="I349" s="22"/>
      <c r="J349" s="22"/>
    </row>
    <row r="350" spans="1:10" x14ac:dyDescent="0.25">
      <c r="A350" s="22"/>
      <c r="B350" s="22"/>
      <c r="C350" s="22"/>
      <c r="D350" s="22" t="s">
        <v>1517</v>
      </c>
      <c r="E350" s="22"/>
      <c r="F350" s="22"/>
      <c r="G350" s="22"/>
      <c r="H350" s="27"/>
      <c r="I350" s="22"/>
      <c r="J350" s="22"/>
    </row>
    <row r="351" spans="1:10" x14ac:dyDescent="0.25">
      <c r="A351" s="22"/>
      <c r="B351" s="22"/>
      <c r="C351" s="22"/>
      <c r="D351" s="22" t="s">
        <v>1517</v>
      </c>
      <c r="E351" s="22"/>
      <c r="F351" s="22"/>
      <c r="G351" s="22"/>
      <c r="H351" s="27"/>
      <c r="I351" s="22"/>
      <c r="J351" s="22"/>
    </row>
    <row r="352" spans="1:10" x14ac:dyDescent="0.25">
      <c r="A352" s="22"/>
      <c r="B352" s="22"/>
      <c r="C352" s="22"/>
      <c r="D352" s="22" t="s">
        <v>1517</v>
      </c>
      <c r="E352" s="22"/>
      <c r="F352" s="22"/>
      <c r="G352" s="22"/>
      <c r="H352" s="27"/>
      <c r="I352" s="22"/>
      <c r="J352" s="22"/>
    </row>
    <row r="353" spans="1:10" x14ac:dyDescent="0.25">
      <c r="A353" s="22"/>
      <c r="B353" s="22"/>
      <c r="C353" s="22"/>
      <c r="D353" s="22" t="s">
        <v>1517</v>
      </c>
      <c r="E353" s="22"/>
      <c r="F353" s="22"/>
      <c r="G353" s="22"/>
      <c r="H353" s="27"/>
      <c r="I353" s="22"/>
      <c r="J353" s="22"/>
    </row>
    <row r="354" spans="1:10" x14ac:dyDescent="0.25">
      <c r="A354" s="22"/>
      <c r="B354" s="22"/>
      <c r="C354" s="22"/>
      <c r="D354" s="22" t="s">
        <v>1517</v>
      </c>
      <c r="E354" s="22"/>
      <c r="F354" s="22"/>
      <c r="G354" s="22"/>
      <c r="H354" s="27"/>
      <c r="I354" s="22"/>
      <c r="J354" s="22"/>
    </row>
    <row r="355" spans="1:10" x14ac:dyDescent="0.25">
      <c r="A355" s="22"/>
      <c r="B355" s="22"/>
      <c r="C355" s="22"/>
      <c r="D355" s="22" t="s">
        <v>1517</v>
      </c>
      <c r="E355" s="22"/>
      <c r="F355" s="22"/>
      <c r="G355" s="22"/>
      <c r="H355" s="27"/>
      <c r="I355" s="22"/>
      <c r="J355" s="22"/>
    </row>
    <row r="356" spans="1:10" x14ac:dyDescent="0.25">
      <c r="A356" s="22"/>
      <c r="B356" s="22"/>
      <c r="C356" s="22"/>
      <c r="D356" s="22" t="s">
        <v>1517</v>
      </c>
      <c r="E356" s="22"/>
      <c r="F356" s="22"/>
      <c r="G356" s="22"/>
      <c r="H356" s="27"/>
      <c r="I356" s="22"/>
      <c r="J356" s="22"/>
    </row>
    <row r="357" spans="1:10" x14ac:dyDescent="0.25">
      <c r="A357" s="22"/>
      <c r="B357" s="22"/>
      <c r="C357" s="22"/>
      <c r="D357" s="22" t="s">
        <v>1517</v>
      </c>
      <c r="E357" s="22"/>
      <c r="F357" s="22"/>
      <c r="G357" s="22"/>
      <c r="H357" s="27"/>
      <c r="I357" s="22"/>
      <c r="J357" s="22"/>
    </row>
    <row r="358" spans="1:10" x14ac:dyDescent="0.25">
      <c r="A358" s="22"/>
      <c r="B358" s="22"/>
      <c r="C358" s="22"/>
      <c r="D358" s="22" t="s">
        <v>1517</v>
      </c>
      <c r="E358" s="22"/>
      <c r="F358" s="22"/>
      <c r="G358" s="22"/>
      <c r="H358" s="27"/>
      <c r="I358" s="22"/>
      <c r="J358" s="22"/>
    </row>
    <row r="359" spans="1:10" x14ac:dyDescent="0.25">
      <c r="A359" s="22"/>
      <c r="B359" s="22"/>
      <c r="C359" s="22"/>
      <c r="D359" s="22" t="s">
        <v>1517</v>
      </c>
      <c r="E359" s="22"/>
      <c r="F359" s="22"/>
      <c r="G359" s="22"/>
      <c r="H359" s="27"/>
      <c r="I359" s="22"/>
      <c r="J359" s="22"/>
    </row>
    <row r="360" spans="1:10" x14ac:dyDescent="0.25">
      <c r="A360" s="22"/>
      <c r="B360" s="22"/>
      <c r="C360" s="22"/>
      <c r="D360" s="22" t="s">
        <v>1517</v>
      </c>
      <c r="E360" s="22"/>
      <c r="F360" s="22"/>
      <c r="G360" s="22"/>
      <c r="H360" s="27"/>
      <c r="I360" s="22"/>
      <c r="J360" s="22"/>
    </row>
    <row r="361" spans="1:10" x14ac:dyDescent="0.25">
      <c r="A361" s="22"/>
      <c r="B361" s="22"/>
      <c r="C361" s="22"/>
      <c r="D361" s="22" t="s">
        <v>1517</v>
      </c>
      <c r="E361" s="22"/>
      <c r="F361" s="22"/>
      <c r="G361" s="22"/>
      <c r="H361" s="27"/>
      <c r="I361" s="22"/>
      <c r="J361" s="22"/>
    </row>
    <row r="362" spans="1:10" x14ac:dyDescent="0.25">
      <c r="A362" s="22"/>
      <c r="B362" s="22"/>
      <c r="C362" s="22"/>
      <c r="D362" s="22" t="s">
        <v>1517</v>
      </c>
      <c r="E362" s="22"/>
      <c r="F362" s="22"/>
      <c r="G362" s="22"/>
      <c r="H362" s="27"/>
      <c r="I362" s="22"/>
      <c r="J362" s="22"/>
    </row>
    <row r="363" spans="1:10" x14ac:dyDescent="0.25">
      <c r="A363" s="22"/>
      <c r="B363" s="22"/>
      <c r="C363" s="22"/>
      <c r="D363" s="22" t="s">
        <v>1517</v>
      </c>
      <c r="E363" s="22"/>
      <c r="F363" s="22"/>
      <c r="G363" s="22"/>
      <c r="H363" s="27"/>
      <c r="I363" s="22"/>
      <c r="J363" s="22"/>
    </row>
    <row r="364" spans="1:10" x14ac:dyDescent="0.25">
      <c r="A364" s="22"/>
      <c r="B364" s="22"/>
      <c r="C364" s="22"/>
      <c r="D364" s="22" t="s">
        <v>1517</v>
      </c>
      <c r="E364" s="22"/>
      <c r="F364" s="22"/>
      <c r="G364" s="22"/>
      <c r="H364" s="27"/>
      <c r="I364" s="22"/>
      <c r="J364" s="22"/>
    </row>
    <row r="365" spans="1:10" x14ac:dyDescent="0.25">
      <c r="A365" s="22"/>
      <c r="B365" s="22"/>
      <c r="C365" s="22"/>
      <c r="D365" s="22" t="s">
        <v>1517</v>
      </c>
      <c r="E365" s="22"/>
      <c r="F365" s="22"/>
      <c r="G365" s="22"/>
      <c r="H365" s="27"/>
      <c r="I365" s="22"/>
      <c r="J365" s="22"/>
    </row>
    <row r="366" spans="1:10" x14ac:dyDescent="0.25">
      <c r="A366" s="22"/>
      <c r="B366" s="22"/>
      <c r="C366" s="22"/>
      <c r="D366" s="22" t="s">
        <v>1517</v>
      </c>
      <c r="E366" s="22"/>
      <c r="F366" s="22"/>
      <c r="G366" s="22"/>
      <c r="H366" s="27"/>
      <c r="I366" s="22"/>
      <c r="J366" s="22"/>
    </row>
    <row r="367" spans="1:10" x14ac:dyDescent="0.25">
      <c r="A367" s="22"/>
      <c r="B367" s="22"/>
      <c r="C367" s="22"/>
      <c r="D367" s="22" t="s">
        <v>1517</v>
      </c>
      <c r="E367" s="22"/>
      <c r="F367" s="22"/>
      <c r="G367" s="22"/>
      <c r="H367" s="27"/>
      <c r="I367" s="22"/>
      <c r="J367" s="22"/>
    </row>
    <row r="368" spans="1:10" x14ac:dyDescent="0.25">
      <c r="A368" s="22"/>
      <c r="B368" s="22"/>
      <c r="C368" s="22"/>
      <c r="D368" s="22" t="s">
        <v>1517</v>
      </c>
      <c r="E368" s="22"/>
      <c r="F368" s="22"/>
      <c r="G368" s="22"/>
      <c r="H368" s="27"/>
      <c r="I368" s="22"/>
      <c r="J368" s="22"/>
    </row>
    <row r="369" spans="1:10" x14ac:dyDescent="0.25">
      <c r="A369" s="22"/>
      <c r="B369" s="22"/>
      <c r="C369" s="22"/>
      <c r="D369" s="22" t="s">
        <v>1517</v>
      </c>
      <c r="E369" s="22"/>
      <c r="F369" s="22"/>
      <c r="G369" s="22"/>
      <c r="H369" s="27"/>
      <c r="I369" s="22"/>
      <c r="J369" s="22"/>
    </row>
    <row r="370" spans="1:10" x14ac:dyDescent="0.25">
      <c r="A370" s="22"/>
      <c r="B370" s="22"/>
      <c r="C370" s="22"/>
      <c r="D370" s="22" t="s">
        <v>1517</v>
      </c>
      <c r="E370" s="22"/>
      <c r="F370" s="22"/>
      <c r="G370" s="22"/>
      <c r="H370" s="27"/>
      <c r="I370" s="22"/>
      <c r="J370" s="22"/>
    </row>
    <row r="371" spans="1:10" x14ac:dyDescent="0.25">
      <c r="A371" s="22"/>
      <c r="B371" s="22"/>
      <c r="C371" s="22"/>
      <c r="D371" s="22" t="s">
        <v>1517</v>
      </c>
      <c r="E371" s="22"/>
      <c r="F371" s="22"/>
      <c r="G371" s="22"/>
      <c r="H371" s="27"/>
      <c r="I371" s="22"/>
      <c r="J371" s="22"/>
    </row>
    <row r="372" spans="1:10" x14ac:dyDescent="0.25">
      <c r="A372" s="22"/>
      <c r="B372" s="22"/>
      <c r="C372" s="22"/>
      <c r="D372" s="22" t="s">
        <v>1517</v>
      </c>
      <c r="E372" s="22"/>
      <c r="F372" s="22"/>
      <c r="G372" s="22"/>
      <c r="H372" s="27"/>
      <c r="I372" s="22"/>
      <c r="J372" s="22"/>
    </row>
    <row r="373" spans="1:10" x14ac:dyDescent="0.25">
      <c r="A373" s="22"/>
      <c r="B373" s="22"/>
      <c r="C373" s="22"/>
      <c r="D373" s="22" t="s">
        <v>1517</v>
      </c>
      <c r="E373" s="22"/>
      <c r="F373" s="22"/>
      <c r="G373" s="22"/>
      <c r="H373" s="27"/>
      <c r="I373" s="22"/>
      <c r="J373" s="22"/>
    </row>
    <row r="374" spans="1:10" x14ac:dyDescent="0.25">
      <c r="A374" s="22"/>
      <c r="B374" s="22"/>
      <c r="C374" s="22"/>
      <c r="D374" s="22" t="s">
        <v>1517</v>
      </c>
      <c r="E374" s="22"/>
      <c r="F374" s="22"/>
      <c r="G374" s="22"/>
      <c r="H374" s="27"/>
      <c r="I374" s="22"/>
      <c r="J374" s="22"/>
    </row>
    <row r="375" spans="1:10" x14ac:dyDescent="0.25">
      <c r="A375" s="22"/>
      <c r="B375" s="22"/>
      <c r="C375" s="22"/>
      <c r="D375" s="22" t="s">
        <v>1517</v>
      </c>
      <c r="E375" s="22"/>
      <c r="F375" s="22"/>
      <c r="G375" s="22"/>
      <c r="H375" s="27"/>
      <c r="I375" s="22"/>
      <c r="J375" s="22"/>
    </row>
    <row r="376" spans="1:10" x14ac:dyDescent="0.25">
      <c r="A376" s="22"/>
      <c r="B376" s="22"/>
      <c r="C376" s="22"/>
      <c r="D376" s="22" t="s">
        <v>1517</v>
      </c>
      <c r="E376" s="22"/>
      <c r="F376" s="22"/>
      <c r="G376" s="22"/>
      <c r="H376" s="27"/>
      <c r="I376" s="22"/>
      <c r="J376" s="22"/>
    </row>
    <row r="377" spans="1:10" x14ac:dyDescent="0.25">
      <c r="A377" s="22"/>
      <c r="B377" s="22"/>
      <c r="C377" s="22"/>
      <c r="D377" s="22" t="s">
        <v>1517</v>
      </c>
      <c r="E377" s="22"/>
      <c r="F377" s="22"/>
      <c r="G377" s="22"/>
      <c r="H377" s="27"/>
      <c r="I377" s="22"/>
      <c r="J377" s="22"/>
    </row>
    <row r="378" spans="1:10" x14ac:dyDescent="0.25">
      <c r="A378" s="22"/>
      <c r="B378" s="22"/>
      <c r="C378" s="22"/>
      <c r="D378" s="22" t="s">
        <v>1517</v>
      </c>
      <c r="E378" s="22"/>
      <c r="F378" s="22"/>
      <c r="G378" s="22"/>
      <c r="H378" s="27"/>
      <c r="I378" s="22"/>
      <c r="J378" s="22"/>
    </row>
    <row r="379" spans="1:10" x14ac:dyDescent="0.25">
      <c r="A379" s="22"/>
      <c r="B379" s="22"/>
      <c r="C379" s="22"/>
      <c r="D379" s="22" t="s">
        <v>1517</v>
      </c>
      <c r="E379" s="22"/>
      <c r="F379" s="22"/>
      <c r="G379" s="22"/>
      <c r="H379" s="27"/>
      <c r="I379" s="22"/>
      <c r="J379" s="22"/>
    </row>
  </sheetData>
  <phoneticPr fontId="1" type="noConversion"/>
  <conditionalFormatting sqref="H1:H203 H221:H1048576">
    <cfRule type="containsText" dxfId="69" priority="7" operator="containsText" text="HB">
      <formula>NOT(ISERROR(SEARCH("HB",H1)))</formula>
    </cfRule>
    <cfRule type="containsText" dxfId="68" priority="8" operator="containsText" text="T">
      <formula>NOT(ISERROR(SEARCH("T",H1)))</formula>
    </cfRule>
    <cfRule type="containsText" dxfId="67" priority="9" operator="containsText" text="BB">
      <formula>NOT(ISERROR(SEARCH("BB",H1)))</formula>
    </cfRule>
    <cfRule type="containsText" dxfId="66" priority="10" operator="containsText" text="AD">
      <formula>NOT(ISERROR(SEARCH("AD",H1)))</formula>
    </cfRule>
    <cfRule type="containsText" dxfId="65" priority="93" operator="containsText" text="OUI">
      <formula>NOT(ISERROR(SEARCH("OUI",H1)))</formula>
    </cfRule>
    <cfRule type="containsText" dxfId="64" priority="94" operator="containsText" text="NON">
      <formula>NOT(ISERROR(SEARCH("NON",H1)))</formula>
    </cfRule>
    <cfRule type="containsText" dxfId="63" priority="95" operator="containsText" text="DOUBLON">
      <formula>NOT(ISERROR(SEARCH("DOUBLON",H1)))</formula>
    </cfRule>
  </conditionalFormatting>
  <conditionalFormatting sqref="H2:H203 H221:H379">
    <cfRule type="containsText" dxfId="62" priority="90" operator="containsText" text="NT">
      <formula>NOT(ISERROR(SEARCH("NT",H2)))</formula>
    </cfRule>
  </conditionalFormatting>
  <conditionalFormatting sqref="H204:H220 G217">
    <cfRule type="containsText" dxfId="61" priority="1" operator="containsText" text="T">
      <formula>NOT(ISERROR(SEARCH("T",G204)))</formula>
    </cfRule>
    <cfRule type="containsText" dxfId="60" priority="2" operator="containsText" text="AD">
      <formula>NOT(ISERROR(SEARCH("AD",G204)))</formula>
    </cfRule>
    <cfRule type="containsText" dxfId="59" priority="3" operator="containsText" text="NT">
      <formula>NOT(ISERROR(SEARCH("NT",G204)))</formula>
    </cfRule>
    <cfRule type="containsText" dxfId="58" priority="4" operator="containsText" text="OUI">
      <formula>NOT(ISERROR(SEARCH("OUI",G204)))</formula>
    </cfRule>
    <cfRule type="containsText" dxfId="57" priority="5" operator="containsText" text="NON">
      <formula>NOT(ISERROR(SEARCH("NON",G204)))</formula>
    </cfRule>
    <cfRule type="containsText" dxfId="56" priority="6" operator="containsText" text="DOUBLON">
      <formula>NOT(ISERROR(SEARCH("DOUBLON",G204)))</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Button 1">
              <controlPr defaultSize="0" print="0" autoFill="0" autoPict="0" macro="[0]!COMPAuteur">
                <anchor>
                  <from>
                    <xdr:col>11</xdr:col>
                    <xdr:colOff>800100</xdr:colOff>
                    <xdr:row>48</xdr:row>
                    <xdr:rowOff>228600</xdr:rowOff>
                  </from>
                  <to>
                    <xdr:col>14</xdr:col>
                    <xdr:colOff>647700</xdr:colOff>
                    <xdr:row>55</xdr:row>
                    <xdr:rowOff>38100</xdr:rowOff>
                  </to>
                </anchor>
              </controlPr>
            </control>
          </mc:Choice>
        </mc:AlternateContent>
        <mc:AlternateContent xmlns:mc="http://schemas.openxmlformats.org/markup-compatibility/2006">
          <mc:Choice Requires="x14">
            <control shapeId="11266" r:id="rId5" name="Button 2">
              <controlPr defaultSize="0" print="0" autoFill="0" autoPict="0" macro="[0]!IdrissTexte">
                <anchor>
                  <from>
                    <xdr:col>11</xdr:col>
                    <xdr:colOff>800100</xdr:colOff>
                    <xdr:row>25</xdr:row>
                    <xdr:rowOff>9525</xdr:rowOff>
                  </from>
                  <to>
                    <xdr:col>14</xdr:col>
                    <xdr:colOff>752475</xdr:colOff>
                    <xdr:row>48</xdr:row>
                    <xdr:rowOff>228600</xdr:rowOff>
                  </to>
                </anchor>
              </controlPr>
            </control>
          </mc:Choice>
        </mc:AlternateContent>
        <mc:AlternateContent xmlns:mc="http://schemas.openxmlformats.org/markup-compatibility/2006">
          <mc:Choice Requires="x14">
            <control shapeId="11269" r:id="rId6" name="Button 5">
              <controlPr defaultSize="0" print="0" autoFill="0" autoPict="0" macro="[0]!MasterClean">
                <anchor>
                  <from>
                    <xdr:col>11</xdr:col>
                    <xdr:colOff>809625</xdr:colOff>
                    <xdr:row>61</xdr:row>
                    <xdr:rowOff>152400</xdr:rowOff>
                  </from>
                  <to>
                    <xdr:col>14</xdr:col>
                    <xdr:colOff>752475</xdr:colOff>
                    <xdr:row>62</xdr:row>
                    <xdr:rowOff>180975</xdr:rowOff>
                  </to>
                </anchor>
              </controlPr>
            </control>
          </mc:Choice>
        </mc:AlternateContent>
        <mc:AlternateContent xmlns:mc="http://schemas.openxmlformats.org/markup-compatibility/2006">
          <mc:Choice Requires="x14">
            <control shapeId="11270" r:id="rId7" name="Button 6">
              <controlPr defaultSize="0" print="0" autoFill="0" autoPict="0" macro="[0]!FILT">
                <anchor>
                  <from>
                    <xdr:col>11</xdr:col>
                    <xdr:colOff>800100</xdr:colOff>
                    <xdr:row>62</xdr:row>
                    <xdr:rowOff>180975</xdr:rowOff>
                  </from>
                  <to>
                    <xdr:col>14</xdr:col>
                    <xdr:colOff>752475</xdr:colOff>
                    <xdr:row>62</xdr:row>
                    <xdr:rowOff>228600</xdr:rowOff>
                  </to>
                </anchor>
              </controlPr>
            </control>
          </mc:Choice>
        </mc:AlternateContent>
      </controls>
    </mc:Choice>
  </mc:AlternateContent>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5CB18-F502-F844-8230-2A49E86C4CB6}">
  <sheetPr codeName="Feuil4">
    <tabColor theme="9"/>
  </sheetPr>
  <dimension ref="A1:AD32"/>
  <sheetViews>
    <sheetView zoomScale="70" zoomScaleNormal="70" workbookViewId="0">
      <selection activeCell="R2" sqref="R2"/>
    </sheetView>
  </sheetViews>
  <sheetFormatPr baseColWidth="10" defaultColWidth="10.875" defaultRowHeight="15.75" x14ac:dyDescent="0.25"/>
  <cols>
    <col min="1" max="1" width="12.125" style="3" customWidth="1"/>
    <col min="2" max="3" width="10.875" style="3"/>
    <col min="4" max="4" width="15" style="3" customWidth="1"/>
    <col min="5" max="6" width="10.875" style="3"/>
    <col min="7" max="7" width="10.875" style="3" customWidth="1"/>
    <col min="8" max="9" width="10.875" style="3"/>
    <col min="10" max="10" width="6.375" style="3" customWidth="1"/>
    <col min="11" max="11" width="14.125" style="3" customWidth="1"/>
    <col min="12" max="12" width="14.375" style="3" customWidth="1"/>
    <col min="13" max="13" width="12" style="3" bestFit="1" customWidth="1"/>
    <col min="14" max="14" width="15.375" style="3" customWidth="1"/>
    <col min="15" max="15" width="13.625" style="3" bestFit="1" customWidth="1"/>
    <col min="16" max="17" width="11" style="3" customWidth="1"/>
    <col min="18" max="18" width="13.5" style="3" bestFit="1" customWidth="1"/>
    <col min="19" max="24" width="11" style="3" customWidth="1"/>
    <col min="25" max="25" width="11" style="2" customWidth="1"/>
    <col min="26" max="31" width="11" style="3" customWidth="1"/>
    <col min="32" max="16384" width="10.875" style="3"/>
  </cols>
  <sheetData>
    <row r="1" spans="1:30" ht="29.1" customHeight="1" x14ac:dyDescent="0.25">
      <c r="A1" s="106">
        <f>((G7*100)/A7)</f>
        <v>60</v>
      </c>
      <c r="B1" s="106"/>
      <c r="C1" s="106"/>
      <c r="D1" s="106"/>
      <c r="E1" s="106"/>
      <c r="F1" s="106"/>
      <c r="G1" s="106"/>
      <c r="H1" s="106"/>
      <c r="I1" s="106"/>
      <c r="J1" s="106"/>
      <c r="K1" s="107"/>
      <c r="L1" s="110" t="s">
        <v>344</v>
      </c>
      <c r="M1" s="111"/>
      <c r="N1" s="111"/>
      <c r="O1" s="112"/>
      <c r="P1" s="2"/>
    </row>
    <row r="2" spans="1:30" ht="29.1" customHeight="1" x14ac:dyDescent="0.25">
      <c r="A2" s="106"/>
      <c r="B2" s="106"/>
      <c r="C2" s="106"/>
      <c r="D2" s="106"/>
      <c r="E2" s="106"/>
      <c r="F2" s="106"/>
      <c r="G2" s="106"/>
      <c r="H2" s="106"/>
      <c r="I2" s="106"/>
      <c r="J2" s="106"/>
      <c r="K2" s="107"/>
      <c r="L2" s="113">
        <f>(A7-G7)</f>
        <v>4</v>
      </c>
      <c r="M2" s="114"/>
      <c r="N2" s="114"/>
      <c r="O2" s="115"/>
      <c r="P2" s="2"/>
      <c r="Y2" s="4"/>
      <c r="AD2" s="5"/>
    </row>
    <row r="3" spans="1:30" ht="29.1" customHeight="1" x14ac:dyDescent="0.25">
      <c r="A3" s="106"/>
      <c r="B3" s="106"/>
      <c r="C3" s="106"/>
      <c r="D3" s="106"/>
      <c r="E3" s="106"/>
      <c r="F3" s="106"/>
      <c r="G3" s="106"/>
      <c r="H3" s="106"/>
      <c r="I3" s="106"/>
      <c r="J3" s="106"/>
      <c r="K3" s="107"/>
      <c r="L3" s="113"/>
      <c r="M3" s="114"/>
      <c r="N3" s="114"/>
      <c r="O3" s="115"/>
      <c r="P3" s="2"/>
      <c r="Y3" s="3"/>
    </row>
    <row r="4" spans="1:30" ht="29.1" customHeight="1" x14ac:dyDescent="0.25">
      <c r="A4" s="106"/>
      <c r="B4" s="106"/>
      <c r="C4" s="106"/>
      <c r="D4" s="106"/>
      <c r="E4" s="106"/>
      <c r="F4" s="106"/>
      <c r="G4" s="106"/>
      <c r="H4" s="106"/>
      <c r="I4" s="106"/>
      <c r="J4" s="106"/>
      <c r="K4" s="107"/>
      <c r="L4" s="113"/>
      <c r="M4" s="114"/>
      <c r="N4" s="114"/>
      <c r="O4" s="115"/>
      <c r="P4" s="2"/>
      <c r="Y4" s="3"/>
    </row>
    <row r="5" spans="1:30" ht="29.1" customHeight="1" thickBot="1" x14ac:dyDescent="0.3">
      <c r="A5" s="108"/>
      <c r="B5" s="108"/>
      <c r="C5" s="108"/>
      <c r="D5" s="108"/>
      <c r="E5" s="108"/>
      <c r="F5" s="108"/>
      <c r="G5" s="108"/>
      <c r="H5" s="108"/>
      <c r="I5" s="108"/>
      <c r="J5" s="108"/>
      <c r="K5" s="109"/>
      <c r="L5" s="116"/>
      <c r="M5" s="117"/>
      <c r="N5" s="117"/>
      <c r="O5" s="118"/>
      <c r="P5" s="2"/>
      <c r="Y5" s="3"/>
    </row>
    <row r="6" spans="1:30" ht="29.1" customHeight="1" thickTop="1" thickBot="1" x14ac:dyDescent="0.3">
      <c r="A6" s="119" t="s">
        <v>345</v>
      </c>
      <c r="B6" s="120"/>
      <c r="C6" s="120"/>
      <c r="D6" s="120"/>
      <c r="E6" s="121"/>
      <c r="F6" s="6"/>
      <c r="G6" s="122" t="s">
        <v>346</v>
      </c>
      <c r="H6" s="123"/>
      <c r="I6" s="123"/>
      <c r="J6" s="123"/>
      <c r="K6" s="124"/>
      <c r="L6" s="125" t="s">
        <v>347</v>
      </c>
      <c r="M6" s="126"/>
      <c r="N6" s="127"/>
      <c r="O6" s="128"/>
      <c r="P6" s="2"/>
      <c r="Y6" s="7"/>
    </row>
    <row r="7" spans="1:30" ht="29.1" customHeight="1" thickTop="1" thickBot="1" x14ac:dyDescent="0.5">
      <c r="A7" s="129">
        <v>10</v>
      </c>
      <c r="B7" s="130"/>
      <c r="C7" s="130"/>
      <c r="D7" s="130"/>
      <c r="E7" s="131"/>
      <c r="F7" s="6"/>
      <c r="G7" s="135">
        <v>6</v>
      </c>
      <c r="H7" s="136"/>
      <c r="I7" s="136"/>
      <c r="J7" s="136"/>
      <c r="K7" s="137"/>
      <c r="L7" s="8" t="s">
        <v>348</v>
      </c>
      <c r="M7" s="9">
        <f>A7/4</f>
        <v>2.5</v>
      </c>
      <c r="N7" s="10" t="s">
        <v>344</v>
      </c>
      <c r="O7" s="11">
        <f>M7-G7</f>
        <v>-3.5</v>
      </c>
      <c r="P7" s="2"/>
      <c r="R7" s="101"/>
      <c r="S7" s="102"/>
      <c r="T7" s="103"/>
      <c r="Y7" s="3"/>
    </row>
    <row r="8" spans="1:30" ht="29.1" customHeight="1" thickTop="1" thickBot="1" x14ac:dyDescent="0.5">
      <c r="A8" s="129"/>
      <c r="B8" s="130"/>
      <c r="C8" s="130"/>
      <c r="D8" s="130"/>
      <c r="E8" s="131"/>
      <c r="F8" s="6"/>
      <c r="G8" s="135"/>
      <c r="H8" s="136"/>
      <c r="I8" s="136"/>
      <c r="J8" s="136"/>
      <c r="K8" s="137"/>
      <c r="L8" s="8" t="s">
        <v>349</v>
      </c>
      <c r="M8" s="12">
        <f>A7/2</f>
        <v>5</v>
      </c>
      <c r="N8" s="10" t="s">
        <v>344</v>
      </c>
      <c r="O8" s="13">
        <f>M8-G7</f>
        <v>-1</v>
      </c>
      <c r="P8" s="2"/>
      <c r="R8" s="101"/>
      <c r="S8" s="102"/>
      <c r="T8" s="103"/>
      <c r="Y8" s="3"/>
    </row>
    <row r="9" spans="1:30" ht="29.1" customHeight="1" thickTop="1" thickBot="1" x14ac:dyDescent="0.5">
      <c r="A9" s="129"/>
      <c r="B9" s="130"/>
      <c r="C9" s="130"/>
      <c r="D9" s="130"/>
      <c r="E9" s="131"/>
      <c r="F9" s="6"/>
      <c r="G9" s="135"/>
      <c r="H9" s="136"/>
      <c r="I9" s="136"/>
      <c r="J9" s="136"/>
      <c r="K9" s="137"/>
      <c r="L9" s="14" t="s">
        <v>350</v>
      </c>
      <c r="M9" s="12">
        <f>A7/4*3</f>
        <v>7.5</v>
      </c>
      <c r="N9" s="10" t="s">
        <v>344</v>
      </c>
      <c r="O9" s="13">
        <f>M9-G7</f>
        <v>1.5</v>
      </c>
      <c r="P9" s="2"/>
      <c r="R9" s="101"/>
      <c r="S9" s="102"/>
      <c r="T9" s="103"/>
      <c r="Y9" s="3"/>
    </row>
    <row r="10" spans="1:30" ht="29.1" customHeight="1" thickTop="1" thickBot="1" x14ac:dyDescent="0.5">
      <c r="A10" s="129"/>
      <c r="B10" s="130"/>
      <c r="C10" s="130"/>
      <c r="D10" s="130"/>
      <c r="E10" s="131"/>
      <c r="F10" s="6"/>
      <c r="G10" s="135"/>
      <c r="H10" s="136"/>
      <c r="I10" s="136"/>
      <c r="J10" s="136"/>
      <c r="K10" s="137"/>
      <c r="L10" s="8" t="s">
        <v>351</v>
      </c>
      <c r="M10" s="12">
        <f>A7/3</f>
        <v>3.3333333333333335</v>
      </c>
      <c r="N10" s="10" t="s">
        <v>344</v>
      </c>
      <c r="O10" s="13">
        <f>M10-G7</f>
        <v>-2.6666666666666665</v>
      </c>
      <c r="P10" s="2"/>
      <c r="R10" s="101"/>
      <c r="S10" s="102"/>
      <c r="T10" s="103"/>
      <c r="Y10" s="3"/>
    </row>
    <row r="11" spans="1:30" ht="29.1" customHeight="1" thickTop="1" thickBot="1" x14ac:dyDescent="0.3">
      <c r="A11" s="132"/>
      <c r="B11" s="133"/>
      <c r="C11" s="133"/>
      <c r="D11" s="133"/>
      <c r="E11" s="134"/>
      <c r="F11" s="15"/>
      <c r="G11" s="138"/>
      <c r="H11" s="139"/>
      <c r="I11" s="139"/>
      <c r="J11" s="139"/>
      <c r="K11" s="140"/>
      <c r="L11" s="16" t="s">
        <v>352</v>
      </c>
      <c r="M11" s="17">
        <f>M10*2</f>
        <v>6.666666666666667</v>
      </c>
      <c r="N11" s="10" t="s">
        <v>344</v>
      </c>
      <c r="O11" s="18">
        <f>M11-G7</f>
        <v>0.66666666666666696</v>
      </c>
      <c r="P11" s="2"/>
      <c r="Y11" s="3"/>
    </row>
    <row r="12" spans="1:30" ht="17.100000000000001" customHeight="1" thickTop="1" x14ac:dyDescent="0.25">
      <c r="A12" s="20"/>
      <c r="B12" s="20"/>
      <c r="C12" s="20" t="s">
        <v>353</v>
      </c>
      <c r="D12" s="20"/>
      <c r="E12" s="20"/>
      <c r="F12" s="20"/>
      <c r="G12" s="20"/>
      <c r="H12" s="20"/>
      <c r="I12" s="20"/>
      <c r="J12" s="20"/>
      <c r="K12" s="20"/>
      <c r="L12" s="20"/>
      <c r="M12" s="20"/>
      <c r="N12" s="20"/>
      <c r="O12" s="20"/>
      <c r="P12" s="20"/>
      <c r="Y12" s="3"/>
    </row>
    <row r="13" spans="1:30" ht="17.100000000000001" customHeight="1" x14ac:dyDescent="0.25">
      <c r="F13" s="2"/>
      <c r="G13" s="2"/>
      <c r="H13" s="21"/>
      <c r="I13" s="2"/>
      <c r="J13" s="2"/>
      <c r="Y13" s="3"/>
    </row>
    <row r="14" spans="1:30" ht="15.95" customHeight="1" x14ac:dyDescent="0.25">
      <c r="F14" s="2"/>
      <c r="Y14" s="3"/>
    </row>
    <row r="15" spans="1:30" ht="15.95" customHeight="1" x14ac:dyDescent="0.25">
      <c r="F15" s="2"/>
    </row>
    <row r="16" spans="1:30" ht="15.95" customHeight="1" x14ac:dyDescent="0.25">
      <c r="F16" s="2"/>
      <c r="S16" s="2"/>
    </row>
    <row r="17" spans="6:25" ht="15.95" customHeight="1" x14ac:dyDescent="0.25">
      <c r="F17" s="2"/>
      <c r="S17" s="2"/>
    </row>
    <row r="18" spans="6:25" ht="15.95" customHeight="1" x14ac:dyDescent="0.25"/>
    <row r="19" spans="6:25" ht="15.95" customHeight="1" x14ac:dyDescent="0.25">
      <c r="Y19" s="4"/>
    </row>
    <row r="20" spans="6:25" ht="15.95" customHeight="1" x14ac:dyDescent="0.25">
      <c r="Y20" s="4"/>
    </row>
    <row r="21" spans="6:25" ht="15.95" customHeight="1" x14ac:dyDescent="0.25"/>
    <row r="22" spans="6:25" ht="15.95" customHeight="1" x14ac:dyDescent="0.25"/>
    <row r="23" spans="6:25" ht="17.100000000000001" customHeight="1" x14ac:dyDescent="0.25"/>
    <row r="24" spans="6:25" ht="18" customHeight="1" x14ac:dyDescent="0.25"/>
    <row r="25" spans="6:25" ht="18" customHeight="1" x14ac:dyDescent="0.25"/>
    <row r="26" spans="6:25" ht="15.75" customHeight="1" x14ac:dyDescent="0.25">
      <c r="Y26" s="4"/>
    </row>
    <row r="27" spans="6:25" ht="15.75" customHeight="1" x14ac:dyDescent="0.25">
      <c r="Y27" s="4"/>
    </row>
    <row r="28" spans="6:25" ht="15.75" customHeight="1" x14ac:dyDescent="0.25"/>
    <row r="29" spans="6:25" ht="18.95" customHeight="1" x14ac:dyDescent="0.25"/>
    <row r="30" spans="6:25" ht="18" customHeight="1" x14ac:dyDescent="0.25">
      <c r="T30" s="19"/>
    </row>
    <row r="31" spans="6:25" ht="18.95" customHeight="1" x14ac:dyDescent="0.25">
      <c r="T31" s="19"/>
    </row>
    <row r="32" spans="6:25" x14ac:dyDescent="0.25">
      <c r="T32" s="19"/>
    </row>
  </sheetData>
  <mergeCells count="8">
    <mergeCell ref="A7:E11"/>
    <mergeCell ref="G7:K11"/>
    <mergeCell ref="A1:K5"/>
    <mergeCell ref="L1:O1"/>
    <mergeCell ref="L2:O5"/>
    <mergeCell ref="A6:E6"/>
    <mergeCell ref="G6:K6"/>
    <mergeCell ref="L6:O6"/>
  </mergeCells>
  <conditionalFormatting sqref="A1">
    <cfRule type="dataBar" priority="10">
      <dataBar>
        <cfvo type="num" val="0"/>
        <cfvo type="num" val="100"/>
        <color rgb="FF63C384"/>
      </dataBar>
      <extLst>
        <ext xmlns:x14="http://schemas.microsoft.com/office/spreadsheetml/2009/9/main" uri="{B025F937-C7B1-47D3-B67F-A62EFF666E3E}">
          <x14:id>{A7E93906-5155-B44F-B4CF-59045E860A2A}</x14:id>
        </ext>
      </extLst>
    </cfRule>
  </conditionalFormatting>
  <conditionalFormatting sqref="N8:O11 L1:L2 L6 N7">
    <cfRule type="iconSet" priority="9">
      <iconSet iconSet="3Symbols">
        <cfvo type="percent" val="0"/>
        <cfvo type="num" val="&quot;0,2*$A$7&quot;"/>
        <cfvo type="num" val="&quot;0,7*$A$7&quot;"/>
      </iconSet>
    </cfRule>
  </conditionalFormatting>
  <conditionalFormatting sqref="O7:O11">
    <cfRule type="cellIs" dxfId="55" priority="1" operator="equal">
      <formula>0</formula>
    </cfRule>
    <cfRule type="cellIs" dxfId="54" priority="2" operator="lessThan">
      <formula>0</formula>
    </cfRule>
    <cfRule type="cellIs" dxfId="53" priority="3" operator="greaterThan">
      <formula>0</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Spinner 1">
              <controlPr defaultSize="0" autoPict="0">
                <anchor moveWithCells="1" sizeWithCells="1">
                  <from>
                    <xdr:col>5</xdr:col>
                    <xdr:colOff>190500</xdr:colOff>
                    <xdr:row>13</xdr:row>
                    <xdr:rowOff>190500</xdr:rowOff>
                  </from>
                  <to>
                    <xdr:col>6</xdr:col>
                    <xdr:colOff>200025</xdr:colOff>
                    <xdr:row>22</xdr:row>
                    <xdr:rowOff>0</xdr:rowOff>
                  </to>
                </anchor>
              </controlPr>
            </control>
          </mc:Choice>
        </mc:AlternateContent>
        <mc:AlternateContent xmlns:mc="http://schemas.openxmlformats.org/markup-compatibility/2006">
          <mc:Choice Requires="x14">
            <control shapeId="4098" r:id="rId5" name="Spinner 2">
              <controlPr defaultSize="0" autoPict="0">
                <anchor moveWithCells="1" sizeWithCells="1">
                  <from>
                    <xdr:col>7</xdr:col>
                    <xdr:colOff>228600</xdr:colOff>
                    <xdr:row>13</xdr:row>
                    <xdr:rowOff>190500</xdr:rowOff>
                  </from>
                  <to>
                    <xdr:col>8</xdr:col>
                    <xdr:colOff>228600</xdr:colOff>
                    <xdr:row>22</xdr:row>
                    <xdr:rowOff>0</xdr:rowOff>
                  </to>
                </anchor>
              </controlPr>
            </control>
          </mc:Choice>
        </mc:AlternateContent>
        <mc:AlternateContent xmlns:mc="http://schemas.openxmlformats.org/markup-compatibility/2006">
          <mc:Choice Requires="x14">
            <control shapeId="4102" r:id="rId6" name="Spinner 6">
              <controlPr defaultSize="0" autoPict="0">
                <anchor moveWithCells="1" sizeWithCells="1">
                  <from>
                    <xdr:col>6</xdr:col>
                    <xdr:colOff>219075</xdr:colOff>
                    <xdr:row>13</xdr:row>
                    <xdr:rowOff>190500</xdr:rowOff>
                  </from>
                  <to>
                    <xdr:col>7</xdr:col>
                    <xdr:colOff>228600</xdr:colOff>
                    <xdr:row>22</xdr:row>
                    <xdr:rowOff>0</xdr:rowOff>
                  </to>
                </anchor>
              </controlPr>
            </control>
          </mc:Choice>
        </mc:AlternateContent>
        <mc:AlternateContent xmlns:mc="http://schemas.openxmlformats.org/markup-compatibility/2006">
          <mc:Choice Requires="x14">
            <control shapeId="4103" r:id="rId7" name="Spinner 7">
              <controlPr defaultSize="0" autoPict="0">
                <anchor moveWithCells="1" sizeWithCells="1">
                  <from>
                    <xdr:col>8</xdr:col>
                    <xdr:colOff>238125</xdr:colOff>
                    <xdr:row>13</xdr:row>
                    <xdr:rowOff>190500</xdr:rowOff>
                  </from>
                  <to>
                    <xdr:col>9</xdr:col>
                    <xdr:colOff>257175</xdr:colOff>
                    <xdr:row>22</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A7E93906-5155-B44F-B4CF-59045E860A2A}">
            <x14:dataBar minLength="0" maxLength="100" gradient="0">
              <x14:cfvo type="num">
                <xm:f>0</xm:f>
              </x14:cfvo>
              <x14:cfvo type="num">
                <xm:f>100</xm:f>
              </x14:cfvo>
              <x14:negativeFillColor rgb="FFFF0000"/>
              <x14:axisColor rgb="FF000000"/>
            </x14:dataBar>
          </x14:cfRule>
          <xm:sqref>A1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AB58B-2C0D-4648-A0F1-A3FD35A6956D}">
  <sheetPr codeName="Feuil9">
    <tabColor rgb="FFFFE97A"/>
  </sheetPr>
  <dimension ref="A1:Z412"/>
  <sheetViews>
    <sheetView zoomScale="70" zoomScaleNormal="70" workbookViewId="0">
      <selection activeCell="E22" sqref="E22"/>
    </sheetView>
  </sheetViews>
  <sheetFormatPr baseColWidth="10" defaultRowHeight="15.75" x14ac:dyDescent="0.25"/>
  <cols>
    <col min="1" max="1" width="13.375" bestFit="1" customWidth="1"/>
    <col min="2" max="2" width="15.5" bestFit="1" customWidth="1"/>
    <col min="3" max="3" width="25.875" bestFit="1" customWidth="1"/>
    <col min="4" max="4" width="18.375" bestFit="1" customWidth="1"/>
    <col min="5" max="5" width="16.5" bestFit="1" customWidth="1"/>
    <col min="6" max="6" width="22.125" bestFit="1" customWidth="1"/>
    <col min="7" max="7" width="15.5" bestFit="1" customWidth="1"/>
    <col min="8" max="8" width="19.75" bestFit="1" customWidth="1"/>
    <col min="9" max="9" width="23" bestFit="1" customWidth="1"/>
    <col min="10" max="10" width="16.625" bestFit="1" customWidth="1"/>
    <col min="11" max="11" width="13.5" customWidth="1"/>
    <col min="12" max="12" width="12.75" customWidth="1"/>
    <col min="13" max="18" width="12.75" bestFit="1" customWidth="1"/>
    <col min="19" max="19" width="23" bestFit="1" customWidth="1"/>
    <col min="26" max="26" width="4.375" bestFit="1" customWidth="1"/>
  </cols>
  <sheetData>
    <row r="1" spans="1:22" x14ac:dyDescent="0.25">
      <c r="A1" s="80" t="s">
        <v>2628</v>
      </c>
      <c r="B1" s="82" t="s">
        <v>2629</v>
      </c>
      <c r="C1" s="42" t="s">
        <v>2630</v>
      </c>
      <c r="D1" s="42" t="s">
        <v>2631</v>
      </c>
      <c r="E1" s="42" t="s">
        <v>2632</v>
      </c>
      <c r="F1" s="42" t="s">
        <v>2633</v>
      </c>
      <c r="G1" s="42" t="s">
        <v>2634</v>
      </c>
      <c r="H1" s="42" t="s">
        <v>2642</v>
      </c>
      <c r="I1" s="42" t="s">
        <v>2643</v>
      </c>
      <c r="J1" s="42" t="s">
        <v>2644</v>
      </c>
      <c r="K1" s="42" t="s">
        <v>2645</v>
      </c>
      <c r="L1" s="42" t="s">
        <v>2646</v>
      </c>
      <c r="M1" s="42" t="s">
        <v>2677</v>
      </c>
      <c r="N1" s="81" t="s">
        <v>2684</v>
      </c>
      <c r="O1" s="81" t="s">
        <v>2685</v>
      </c>
      <c r="P1" s="81" t="s">
        <v>2686</v>
      </c>
      <c r="Q1" s="81" t="s">
        <v>2687</v>
      </c>
      <c r="R1" s="81" t="s">
        <v>2693</v>
      </c>
      <c r="S1" s="81" t="s">
        <v>2694</v>
      </c>
      <c r="T1" s="81" t="s">
        <v>2695</v>
      </c>
      <c r="U1" s="81" t="s">
        <v>2696</v>
      </c>
      <c r="V1" s="81" t="s">
        <v>2697</v>
      </c>
    </row>
    <row r="2" spans="1:22" x14ac:dyDescent="0.25">
      <c r="A2" s="78" t="s">
        <v>75</v>
      </c>
      <c r="B2" s="83" t="s">
        <v>341</v>
      </c>
      <c r="C2" s="91" t="s">
        <v>2635</v>
      </c>
      <c r="D2" s="91" t="s">
        <v>357</v>
      </c>
      <c r="E2" s="91" t="s">
        <v>2636</v>
      </c>
      <c r="F2" s="91" t="s">
        <v>2637</v>
      </c>
      <c r="G2" s="91" t="s">
        <v>2638</v>
      </c>
      <c r="H2" s="91" t="s">
        <v>2639</v>
      </c>
      <c r="I2" s="91" t="s">
        <v>2689</v>
      </c>
      <c r="J2" s="91" t="s">
        <v>2641</v>
      </c>
      <c r="K2" s="91"/>
      <c r="L2" s="91"/>
      <c r="M2" s="91"/>
      <c r="N2" s="91"/>
      <c r="O2" s="91"/>
      <c r="P2" s="91"/>
      <c r="Q2" s="91"/>
      <c r="R2" s="91"/>
      <c r="S2" s="91"/>
      <c r="T2" s="91"/>
      <c r="U2" s="91"/>
      <c r="V2" s="91"/>
    </row>
    <row r="3" spans="1:22" x14ac:dyDescent="0.25">
      <c r="A3" s="79" t="s">
        <v>76</v>
      </c>
      <c r="B3" s="84" t="s">
        <v>341</v>
      </c>
      <c r="C3" s="91" t="s">
        <v>2647</v>
      </c>
      <c r="D3" s="91" t="s">
        <v>2648</v>
      </c>
      <c r="E3" s="91" t="s">
        <v>357</v>
      </c>
      <c r="F3" s="91" t="s">
        <v>2649</v>
      </c>
      <c r="G3" s="91" t="s">
        <v>2640</v>
      </c>
      <c r="H3" s="91" t="s">
        <v>2650</v>
      </c>
      <c r="I3" s="91" t="s">
        <v>2651</v>
      </c>
      <c r="J3" s="91"/>
      <c r="K3" s="91"/>
      <c r="L3" s="91"/>
      <c r="M3" s="91"/>
      <c r="N3" s="91"/>
      <c r="O3" s="91"/>
      <c r="P3" s="91"/>
      <c r="Q3" s="91"/>
      <c r="R3" s="91"/>
      <c r="S3" s="91"/>
      <c r="T3" s="91"/>
      <c r="U3" s="91"/>
      <c r="V3" s="91"/>
    </row>
    <row r="4" spans="1:22" x14ac:dyDescent="0.25">
      <c r="A4" s="78" t="s">
        <v>77</v>
      </c>
      <c r="B4" s="83" t="s">
        <v>341</v>
      </c>
      <c r="C4" s="91" t="s">
        <v>357</v>
      </c>
      <c r="D4" s="91" t="s">
        <v>2636</v>
      </c>
      <c r="E4" s="91" t="s">
        <v>2652</v>
      </c>
      <c r="F4" s="91" t="s">
        <v>2653</v>
      </c>
      <c r="G4" s="91" t="s">
        <v>2654</v>
      </c>
      <c r="H4" s="91" t="s">
        <v>2655</v>
      </c>
      <c r="I4" s="91" t="s">
        <v>2656</v>
      </c>
      <c r="J4" s="91"/>
      <c r="K4" s="91"/>
      <c r="L4" s="91"/>
      <c r="M4" s="91"/>
      <c r="N4" s="91"/>
      <c r="O4" s="91"/>
      <c r="P4" s="91"/>
      <c r="Q4" s="91"/>
      <c r="R4" s="91"/>
      <c r="S4" s="91"/>
      <c r="T4" s="91"/>
      <c r="U4" s="91"/>
      <c r="V4" s="91"/>
    </row>
    <row r="5" spans="1:22" x14ac:dyDescent="0.25">
      <c r="A5" s="79" t="s">
        <v>78</v>
      </c>
      <c r="B5" s="84" t="s">
        <v>341</v>
      </c>
      <c r="C5" s="91" t="s">
        <v>357</v>
      </c>
      <c r="D5" s="91" t="s">
        <v>2657</v>
      </c>
      <c r="E5" s="91" t="s">
        <v>2658</v>
      </c>
      <c r="F5" s="91" t="s">
        <v>2659</v>
      </c>
      <c r="G5" s="91"/>
      <c r="H5" s="91"/>
      <c r="I5" s="91"/>
      <c r="J5" s="91"/>
      <c r="K5" s="91"/>
      <c r="L5" s="91"/>
      <c r="M5" s="91"/>
      <c r="N5" s="91"/>
      <c r="O5" s="91"/>
      <c r="P5" s="91"/>
      <c r="Q5" s="91"/>
      <c r="R5" s="91"/>
      <c r="S5" s="91"/>
      <c r="T5" s="91"/>
      <c r="U5" s="91"/>
      <c r="V5" s="91"/>
    </row>
    <row r="6" spans="1:22" x14ac:dyDescent="0.25">
      <c r="A6" s="78" t="s">
        <v>79</v>
      </c>
      <c r="B6" s="83" t="s">
        <v>341</v>
      </c>
      <c r="C6" s="91" t="s">
        <v>357</v>
      </c>
      <c r="D6" s="91" t="s">
        <v>2659</v>
      </c>
      <c r="E6" s="91" t="s">
        <v>2660</v>
      </c>
      <c r="F6" s="91" t="s">
        <v>2652</v>
      </c>
      <c r="G6" s="91" t="s">
        <v>2661</v>
      </c>
      <c r="H6" s="91" t="s">
        <v>2662</v>
      </c>
      <c r="I6" s="91" t="s">
        <v>2663</v>
      </c>
      <c r="J6" s="91" t="s">
        <v>2664</v>
      </c>
      <c r="K6" s="91"/>
      <c r="L6" s="91"/>
      <c r="M6" s="91"/>
      <c r="N6" s="91"/>
      <c r="O6" s="91"/>
      <c r="P6" s="91"/>
      <c r="Q6" s="91"/>
      <c r="R6" s="91"/>
      <c r="S6" s="91"/>
      <c r="T6" s="91"/>
      <c r="U6" s="91"/>
      <c r="V6" s="91"/>
    </row>
    <row r="7" spans="1:22" x14ac:dyDescent="0.25">
      <c r="A7" s="78" t="s">
        <v>80</v>
      </c>
      <c r="B7" s="83" t="s">
        <v>341</v>
      </c>
      <c r="C7" s="91" t="s">
        <v>2665</v>
      </c>
      <c r="D7" s="91" t="s">
        <v>2648</v>
      </c>
      <c r="E7" s="91" t="s">
        <v>223</v>
      </c>
      <c r="F7" s="91" t="s">
        <v>2666</v>
      </c>
      <c r="G7" s="91" t="s">
        <v>2652</v>
      </c>
      <c r="H7" s="91" t="s">
        <v>2636</v>
      </c>
      <c r="I7" s="91" t="s">
        <v>2667</v>
      </c>
      <c r="J7" s="91" t="s">
        <v>2668</v>
      </c>
      <c r="K7" s="91" t="s">
        <v>2669</v>
      </c>
      <c r="L7" s="91" t="s">
        <v>2664</v>
      </c>
      <c r="M7" s="91"/>
      <c r="N7" s="91"/>
      <c r="O7" s="91"/>
      <c r="P7" s="91"/>
      <c r="Q7" s="91"/>
      <c r="R7" s="91"/>
      <c r="S7" s="91"/>
      <c r="T7" s="91"/>
      <c r="U7" s="91"/>
      <c r="V7" s="91"/>
    </row>
    <row r="8" spans="1:22" x14ac:dyDescent="0.25">
      <c r="A8" s="78" t="s">
        <v>81</v>
      </c>
      <c r="B8" s="83" t="s">
        <v>341</v>
      </c>
      <c r="C8" s="91" t="s">
        <v>2665</v>
      </c>
      <c r="D8" s="91" t="s">
        <v>2659</v>
      </c>
      <c r="E8" s="91" t="s">
        <v>2669</v>
      </c>
      <c r="F8" s="91" t="s">
        <v>2670</v>
      </c>
      <c r="G8" s="91" t="s">
        <v>2647</v>
      </c>
      <c r="H8" s="91" t="s">
        <v>2667</v>
      </c>
      <c r="I8" s="91" t="s">
        <v>2650</v>
      </c>
      <c r="J8" s="91" t="s">
        <v>2671</v>
      </c>
      <c r="K8" s="91" t="s">
        <v>2672</v>
      </c>
      <c r="L8" s="91"/>
      <c r="M8" s="91"/>
      <c r="N8" s="91"/>
      <c r="O8" s="91"/>
      <c r="P8" s="91"/>
      <c r="Q8" s="91"/>
      <c r="R8" s="91"/>
      <c r="S8" s="91"/>
      <c r="T8" s="91"/>
      <c r="U8" s="91"/>
      <c r="V8" s="91"/>
    </row>
    <row r="9" spans="1:22" x14ac:dyDescent="0.25">
      <c r="A9" s="78" t="s">
        <v>82</v>
      </c>
      <c r="B9" s="83" t="s">
        <v>341</v>
      </c>
      <c r="C9" s="91" t="s">
        <v>2665</v>
      </c>
      <c r="D9" s="91" t="s">
        <v>2647</v>
      </c>
      <c r="E9" s="91" t="s">
        <v>2673</v>
      </c>
      <c r="F9" s="91" t="s">
        <v>2674</v>
      </c>
      <c r="G9" s="91" t="s">
        <v>2675</v>
      </c>
      <c r="H9" s="91" t="s">
        <v>2663</v>
      </c>
      <c r="I9" s="91" t="s">
        <v>2668</v>
      </c>
      <c r="J9" s="91" t="s">
        <v>2676</v>
      </c>
      <c r="K9" s="91" t="s">
        <v>2638</v>
      </c>
      <c r="L9" s="91"/>
      <c r="M9" s="91"/>
      <c r="N9" s="91"/>
      <c r="O9" s="91"/>
      <c r="P9" s="91"/>
      <c r="Q9" s="91"/>
      <c r="R9" s="91"/>
      <c r="S9" s="91"/>
      <c r="T9" s="91"/>
      <c r="U9" s="91"/>
      <c r="V9" s="91"/>
    </row>
    <row r="10" spans="1:22" x14ac:dyDescent="0.25">
      <c r="A10" s="79" t="s">
        <v>83</v>
      </c>
      <c r="B10" s="84" t="s">
        <v>341</v>
      </c>
      <c r="C10" s="91" t="s">
        <v>2660</v>
      </c>
      <c r="D10" s="91" t="s">
        <v>2678</v>
      </c>
      <c r="E10" s="91" t="s">
        <v>2672</v>
      </c>
      <c r="F10" s="91" t="s">
        <v>23</v>
      </c>
      <c r="G10" s="91" t="s">
        <v>2647</v>
      </c>
      <c r="H10" s="91" t="s">
        <v>2679</v>
      </c>
      <c r="I10" s="91" t="s">
        <v>2669</v>
      </c>
      <c r="J10" s="91" t="s">
        <v>2680</v>
      </c>
      <c r="K10" s="91" t="s">
        <v>2681</v>
      </c>
      <c r="L10" s="91" t="s">
        <v>2639</v>
      </c>
      <c r="M10" s="91"/>
      <c r="N10" s="91"/>
      <c r="O10" s="91"/>
      <c r="P10" s="91"/>
      <c r="Q10" s="91"/>
      <c r="R10" s="91"/>
      <c r="S10" s="91"/>
      <c r="T10" s="91"/>
      <c r="U10" s="91"/>
      <c r="V10" s="91"/>
    </row>
    <row r="11" spans="1:22" x14ac:dyDescent="0.25">
      <c r="A11" s="79" t="s">
        <v>84</v>
      </c>
      <c r="B11" s="84" t="s">
        <v>341</v>
      </c>
      <c r="C11" s="91" t="s">
        <v>2636</v>
      </c>
      <c r="D11" s="91" t="s">
        <v>357</v>
      </c>
      <c r="E11" s="91" t="s">
        <v>2651</v>
      </c>
      <c r="F11" s="91" t="s">
        <v>2669</v>
      </c>
      <c r="G11" s="91" t="s">
        <v>2654</v>
      </c>
      <c r="H11" s="91"/>
      <c r="I11" s="91"/>
      <c r="J11" s="91"/>
      <c r="K11" s="91"/>
      <c r="L11" s="91"/>
      <c r="M11" s="91"/>
      <c r="N11" s="91"/>
      <c r="O11" s="91"/>
      <c r="P11" s="91"/>
      <c r="Q11" s="91"/>
      <c r="R11" s="91"/>
      <c r="S11" s="91"/>
      <c r="T11" s="91"/>
      <c r="U11" s="91"/>
      <c r="V11" s="91"/>
    </row>
    <row r="12" spans="1:22" x14ac:dyDescent="0.25">
      <c r="A12" s="78" t="s">
        <v>85</v>
      </c>
      <c r="B12" s="83" t="s">
        <v>341</v>
      </c>
      <c r="C12" s="91" t="s">
        <v>2651</v>
      </c>
      <c r="D12" s="91" t="s">
        <v>2682</v>
      </c>
      <c r="E12" s="91" t="s">
        <v>357</v>
      </c>
      <c r="F12" s="91" t="s">
        <v>2636</v>
      </c>
      <c r="G12" s="91" t="s">
        <v>23</v>
      </c>
      <c r="H12" s="91" t="s">
        <v>2652</v>
      </c>
      <c r="I12" s="91" t="s">
        <v>2683</v>
      </c>
      <c r="J12" s="91"/>
      <c r="K12" s="91"/>
      <c r="L12" s="91"/>
      <c r="M12" s="91"/>
      <c r="N12" s="91"/>
      <c r="O12" s="91"/>
      <c r="P12" s="91"/>
      <c r="Q12" s="91"/>
      <c r="R12" s="91"/>
      <c r="S12" s="91"/>
      <c r="T12" s="91"/>
      <c r="U12" s="91"/>
      <c r="V12" s="91"/>
    </row>
    <row r="13" spans="1:22" x14ac:dyDescent="0.25">
      <c r="A13" s="79" t="s">
        <v>86</v>
      </c>
      <c r="B13" s="84" t="s">
        <v>341</v>
      </c>
      <c r="C13" s="91" t="s">
        <v>2688</v>
      </c>
      <c r="D13" s="91" t="s">
        <v>2680</v>
      </c>
      <c r="E13" s="91" t="s">
        <v>2698</v>
      </c>
      <c r="F13" s="91" t="s">
        <v>357</v>
      </c>
      <c r="G13" s="91" t="s">
        <v>2689</v>
      </c>
      <c r="H13" s="91" t="s">
        <v>2690</v>
      </c>
      <c r="I13" s="91" t="s">
        <v>2691</v>
      </c>
      <c r="J13" s="91" t="s">
        <v>2667</v>
      </c>
      <c r="K13" s="91" t="s">
        <v>2692</v>
      </c>
      <c r="L13" s="91" t="s">
        <v>2653</v>
      </c>
      <c r="M13" s="91" t="s">
        <v>2672</v>
      </c>
      <c r="N13" s="91" t="s">
        <v>2674</v>
      </c>
      <c r="O13" s="91" t="s">
        <v>2661</v>
      </c>
      <c r="P13" s="91" t="s">
        <v>2654</v>
      </c>
      <c r="Q13" s="91" t="s">
        <v>2659</v>
      </c>
      <c r="R13" s="91" t="s">
        <v>2648</v>
      </c>
      <c r="S13" s="91" t="s">
        <v>2656</v>
      </c>
      <c r="T13" s="91" t="s">
        <v>23</v>
      </c>
      <c r="U13" s="91" t="s">
        <v>223</v>
      </c>
      <c r="V13" s="91" t="s">
        <v>2659</v>
      </c>
    </row>
    <row r="14" spans="1:22" ht="31.5" x14ac:dyDescent="0.25">
      <c r="A14" s="79" t="s">
        <v>88</v>
      </c>
      <c r="B14" s="84" t="s">
        <v>341</v>
      </c>
      <c r="C14" s="91" t="s">
        <v>2647</v>
      </c>
      <c r="D14" s="91" t="s">
        <v>2699</v>
      </c>
      <c r="E14" s="91" t="s">
        <v>2656</v>
      </c>
      <c r="F14" s="91"/>
      <c r="G14" s="91"/>
      <c r="H14" s="91"/>
      <c r="I14" s="91"/>
      <c r="J14" s="91"/>
      <c r="K14" s="91"/>
      <c r="L14" s="91"/>
      <c r="M14" s="91"/>
      <c r="N14" s="91"/>
      <c r="O14" s="91"/>
      <c r="P14" s="91"/>
      <c r="Q14" s="91"/>
      <c r="R14" s="91"/>
      <c r="S14" s="91"/>
      <c r="T14" s="91"/>
      <c r="U14" s="91"/>
      <c r="V14" s="91"/>
    </row>
    <row r="15" spans="1:22" x14ac:dyDescent="0.25">
      <c r="A15" s="78" t="s">
        <v>89</v>
      </c>
      <c r="B15" s="83" t="s">
        <v>341</v>
      </c>
      <c r="C15" s="91" t="s">
        <v>223</v>
      </c>
      <c r="D15" s="91" t="s">
        <v>2668</v>
      </c>
      <c r="E15" s="91"/>
      <c r="F15" s="91"/>
      <c r="G15" s="91"/>
      <c r="H15" s="91"/>
      <c r="I15" s="91"/>
      <c r="J15" s="91"/>
      <c r="K15" s="91"/>
      <c r="L15" s="91"/>
      <c r="M15" s="91"/>
      <c r="N15" s="91"/>
      <c r="O15" s="91"/>
      <c r="P15" s="91"/>
      <c r="Q15" s="91"/>
      <c r="R15" s="91"/>
      <c r="S15" s="91"/>
      <c r="T15" s="91"/>
      <c r="U15" s="91"/>
      <c r="V15" s="91"/>
    </row>
    <row r="16" spans="1:22" ht="31.5" x14ac:dyDescent="0.25">
      <c r="A16" s="79" t="s">
        <v>90</v>
      </c>
      <c r="B16" s="84" t="s">
        <v>341</v>
      </c>
      <c r="C16" s="91" t="s">
        <v>2689</v>
      </c>
      <c r="D16" s="91" t="s">
        <v>2669</v>
      </c>
      <c r="E16" s="91" t="s">
        <v>2672</v>
      </c>
      <c r="F16" s="91" t="s">
        <v>23</v>
      </c>
      <c r="G16" s="91" t="s">
        <v>2650</v>
      </c>
      <c r="H16" s="91" t="s">
        <v>2664</v>
      </c>
      <c r="I16" s="91" t="s">
        <v>353</v>
      </c>
      <c r="J16" s="91"/>
      <c r="K16" s="91"/>
      <c r="L16" s="91"/>
      <c r="M16" s="91"/>
      <c r="N16" s="91"/>
      <c r="O16" s="91"/>
      <c r="P16" s="91"/>
      <c r="Q16" s="91"/>
      <c r="R16" s="91"/>
      <c r="S16" s="91"/>
      <c r="T16" s="91"/>
      <c r="U16" s="91"/>
      <c r="V16" s="91"/>
    </row>
    <row r="17" spans="1:26" x14ac:dyDescent="0.25">
      <c r="A17" s="79" t="s">
        <v>91</v>
      </c>
      <c r="B17" s="84" t="s">
        <v>341</v>
      </c>
      <c r="C17" s="91" t="s">
        <v>23</v>
      </c>
      <c r="D17" s="91" t="s">
        <v>2659</v>
      </c>
      <c r="E17" s="91" t="s">
        <v>2672</v>
      </c>
      <c r="F17" s="91" t="s">
        <v>2667</v>
      </c>
      <c r="G17" s="91" t="s">
        <v>2661</v>
      </c>
      <c r="H17" s="91" t="s">
        <v>2650</v>
      </c>
      <c r="I17" s="91" t="s">
        <v>2700</v>
      </c>
      <c r="J17" s="91"/>
      <c r="K17" s="91"/>
      <c r="L17" s="91"/>
      <c r="M17" s="91"/>
      <c r="N17" s="91"/>
      <c r="O17" s="91"/>
      <c r="P17" s="91"/>
      <c r="Q17" s="91"/>
      <c r="R17" s="91"/>
      <c r="S17" s="91"/>
      <c r="T17" s="91"/>
      <c r="U17" s="91"/>
      <c r="V17" s="91"/>
    </row>
    <row r="18" spans="1:26" x14ac:dyDescent="0.25">
      <c r="A18" s="78" t="s">
        <v>92</v>
      </c>
      <c r="B18" s="83" t="s">
        <v>341</v>
      </c>
      <c r="C18" s="91" t="s">
        <v>357</v>
      </c>
      <c r="D18" s="91" t="s">
        <v>2659</v>
      </c>
      <c r="E18" s="91" t="s">
        <v>2701</v>
      </c>
      <c r="F18" s="91" t="s">
        <v>2669</v>
      </c>
      <c r="G18" s="91"/>
      <c r="H18" s="91"/>
      <c r="I18" s="91"/>
      <c r="J18" s="91"/>
      <c r="K18" s="91"/>
      <c r="L18" s="91"/>
      <c r="M18" s="91"/>
      <c r="N18" s="91"/>
      <c r="O18" s="91"/>
      <c r="P18" s="91"/>
      <c r="Q18" s="91"/>
      <c r="R18" s="91"/>
      <c r="S18" s="91"/>
      <c r="T18" s="91"/>
      <c r="U18" s="91"/>
      <c r="V18" s="91"/>
    </row>
    <row r="19" spans="1:26" x14ac:dyDescent="0.25">
      <c r="A19" s="79" t="s">
        <v>93</v>
      </c>
      <c r="B19" s="84" t="s">
        <v>341</v>
      </c>
      <c r="C19" s="91" t="s">
        <v>357</v>
      </c>
      <c r="D19" s="91" t="s">
        <v>2702</v>
      </c>
      <c r="E19" s="91" t="s">
        <v>2703</v>
      </c>
      <c r="F19" s="91" t="s">
        <v>2657</v>
      </c>
      <c r="G19" s="91" t="s">
        <v>2704</v>
      </c>
      <c r="H19" s="91"/>
      <c r="I19" s="91"/>
      <c r="J19" s="91"/>
      <c r="K19" s="91"/>
      <c r="L19" s="91"/>
      <c r="M19" s="91"/>
      <c r="N19" s="91"/>
      <c r="O19" s="91"/>
      <c r="P19" s="91"/>
      <c r="Q19" s="91"/>
      <c r="R19" s="91"/>
      <c r="S19" s="91"/>
      <c r="T19" s="91"/>
      <c r="U19" s="91"/>
      <c r="V19" s="91"/>
    </row>
    <row r="20" spans="1:26" x14ac:dyDescent="0.25">
      <c r="A20" s="78" t="s">
        <v>165</v>
      </c>
      <c r="B20" s="83" t="s">
        <v>341</v>
      </c>
      <c r="C20" s="91" t="s">
        <v>357</v>
      </c>
      <c r="D20" s="91" t="s">
        <v>2653</v>
      </c>
      <c r="E20" s="91" t="s">
        <v>2705</v>
      </c>
      <c r="F20" s="91" t="s">
        <v>2652</v>
      </c>
      <c r="G20" s="91" t="s">
        <v>2668</v>
      </c>
      <c r="H20" s="91" t="s">
        <v>2706</v>
      </c>
      <c r="I20" s="91" t="s">
        <v>2639</v>
      </c>
      <c r="J20" s="91" t="s">
        <v>2689</v>
      </c>
      <c r="K20" s="91" t="s">
        <v>2707</v>
      </c>
      <c r="L20" s="91"/>
      <c r="M20" s="91"/>
      <c r="N20" s="91"/>
      <c r="O20" s="91"/>
      <c r="P20" s="91"/>
      <c r="Q20" s="91"/>
      <c r="R20" s="91"/>
      <c r="S20" s="91"/>
      <c r="T20" s="91"/>
      <c r="U20" s="91"/>
      <c r="V20" s="91"/>
    </row>
    <row r="21" spans="1:26" ht="31.5" x14ac:dyDescent="0.25">
      <c r="A21" s="78" t="s">
        <v>94</v>
      </c>
      <c r="B21" s="83" t="s">
        <v>341</v>
      </c>
      <c r="C21" s="91" t="s">
        <v>2669</v>
      </c>
      <c r="D21" s="91" t="s">
        <v>2647</v>
      </c>
      <c r="E21" s="91" t="s">
        <v>2638</v>
      </c>
      <c r="F21" s="91" t="s">
        <v>357</v>
      </c>
      <c r="G21" s="91" t="s">
        <v>2657</v>
      </c>
      <c r="H21" s="91" t="s">
        <v>2659</v>
      </c>
      <c r="I21" s="91" t="s">
        <v>2708</v>
      </c>
      <c r="J21" s="91" t="s">
        <v>2648</v>
      </c>
      <c r="K21" s="91"/>
      <c r="L21" s="91"/>
      <c r="M21" s="91"/>
      <c r="N21" s="91"/>
      <c r="O21" s="91"/>
      <c r="P21" s="91"/>
      <c r="Q21" s="91"/>
      <c r="R21" s="91"/>
      <c r="S21" s="91"/>
      <c r="T21" s="91"/>
      <c r="U21" s="91"/>
      <c r="V21" s="91"/>
    </row>
    <row r="22" spans="1:26" ht="47.25" x14ac:dyDescent="0.25">
      <c r="A22" s="79" t="s">
        <v>95</v>
      </c>
      <c r="B22" s="84" t="s">
        <v>341</v>
      </c>
      <c r="C22" s="91" t="s">
        <v>2673</v>
      </c>
      <c r="D22" s="91" t="s">
        <v>2689</v>
      </c>
      <c r="E22" s="91" t="s">
        <v>2636</v>
      </c>
      <c r="F22" s="91" t="s">
        <v>2668</v>
      </c>
      <c r="G22" s="91" t="s">
        <v>2709</v>
      </c>
      <c r="H22" s="91" t="s">
        <v>2710</v>
      </c>
      <c r="I22" s="91" t="s">
        <v>2659</v>
      </c>
      <c r="J22" s="91" t="s">
        <v>2650</v>
      </c>
      <c r="K22" s="91" t="s">
        <v>2674</v>
      </c>
      <c r="L22" s="91" t="s">
        <v>2711</v>
      </c>
      <c r="M22" s="91" t="s">
        <v>2662</v>
      </c>
      <c r="N22" s="91"/>
      <c r="O22" s="91"/>
      <c r="P22" s="91"/>
      <c r="Q22" s="91"/>
      <c r="R22" s="91"/>
      <c r="S22" s="91"/>
      <c r="T22" s="91"/>
      <c r="U22" s="91"/>
      <c r="V22" s="91"/>
    </row>
    <row r="23" spans="1:26" x14ac:dyDescent="0.25">
      <c r="A23" s="79" t="s">
        <v>96</v>
      </c>
      <c r="B23" s="84" t="s">
        <v>341</v>
      </c>
      <c r="C23" s="91" t="s">
        <v>2712</v>
      </c>
      <c r="D23" s="91" t="s">
        <v>2713</v>
      </c>
      <c r="E23" s="91" t="s">
        <v>2652</v>
      </c>
      <c r="F23" s="91" t="s">
        <v>2714</v>
      </c>
      <c r="G23" s="91"/>
      <c r="H23" s="91"/>
      <c r="I23" s="91"/>
      <c r="J23" s="91"/>
      <c r="K23" s="91"/>
      <c r="L23" s="91"/>
      <c r="M23" s="91"/>
      <c r="N23" s="91"/>
      <c r="O23" s="91"/>
      <c r="P23" s="91"/>
      <c r="Q23" s="91"/>
      <c r="R23" s="91"/>
      <c r="S23" s="91"/>
      <c r="T23" s="91"/>
      <c r="U23" s="91"/>
      <c r="V23" s="91"/>
    </row>
    <row r="24" spans="1:26" x14ac:dyDescent="0.25">
      <c r="A24" s="78" t="s">
        <v>97</v>
      </c>
      <c r="B24" s="83" t="s">
        <v>341</v>
      </c>
      <c r="C24" s="91" t="s">
        <v>2652</v>
      </c>
      <c r="D24" s="91" t="s">
        <v>2636</v>
      </c>
      <c r="E24" s="91" t="s">
        <v>2668</v>
      </c>
      <c r="F24" s="91" t="s">
        <v>23</v>
      </c>
      <c r="G24" s="91" t="s">
        <v>2674</v>
      </c>
      <c r="H24" s="91" t="s">
        <v>2650</v>
      </c>
      <c r="I24" s="91" t="s">
        <v>2699</v>
      </c>
      <c r="J24" s="91" t="s">
        <v>2647</v>
      </c>
      <c r="K24" s="91"/>
      <c r="L24" s="91"/>
      <c r="M24" s="91"/>
      <c r="N24" s="91"/>
      <c r="O24" s="91"/>
      <c r="P24" s="91"/>
      <c r="Q24" s="91"/>
      <c r="R24" s="91"/>
      <c r="S24" s="91"/>
      <c r="T24" s="91"/>
      <c r="U24" s="91"/>
      <c r="V24" s="91"/>
    </row>
    <row r="25" spans="1:26" x14ac:dyDescent="0.25">
      <c r="A25" s="79" t="s">
        <v>98</v>
      </c>
      <c r="B25" s="84" t="s">
        <v>341</v>
      </c>
      <c r="C25" s="91" t="s">
        <v>357</v>
      </c>
      <c r="D25" s="91" t="s">
        <v>2651</v>
      </c>
      <c r="E25" s="91" t="s">
        <v>2648</v>
      </c>
      <c r="F25" s="91" t="s">
        <v>2715</v>
      </c>
      <c r="G25" s="91"/>
      <c r="H25" s="91"/>
      <c r="I25" s="91"/>
      <c r="J25" s="91"/>
      <c r="K25" s="91"/>
      <c r="L25" s="91"/>
      <c r="M25" s="91"/>
      <c r="N25" s="91"/>
      <c r="O25" s="91"/>
      <c r="P25" s="91"/>
      <c r="Q25" s="91"/>
      <c r="R25" s="91"/>
      <c r="S25" s="91"/>
      <c r="T25" s="91"/>
      <c r="U25" s="91"/>
      <c r="V25" s="91"/>
    </row>
    <row r="26" spans="1:26" x14ac:dyDescent="0.25">
      <c r="A26" s="78" t="s">
        <v>99</v>
      </c>
      <c r="B26" s="83" t="s">
        <v>341</v>
      </c>
      <c r="C26" s="91" t="s">
        <v>23</v>
      </c>
      <c r="D26" s="91" t="s">
        <v>2689</v>
      </c>
      <c r="E26" s="91" t="s">
        <v>2672</v>
      </c>
      <c r="F26" s="91" t="s">
        <v>357</v>
      </c>
      <c r="G26" s="91" t="s">
        <v>2648</v>
      </c>
      <c r="H26" s="91"/>
      <c r="I26" s="91"/>
      <c r="J26" s="91"/>
      <c r="K26" s="91"/>
      <c r="L26" s="91"/>
      <c r="M26" s="91"/>
      <c r="N26" s="91"/>
      <c r="O26" s="91"/>
      <c r="P26" s="91"/>
      <c r="Q26" s="91"/>
      <c r="R26" s="91"/>
      <c r="S26" s="91"/>
      <c r="T26" s="91"/>
      <c r="U26" s="91"/>
      <c r="V26" s="91"/>
    </row>
    <row r="27" spans="1:26" x14ac:dyDescent="0.25">
      <c r="A27" s="79" t="s">
        <v>100</v>
      </c>
      <c r="B27" s="84" t="s">
        <v>341</v>
      </c>
      <c r="C27" s="91" t="s">
        <v>2647</v>
      </c>
      <c r="D27" s="91" t="s">
        <v>2638</v>
      </c>
      <c r="E27" s="91"/>
      <c r="F27" s="91"/>
      <c r="G27" s="91"/>
      <c r="H27" s="91"/>
      <c r="I27" s="91"/>
      <c r="J27" s="91"/>
      <c r="K27" s="91"/>
      <c r="L27" s="91"/>
      <c r="M27" s="91"/>
      <c r="N27" s="91"/>
      <c r="O27" s="91"/>
      <c r="P27" s="91"/>
      <c r="Q27" s="91"/>
      <c r="R27" s="91"/>
      <c r="S27" s="91"/>
      <c r="T27" s="91"/>
      <c r="U27" s="91"/>
      <c r="V27" s="91"/>
    </row>
    <row r="28" spans="1:26" x14ac:dyDescent="0.25">
      <c r="A28" s="78" t="s">
        <v>101</v>
      </c>
      <c r="B28" s="83" t="s">
        <v>341</v>
      </c>
      <c r="C28" s="91"/>
      <c r="D28" s="91"/>
      <c r="E28" s="91"/>
      <c r="F28" s="91"/>
      <c r="G28" s="91"/>
      <c r="H28" s="91"/>
      <c r="I28" s="91"/>
      <c r="J28" s="91"/>
      <c r="K28" s="91"/>
      <c r="L28" s="91"/>
      <c r="M28" s="91"/>
      <c r="N28" s="91"/>
      <c r="O28" s="91"/>
      <c r="P28" s="91"/>
      <c r="Q28" s="91"/>
      <c r="R28" s="91"/>
      <c r="S28" s="91"/>
      <c r="T28" s="91"/>
      <c r="U28" s="91"/>
      <c r="V28" s="91"/>
      <c r="Z28" s="87">
        <v>384</v>
      </c>
    </row>
    <row r="29" spans="1:26" x14ac:dyDescent="0.25">
      <c r="A29" s="79" t="s">
        <v>102</v>
      </c>
      <c r="B29" s="84" t="s">
        <v>341</v>
      </c>
      <c r="C29" s="91"/>
      <c r="D29" s="91"/>
      <c r="E29" s="91"/>
      <c r="F29" s="91"/>
      <c r="G29" s="91"/>
      <c r="H29" s="91"/>
      <c r="I29" s="91"/>
      <c r="J29" s="91"/>
      <c r="K29" s="91"/>
      <c r="L29" s="91"/>
      <c r="M29" s="91"/>
      <c r="N29" s="91"/>
      <c r="O29" s="91"/>
      <c r="P29" s="91"/>
      <c r="Q29" s="91"/>
      <c r="R29" s="91"/>
      <c r="S29" s="91"/>
      <c r="T29" s="91"/>
      <c r="U29" s="91"/>
      <c r="V29" s="91"/>
      <c r="Z29" s="87">
        <v>383</v>
      </c>
    </row>
    <row r="30" spans="1:26" x14ac:dyDescent="0.25">
      <c r="A30" s="78" t="s">
        <v>103</v>
      </c>
      <c r="B30" s="83" t="s">
        <v>341</v>
      </c>
      <c r="C30" s="91"/>
      <c r="D30" s="91"/>
      <c r="E30" s="91"/>
      <c r="F30" s="91"/>
      <c r="G30" s="91"/>
      <c r="H30" s="91"/>
      <c r="I30" s="91"/>
      <c r="J30" s="91"/>
      <c r="K30" s="91"/>
      <c r="L30" s="91"/>
      <c r="M30" s="91"/>
      <c r="N30" s="91"/>
      <c r="O30" s="91"/>
      <c r="P30" s="91"/>
      <c r="Q30" s="91"/>
      <c r="R30" s="91"/>
      <c r="S30" s="91"/>
      <c r="T30" s="91"/>
      <c r="U30" s="91"/>
      <c r="V30" s="91"/>
      <c r="Z30" s="87">
        <v>382</v>
      </c>
    </row>
    <row r="31" spans="1:26" x14ac:dyDescent="0.25">
      <c r="A31" s="79" t="s">
        <v>104</v>
      </c>
      <c r="B31" s="84" t="s">
        <v>341</v>
      </c>
      <c r="C31" s="91"/>
      <c r="D31" s="91"/>
      <c r="E31" s="91"/>
      <c r="F31" s="91"/>
      <c r="G31" s="91"/>
      <c r="H31" s="91"/>
      <c r="I31" s="91"/>
      <c r="J31" s="91"/>
      <c r="K31" s="91"/>
      <c r="L31" s="91"/>
      <c r="M31" s="91"/>
      <c r="N31" s="91"/>
      <c r="O31" s="91"/>
      <c r="P31" s="91"/>
      <c r="Q31" s="91"/>
      <c r="R31" s="91"/>
      <c r="S31" s="91"/>
      <c r="T31" s="91"/>
      <c r="U31" s="91"/>
      <c r="V31" s="91"/>
      <c r="Z31" s="87">
        <v>381</v>
      </c>
    </row>
    <row r="32" spans="1:26" x14ac:dyDescent="0.25">
      <c r="A32" s="78" t="s">
        <v>105</v>
      </c>
      <c r="B32" s="83" t="s">
        <v>341</v>
      </c>
      <c r="C32" s="91"/>
      <c r="D32" s="91"/>
      <c r="E32" s="91"/>
      <c r="F32" s="91"/>
      <c r="G32" s="91"/>
      <c r="H32" s="91"/>
      <c r="I32" s="91"/>
      <c r="J32" s="91"/>
      <c r="K32" s="91"/>
      <c r="L32" s="91"/>
      <c r="M32" s="91"/>
      <c r="N32" s="91"/>
      <c r="O32" s="91"/>
      <c r="P32" s="91"/>
      <c r="Q32" s="91"/>
      <c r="R32" s="91"/>
      <c r="S32" s="91"/>
      <c r="T32" s="91"/>
      <c r="U32" s="91"/>
      <c r="V32" s="91"/>
      <c r="Z32" s="87">
        <v>380</v>
      </c>
    </row>
    <row r="33" spans="1:26" x14ac:dyDescent="0.25">
      <c r="A33" s="79" t="s">
        <v>106</v>
      </c>
      <c r="B33" s="84" t="s">
        <v>341</v>
      </c>
      <c r="C33" s="91"/>
      <c r="D33" s="91"/>
      <c r="E33" s="91"/>
      <c r="F33" s="91"/>
      <c r="G33" s="91"/>
      <c r="H33" s="91"/>
      <c r="I33" s="91"/>
      <c r="J33" s="91"/>
      <c r="K33" s="91"/>
      <c r="L33" s="91"/>
      <c r="M33" s="91"/>
      <c r="N33" s="91"/>
      <c r="O33" s="91"/>
      <c r="P33" s="91"/>
      <c r="Q33" s="91"/>
      <c r="R33" s="91"/>
      <c r="S33" s="91"/>
      <c r="T33" s="91"/>
      <c r="U33" s="91"/>
      <c r="V33" s="91"/>
      <c r="Z33" s="87">
        <v>379</v>
      </c>
    </row>
    <row r="34" spans="1:26" x14ac:dyDescent="0.25">
      <c r="A34" s="78" t="s">
        <v>107</v>
      </c>
      <c r="B34" s="83" t="s">
        <v>341</v>
      </c>
      <c r="C34" s="91"/>
      <c r="D34" s="91"/>
      <c r="E34" s="91"/>
      <c r="F34" s="91"/>
      <c r="G34" s="91"/>
      <c r="H34" s="91"/>
      <c r="I34" s="91"/>
      <c r="J34" s="91"/>
      <c r="K34" s="91"/>
      <c r="L34" s="91"/>
      <c r="M34" s="91"/>
      <c r="N34" s="91"/>
      <c r="O34" s="91"/>
      <c r="P34" s="91"/>
      <c r="Q34" s="91"/>
      <c r="R34" s="91"/>
      <c r="S34" s="91"/>
      <c r="T34" s="91"/>
      <c r="U34" s="91"/>
      <c r="V34" s="91"/>
      <c r="Z34" s="87">
        <v>378</v>
      </c>
    </row>
    <row r="35" spans="1:26" x14ac:dyDescent="0.25">
      <c r="A35" s="79" t="s">
        <v>108</v>
      </c>
      <c r="B35" s="84" t="s">
        <v>341</v>
      </c>
      <c r="C35" s="91"/>
      <c r="D35" s="91"/>
      <c r="E35" s="91"/>
      <c r="F35" s="91"/>
      <c r="G35" s="91"/>
      <c r="H35" s="91"/>
      <c r="I35" s="91"/>
      <c r="J35" s="91"/>
      <c r="K35" s="91"/>
      <c r="L35" s="91"/>
      <c r="M35" s="91"/>
      <c r="N35" s="91"/>
      <c r="O35" s="91"/>
      <c r="P35" s="91"/>
      <c r="Q35" s="91"/>
      <c r="R35" s="91"/>
      <c r="S35" s="91"/>
      <c r="T35" s="91"/>
      <c r="U35" s="91"/>
      <c r="V35" s="91"/>
      <c r="Z35" s="87">
        <v>377</v>
      </c>
    </row>
    <row r="36" spans="1:26" x14ac:dyDescent="0.25">
      <c r="A36" s="79" t="s">
        <v>109</v>
      </c>
      <c r="B36" s="84" t="s">
        <v>341</v>
      </c>
      <c r="C36" s="91"/>
      <c r="D36" s="91"/>
      <c r="E36" s="91"/>
      <c r="F36" s="91"/>
      <c r="G36" s="91"/>
      <c r="H36" s="91"/>
      <c r="I36" s="91"/>
      <c r="J36" s="91"/>
      <c r="K36" s="91"/>
      <c r="L36" s="91"/>
      <c r="M36" s="91"/>
      <c r="N36" s="91"/>
      <c r="O36" s="91"/>
      <c r="P36" s="91"/>
      <c r="Q36" s="91"/>
      <c r="R36" s="91"/>
      <c r="S36" s="91"/>
      <c r="T36" s="91"/>
      <c r="U36" s="91"/>
      <c r="V36" s="91"/>
      <c r="Z36" s="87">
        <v>376</v>
      </c>
    </row>
    <row r="37" spans="1:26" x14ac:dyDescent="0.25">
      <c r="A37" s="79" t="s">
        <v>110</v>
      </c>
      <c r="B37" s="84" t="s">
        <v>341</v>
      </c>
      <c r="C37" s="91"/>
      <c r="D37" s="91"/>
      <c r="E37" s="91"/>
      <c r="F37" s="91"/>
      <c r="G37" s="91"/>
      <c r="H37" s="91"/>
      <c r="I37" s="91"/>
      <c r="J37" s="91"/>
      <c r="K37" s="91"/>
      <c r="L37" s="91"/>
      <c r="M37" s="91"/>
      <c r="N37" s="91"/>
      <c r="O37" s="91"/>
      <c r="P37" s="91"/>
      <c r="Q37" s="91"/>
      <c r="R37" s="91"/>
      <c r="S37" s="91"/>
      <c r="T37" s="91"/>
      <c r="U37" s="91"/>
      <c r="V37" s="91"/>
      <c r="Z37" s="87">
        <v>375</v>
      </c>
    </row>
    <row r="38" spans="1:26" x14ac:dyDescent="0.25">
      <c r="A38" s="78" t="s">
        <v>111</v>
      </c>
      <c r="B38" s="83" t="s">
        <v>341</v>
      </c>
      <c r="C38" s="91"/>
      <c r="D38" s="91"/>
      <c r="E38" s="91"/>
      <c r="F38" s="91"/>
      <c r="G38" s="91"/>
      <c r="H38" s="91"/>
      <c r="I38" s="91"/>
      <c r="J38" s="91"/>
      <c r="K38" s="91"/>
      <c r="L38" s="91"/>
      <c r="M38" s="91"/>
      <c r="N38" s="91"/>
      <c r="O38" s="91"/>
      <c r="P38" s="91"/>
      <c r="Q38" s="91"/>
      <c r="R38" s="91"/>
      <c r="S38" s="91"/>
      <c r="T38" s="91"/>
      <c r="U38" s="91"/>
      <c r="V38" s="91"/>
      <c r="Z38" s="87">
        <v>374</v>
      </c>
    </row>
    <row r="39" spans="1:26" x14ac:dyDescent="0.25">
      <c r="A39" s="79" t="s">
        <v>112</v>
      </c>
      <c r="B39" s="84" t="s">
        <v>341</v>
      </c>
      <c r="C39" s="91"/>
      <c r="D39" s="91"/>
      <c r="E39" s="91"/>
      <c r="F39" s="91"/>
      <c r="G39" s="91"/>
      <c r="H39" s="91"/>
      <c r="I39" s="91"/>
      <c r="J39" s="91"/>
      <c r="K39" s="91"/>
      <c r="L39" s="91"/>
      <c r="M39" s="91"/>
      <c r="N39" s="91"/>
      <c r="O39" s="91"/>
      <c r="P39" s="91"/>
      <c r="Q39" s="91"/>
      <c r="R39" s="91"/>
      <c r="S39" s="91"/>
      <c r="T39" s="91"/>
      <c r="U39" s="91"/>
      <c r="V39" s="91"/>
      <c r="Z39" s="87">
        <v>373</v>
      </c>
    </row>
    <row r="40" spans="1:26" x14ac:dyDescent="0.25">
      <c r="A40" s="79" t="s">
        <v>113</v>
      </c>
      <c r="B40" s="84" t="s">
        <v>341</v>
      </c>
      <c r="C40" s="91"/>
      <c r="D40" s="91"/>
      <c r="E40" s="91"/>
      <c r="F40" s="91"/>
      <c r="G40" s="91"/>
      <c r="H40" s="91"/>
      <c r="I40" s="91"/>
      <c r="J40" s="91"/>
      <c r="K40" s="91"/>
      <c r="L40" s="91"/>
      <c r="M40" s="91"/>
      <c r="N40" s="91"/>
      <c r="O40" s="91"/>
      <c r="P40" s="91"/>
      <c r="Q40" s="91"/>
      <c r="R40" s="91"/>
      <c r="S40" s="91"/>
      <c r="T40" s="91"/>
      <c r="U40" s="91"/>
      <c r="V40" s="91"/>
      <c r="Z40" s="87">
        <v>372</v>
      </c>
    </row>
    <row r="41" spans="1:26" x14ac:dyDescent="0.25">
      <c r="A41" s="79" t="s">
        <v>114</v>
      </c>
      <c r="B41" s="84" t="s">
        <v>341</v>
      </c>
      <c r="C41" s="91"/>
      <c r="D41" s="91"/>
      <c r="E41" s="91"/>
      <c r="F41" s="91"/>
      <c r="G41" s="91"/>
      <c r="H41" s="91"/>
      <c r="I41" s="91"/>
      <c r="J41" s="91"/>
      <c r="K41" s="91"/>
      <c r="L41" s="91"/>
      <c r="M41" s="91"/>
      <c r="N41" s="91"/>
      <c r="O41" s="91"/>
      <c r="P41" s="91"/>
      <c r="Q41" s="91"/>
      <c r="R41" s="91"/>
      <c r="S41" s="91"/>
      <c r="T41" s="91"/>
      <c r="U41" s="91"/>
      <c r="V41" s="91"/>
      <c r="Z41" s="87">
        <v>371</v>
      </c>
    </row>
    <row r="42" spans="1:26" x14ac:dyDescent="0.25">
      <c r="A42" s="78" t="s">
        <v>115</v>
      </c>
      <c r="B42" s="83" t="s">
        <v>341</v>
      </c>
      <c r="C42" s="91"/>
      <c r="D42" s="91"/>
      <c r="E42" s="91"/>
      <c r="F42" s="91"/>
      <c r="G42" s="91"/>
      <c r="H42" s="91"/>
      <c r="I42" s="91"/>
      <c r="J42" s="91"/>
      <c r="K42" s="91"/>
      <c r="L42" s="91"/>
      <c r="M42" s="91"/>
      <c r="N42" s="91"/>
      <c r="O42" s="91"/>
      <c r="P42" s="91"/>
      <c r="Q42" s="91"/>
      <c r="R42" s="91"/>
      <c r="S42" s="91"/>
      <c r="T42" s="91"/>
      <c r="U42" s="91"/>
      <c r="V42" s="91"/>
      <c r="Z42" s="87">
        <v>370</v>
      </c>
    </row>
    <row r="43" spans="1:26" x14ac:dyDescent="0.25">
      <c r="A43" s="78" t="s">
        <v>117</v>
      </c>
      <c r="B43" s="83" t="s">
        <v>341</v>
      </c>
      <c r="C43" s="91"/>
      <c r="D43" s="91"/>
      <c r="E43" s="91"/>
      <c r="F43" s="91"/>
      <c r="G43" s="91"/>
      <c r="H43" s="91"/>
      <c r="I43" s="91"/>
      <c r="J43" s="91"/>
      <c r="K43" s="91"/>
      <c r="L43" s="91"/>
      <c r="M43" s="91"/>
      <c r="N43" s="91"/>
      <c r="O43" s="91"/>
      <c r="P43" s="91"/>
      <c r="Q43" s="91"/>
      <c r="R43" s="91"/>
      <c r="S43" s="91"/>
      <c r="T43" s="91"/>
      <c r="U43" s="91"/>
      <c r="V43" s="91"/>
      <c r="Z43" s="87">
        <v>369</v>
      </c>
    </row>
    <row r="44" spans="1:26" x14ac:dyDescent="0.25">
      <c r="A44" s="78" t="s">
        <v>118</v>
      </c>
      <c r="B44" s="83" t="s">
        <v>341</v>
      </c>
      <c r="C44" s="91"/>
      <c r="D44" s="91"/>
      <c r="E44" s="91"/>
      <c r="F44" s="91"/>
      <c r="G44" s="91"/>
      <c r="H44" s="91"/>
      <c r="I44" s="91"/>
      <c r="J44" s="91"/>
      <c r="K44" s="91"/>
      <c r="L44" s="91"/>
      <c r="M44" s="91"/>
      <c r="N44" s="91"/>
      <c r="O44" s="91"/>
      <c r="P44" s="91"/>
      <c r="Q44" s="91"/>
      <c r="R44" s="91"/>
      <c r="S44" s="91"/>
      <c r="T44" s="91"/>
      <c r="U44" s="91"/>
      <c r="V44" s="91"/>
      <c r="Z44" s="87">
        <v>368</v>
      </c>
    </row>
    <row r="45" spans="1:26" x14ac:dyDescent="0.25">
      <c r="A45" s="79" t="s">
        <v>119</v>
      </c>
      <c r="B45" s="84" t="s">
        <v>341</v>
      </c>
      <c r="C45" s="91"/>
      <c r="D45" s="91"/>
      <c r="E45" s="91"/>
      <c r="F45" s="91"/>
      <c r="G45" s="91"/>
      <c r="H45" s="91"/>
      <c r="I45" s="91"/>
      <c r="J45" s="91"/>
      <c r="K45" s="91"/>
      <c r="L45" s="91"/>
      <c r="M45" s="91"/>
      <c r="N45" s="91"/>
      <c r="O45" s="91"/>
      <c r="P45" s="91"/>
      <c r="Q45" s="91"/>
      <c r="R45" s="91"/>
      <c r="S45" s="91"/>
      <c r="T45" s="91"/>
      <c r="U45" s="91"/>
      <c r="V45" s="91"/>
      <c r="Z45" s="87">
        <v>367</v>
      </c>
    </row>
    <row r="46" spans="1:26" x14ac:dyDescent="0.25">
      <c r="A46" s="78" t="s">
        <v>120</v>
      </c>
      <c r="B46" s="83" t="s">
        <v>341</v>
      </c>
      <c r="C46" s="91"/>
      <c r="D46" s="91"/>
      <c r="E46" s="91"/>
      <c r="F46" s="91"/>
      <c r="G46" s="91"/>
      <c r="H46" s="91"/>
      <c r="I46" s="91"/>
      <c r="J46" s="91"/>
      <c r="K46" s="91"/>
      <c r="L46" s="91"/>
      <c r="M46" s="91"/>
      <c r="N46" s="91"/>
      <c r="O46" s="91"/>
      <c r="P46" s="91"/>
      <c r="Q46" s="91"/>
      <c r="R46" s="91"/>
      <c r="S46" s="91"/>
      <c r="T46" s="91"/>
      <c r="U46" s="91"/>
      <c r="V46" s="91"/>
      <c r="Z46" s="87">
        <v>366</v>
      </c>
    </row>
    <row r="47" spans="1:26" x14ac:dyDescent="0.25">
      <c r="A47" s="79" t="s">
        <v>121</v>
      </c>
      <c r="B47" s="84" t="s">
        <v>341</v>
      </c>
      <c r="C47" s="91"/>
      <c r="D47" s="91"/>
      <c r="E47" s="91"/>
      <c r="F47" s="91"/>
      <c r="G47" s="91"/>
      <c r="H47" s="91"/>
      <c r="I47" s="91"/>
      <c r="J47" s="91"/>
      <c r="K47" s="91"/>
      <c r="L47" s="91"/>
      <c r="M47" s="91"/>
      <c r="N47" s="91"/>
      <c r="O47" s="91"/>
      <c r="P47" s="91"/>
      <c r="Q47" s="91"/>
      <c r="R47" s="91"/>
      <c r="S47" s="91"/>
      <c r="T47" s="91"/>
      <c r="U47" s="91"/>
      <c r="V47" s="91"/>
      <c r="Z47" s="87">
        <v>365</v>
      </c>
    </row>
    <row r="48" spans="1:26" x14ac:dyDescent="0.25">
      <c r="A48" s="78" t="s">
        <v>202</v>
      </c>
      <c r="B48" s="83" t="s">
        <v>341</v>
      </c>
      <c r="C48" s="91"/>
      <c r="D48" s="91"/>
      <c r="E48" s="91"/>
      <c r="F48" s="91"/>
      <c r="G48" s="91"/>
      <c r="H48" s="91"/>
      <c r="I48" s="91"/>
      <c r="J48" s="91"/>
      <c r="K48" s="91"/>
      <c r="L48" s="91"/>
      <c r="M48" s="91"/>
      <c r="N48" s="91"/>
      <c r="O48" s="91"/>
      <c r="P48" s="91"/>
      <c r="Q48" s="91"/>
      <c r="R48" s="91"/>
      <c r="S48" s="91"/>
      <c r="T48" s="91"/>
      <c r="U48" s="91"/>
      <c r="V48" s="91"/>
      <c r="Z48" s="87">
        <v>364</v>
      </c>
    </row>
    <row r="49" spans="1:26" x14ac:dyDescent="0.25">
      <c r="A49" s="79" t="s">
        <v>205</v>
      </c>
      <c r="B49" s="84" t="s">
        <v>341</v>
      </c>
      <c r="C49" s="91"/>
      <c r="D49" s="91"/>
      <c r="E49" s="91"/>
      <c r="F49" s="91"/>
      <c r="G49" s="91"/>
      <c r="H49" s="91"/>
      <c r="I49" s="91"/>
      <c r="J49" s="91"/>
      <c r="K49" s="91"/>
      <c r="L49" s="91"/>
      <c r="M49" s="91"/>
      <c r="N49" s="91"/>
      <c r="O49" s="91"/>
      <c r="P49" s="91"/>
      <c r="Q49" s="91"/>
      <c r="R49" s="91"/>
      <c r="S49" s="91"/>
      <c r="T49" s="91"/>
      <c r="U49" s="91"/>
      <c r="V49" s="91"/>
      <c r="Z49" s="87">
        <v>363</v>
      </c>
    </row>
    <row r="50" spans="1:26" x14ac:dyDescent="0.25">
      <c r="A50" s="79" t="s">
        <v>209</v>
      </c>
      <c r="B50" s="84" t="s">
        <v>341</v>
      </c>
      <c r="C50" s="91"/>
      <c r="D50" s="91"/>
      <c r="E50" s="91"/>
      <c r="F50" s="91"/>
      <c r="G50" s="91"/>
      <c r="H50" s="91"/>
      <c r="I50" s="91"/>
      <c r="J50" s="91"/>
      <c r="K50" s="91"/>
      <c r="L50" s="91"/>
      <c r="M50" s="91"/>
      <c r="N50" s="91"/>
      <c r="O50" s="91"/>
      <c r="P50" s="91"/>
      <c r="Q50" s="91"/>
      <c r="R50" s="91"/>
      <c r="S50" s="91"/>
      <c r="T50" s="91"/>
      <c r="U50" s="91"/>
      <c r="V50" s="91"/>
      <c r="Z50" s="87">
        <v>362</v>
      </c>
    </row>
    <row r="51" spans="1:26" x14ac:dyDescent="0.25">
      <c r="A51" s="79" t="s">
        <v>214</v>
      </c>
      <c r="B51" s="84" t="s">
        <v>341</v>
      </c>
      <c r="C51" s="91"/>
      <c r="D51" s="91"/>
      <c r="E51" s="91"/>
      <c r="F51" s="91"/>
      <c r="G51" s="91"/>
      <c r="H51" s="91"/>
      <c r="I51" s="91"/>
      <c r="J51" s="91"/>
      <c r="K51" s="91"/>
      <c r="L51" s="91"/>
      <c r="M51" s="91"/>
      <c r="N51" s="91"/>
      <c r="O51" s="91"/>
      <c r="P51" s="91"/>
      <c r="Q51" s="91"/>
      <c r="R51" s="91"/>
      <c r="S51" s="91"/>
      <c r="T51" s="91"/>
      <c r="U51" s="91"/>
      <c r="V51" s="91"/>
      <c r="Z51" s="87">
        <v>361</v>
      </c>
    </row>
    <row r="52" spans="1:26" x14ac:dyDescent="0.25">
      <c r="A52" s="78" t="s">
        <v>217</v>
      </c>
      <c r="B52" s="83" t="s">
        <v>341</v>
      </c>
      <c r="C52" s="91"/>
      <c r="D52" s="91"/>
      <c r="E52" s="91"/>
      <c r="F52" s="91"/>
      <c r="G52" s="91"/>
      <c r="H52" s="91"/>
      <c r="I52" s="91"/>
      <c r="J52" s="91"/>
      <c r="K52" s="91"/>
      <c r="L52" s="91"/>
      <c r="M52" s="91"/>
      <c r="N52" s="91"/>
      <c r="O52" s="91"/>
      <c r="P52" s="91"/>
      <c r="Q52" s="91"/>
      <c r="R52" s="91"/>
      <c r="S52" s="91"/>
      <c r="T52" s="91"/>
      <c r="U52" s="91"/>
      <c r="V52" s="91"/>
      <c r="Z52" s="87">
        <v>360</v>
      </c>
    </row>
    <row r="53" spans="1:26" x14ac:dyDescent="0.25">
      <c r="A53" s="79" t="s">
        <v>234</v>
      </c>
      <c r="B53" s="84" t="s">
        <v>341</v>
      </c>
      <c r="C53" s="91"/>
      <c r="D53" s="91"/>
      <c r="E53" s="91"/>
      <c r="F53" s="91"/>
      <c r="G53" s="91"/>
      <c r="H53" s="91"/>
      <c r="I53" s="91"/>
      <c r="J53" s="91"/>
      <c r="K53" s="91"/>
      <c r="L53" s="91"/>
      <c r="M53" s="91"/>
      <c r="N53" s="91"/>
      <c r="O53" s="91"/>
      <c r="P53" s="91"/>
      <c r="Q53" s="91"/>
      <c r="R53" s="91"/>
      <c r="S53" s="91"/>
      <c r="T53" s="91"/>
      <c r="U53" s="91"/>
      <c r="V53" s="91"/>
      <c r="Z53" s="87">
        <v>359</v>
      </c>
    </row>
    <row r="54" spans="1:26" x14ac:dyDescent="0.25">
      <c r="A54" s="78" t="s">
        <v>236</v>
      </c>
      <c r="B54" s="83" t="s">
        <v>341</v>
      </c>
      <c r="C54" s="91"/>
      <c r="D54" s="91"/>
      <c r="E54" s="91"/>
      <c r="F54" s="91"/>
      <c r="G54" s="91"/>
      <c r="H54" s="91"/>
      <c r="I54" s="91"/>
      <c r="J54" s="91"/>
      <c r="K54" s="91"/>
      <c r="L54" s="91"/>
      <c r="M54" s="91"/>
      <c r="N54" s="91"/>
      <c r="O54" s="91"/>
      <c r="P54" s="91"/>
      <c r="Q54" s="91"/>
      <c r="R54" s="91"/>
      <c r="S54" s="91"/>
      <c r="T54" s="91"/>
      <c r="U54" s="91"/>
      <c r="V54" s="91"/>
      <c r="Z54" s="87">
        <v>358</v>
      </c>
    </row>
    <row r="55" spans="1:26" x14ac:dyDescent="0.25">
      <c r="A55" s="79" t="s">
        <v>237</v>
      </c>
      <c r="B55" s="84" t="s">
        <v>341</v>
      </c>
      <c r="C55" s="91"/>
      <c r="D55" s="91"/>
      <c r="E55" s="91"/>
      <c r="F55" s="91"/>
      <c r="G55" s="91"/>
      <c r="H55" s="91"/>
      <c r="I55" s="91"/>
      <c r="J55" s="91"/>
      <c r="K55" s="91"/>
      <c r="L55" s="91"/>
      <c r="M55" s="91"/>
      <c r="N55" s="91"/>
      <c r="O55" s="91"/>
      <c r="P55" s="91"/>
      <c r="Q55" s="91"/>
      <c r="R55" s="91"/>
      <c r="S55" s="91"/>
      <c r="T55" s="91"/>
      <c r="U55" s="91"/>
      <c r="V55" s="91"/>
      <c r="Z55" s="87">
        <v>357</v>
      </c>
    </row>
    <row r="56" spans="1:26" x14ac:dyDescent="0.25">
      <c r="A56" s="78" t="s">
        <v>242</v>
      </c>
      <c r="B56" s="83" t="s">
        <v>341</v>
      </c>
      <c r="C56" s="91"/>
      <c r="D56" s="91"/>
      <c r="E56" s="91"/>
      <c r="F56" s="91"/>
      <c r="G56" s="91"/>
      <c r="H56" s="91"/>
      <c r="I56" s="91"/>
      <c r="J56" s="91"/>
      <c r="K56" s="91"/>
      <c r="L56" s="91"/>
      <c r="M56" s="91"/>
      <c r="N56" s="91"/>
      <c r="O56" s="91"/>
      <c r="P56" s="91"/>
      <c r="Q56" s="91"/>
      <c r="R56" s="91"/>
      <c r="S56" s="91"/>
      <c r="T56" s="91"/>
      <c r="U56" s="91"/>
      <c r="V56" s="91"/>
      <c r="Z56" s="87">
        <v>356</v>
      </c>
    </row>
    <row r="57" spans="1:26" x14ac:dyDescent="0.25">
      <c r="A57" s="79" t="s">
        <v>245</v>
      </c>
      <c r="B57" s="84" t="s">
        <v>341</v>
      </c>
      <c r="C57" s="91"/>
      <c r="D57" s="91"/>
      <c r="E57" s="91"/>
      <c r="F57" s="91"/>
      <c r="G57" s="91"/>
      <c r="H57" s="91"/>
      <c r="I57" s="91"/>
      <c r="J57" s="91"/>
      <c r="K57" s="91"/>
      <c r="L57" s="91"/>
      <c r="M57" s="91"/>
      <c r="N57" s="91"/>
      <c r="O57" s="91"/>
      <c r="P57" s="91"/>
      <c r="Q57" s="91"/>
      <c r="R57" s="91"/>
      <c r="S57" s="91"/>
      <c r="T57" s="91"/>
      <c r="U57" s="91"/>
      <c r="V57" s="91"/>
      <c r="Z57" s="87">
        <v>355</v>
      </c>
    </row>
    <row r="58" spans="1:26" x14ac:dyDescent="0.25">
      <c r="A58" s="78" t="s">
        <v>246</v>
      </c>
      <c r="B58" s="83" t="s">
        <v>341</v>
      </c>
      <c r="C58" s="91"/>
      <c r="D58" s="91"/>
      <c r="E58" s="91"/>
      <c r="F58" s="91"/>
      <c r="G58" s="91"/>
      <c r="H58" s="91"/>
      <c r="I58" s="91"/>
      <c r="J58" s="91"/>
      <c r="K58" s="91"/>
      <c r="L58" s="91"/>
      <c r="M58" s="91"/>
      <c r="N58" s="91"/>
      <c r="O58" s="91"/>
      <c r="P58" s="91"/>
      <c r="Q58" s="91"/>
      <c r="R58" s="91"/>
      <c r="S58" s="91"/>
      <c r="T58" s="91"/>
      <c r="U58" s="91"/>
      <c r="V58" s="91"/>
      <c r="Z58" s="87">
        <v>354</v>
      </c>
    </row>
    <row r="59" spans="1:26" x14ac:dyDescent="0.25">
      <c r="A59" s="79" t="s">
        <v>247</v>
      </c>
      <c r="B59" s="84" t="s">
        <v>341</v>
      </c>
      <c r="C59" s="91"/>
      <c r="D59" s="91"/>
      <c r="E59" s="91"/>
      <c r="F59" s="91"/>
      <c r="G59" s="91"/>
      <c r="H59" s="91"/>
      <c r="I59" s="91"/>
      <c r="J59" s="91"/>
      <c r="K59" s="91"/>
      <c r="L59" s="91"/>
      <c r="M59" s="91"/>
      <c r="N59" s="91"/>
      <c r="O59" s="91"/>
      <c r="P59" s="91"/>
      <c r="Q59" s="91"/>
      <c r="R59" s="91"/>
      <c r="S59" s="91"/>
      <c r="T59" s="91"/>
      <c r="U59" s="91"/>
      <c r="V59" s="91"/>
      <c r="Z59" s="87">
        <v>353</v>
      </c>
    </row>
    <row r="60" spans="1:26" x14ac:dyDescent="0.25">
      <c r="A60" s="79" t="s">
        <v>248</v>
      </c>
      <c r="B60" s="84" t="s">
        <v>341</v>
      </c>
      <c r="C60" s="91"/>
      <c r="D60" s="91"/>
      <c r="E60" s="91"/>
      <c r="F60" s="91"/>
      <c r="G60" s="91"/>
      <c r="H60" s="91"/>
      <c r="I60" s="91"/>
      <c r="J60" s="91"/>
      <c r="K60" s="91"/>
      <c r="L60" s="91"/>
      <c r="M60" s="91"/>
      <c r="N60" s="91"/>
      <c r="O60" s="91"/>
      <c r="P60" s="91"/>
      <c r="Q60" s="91"/>
      <c r="R60" s="91"/>
      <c r="S60" s="91"/>
      <c r="T60" s="91"/>
      <c r="U60" s="91"/>
      <c r="V60" s="91"/>
      <c r="Z60" s="87">
        <v>352</v>
      </c>
    </row>
    <row r="61" spans="1:26" x14ac:dyDescent="0.25">
      <c r="A61" s="78" t="s">
        <v>249</v>
      </c>
      <c r="B61" s="83" t="s">
        <v>341</v>
      </c>
      <c r="C61" s="91"/>
      <c r="D61" s="91"/>
      <c r="E61" s="91"/>
      <c r="F61" s="91"/>
      <c r="G61" s="91"/>
      <c r="H61" s="91"/>
      <c r="I61" s="91"/>
      <c r="J61" s="91"/>
      <c r="K61" s="91"/>
      <c r="L61" s="91"/>
      <c r="M61" s="91"/>
      <c r="N61" s="91"/>
      <c r="O61" s="91"/>
      <c r="P61" s="91"/>
      <c r="Q61" s="91"/>
      <c r="R61" s="91"/>
      <c r="S61" s="91"/>
      <c r="T61" s="91"/>
      <c r="U61" s="91"/>
      <c r="V61" s="91"/>
      <c r="Z61" s="87">
        <v>351</v>
      </c>
    </row>
    <row r="62" spans="1:26" x14ac:dyDescent="0.25">
      <c r="A62" s="78" t="s">
        <v>250</v>
      </c>
      <c r="B62" s="83" t="s">
        <v>341</v>
      </c>
      <c r="C62" s="91"/>
      <c r="D62" s="91"/>
      <c r="E62" s="91"/>
      <c r="F62" s="91"/>
      <c r="G62" s="91"/>
      <c r="H62" s="91"/>
      <c r="I62" s="91"/>
      <c r="J62" s="91"/>
      <c r="K62" s="91"/>
      <c r="L62" s="91"/>
      <c r="M62" s="91"/>
      <c r="N62" s="91"/>
      <c r="O62" s="91"/>
      <c r="P62" s="91"/>
      <c r="Q62" s="91"/>
      <c r="R62" s="91"/>
      <c r="S62" s="91"/>
      <c r="T62" s="91"/>
      <c r="U62" s="91"/>
      <c r="V62" s="91"/>
      <c r="Z62" s="87">
        <v>350</v>
      </c>
    </row>
    <row r="63" spans="1:26" x14ac:dyDescent="0.25">
      <c r="A63" s="79" t="s">
        <v>251</v>
      </c>
      <c r="B63" s="84" t="s">
        <v>341</v>
      </c>
      <c r="C63" s="91"/>
      <c r="D63" s="91"/>
      <c r="E63" s="91"/>
      <c r="F63" s="91"/>
      <c r="G63" s="91"/>
      <c r="H63" s="91"/>
      <c r="I63" s="91"/>
      <c r="J63" s="91"/>
      <c r="K63" s="91"/>
      <c r="L63" s="91"/>
      <c r="M63" s="91"/>
      <c r="N63" s="91"/>
      <c r="O63" s="91"/>
      <c r="P63" s="91"/>
      <c r="Q63" s="91"/>
      <c r="R63" s="91"/>
      <c r="S63" s="91"/>
      <c r="T63" s="91"/>
      <c r="U63" s="91"/>
      <c r="V63" s="91"/>
      <c r="Z63" s="87">
        <v>349</v>
      </c>
    </row>
    <row r="64" spans="1:26" x14ac:dyDescent="0.25">
      <c r="A64" s="78" t="s">
        <v>252</v>
      </c>
      <c r="B64" s="83" t="s">
        <v>341</v>
      </c>
      <c r="C64" s="91"/>
      <c r="D64" s="91"/>
      <c r="E64" s="91"/>
      <c r="F64" s="91"/>
      <c r="G64" s="91"/>
      <c r="H64" s="91"/>
      <c r="I64" s="91"/>
      <c r="J64" s="91"/>
      <c r="K64" s="91"/>
      <c r="L64" s="91"/>
      <c r="M64" s="91"/>
      <c r="N64" s="91"/>
      <c r="O64" s="91"/>
      <c r="P64" s="91"/>
      <c r="Q64" s="91"/>
      <c r="R64" s="91"/>
      <c r="S64" s="91"/>
      <c r="T64" s="91"/>
      <c r="U64" s="91"/>
      <c r="V64" s="91"/>
      <c r="Z64" s="87">
        <v>348</v>
      </c>
    </row>
    <row r="65" spans="1:26" x14ac:dyDescent="0.25">
      <c r="A65" s="79" t="s">
        <v>253</v>
      </c>
      <c r="B65" s="84" t="s">
        <v>341</v>
      </c>
      <c r="C65" s="91"/>
      <c r="D65" s="91"/>
      <c r="E65" s="91"/>
      <c r="F65" s="91"/>
      <c r="G65" s="91"/>
      <c r="H65" s="91"/>
      <c r="I65" s="91"/>
      <c r="J65" s="91"/>
      <c r="K65" s="91"/>
      <c r="L65" s="91"/>
      <c r="M65" s="91"/>
      <c r="N65" s="91"/>
      <c r="O65" s="91"/>
      <c r="P65" s="91"/>
      <c r="Q65" s="91"/>
      <c r="R65" s="91"/>
      <c r="S65" s="91"/>
      <c r="T65" s="91"/>
      <c r="U65" s="91"/>
      <c r="V65" s="91"/>
      <c r="Z65" s="87">
        <v>347</v>
      </c>
    </row>
    <row r="66" spans="1:26" x14ac:dyDescent="0.25">
      <c r="A66" s="78" t="s">
        <v>254</v>
      </c>
      <c r="B66" s="83" t="s">
        <v>341</v>
      </c>
      <c r="C66" s="91"/>
      <c r="D66" s="91"/>
      <c r="E66" s="91"/>
      <c r="F66" s="91"/>
      <c r="G66" s="91"/>
      <c r="H66" s="91"/>
      <c r="I66" s="91"/>
      <c r="J66" s="91"/>
      <c r="K66" s="91"/>
      <c r="L66" s="91"/>
      <c r="M66" s="91"/>
      <c r="N66" s="91"/>
      <c r="O66" s="91"/>
      <c r="P66" s="91"/>
      <c r="Q66" s="91"/>
      <c r="R66" s="91"/>
      <c r="S66" s="91"/>
      <c r="T66" s="91"/>
      <c r="U66" s="91"/>
      <c r="V66" s="91"/>
      <c r="Z66" s="87">
        <v>346</v>
      </c>
    </row>
    <row r="67" spans="1:26" x14ac:dyDescent="0.25">
      <c r="A67" s="79" t="s">
        <v>255</v>
      </c>
      <c r="B67" s="84" t="s">
        <v>341</v>
      </c>
      <c r="C67" s="91"/>
      <c r="D67" s="91"/>
      <c r="E67" s="91"/>
      <c r="F67" s="91"/>
      <c r="G67" s="91"/>
      <c r="H67" s="91"/>
      <c r="I67" s="91"/>
      <c r="J67" s="91"/>
      <c r="K67" s="91"/>
      <c r="L67" s="91"/>
      <c r="M67" s="91"/>
      <c r="N67" s="91"/>
      <c r="O67" s="91"/>
      <c r="P67" s="91"/>
      <c r="Q67" s="91"/>
      <c r="R67" s="91"/>
      <c r="S67" s="91"/>
      <c r="T67" s="91"/>
      <c r="U67" s="91"/>
      <c r="V67" s="91"/>
      <c r="Z67" s="87">
        <v>345</v>
      </c>
    </row>
    <row r="68" spans="1:26" x14ac:dyDescent="0.25">
      <c r="A68" s="78" t="s">
        <v>256</v>
      </c>
      <c r="B68" s="83" t="s">
        <v>341</v>
      </c>
      <c r="C68" s="91"/>
      <c r="D68" s="91"/>
      <c r="E68" s="91"/>
      <c r="F68" s="91"/>
      <c r="G68" s="91"/>
      <c r="H68" s="91"/>
      <c r="I68" s="91"/>
      <c r="J68" s="91"/>
      <c r="K68" s="91"/>
      <c r="L68" s="91"/>
      <c r="M68" s="91"/>
      <c r="N68" s="91"/>
      <c r="O68" s="91"/>
      <c r="P68" s="91"/>
      <c r="Q68" s="91"/>
      <c r="R68" s="91"/>
      <c r="S68" s="91"/>
      <c r="T68" s="91"/>
      <c r="U68" s="91"/>
      <c r="V68" s="91"/>
      <c r="Z68" s="87">
        <v>344</v>
      </c>
    </row>
    <row r="69" spans="1:26" x14ac:dyDescent="0.25">
      <c r="A69" s="78" t="s">
        <v>257</v>
      </c>
      <c r="B69" s="83" t="s">
        <v>341</v>
      </c>
      <c r="C69" s="91"/>
      <c r="D69" s="91"/>
      <c r="E69" s="91"/>
      <c r="F69" s="91"/>
      <c r="G69" s="91"/>
      <c r="H69" s="91"/>
      <c r="I69" s="91"/>
      <c r="J69" s="91"/>
      <c r="K69" s="91"/>
      <c r="L69" s="91"/>
      <c r="M69" s="91"/>
      <c r="N69" s="91"/>
      <c r="O69" s="91"/>
      <c r="P69" s="91"/>
      <c r="Q69" s="91"/>
      <c r="R69" s="91"/>
      <c r="S69" s="91"/>
      <c r="T69" s="91"/>
      <c r="U69" s="91"/>
      <c r="V69" s="91"/>
      <c r="Z69" s="87">
        <v>343</v>
      </c>
    </row>
    <row r="70" spans="1:26" x14ac:dyDescent="0.25">
      <c r="A70" s="78" t="s">
        <v>278</v>
      </c>
      <c r="B70" s="83" t="s">
        <v>341</v>
      </c>
      <c r="C70" s="91"/>
      <c r="D70" s="91"/>
      <c r="E70" s="91"/>
      <c r="F70" s="91"/>
      <c r="G70" s="91"/>
      <c r="H70" s="91"/>
      <c r="I70" s="91"/>
      <c r="J70" s="91"/>
      <c r="K70" s="91"/>
      <c r="L70" s="91"/>
      <c r="M70" s="91"/>
      <c r="N70" s="91"/>
      <c r="O70" s="91"/>
      <c r="P70" s="91"/>
      <c r="Q70" s="91"/>
      <c r="R70" s="91"/>
      <c r="S70" s="91"/>
      <c r="T70" s="91"/>
      <c r="U70" s="91"/>
      <c r="V70" s="91"/>
      <c r="Z70" s="87">
        <v>342</v>
      </c>
    </row>
    <row r="71" spans="1:26" x14ac:dyDescent="0.25">
      <c r="A71" s="78" t="s">
        <v>279</v>
      </c>
      <c r="B71" s="83" t="s">
        <v>341</v>
      </c>
      <c r="C71" s="91"/>
      <c r="D71" s="91"/>
      <c r="E71" s="91"/>
      <c r="F71" s="91"/>
      <c r="G71" s="91"/>
      <c r="H71" s="91"/>
      <c r="I71" s="91"/>
      <c r="J71" s="91"/>
      <c r="K71" s="91"/>
      <c r="L71" s="91"/>
      <c r="M71" s="91"/>
      <c r="N71" s="91"/>
      <c r="O71" s="91"/>
      <c r="P71" s="91"/>
      <c r="Q71" s="91"/>
      <c r="R71" s="91"/>
      <c r="S71" s="91"/>
      <c r="T71" s="91"/>
      <c r="U71" s="91"/>
      <c r="V71" s="91"/>
      <c r="Z71" s="87">
        <v>341</v>
      </c>
    </row>
    <row r="72" spans="1:26" x14ac:dyDescent="0.25">
      <c r="A72" s="78" t="s">
        <v>280</v>
      </c>
      <c r="B72" s="83" t="s">
        <v>341</v>
      </c>
      <c r="C72" s="91"/>
      <c r="D72" s="91"/>
      <c r="E72" s="91"/>
      <c r="F72" s="91"/>
      <c r="G72" s="91"/>
      <c r="H72" s="91"/>
      <c r="I72" s="91"/>
      <c r="J72" s="91"/>
      <c r="K72" s="91"/>
      <c r="L72" s="91"/>
      <c r="M72" s="91"/>
      <c r="N72" s="91"/>
      <c r="O72" s="91"/>
      <c r="P72" s="91"/>
      <c r="Q72" s="91"/>
      <c r="R72" s="91"/>
      <c r="S72" s="91"/>
      <c r="T72" s="91"/>
      <c r="U72" s="91"/>
      <c r="V72" s="91"/>
      <c r="Z72" s="87">
        <v>340</v>
      </c>
    </row>
    <row r="73" spans="1:26" x14ac:dyDescent="0.25">
      <c r="A73" s="79" t="s">
        <v>281</v>
      </c>
      <c r="B73" s="84" t="s">
        <v>341</v>
      </c>
      <c r="C73" s="91"/>
      <c r="D73" s="91"/>
      <c r="E73" s="91"/>
      <c r="F73" s="91"/>
      <c r="G73" s="91"/>
      <c r="H73" s="91"/>
      <c r="I73" s="91"/>
      <c r="J73" s="91"/>
      <c r="K73" s="91"/>
      <c r="L73" s="91"/>
      <c r="M73" s="91"/>
      <c r="N73" s="91"/>
      <c r="O73" s="91"/>
      <c r="P73" s="91"/>
      <c r="Q73" s="91"/>
      <c r="R73" s="91"/>
      <c r="S73" s="91"/>
      <c r="T73" s="91"/>
      <c r="U73" s="91"/>
      <c r="V73" s="91"/>
      <c r="Z73" s="87">
        <v>339</v>
      </c>
    </row>
    <row r="74" spans="1:26" x14ac:dyDescent="0.25">
      <c r="A74" s="78" t="s">
        <v>282</v>
      </c>
      <c r="B74" s="83" t="s">
        <v>341</v>
      </c>
      <c r="C74" s="91"/>
      <c r="D74" s="91"/>
      <c r="E74" s="91"/>
      <c r="F74" s="91"/>
      <c r="G74" s="91"/>
      <c r="H74" s="91"/>
      <c r="I74" s="91"/>
      <c r="J74" s="91"/>
      <c r="K74" s="91"/>
      <c r="L74" s="91"/>
      <c r="M74" s="91"/>
      <c r="N74" s="91"/>
      <c r="O74" s="91"/>
      <c r="P74" s="91"/>
      <c r="Q74" s="91"/>
      <c r="R74" s="91"/>
      <c r="S74" s="91"/>
      <c r="T74" s="91"/>
      <c r="U74" s="91"/>
      <c r="V74" s="91"/>
      <c r="Z74" s="87">
        <v>338</v>
      </c>
    </row>
    <row r="75" spans="1:26" x14ac:dyDescent="0.25">
      <c r="A75" s="79" t="s">
        <v>283</v>
      </c>
      <c r="B75" s="84" t="s">
        <v>341</v>
      </c>
      <c r="C75" s="91"/>
      <c r="D75" s="91"/>
      <c r="E75" s="91"/>
      <c r="F75" s="91"/>
      <c r="G75" s="91"/>
      <c r="H75" s="91"/>
      <c r="I75" s="91"/>
      <c r="J75" s="91"/>
      <c r="K75" s="91"/>
      <c r="L75" s="91"/>
      <c r="M75" s="91"/>
      <c r="N75" s="91"/>
      <c r="O75" s="91"/>
      <c r="P75" s="91"/>
      <c r="Q75" s="91"/>
      <c r="R75" s="91"/>
      <c r="S75" s="91"/>
      <c r="T75" s="91"/>
      <c r="U75" s="91"/>
      <c r="V75" s="91"/>
      <c r="Z75" s="87">
        <v>337</v>
      </c>
    </row>
    <row r="76" spans="1:26" x14ac:dyDescent="0.25">
      <c r="A76" s="78" t="s">
        <v>284</v>
      </c>
      <c r="B76" s="83" t="s">
        <v>341</v>
      </c>
      <c r="C76" s="91"/>
      <c r="D76" s="91"/>
      <c r="E76" s="91"/>
      <c r="F76" s="91"/>
      <c r="G76" s="91"/>
      <c r="H76" s="91"/>
      <c r="I76" s="91"/>
      <c r="J76" s="91"/>
      <c r="K76" s="91"/>
      <c r="L76" s="91"/>
      <c r="M76" s="91"/>
      <c r="N76" s="91"/>
      <c r="O76" s="91"/>
      <c r="P76" s="91"/>
      <c r="Q76" s="91"/>
      <c r="R76" s="91"/>
      <c r="S76" s="91"/>
      <c r="T76" s="91"/>
      <c r="U76" s="91"/>
      <c r="V76" s="91"/>
      <c r="Z76" s="87">
        <v>336</v>
      </c>
    </row>
    <row r="77" spans="1:26" x14ac:dyDescent="0.25">
      <c r="A77" s="79" t="s">
        <v>285</v>
      </c>
      <c r="B77" s="84" t="s">
        <v>341</v>
      </c>
      <c r="C77" s="91"/>
      <c r="D77" s="91"/>
      <c r="E77" s="91"/>
      <c r="F77" s="91"/>
      <c r="G77" s="91"/>
      <c r="H77" s="91"/>
      <c r="I77" s="91"/>
      <c r="J77" s="91"/>
      <c r="K77" s="91"/>
      <c r="L77" s="91"/>
      <c r="M77" s="91"/>
      <c r="N77" s="91"/>
      <c r="O77" s="91"/>
      <c r="P77" s="91"/>
      <c r="Q77" s="91"/>
      <c r="R77" s="91"/>
      <c r="S77" s="91"/>
      <c r="T77" s="91"/>
      <c r="U77" s="91"/>
      <c r="V77" s="91"/>
      <c r="Z77" s="87">
        <v>335</v>
      </c>
    </row>
    <row r="78" spans="1:26" x14ac:dyDescent="0.25">
      <c r="A78" s="79" t="s">
        <v>286</v>
      </c>
      <c r="B78" s="84" t="s">
        <v>341</v>
      </c>
      <c r="C78" s="91"/>
      <c r="D78" s="91"/>
      <c r="E78" s="91"/>
      <c r="F78" s="91"/>
      <c r="G78" s="91"/>
      <c r="H78" s="91"/>
      <c r="I78" s="91"/>
      <c r="J78" s="91"/>
      <c r="K78" s="91"/>
      <c r="L78" s="91"/>
      <c r="M78" s="91"/>
      <c r="N78" s="91"/>
      <c r="O78" s="91"/>
      <c r="P78" s="91"/>
      <c r="Q78" s="91"/>
      <c r="R78" s="91"/>
      <c r="S78" s="91"/>
      <c r="T78" s="91"/>
      <c r="U78" s="91"/>
      <c r="V78" s="91"/>
      <c r="Z78" s="87">
        <v>334</v>
      </c>
    </row>
    <row r="79" spans="1:26" x14ac:dyDescent="0.25">
      <c r="A79" s="79" t="s">
        <v>287</v>
      </c>
      <c r="B79" s="84" t="s">
        <v>341</v>
      </c>
      <c r="C79" s="91"/>
      <c r="D79" s="91"/>
      <c r="E79" s="91"/>
      <c r="F79" s="91"/>
      <c r="G79" s="91"/>
      <c r="H79" s="91"/>
      <c r="I79" s="91"/>
      <c r="J79" s="91"/>
      <c r="K79" s="91"/>
      <c r="L79" s="91"/>
      <c r="M79" s="91"/>
      <c r="N79" s="91"/>
      <c r="O79" s="91"/>
      <c r="P79" s="91"/>
      <c r="Q79" s="91"/>
      <c r="R79" s="91"/>
      <c r="S79" s="91"/>
      <c r="T79" s="91"/>
      <c r="U79" s="91"/>
      <c r="V79" s="91"/>
      <c r="Z79" s="87">
        <v>333</v>
      </c>
    </row>
    <row r="80" spans="1:26" x14ac:dyDescent="0.25">
      <c r="A80" s="78" t="s">
        <v>311</v>
      </c>
      <c r="B80" s="83" t="s">
        <v>341</v>
      </c>
      <c r="C80" s="91"/>
      <c r="D80" s="91"/>
      <c r="E80" s="91"/>
      <c r="F80" s="91"/>
      <c r="G80" s="91"/>
      <c r="H80" s="91"/>
      <c r="I80" s="91"/>
      <c r="J80" s="91"/>
      <c r="K80" s="91"/>
      <c r="L80" s="91"/>
      <c r="M80" s="91"/>
      <c r="N80" s="91"/>
      <c r="O80" s="91"/>
      <c r="P80" s="91"/>
      <c r="Q80" s="91"/>
      <c r="R80" s="91"/>
      <c r="S80" s="91"/>
      <c r="T80" s="91"/>
      <c r="U80" s="91"/>
      <c r="V80" s="91"/>
      <c r="Z80" s="87">
        <v>332</v>
      </c>
    </row>
    <row r="81" spans="1:26" x14ac:dyDescent="0.25">
      <c r="A81" s="78" t="s">
        <v>312</v>
      </c>
      <c r="B81" s="83" t="s">
        <v>341</v>
      </c>
      <c r="C81" s="91"/>
      <c r="D81" s="91"/>
      <c r="E81" s="91"/>
      <c r="F81" s="91"/>
      <c r="G81" s="91"/>
      <c r="H81" s="91"/>
      <c r="I81" s="91"/>
      <c r="J81" s="91"/>
      <c r="K81" s="91"/>
      <c r="L81" s="91"/>
      <c r="M81" s="91"/>
      <c r="N81" s="91"/>
      <c r="O81" s="91"/>
      <c r="P81" s="91"/>
      <c r="Q81" s="91"/>
      <c r="R81" s="91"/>
      <c r="S81" s="91"/>
      <c r="T81" s="91"/>
      <c r="U81" s="91"/>
      <c r="V81" s="91"/>
      <c r="Z81" s="87">
        <v>331</v>
      </c>
    </row>
    <row r="82" spans="1:26" x14ac:dyDescent="0.25">
      <c r="A82" s="79" t="s">
        <v>313</v>
      </c>
      <c r="B82" s="84" t="s">
        <v>341</v>
      </c>
      <c r="C82" s="91"/>
      <c r="D82" s="91"/>
      <c r="E82" s="91"/>
      <c r="F82" s="91"/>
      <c r="G82" s="91"/>
      <c r="H82" s="91"/>
      <c r="I82" s="91"/>
      <c r="J82" s="91"/>
      <c r="K82" s="91"/>
      <c r="L82" s="91"/>
      <c r="M82" s="91"/>
      <c r="N82" s="91"/>
      <c r="O82" s="91"/>
      <c r="P82" s="91"/>
      <c r="Q82" s="91"/>
      <c r="R82" s="91"/>
      <c r="S82" s="91"/>
      <c r="T82" s="91"/>
      <c r="U82" s="91"/>
      <c r="V82" s="91"/>
      <c r="Z82" s="87">
        <v>330</v>
      </c>
    </row>
    <row r="83" spans="1:26" x14ac:dyDescent="0.25">
      <c r="A83" s="79" t="s">
        <v>314</v>
      </c>
      <c r="B83" s="84" t="s">
        <v>341</v>
      </c>
      <c r="C83" s="91"/>
      <c r="D83" s="91"/>
      <c r="E83" s="91"/>
      <c r="F83" s="91"/>
      <c r="G83" s="91"/>
      <c r="H83" s="91"/>
      <c r="I83" s="91"/>
      <c r="J83" s="91"/>
      <c r="K83" s="91"/>
      <c r="L83" s="91"/>
      <c r="M83" s="91"/>
      <c r="N83" s="91"/>
      <c r="O83" s="91"/>
      <c r="P83" s="91"/>
      <c r="Q83" s="91"/>
      <c r="R83" s="91"/>
      <c r="S83" s="91"/>
      <c r="T83" s="91"/>
      <c r="U83" s="91"/>
      <c r="V83" s="91"/>
      <c r="Z83" s="87">
        <v>329</v>
      </c>
    </row>
    <row r="84" spans="1:26" x14ac:dyDescent="0.25">
      <c r="A84" s="79" t="s">
        <v>315</v>
      </c>
      <c r="B84" s="84" t="s">
        <v>341</v>
      </c>
      <c r="C84" s="91"/>
      <c r="D84" s="91"/>
      <c r="E84" s="91"/>
      <c r="F84" s="91"/>
      <c r="G84" s="91"/>
      <c r="H84" s="91"/>
      <c r="I84" s="91"/>
      <c r="J84" s="91"/>
      <c r="K84" s="91"/>
      <c r="L84" s="91"/>
      <c r="M84" s="91"/>
      <c r="N84" s="91"/>
      <c r="O84" s="91"/>
      <c r="P84" s="91"/>
      <c r="Q84" s="91"/>
      <c r="R84" s="91"/>
      <c r="S84" s="91"/>
      <c r="T84" s="91"/>
      <c r="U84" s="91"/>
      <c r="V84" s="91"/>
      <c r="Z84" s="87">
        <v>328</v>
      </c>
    </row>
    <row r="85" spans="1:26" x14ac:dyDescent="0.25">
      <c r="A85" s="78" t="s">
        <v>316</v>
      </c>
      <c r="B85" s="83" t="s">
        <v>341</v>
      </c>
      <c r="C85" s="91"/>
      <c r="D85" s="91"/>
      <c r="E85" s="91"/>
      <c r="F85" s="91"/>
      <c r="G85" s="91"/>
      <c r="H85" s="91"/>
      <c r="I85" s="91"/>
      <c r="J85" s="91"/>
      <c r="K85" s="91"/>
      <c r="L85" s="91"/>
      <c r="M85" s="91"/>
      <c r="N85" s="91"/>
      <c r="O85" s="91"/>
      <c r="P85" s="91"/>
      <c r="Q85" s="91"/>
      <c r="R85" s="91"/>
      <c r="S85" s="91"/>
      <c r="T85" s="91"/>
      <c r="U85" s="91"/>
      <c r="V85" s="91"/>
      <c r="Z85" s="87">
        <v>327</v>
      </c>
    </row>
    <row r="86" spans="1:26" x14ac:dyDescent="0.25">
      <c r="A86" s="78" t="s">
        <v>317</v>
      </c>
      <c r="B86" s="83" t="s">
        <v>341</v>
      </c>
      <c r="C86" s="91"/>
      <c r="D86" s="91"/>
      <c r="E86" s="91"/>
      <c r="F86" s="91"/>
      <c r="G86" s="91"/>
      <c r="H86" s="91"/>
      <c r="I86" s="91"/>
      <c r="J86" s="91"/>
      <c r="K86" s="91"/>
      <c r="L86" s="91"/>
      <c r="M86" s="91"/>
      <c r="N86" s="91"/>
      <c r="O86" s="91"/>
      <c r="P86" s="91"/>
      <c r="Q86" s="91"/>
      <c r="R86" s="91"/>
      <c r="S86" s="91"/>
      <c r="T86" s="91"/>
      <c r="U86" s="91"/>
      <c r="V86" s="91"/>
      <c r="Z86" s="87">
        <v>326</v>
      </c>
    </row>
    <row r="87" spans="1:26" x14ac:dyDescent="0.25">
      <c r="A87" s="79" t="s">
        <v>318</v>
      </c>
      <c r="B87" s="84" t="s">
        <v>341</v>
      </c>
      <c r="C87" s="91"/>
      <c r="D87" s="91"/>
      <c r="E87" s="91"/>
      <c r="F87" s="91"/>
      <c r="G87" s="91"/>
      <c r="H87" s="91"/>
      <c r="I87" s="91"/>
      <c r="J87" s="91"/>
      <c r="K87" s="91"/>
      <c r="L87" s="91"/>
      <c r="M87" s="91"/>
      <c r="N87" s="91"/>
      <c r="O87" s="91"/>
      <c r="P87" s="91"/>
      <c r="Q87" s="91"/>
      <c r="R87" s="91"/>
      <c r="S87" s="91"/>
      <c r="T87" s="91"/>
      <c r="U87" s="91"/>
      <c r="V87" s="91"/>
      <c r="Z87" s="87">
        <v>325</v>
      </c>
    </row>
    <row r="88" spans="1:26" x14ac:dyDescent="0.25">
      <c r="A88" s="78" t="s">
        <v>319</v>
      </c>
      <c r="B88" s="83" t="s">
        <v>341</v>
      </c>
      <c r="C88" s="91"/>
      <c r="D88" s="91"/>
      <c r="E88" s="91"/>
      <c r="F88" s="91"/>
      <c r="G88" s="91"/>
      <c r="H88" s="91"/>
      <c r="I88" s="91"/>
      <c r="J88" s="91"/>
      <c r="K88" s="91"/>
      <c r="L88" s="91"/>
      <c r="M88" s="91"/>
      <c r="N88" s="91"/>
      <c r="O88" s="91"/>
      <c r="P88" s="91"/>
      <c r="Q88" s="91"/>
      <c r="R88" s="91"/>
      <c r="S88" s="91"/>
      <c r="T88" s="91"/>
      <c r="U88" s="91"/>
      <c r="V88" s="91"/>
      <c r="Z88" s="87">
        <v>324</v>
      </c>
    </row>
    <row r="89" spans="1:26" x14ac:dyDescent="0.25">
      <c r="A89" s="79" t="s">
        <v>336</v>
      </c>
      <c r="B89" s="84" t="s">
        <v>341</v>
      </c>
      <c r="C89" s="91"/>
      <c r="D89" s="91"/>
      <c r="E89" s="91"/>
      <c r="F89" s="91"/>
      <c r="G89" s="91"/>
      <c r="H89" s="91"/>
      <c r="I89" s="91"/>
      <c r="J89" s="91"/>
      <c r="K89" s="91"/>
      <c r="L89" s="91"/>
      <c r="M89" s="91"/>
      <c r="N89" s="91"/>
      <c r="O89" s="91"/>
      <c r="P89" s="91"/>
      <c r="Q89" s="91"/>
      <c r="R89" s="91"/>
      <c r="S89" s="91"/>
      <c r="T89" s="91"/>
      <c r="U89" s="91"/>
      <c r="V89" s="91"/>
      <c r="Z89" s="87">
        <v>323</v>
      </c>
    </row>
    <row r="90" spans="1:26" x14ac:dyDescent="0.25">
      <c r="A90" s="79" t="s">
        <v>371</v>
      </c>
      <c r="B90" s="84" t="s">
        <v>341</v>
      </c>
      <c r="C90" s="91"/>
      <c r="D90" s="91"/>
      <c r="E90" s="91"/>
      <c r="F90" s="91"/>
      <c r="G90" s="91"/>
      <c r="H90" s="91"/>
      <c r="I90" s="91"/>
      <c r="J90" s="91"/>
      <c r="K90" s="91"/>
      <c r="L90" s="91"/>
      <c r="M90" s="91"/>
      <c r="N90" s="91"/>
      <c r="O90" s="91"/>
      <c r="P90" s="91"/>
      <c r="Q90" s="91"/>
      <c r="R90" s="91"/>
      <c r="S90" s="91"/>
      <c r="T90" s="91"/>
      <c r="U90" s="91"/>
      <c r="V90" s="91"/>
      <c r="Z90" s="87">
        <v>322</v>
      </c>
    </row>
    <row r="91" spans="1:26" x14ac:dyDescent="0.25">
      <c r="A91" s="79" t="s">
        <v>376</v>
      </c>
      <c r="B91" s="84" t="s">
        <v>341</v>
      </c>
      <c r="C91" s="91"/>
      <c r="D91" s="91"/>
      <c r="E91" s="91"/>
      <c r="F91" s="91"/>
      <c r="G91" s="91"/>
      <c r="H91" s="91"/>
      <c r="I91" s="91"/>
      <c r="J91" s="91"/>
      <c r="K91" s="91"/>
      <c r="L91" s="91"/>
      <c r="M91" s="91"/>
      <c r="N91" s="91"/>
      <c r="O91" s="91"/>
      <c r="P91" s="91"/>
      <c r="Q91" s="91"/>
      <c r="R91" s="91"/>
      <c r="S91" s="91"/>
      <c r="T91" s="91"/>
      <c r="U91" s="91"/>
      <c r="V91" s="91"/>
      <c r="Z91" s="87">
        <v>321</v>
      </c>
    </row>
    <row r="92" spans="1:26" x14ac:dyDescent="0.25">
      <c r="A92" s="78" t="s">
        <v>383</v>
      </c>
      <c r="B92" s="83" t="s">
        <v>341</v>
      </c>
      <c r="C92" s="91"/>
      <c r="D92" s="91"/>
      <c r="E92" s="91"/>
      <c r="F92" s="91"/>
      <c r="G92" s="91"/>
      <c r="H92" s="91"/>
      <c r="I92" s="91"/>
      <c r="J92" s="91"/>
      <c r="K92" s="91"/>
      <c r="L92" s="91"/>
      <c r="M92" s="91"/>
      <c r="N92" s="91"/>
      <c r="O92" s="91"/>
      <c r="P92" s="91"/>
      <c r="Q92" s="91"/>
      <c r="R92" s="91"/>
      <c r="S92" s="91"/>
      <c r="T92" s="91"/>
      <c r="U92" s="91"/>
      <c r="V92" s="91"/>
      <c r="Z92" s="87">
        <v>320</v>
      </c>
    </row>
    <row r="93" spans="1:26" x14ac:dyDescent="0.25">
      <c r="A93" s="79" t="s">
        <v>384</v>
      </c>
      <c r="B93" s="84" t="s">
        <v>341</v>
      </c>
      <c r="C93" s="91"/>
      <c r="D93" s="91"/>
      <c r="E93" s="91"/>
      <c r="F93" s="91"/>
      <c r="G93" s="91"/>
      <c r="H93" s="91"/>
      <c r="I93" s="91"/>
      <c r="J93" s="91"/>
      <c r="K93" s="91"/>
      <c r="L93" s="91"/>
      <c r="M93" s="91"/>
      <c r="N93" s="91"/>
      <c r="O93" s="91"/>
      <c r="P93" s="91"/>
      <c r="Q93" s="91"/>
      <c r="R93" s="91"/>
      <c r="S93" s="91"/>
      <c r="T93" s="91"/>
      <c r="U93" s="91"/>
      <c r="V93" s="91"/>
      <c r="Z93" s="87">
        <v>319</v>
      </c>
    </row>
    <row r="94" spans="1:26" x14ac:dyDescent="0.25">
      <c r="A94" s="78" t="s">
        <v>385</v>
      </c>
      <c r="B94" s="83" t="s">
        <v>341</v>
      </c>
      <c r="C94" s="91"/>
      <c r="D94" s="91"/>
      <c r="E94" s="91"/>
      <c r="F94" s="91"/>
      <c r="G94" s="91"/>
      <c r="H94" s="91"/>
      <c r="I94" s="91"/>
      <c r="J94" s="91"/>
      <c r="K94" s="91"/>
      <c r="L94" s="91"/>
      <c r="M94" s="91"/>
      <c r="N94" s="91"/>
      <c r="O94" s="91"/>
      <c r="P94" s="91"/>
      <c r="Q94" s="91"/>
      <c r="R94" s="91"/>
      <c r="S94" s="91"/>
      <c r="T94" s="91"/>
      <c r="U94" s="91"/>
      <c r="V94" s="91"/>
      <c r="Z94" s="87">
        <v>318</v>
      </c>
    </row>
    <row r="95" spans="1:26" x14ac:dyDescent="0.25">
      <c r="A95" s="78" t="s">
        <v>389</v>
      </c>
      <c r="B95" s="83" t="s">
        <v>341</v>
      </c>
      <c r="C95" s="91"/>
      <c r="D95" s="91"/>
      <c r="E95" s="91"/>
      <c r="F95" s="91"/>
      <c r="G95" s="91"/>
      <c r="H95" s="91"/>
      <c r="I95" s="91"/>
      <c r="J95" s="91"/>
      <c r="K95" s="91"/>
      <c r="L95" s="91"/>
      <c r="M95" s="91"/>
      <c r="N95" s="91"/>
      <c r="O95" s="91"/>
      <c r="P95" s="91"/>
      <c r="Q95" s="91"/>
      <c r="R95" s="91"/>
      <c r="S95" s="91"/>
      <c r="T95" s="91"/>
      <c r="U95" s="91"/>
      <c r="V95" s="91"/>
      <c r="Z95" s="87">
        <v>317</v>
      </c>
    </row>
    <row r="96" spans="1:26" x14ac:dyDescent="0.25">
      <c r="A96" s="78" t="s">
        <v>390</v>
      </c>
      <c r="B96" s="83" t="s">
        <v>341</v>
      </c>
      <c r="C96" s="91"/>
      <c r="D96" s="91"/>
      <c r="E96" s="91"/>
      <c r="F96" s="91"/>
      <c r="G96" s="91"/>
      <c r="H96" s="91"/>
      <c r="I96" s="91"/>
      <c r="J96" s="91"/>
      <c r="K96" s="91"/>
      <c r="L96" s="91"/>
      <c r="M96" s="91"/>
      <c r="N96" s="91"/>
      <c r="O96" s="91"/>
      <c r="P96" s="91"/>
      <c r="Q96" s="91"/>
      <c r="R96" s="91"/>
      <c r="S96" s="91"/>
      <c r="T96" s="91"/>
      <c r="U96" s="91"/>
      <c r="V96" s="91"/>
      <c r="Z96" s="87">
        <v>316</v>
      </c>
    </row>
    <row r="97" spans="1:26" x14ac:dyDescent="0.25">
      <c r="A97" s="79" t="s">
        <v>394</v>
      </c>
      <c r="B97" s="84" t="s">
        <v>341</v>
      </c>
      <c r="C97" s="91"/>
      <c r="D97" s="91"/>
      <c r="E97" s="91"/>
      <c r="F97" s="91"/>
      <c r="G97" s="91"/>
      <c r="H97" s="91"/>
      <c r="I97" s="91"/>
      <c r="J97" s="91"/>
      <c r="K97" s="91"/>
      <c r="L97" s="91"/>
      <c r="M97" s="91"/>
      <c r="N97" s="91"/>
      <c r="O97" s="91"/>
      <c r="P97" s="91"/>
      <c r="Q97" s="91"/>
      <c r="R97" s="91"/>
      <c r="S97" s="91"/>
      <c r="T97" s="91"/>
      <c r="U97" s="91"/>
      <c r="V97" s="91"/>
      <c r="Z97" s="87">
        <v>315</v>
      </c>
    </row>
    <row r="98" spans="1:26" x14ac:dyDescent="0.25">
      <c r="A98" s="78" t="s">
        <v>1092</v>
      </c>
      <c r="B98" s="83" t="s">
        <v>341</v>
      </c>
      <c r="C98" s="91"/>
      <c r="D98" s="91"/>
      <c r="E98" s="91"/>
      <c r="F98" s="91"/>
      <c r="G98" s="91"/>
      <c r="H98" s="91"/>
      <c r="I98" s="91"/>
      <c r="J98" s="91"/>
      <c r="K98" s="91"/>
      <c r="L98" s="91"/>
      <c r="M98" s="91"/>
      <c r="N98" s="91"/>
      <c r="O98" s="91"/>
      <c r="P98" s="91"/>
      <c r="Q98" s="91"/>
      <c r="R98" s="91"/>
      <c r="S98" s="91"/>
      <c r="T98" s="91"/>
      <c r="U98" s="91"/>
      <c r="V98" s="91"/>
      <c r="Z98" s="87">
        <v>314</v>
      </c>
    </row>
    <row r="99" spans="1:26" x14ac:dyDescent="0.25">
      <c r="A99" s="79" t="s">
        <v>1094</v>
      </c>
      <c r="B99" s="84" t="s">
        <v>341</v>
      </c>
      <c r="C99" s="91"/>
      <c r="D99" s="91"/>
      <c r="E99" s="91"/>
      <c r="F99" s="91"/>
      <c r="G99" s="91"/>
      <c r="H99" s="91"/>
      <c r="I99" s="91"/>
      <c r="J99" s="91"/>
      <c r="K99" s="91"/>
      <c r="L99" s="91"/>
      <c r="M99" s="91"/>
      <c r="N99" s="91"/>
      <c r="O99" s="91"/>
      <c r="P99" s="91"/>
      <c r="Q99" s="91"/>
      <c r="R99" s="91"/>
      <c r="S99" s="91"/>
      <c r="T99" s="91"/>
      <c r="U99" s="91"/>
      <c r="V99" s="91"/>
      <c r="Z99" s="87">
        <v>313</v>
      </c>
    </row>
    <row r="100" spans="1:26" x14ac:dyDescent="0.25">
      <c r="A100" s="78" t="s">
        <v>1095</v>
      </c>
      <c r="B100" s="83" t="s">
        <v>341</v>
      </c>
      <c r="C100" s="91"/>
      <c r="D100" s="91"/>
      <c r="E100" s="91"/>
      <c r="F100" s="91"/>
      <c r="G100" s="91"/>
      <c r="H100" s="91"/>
      <c r="I100" s="91"/>
      <c r="J100" s="91"/>
      <c r="K100" s="91"/>
      <c r="L100" s="91"/>
      <c r="M100" s="91"/>
      <c r="N100" s="91"/>
      <c r="O100" s="91"/>
      <c r="P100" s="91"/>
      <c r="Q100" s="91"/>
      <c r="R100" s="91"/>
      <c r="S100" s="91"/>
      <c r="T100" s="91"/>
      <c r="U100" s="91"/>
      <c r="V100" s="91"/>
      <c r="Z100" s="87">
        <v>312</v>
      </c>
    </row>
    <row r="101" spans="1:26" x14ac:dyDescent="0.25">
      <c r="A101" s="79" t="s">
        <v>1096</v>
      </c>
      <c r="B101" s="84" t="s">
        <v>341</v>
      </c>
      <c r="C101" s="91"/>
      <c r="D101" s="91"/>
      <c r="E101" s="91"/>
      <c r="F101" s="91"/>
      <c r="G101" s="91"/>
      <c r="H101" s="91"/>
      <c r="I101" s="91"/>
      <c r="J101" s="91"/>
      <c r="K101" s="91"/>
      <c r="L101" s="91"/>
      <c r="M101" s="91"/>
      <c r="N101" s="91"/>
      <c r="O101" s="91"/>
      <c r="P101" s="91"/>
      <c r="Q101" s="91"/>
      <c r="R101" s="91"/>
      <c r="S101" s="91"/>
      <c r="T101" s="91"/>
      <c r="U101" s="91"/>
      <c r="V101" s="91"/>
      <c r="Z101" s="87">
        <v>311</v>
      </c>
    </row>
    <row r="102" spans="1:26" x14ac:dyDescent="0.25">
      <c r="A102" s="78" t="s">
        <v>1112</v>
      </c>
      <c r="B102" s="83" t="s">
        <v>341</v>
      </c>
      <c r="C102" s="91"/>
      <c r="D102" s="91"/>
      <c r="E102" s="91"/>
      <c r="F102" s="91"/>
      <c r="G102" s="91"/>
      <c r="H102" s="91"/>
      <c r="I102" s="91"/>
      <c r="J102" s="91"/>
      <c r="K102" s="91"/>
      <c r="L102" s="91"/>
      <c r="M102" s="91"/>
      <c r="N102" s="91"/>
      <c r="O102" s="91"/>
      <c r="P102" s="91"/>
      <c r="Q102" s="91"/>
      <c r="R102" s="91"/>
      <c r="S102" s="91"/>
      <c r="T102" s="91"/>
      <c r="U102" s="91"/>
      <c r="V102" s="91"/>
      <c r="Z102" s="87">
        <v>310</v>
      </c>
    </row>
    <row r="103" spans="1:26" x14ac:dyDescent="0.25">
      <c r="A103" s="79" t="s">
        <v>1113</v>
      </c>
      <c r="B103" s="84" t="s">
        <v>341</v>
      </c>
      <c r="C103" s="91"/>
      <c r="D103" s="91"/>
      <c r="E103" s="91"/>
      <c r="F103" s="91"/>
      <c r="G103" s="91"/>
      <c r="H103" s="91"/>
      <c r="I103" s="91"/>
      <c r="J103" s="91"/>
      <c r="K103" s="91"/>
      <c r="L103" s="91"/>
      <c r="M103" s="91"/>
      <c r="N103" s="91"/>
      <c r="O103" s="91"/>
      <c r="P103" s="91"/>
      <c r="Q103" s="91"/>
      <c r="R103" s="91"/>
      <c r="S103" s="91"/>
      <c r="T103" s="91"/>
      <c r="U103" s="91"/>
      <c r="V103" s="91"/>
      <c r="Z103" s="87">
        <v>309</v>
      </c>
    </row>
    <row r="104" spans="1:26" x14ac:dyDescent="0.25">
      <c r="A104" s="78" t="s">
        <v>1186</v>
      </c>
      <c r="B104" s="83" t="s">
        <v>341</v>
      </c>
      <c r="C104" s="91"/>
      <c r="D104" s="91"/>
      <c r="E104" s="91"/>
      <c r="F104" s="91"/>
      <c r="G104" s="91"/>
      <c r="H104" s="91"/>
      <c r="I104" s="91"/>
      <c r="J104" s="91"/>
      <c r="K104" s="91"/>
      <c r="L104" s="91"/>
      <c r="M104" s="91"/>
      <c r="N104" s="91"/>
      <c r="O104" s="91"/>
      <c r="P104" s="91"/>
      <c r="Q104" s="91"/>
      <c r="R104" s="91"/>
      <c r="S104" s="91"/>
      <c r="T104" s="91"/>
      <c r="U104" s="91"/>
      <c r="V104" s="91"/>
      <c r="Z104" s="87">
        <v>308</v>
      </c>
    </row>
    <row r="105" spans="1:26" x14ac:dyDescent="0.25">
      <c r="A105" s="79" t="s">
        <v>1187</v>
      </c>
      <c r="B105" s="84" t="s">
        <v>341</v>
      </c>
      <c r="C105" s="91"/>
      <c r="D105" s="91"/>
      <c r="E105" s="91"/>
      <c r="F105" s="91"/>
      <c r="G105" s="91"/>
      <c r="H105" s="91"/>
      <c r="I105" s="91"/>
      <c r="J105" s="91"/>
      <c r="K105" s="91"/>
      <c r="L105" s="91"/>
      <c r="M105" s="91"/>
      <c r="N105" s="91"/>
      <c r="O105" s="91"/>
      <c r="P105" s="91"/>
      <c r="Q105" s="91"/>
      <c r="R105" s="91"/>
      <c r="S105" s="91"/>
      <c r="T105" s="91"/>
      <c r="U105" s="91"/>
      <c r="V105" s="91"/>
      <c r="Z105" s="87">
        <v>307</v>
      </c>
    </row>
    <row r="106" spans="1:26" x14ac:dyDescent="0.25">
      <c r="A106" s="78" t="s">
        <v>1188</v>
      </c>
      <c r="B106" s="83" t="s">
        <v>341</v>
      </c>
      <c r="C106" s="91"/>
      <c r="D106" s="91"/>
      <c r="E106" s="91"/>
      <c r="F106" s="91"/>
      <c r="G106" s="91"/>
      <c r="H106" s="91"/>
      <c r="I106" s="91"/>
      <c r="J106" s="91"/>
      <c r="K106" s="91"/>
      <c r="L106" s="91"/>
      <c r="M106" s="91"/>
      <c r="N106" s="91"/>
      <c r="O106" s="91"/>
      <c r="P106" s="91"/>
      <c r="Q106" s="91"/>
      <c r="R106" s="91"/>
      <c r="S106" s="91"/>
      <c r="T106" s="91"/>
      <c r="U106" s="91"/>
      <c r="V106" s="91"/>
      <c r="Z106" s="87">
        <v>306</v>
      </c>
    </row>
    <row r="107" spans="1:26" x14ac:dyDescent="0.25">
      <c r="A107" s="78" t="s">
        <v>1189</v>
      </c>
      <c r="B107" s="83" t="s">
        <v>341</v>
      </c>
      <c r="C107" s="91"/>
      <c r="D107" s="91"/>
      <c r="E107" s="91"/>
      <c r="F107" s="91"/>
      <c r="G107" s="91"/>
      <c r="H107" s="91"/>
      <c r="I107" s="91"/>
      <c r="J107" s="91"/>
      <c r="K107" s="91"/>
      <c r="L107" s="91"/>
      <c r="M107" s="91"/>
      <c r="N107" s="91"/>
      <c r="O107" s="91"/>
      <c r="P107" s="91"/>
      <c r="Q107" s="91"/>
      <c r="R107" s="91"/>
      <c r="S107" s="91"/>
      <c r="T107" s="91"/>
      <c r="U107" s="91"/>
      <c r="V107" s="91"/>
      <c r="Z107" s="87">
        <v>305</v>
      </c>
    </row>
    <row r="108" spans="1:26" x14ac:dyDescent="0.25">
      <c r="A108" s="78" t="s">
        <v>1246</v>
      </c>
      <c r="B108" s="83" t="s">
        <v>341</v>
      </c>
      <c r="C108" s="91"/>
      <c r="D108" s="91"/>
      <c r="E108" s="91"/>
      <c r="F108" s="91"/>
      <c r="G108" s="91"/>
      <c r="H108" s="91"/>
      <c r="I108" s="91"/>
      <c r="J108" s="91"/>
      <c r="K108" s="91"/>
      <c r="L108" s="91"/>
      <c r="M108" s="91"/>
      <c r="N108" s="91"/>
      <c r="O108" s="91"/>
      <c r="P108" s="91"/>
      <c r="Q108" s="91"/>
      <c r="R108" s="91"/>
      <c r="S108" s="91"/>
      <c r="T108" s="91"/>
      <c r="U108" s="91"/>
      <c r="V108" s="91"/>
      <c r="Z108" s="87">
        <v>304</v>
      </c>
    </row>
    <row r="109" spans="1:26" x14ac:dyDescent="0.25">
      <c r="A109" s="79" t="s">
        <v>1247</v>
      </c>
      <c r="B109" s="84" t="s">
        <v>341</v>
      </c>
      <c r="C109" s="91"/>
      <c r="D109" s="91"/>
      <c r="E109" s="91"/>
      <c r="F109" s="91"/>
      <c r="G109" s="91"/>
      <c r="H109" s="91"/>
      <c r="I109" s="91"/>
      <c r="J109" s="91"/>
      <c r="K109" s="91"/>
      <c r="L109" s="91"/>
      <c r="M109" s="91"/>
      <c r="N109" s="91"/>
      <c r="O109" s="91"/>
      <c r="P109" s="91"/>
      <c r="Q109" s="91"/>
      <c r="R109" s="91"/>
      <c r="S109" s="91"/>
      <c r="T109" s="91"/>
      <c r="U109" s="91"/>
      <c r="V109" s="91"/>
      <c r="Z109" s="87">
        <v>303</v>
      </c>
    </row>
    <row r="110" spans="1:26" x14ac:dyDescent="0.25">
      <c r="A110" s="78" t="s">
        <v>1248</v>
      </c>
      <c r="B110" s="83" t="s">
        <v>341</v>
      </c>
      <c r="C110" s="91"/>
      <c r="D110" s="91"/>
      <c r="E110" s="91"/>
      <c r="F110" s="91"/>
      <c r="G110" s="91"/>
      <c r="H110" s="91"/>
      <c r="I110" s="91"/>
      <c r="J110" s="91"/>
      <c r="K110" s="91"/>
      <c r="L110" s="91"/>
      <c r="M110" s="91"/>
      <c r="N110" s="91"/>
      <c r="O110" s="91"/>
      <c r="P110" s="91"/>
      <c r="Q110" s="91"/>
      <c r="R110" s="91"/>
      <c r="S110" s="91"/>
      <c r="T110" s="91"/>
      <c r="U110" s="91"/>
      <c r="V110" s="91"/>
      <c r="Z110" s="87">
        <v>302</v>
      </c>
    </row>
    <row r="111" spans="1:26" x14ac:dyDescent="0.25">
      <c r="A111" s="79" t="s">
        <v>1249</v>
      </c>
      <c r="B111" s="84" t="s">
        <v>341</v>
      </c>
      <c r="C111" s="91"/>
      <c r="D111" s="91"/>
      <c r="E111" s="91"/>
      <c r="F111" s="91"/>
      <c r="G111" s="91"/>
      <c r="H111" s="91"/>
      <c r="I111" s="91"/>
      <c r="J111" s="91"/>
      <c r="K111" s="91"/>
      <c r="L111" s="91"/>
      <c r="M111" s="91"/>
      <c r="N111" s="91"/>
      <c r="O111" s="91"/>
      <c r="P111" s="91"/>
      <c r="Q111" s="91"/>
      <c r="R111" s="91"/>
      <c r="S111" s="91"/>
      <c r="T111" s="91"/>
      <c r="U111" s="91"/>
      <c r="V111" s="91"/>
      <c r="Z111" s="87">
        <v>301</v>
      </c>
    </row>
    <row r="112" spans="1:26" x14ac:dyDescent="0.25">
      <c r="A112" s="78" t="s">
        <v>1250</v>
      </c>
      <c r="B112" s="83" t="s">
        <v>341</v>
      </c>
      <c r="C112" s="91"/>
      <c r="D112" s="91"/>
      <c r="E112" s="91"/>
      <c r="F112" s="91"/>
      <c r="G112" s="91"/>
      <c r="H112" s="91"/>
      <c r="I112" s="91"/>
      <c r="J112" s="91"/>
      <c r="K112" s="91"/>
      <c r="L112" s="91"/>
      <c r="M112" s="91"/>
      <c r="N112" s="91"/>
      <c r="O112" s="91"/>
      <c r="P112" s="91"/>
      <c r="Q112" s="91"/>
      <c r="R112" s="91"/>
      <c r="S112" s="91"/>
      <c r="T112" s="91"/>
      <c r="U112" s="91"/>
      <c r="V112" s="91"/>
      <c r="Z112" s="87">
        <v>300</v>
      </c>
    </row>
    <row r="113" spans="1:26" x14ac:dyDescent="0.25">
      <c r="A113" s="79" t="s">
        <v>1251</v>
      </c>
      <c r="B113" s="84" t="s">
        <v>341</v>
      </c>
      <c r="C113" s="91"/>
      <c r="D113" s="91"/>
      <c r="E113" s="91"/>
      <c r="F113" s="91"/>
      <c r="G113" s="91"/>
      <c r="H113" s="91"/>
      <c r="I113" s="91"/>
      <c r="J113" s="91"/>
      <c r="K113" s="91"/>
      <c r="L113" s="91"/>
      <c r="M113" s="91"/>
      <c r="N113" s="91"/>
      <c r="O113" s="91"/>
      <c r="P113" s="91"/>
      <c r="Q113" s="91"/>
      <c r="R113" s="91"/>
      <c r="S113" s="91"/>
      <c r="T113" s="91"/>
      <c r="U113" s="91"/>
      <c r="V113" s="91"/>
      <c r="Z113" s="88">
        <v>299</v>
      </c>
    </row>
    <row r="114" spans="1:26" x14ac:dyDescent="0.25">
      <c r="A114" s="79" t="s">
        <v>1252</v>
      </c>
      <c r="B114" s="84" t="s">
        <v>341</v>
      </c>
      <c r="C114" s="91"/>
      <c r="D114" s="91"/>
      <c r="E114" s="91"/>
      <c r="F114" s="91"/>
      <c r="G114" s="91"/>
      <c r="H114" s="91"/>
      <c r="I114" s="91"/>
      <c r="J114" s="91"/>
      <c r="K114" s="91"/>
      <c r="L114" s="91"/>
      <c r="M114" s="91"/>
      <c r="N114" s="91"/>
      <c r="O114" s="91"/>
      <c r="P114" s="91"/>
      <c r="Q114" s="91"/>
      <c r="R114" s="91"/>
      <c r="S114" s="91"/>
      <c r="T114" s="91"/>
      <c r="U114" s="91"/>
      <c r="V114" s="91"/>
      <c r="Z114" s="88">
        <v>298</v>
      </c>
    </row>
    <row r="115" spans="1:26" x14ac:dyDescent="0.25">
      <c r="A115" s="78" t="s">
        <v>1253</v>
      </c>
      <c r="B115" s="83" t="s">
        <v>341</v>
      </c>
      <c r="C115" s="91"/>
      <c r="D115" s="91"/>
      <c r="E115" s="91"/>
      <c r="F115" s="91"/>
      <c r="G115" s="91"/>
      <c r="H115" s="91"/>
      <c r="I115" s="91"/>
      <c r="J115" s="91"/>
      <c r="K115" s="91"/>
      <c r="L115" s="91"/>
      <c r="M115" s="91"/>
      <c r="N115" s="91"/>
      <c r="O115" s="91"/>
      <c r="P115" s="91"/>
      <c r="Q115" s="91"/>
      <c r="R115" s="91"/>
      <c r="S115" s="91"/>
      <c r="T115" s="91"/>
      <c r="U115" s="91"/>
      <c r="V115" s="91"/>
      <c r="Z115" s="88">
        <v>297</v>
      </c>
    </row>
    <row r="116" spans="1:26" x14ac:dyDescent="0.25">
      <c r="A116" s="78" t="s">
        <v>1254</v>
      </c>
      <c r="B116" s="83" t="s">
        <v>341</v>
      </c>
      <c r="C116" s="91"/>
      <c r="D116" s="91"/>
      <c r="E116" s="91"/>
      <c r="F116" s="91"/>
      <c r="G116" s="91"/>
      <c r="H116" s="91"/>
      <c r="I116" s="91"/>
      <c r="J116" s="91"/>
      <c r="K116" s="91"/>
      <c r="L116" s="91"/>
      <c r="M116" s="91"/>
      <c r="N116" s="91"/>
      <c r="O116" s="91"/>
      <c r="P116" s="91"/>
      <c r="Q116" s="91"/>
      <c r="R116" s="91"/>
      <c r="S116" s="91"/>
      <c r="T116" s="91"/>
      <c r="U116" s="91"/>
      <c r="V116" s="91"/>
      <c r="Z116" s="88">
        <v>296</v>
      </c>
    </row>
    <row r="117" spans="1:26" x14ac:dyDescent="0.25">
      <c r="A117" s="79" t="s">
        <v>1255</v>
      </c>
      <c r="B117" s="84" t="s">
        <v>341</v>
      </c>
      <c r="C117" s="91"/>
      <c r="D117" s="91"/>
      <c r="E117" s="91"/>
      <c r="F117" s="91"/>
      <c r="G117" s="91"/>
      <c r="H117" s="91"/>
      <c r="I117" s="91"/>
      <c r="J117" s="91"/>
      <c r="K117" s="91"/>
      <c r="L117" s="91"/>
      <c r="M117" s="91"/>
      <c r="N117" s="91"/>
      <c r="O117" s="91"/>
      <c r="P117" s="91"/>
      <c r="Q117" s="91"/>
      <c r="R117" s="91"/>
      <c r="S117" s="91"/>
      <c r="T117" s="91"/>
      <c r="U117" s="91"/>
      <c r="V117" s="91"/>
      <c r="Z117" s="88">
        <v>295</v>
      </c>
    </row>
    <row r="118" spans="1:26" x14ac:dyDescent="0.25">
      <c r="A118" s="78" t="s">
        <v>1256</v>
      </c>
      <c r="B118" s="83" t="s">
        <v>341</v>
      </c>
      <c r="C118" s="91"/>
      <c r="D118" s="91"/>
      <c r="E118" s="91"/>
      <c r="F118" s="91"/>
      <c r="G118" s="91"/>
      <c r="H118" s="91"/>
      <c r="I118" s="91"/>
      <c r="J118" s="91"/>
      <c r="K118" s="91"/>
      <c r="L118" s="91"/>
      <c r="M118" s="91"/>
      <c r="N118" s="91"/>
      <c r="O118" s="91"/>
      <c r="P118" s="91"/>
      <c r="Q118" s="91"/>
      <c r="R118" s="91"/>
      <c r="S118" s="91"/>
      <c r="T118" s="91"/>
      <c r="U118" s="91"/>
      <c r="V118" s="91"/>
      <c r="Z118" s="88">
        <v>294</v>
      </c>
    </row>
    <row r="119" spans="1:26" x14ac:dyDescent="0.25">
      <c r="A119" s="79" t="s">
        <v>1257</v>
      </c>
      <c r="B119" s="84" t="s">
        <v>341</v>
      </c>
      <c r="C119" s="91"/>
      <c r="D119" s="91"/>
      <c r="E119" s="91"/>
      <c r="F119" s="91"/>
      <c r="G119" s="91"/>
      <c r="H119" s="91"/>
      <c r="I119" s="91"/>
      <c r="J119" s="91"/>
      <c r="K119" s="91"/>
      <c r="L119" s="91"/>
      <c r="M119" s="91"/>
      <c r="N119" s="91"/>
      <c r="O119" s="91"/>
      <c r="P119" s="91"/>
      <c r="Q119" s="91"/>
      <c r="R119" s="91"/>
      <c r="S119" s="91"/>
      <c r="T119" s="91"/>
      <c r="U119" s="91"/>
      <c r="V119" s="91"/>
      <c r="Z119" s="88">
        <v>293</v>
      </c>
    </row>
    <row r="120" spans="1:26" x14ac:dyDescent="0.25">
      <c r="A120" s="78" t="s">
        <v>1258</v>
      </c>
      <c r="B120" s="83" t="s">
        <v>341</v>
      </c>
      <c r="C120" s="91"/>
      <c r="D120" s="91"/>
      <c r="E120" s="91"/>
      <c r="F120" s="91"/>
      <c r="G120" s="91"/>
      <c r="H120" s="91"/>
      <c r="I120" s="91"/>
      <c r="J120" s="91"/>
      <c r="K120" s="91"/>
      <c r="L120" s="91"/>
      <c r="M120" s="91"/>
      <c r="N120" s="91"/>
      <c r="O120" s="91"/>
      <c r="P120" s="91"/>
      <c r="Q120" s="91"/>
      <c r="R120" s="91"/>
      <c r="S120" s="91"/>
      <c r="T120" s="91"/>
      <c r="U120" s="91"/>
      <c r="V120" s="91"/>
      <c r="Z120" s="88">
        <v>292</v>
      </c>
    </row>
    <row r="121" spans="1:26" x14ac:dyDescent="0.25">
      <c r="A121" s="79" t="s">
        <v>1259</v>
      </c>
      <c r="B121" s="84" t="s">
        <v>341</v>
      </c>
      <c r="C121" s="91"/>
      <c r="D121" s="91"/>
      <c r="E121" s="91"/>
      <c r="F121" s="91"/>
      <c r="G121" s="91"/>
      <c r="H121" s="91"/>
      <c r="I121" s="91"/>
      <c r="J121" s="91"/>
      <c r="K121" s="91"/>
      <c r="L121" s="91"/>
      <c r="M121" s="91"/>
      <c r="N121" s="91"/>
      <c r="O121" s="91"/>
      <c r="P121" s="91"/>
      <c r="Q121" s="91"/>
      <c r="R121" s="91"/>
      <c r="S121" s="91"/>
      <c r="T121" s="91"/>
      <c r="U121" s="91"/>
      <c r="V121" s="91"/>
      <c r="Z121" s="88">
        <v>291</v>
      </c>
    </row>
    <row r="122" spans="1:26" x14ac:dyDescent="0.25">
      <c r="A122" s="78" t="s">
        <v>1559</v>
      </c>
      <c r="B122" s="83" t="s">
        <v>341</v>
      </c>
      <c r="C122" s="91"/>
      <c r="D122" s="91"/>
      <c r="E122" s="91"/>
      <c r="F122" s="91"/>
      <c r="G122" s="91"/>
      <c r="H122" s="91"/>
      <c r="I122" s="91"/>
      <c r="J122" s="91"/>
      <c r="K122" s="91"/>
      <c r="L122" s="91"/>
      <c r="M122" s="91"/>
      <c r="N122" s="91"/>
      <c r="O122" s="91"/>
      <c r="P122" s="91"/>
      <c r="Q122" s="91"/>
      <c r="R122" s="91"/>
      <c r="S122" s="91"/>
      <c r="T122" s="91"/>
      <c r="U122" s="91"/>
      <c r="V122" s="91"/>
      <c r="Z122" s="88">
        <v>290</v>
      </c>
    </row>
    <row r="123" spans="1:26" x14ac:dyDescent="0.25">
      <c r="A123" s="79" t="s">
        <v>1562</v>
      </c>
      <c r="B123" s="84" t="s">
        <v>341</v>
      </c>
      <c r="C123" s="91"/>
      <c r="D123" s="91"/>
      <c r="E123" s="91"/>
      <c r="F123" s="91"/>
      <c r="G123" s="91"/>
      <c r="H123" s="91"/>
      <c r="I123" s="91"/>
      <c r="J123" s="91"/>
      <c r="K123" s="91"/>
      <c r="L123" s="91"/>
      <c r="M123" s="91"/>
      <c r="N123" s="91"/>
      <c r="O123" s="91"/>
      <c r="P123" s="91"/>
      <c r="Q123" s="91"/>
      <c r="R123" s="91"/>
      <c r="S123" s="91"/>
      <c r="T123" s="91"/>
      <c r="U123" s="91"/>
      <c r="V123" s="91"/>
      <c r="Z123" s="88">
        <v>289</v>
      </c>
    </row>
    <row r="124" spans="1:26" x14ac:dyDescent="0.25">
      <c r="A124" s="78" t="s">
        <v>1563</v>
      </c>
      <c r="B124" s="83" t="s">
        <v>341</v>
      </c>
      <c r="C124" s="91"/>
      <c r="D124" s="91"/>
      <c r="E124" s="91"/>
      <c r="F124" s="91"/>
      <c r="G124" s="91"/>
      <c r="H124" s="91"/>
      <c r="I124" s="91"/>
      <c r="J124" s="91"/>
      <c r="K124" s="91"/>
      <c r="L124" s="91"/>
      <c r="M124" s="91"/>
      <c r="N124" s="91"/>
      <c r="O124" s="91"/>
      <c r="P124" s="91"/>
      <c r="Q124" s="91"/>
      <c r="R124" s="91"/>
      <c r="S124" s="91"/>
      <c r="T124" s="91"/>
      <c r="U124" s="91"/>
      <c r="V124" s="91"/>
      <c r="Z124" s="88">
        <v>288</v>
      </c>
    </row>
    <row r="125" spans="1:26" x14ac:dyDescent="0.25">
      <c r="A125" s="79" t="s">
        <v>1564</v>
      </c>
      <c r="B125" s="84" t="s">
        <v>341</v>
      </c>
      <c r="C125" s="91"/>
      <c r="D125" s="91"/>
      <c r="E125" s="91"/>
      <c r="F125" s="91"/>
      <c r="G125" s="91"/>
      <c r="H125" s="91"/>
      <c r="I125" s="91"/>
      <c r="J125" s="91"/>
      <c r="K125" s="91"/>
      <c r="L125" s="91"/>
      <c r="M125" s="91"/>
      <c r="N125" s="91"/>
      <c r="O125" s="91"/>
      <c r="P125" s="91"/>
      <c r="Q125" s="91"/>
      <c r="R125" s="91"/>
      <c r="S125" s="91"/>
      <c r="T125" s="91"/>
      <c r="U125" s="91"/>
      <c r="V125" s="91"/>
      <c r="Z125" s="88">
        <v>287</v>
      </c>
    </row>
    <row r="126" spans="1:26" x14ac:dyDescent="0.25">
      <c r="A126" s="78" t="s">
        <v>1565</v>
      </c>
      <c r="B126" s="83" t="s">
        <v>341</v>
      </c>
      <c r="C126" s="91"/>
      <c r="D126" s="91"/>
      <c r="E126" s="91"/>
      <c r="F126" s="91"/>
      <c r="G126" s="91"/>
      <c r="H126" s="91"/>
      <c r="I126" s="91"/>
      <c r="J126" s="91"/>
      <c r="K126" s="91"/>
      <c r="L126" s="91"/>
      <c r="M126" s="91"/>
      <c r="N126" s="91"/>
      <c r="O126" s="91"/>
      <c r="P126" s="91"/>
      <c r="Q126" s="91"/>
      <c r="R126" s="91"/>
      <c r="S126" s="91"/>
      <c r="T126" s="91"/>
      <c r="U126" s="91"/>
      <c r="V126" s="91"/>
      <c r="Z126" s="88">
        <v>286</v>
      </c>
    </row>
    <row r="127" spans="1:26" x14ac:dyDescent="0.25">
      <c r="A127" s="79" t="s">
        <v>1575</v>
      </c>
      <c r="B127" s="84" t="s">
        <v>341</v>
      </c>
      <c r="C127" s="91"/>
      <c r="D127" s="91"/>
      <c r="E127" s="91"/>
      <c r="F127" s="91"/>
      <c r="G127" s="91"/>
      <c r="H127" s="91"/>
      <c r="I127" s="91"/>
      <c r="J127" s="91"/>
      <c r="K127" s="91"/>
      <c r="L127" s="91"/>
      <c r="M127" s="91"/>
      <c r="N127" s="91"/>
      <c r="O127" s="91"/>
      <c r="P127" s="91"/>
      <c r="Q127" s="91"/>
      <c r="R127" s="91"/>
      <c r="S127" s="91"/>
      <c r="T127" s="91"/>
      <c r="U127" s="91"/>
      <c r="V127" s="91"/>
      <c r="Z127" s="88">
        <v>285</v>
      </c>
    </row>
    <row r="128" spans="1:26" x14ac:dyDescent="0.25">
      <c r="A128" s="78" t="s">
        <v>1576</v>
      </c>
      <c r="B128" s="83" t="s">
        <v>341</v>
      </c>
      <c r="C128" s="91"/>
      <c r="D128" s="91"/>
      <c r="E128" s="91"/>
      <c r="F128" s="91"/>
      <c r="G128" s="91"/>
      <c r="H128" s="91"/>
      <c r="I128" s="91"/>
      <c r="J128" s="91"/>
      <c r="K128" s="91"/>
      <c r="L128" s="91"/>
      <c r="M128" s="91"/>
      <c r="N128" s="91"/>
      <c r="O128" s="91"/>
      <c r="P128" s="91"/>
      <c r="Q128" s="91"/>
      <c r="R128" s="91"/>
      <c r="S128" s="91"/>
      <c r="T128" s="91"/>
      <c r="U128" s="91"/>
      <c r="V128" s="91"/>
      <c r="Z128" s="88">
        <v>284</v>
      </c>
    </row>
    <row r="129" spans="1:26" x14ac:dyDescent="0.25">
      <c r="A129" s="79" t="s">
        <v>1577</v>
      </c>
      <c r="B129" s="84" t="s">
        <v>341</v>
      </c>
      <c r="C129" s="91"/>
      <c r="D129" s="91"/>
      <c r="E129" s="91"/>
      <c r="F129" s="91"/>
      <c r="G129" s="91"/>
      <c r="H129" s="91"/>
      <c r="I129" s="91"/>
      <c r="J129" s="91"/>
      <c r="K129" s="91"/>
      <c r="L129" s="91"/>
      <c r="M129" s="91"/>
      <c r="N129" s="91"/>
      <c r="O129" s="91"/>
      <c r="P129" s="91"/>
      <c r="Q129" s="91"/>
      <c r="R129" s="91"/>
      <c r="S129" s="91"/>
      <c r="T129" s="91"/>
      <c r="U129" s="91"/>
      <c r="V129" s="91"/>
      <c r="Z129" s="88">
        <v>283</v>
      </c>
    </row>
    <row r="130" spans="1:26" x14ac:dyDescent="0.25">
      <c r="A130" s="78" t="s">
        <v>1578</v>
      </c>
      <c r="B130" s="83" t="s">
        <v>341</v>
      </c>
      <c r="C130" s="91"/>
      <c r="D130" s="91"/>
      <c r="E130" s="91"/>
      <c r="F130" s="91"/>
      <c r="G130" s="91"/>
      <c r="H130" s="91"/>
      <c r="I130" s="91"/>
      <c r="J130" s="91"/>
      <c r="K130" s="91"/>
      <c r="L130" s="91"/>
      <c r="M130" s="91"/>
      <c r="N130" s="91"/>
      <c r="O130" s="91"/>
      <c r="P130" s="91"/>
      <c r="Q130" s="91"/>
      <c r="R130" s="91"/>
      <c r="S130" s="91"/>
      <c r="T130" s="91"/>
      <c r="U130" s="91"/>
      <c r="V130" s="91"/>
      <c r="Z130" s="88">
        <v>282</v>
      </c>
    </row>
    <row r="131" spans="1:26" x14ac:dyDescent="0.25">
      <c r="A131" s="78" t="s">
        <v>1579</v>
      </c>
      <c r="B131" s="83" t="s">
        <v>341</v>
      </c>
      <c r="C131" s="91"/>
      <c r="D131" s="91"/>
      <c r="E131" s="91"/>
      <c r="F131" s="91"/>
      <c r="G131" s="91"/>
      <c r="H131" s="91"/>
      <c r="I131" s="91"/>
      <c r="J131" s="91"/>
      <c r="K131" s="91"/>
      <c r="L131" s="91"/>
      <c r="M131" s="91"/>
      <c r="N131" s="91"/>
      <c r="O131" s="91"/>
      <c r="P131" s="91"/>
      <c r="Q131" s="91"/>
      <c r="R131" s="91"/>
      <c r="S131" s="91"/>
      <c r="T131" s="91"/>
      <c r="U131" s="91"/>
      <c r="V131" s="91"/>
      <c r="Z131" s="88">
        <v>281</v>
      </c>
    </row>
    <row r="132" spans="1:26" x14ac:dyDescent="0.25">
      <c r="A132" s="79" t="s">
        <v>1580</v>
      </c>
      <c r="B132" s="84" t="s">
        <v>341</v>
      </c>
      <c r="C132" s="91"/>
      <c r="D132" s="91"/>
      <c r="E132" s="91"/>
      <c r="F132" s="91"/>
      <c r="G132" s="91"/>
      <c r="H132" s="91"/>
      <c r="I132" s="91"/>
      <c r="J132" s="91"/>
      <c r="K132" s="91"/>
      <c r="L132" s="91"/>
      <c r="M132" s="91"/>
      <c r="N132" s="91"/>
      <c r="O132" s="91"/>
      <c r="P132" s="91"/>
      <c r="Q132" s="91"/>
      <c r="R132" s="91"/>
      <c r="S132" s="91"/>
      <c r="T132" s="91"/>
      <c r="U132" s="91"/>
      <c r="V132" s="91"/>
      <c r="Z132" s="88">
        <v>280</v>
      </c>
    </row>
    <row r="133" spans="1:26" x14ac:dyDescent="0.25">
      <c r="A133" s="79" t="s">
        <v>1582</v>
      </c>
      <c r="B133" s="84" t="s">
        <v>341</v>
      </c>
      <c r="C133" s="91"/>
      <c r="D133" s="91"/>
      <c r="E133" s="91"/>
      <c r="F133" s="91"/>
      <c r="G133" s="91"/>
      <c r="H133" s="91"/>
      <c r="I133" s="91"/>
      <c r="J133" s="91"/>
      <c r="K133" s="91"/>
      <c r="L133" s="91"/>
      <c r="M133" s="91"/>
      <c r="N133" s="91"/>
      <c r="O133" s="91"/>
      <c r="P133" s="91"/>
      <c r="Q133" s="91"/>
      <c r="R133" s="91"/>
      <c r="S133" s="91"/>
      <c r="T133" s="91"/>
      <c r="U133" s="91"/>
      <c r="V133" s="91"/>
      <c r="Z133" s="88">
        <v>279</v>
      </c>
    </row>
    <row r="134" spans="1:26" x14ac:dyDescent="0.25">
      <c r="A134" s="78" t="s">
        <v>1583</v>
      </c>
      <c r="B134" s="83" t="s">
        <v>341</v>
      </c>
      <c r="C134" s="91"/>
      <c r="D134" s="91"/>
      <c r="E134" s="91"/>
      <c r="F134" s="91"/>
      <c r="G134" s="91"/>
      <c r="H134" s="91"/>
      <c r="I134" s="91"/>
      <c r="J134" s="91"/>
      <c r="K134" s="91"/>
      <c r="L134" s="91"/>
      <c r="M134" s="91"/>
      <c r="N134" s="91"/>
      <c r="O134" s="91"/>
      <c r="P134" s="91"/>
      <c r="Q134" s="91"/>
      <c r="R134" s="91"/>
      <c r="S134" s="91"/>
      <c r="T134" s="91"/>
      <c r="U134" s="91"/>
      <c r="V134" s="91"/>
      <c r="Z134" s="88">
        <v>278</v>
      </c>
    </row>
    <row r="135" spans="1:26" x14ac:dyDescent="0.25">
      <c r="A135" s="79" t="s">
        <v>1584</v>
      </c>
      <c r="B135" s="84" t="s">
        <v>341</v>
      </c>
      <c r="C135" s="91"/>
      <c r="D135" s="91"/>
      <c r="E135" s="91"/>
      <c r="F135" s="91"/>
      <c r="G135" s="91"/>
      <c r="H135" s="91"/>
      <c r="I135" s="91"/>
      <c r="J135" s="91"/>
      <c r="K135" s="91"/>
      <c r="L135" s="91"/>
      <c r="M135" s="91"/>
      <c r="N135" s="91"/>
      <c r="O135" s="91"/>
      <c r="P135" s="91"/>
      <c r="Q135" s="91"/>
      <c r="R135" s="91"/>
      <c r="S135" s="91"/>
      <c r="T135" s="91"/>
      <c r="U135" s="91"/>
      <c r="V135" s="91"/>
      <c r="Z135" s="88">
        <v>277</v>
      </c>
    </row>
    <row r="136" spans="1:26" x14ac:dyDescent="0.25">
      <c r="A136" s="78" t="s">
        <v>1585</v>
      </c>
      <c r="B136" s="83" t="s">
        <v>341</v>
      </c>
      <c r="C136" s="91"/>
      <c r="D136" s="91"/>
      <c r="E136" s="91"/>
      <c r="F136" s="91"/>
      <c r="G136" s="91"/>
      <c r="H136" s="91"/>
      <c r="I136" s="91"/>
      <c r="J136" s="91"/>
      <c r="K136" s="91"/>
      <c r="L136" s="91"/>
      <c r="M136" s="91"/>
      <c r="N136" s="91"/>
      <c r="O136" s="91"/>
      <c r="P136" s="91"/>
      <c r="Q136" s="91"/>
      <c r="R136" s="91"/>
      <c r="S136" s="91"/>
      <c r="T136" s="91"/>
      <c r="U136" s="91"/>
      <c r="V136" s="91"/>
      <c r="Z136" s="88">
        <v>276</v>
      </c>
    </row>
    <row r="137" spans="1:26" x14ac:dyDescent="0.25">
      <c r="A137" s="79" t="s">
        <v>1586</v>
      </c>
      <c r="B137" s="84" t="s">
        <v>341</v>
      </c>
      <c r="C137" s="91"/>
      <c r="D137" s="91"/>
      <c r="E137" s="91"/>
      <c r="F137" s="91"/>
      <c r="G137" s="91"/>
      <c r="H137" s="91"/>
      <c r="I137" s="91"/>
      <c r="J137" s="91"/>
      <c r="K137" s="91"/>
      <c r="L137" s="91"/>
      <c r="M137" s="91"/>
      <c r="N137" s="91"/>
      <c r="O137" s="91"/>
      <c r="P137" s="91"/>
      <c r="Q137" s="91"/>
      <c r="R137" s="91"/>
      <c r="S137" s="91"/>
      <c r="T137" s="91"/>
      <c r="U137" s="91"/>
      <c r="V137" s="91"/>
      <c r="Z137" s="88">
        <v>275</v>
      </c>
    </row>
    <row r="138" spans="1:26" x14ac:dyDescent="0.25">
      <c r="A138" s="78" t="s">
        <v>1618</v>
      </c>
      <c r="B138" s="83" t="s">
        <v>341</v>
      </c>
      <c r="C138" s="91"/>
      <c r="D138" s="91"/>
      <c r="E138" s="91"/>
      <c r="F138" s="91"/>
      <c r="G138" s="91"/>
      <c r="H138" s="91"/>
      <c r="I138" s="91"/>
      <c r="J138" s="91"/>
      <c r="K138" s="91"/>
      <c r="L138" s="91"/>
      <c r="M138" s="91"/>
      <c r="N138" s="91"/>
      <c r="O138" s="91"/>
      <c r="P138" s="91"/>
      <c r="Q138" s="91"/>
      <c r="R138" s="91"/>
      <c r="S138" s="91"/>
      <c r="T138" s="91"/>
      <c r="U138" s="91"/>
      <c r="V138" s="91"/>
      <c r="Z138" s="88">
        <v>274</v>
      </c>
    </row>
    <row r="139" spans="1:26" x14ac:dyDescent="0.25">
      <c r="A139" s="79" t="s">
        <v>1629</v>
      </c>
      <c r="B139" s="84" t="s">
        <v>341</v>
      </c>
      <c r="C139" s="91"/>
      <c r="D139" s="91"/>
      <c r="E139" s="91"/>
      <c r="F139" s="91"/>
      <c r="G139" s="91"/>
      <c r="H139" s="91"/>
      <c r="I139" s="91"/>
      <c r="J139" s="91"/>
      <c r="K139" s="91"/>
      <c r="L139" s="91"/>
      <c r="M139" s="91"/>
      <c r="N139" s="91"/>
      <c r="O139" s="91"/>
      <c r="P139" s="91"/>
      <c r="Q139" s="91"/>
      <c r="R139" s="91"/>
      <c r="S139" s="91"/>
      <c r="T139" s="91"/>
      <c r="U139" s="91"/>
      <c r="V139" s="91"/>
      <c r="Z139" s="88">
        <v>273</v>
      </c>
    </row>
    <row r="140" spans="1:26" x14ac:dyDescent="0.25">
      <c r="A140" s="78" t="s">
        <v>1630</v>
      </c>
      <c r="B140" s="83" t="s">
        <v>341</v>
      </c>
      <c r="C140" s="91"/>
      <c r="D140" s="91"/>
      <c r="E140" s="91"/>
      <c r="F140" s="91"/>
      <c r="G140" s="91"/>
      <c r="H140" s="91"/>
      <c r="I140" s="91"/>
      <c r="J140" s="91"/>
      <c r="K140" s="91"/>
      <c r="L140" s="91"/>
      <c r="M140" s="91"/>
      <c r="N140" s="91"/>
      <c r="O140" s="91"/>
      <c r="P140" s="91"/>
      <c r="Q140" s="91"/>
      <c r="R140" s="91"/>
      <c r="S140" s="91"/>
      <c r="T140" s="91"/>
      <c r="U140" s="91"/>
      <c r="V140" s="91"/>
      <c r="Z140" s="88">
        <v>272</v>
      </c>
    </row>
    <row r="141" spans="1:26" x14ac:dyDescent="0.25">
      <c r="A141" s="79" t="s">
        <v>1631</v>
      </c>
      <c r="B141" s="84" t="s">
        <v>341</v>
      </c>
      <c r="C141" s="91"/>
      <c r="D141" s="91"/>
      <c r="E141" s="91"/>
      <c r="F141" s="91"/>
      <c r="G141" s="91"/>
      <c r="H141" s="91"/>
      <c r="I141" s="91"/>
      <c r="J141" s="91"/>
      <c r="K141" s="91"/>
      <c r="L141" s="91"/>
      <c r="M141" s="91"/>
      <c r="N141" s="91"/>
      <c r="O141" s="91"/>
      <c r="P141" s="91"/>
      <c r="Q141" s="91"/>
      <c r="R141" s="91"/>
      <c r="S141" s="91"/>
      <c r="T141" s="91"/>
      <c r="U141" s="91"/>
      <c r="V141" s="91"/>
      <c r="Z141" s="88">
        <v>271</v>
      </c>
    </row>
    <row r="142" spans="1:26" x14ac:dyDescent="0.25">
      <c r="A142" s="78" t="s">
        <v>1632</v>
      </c>
      <c r="B142" s="83" t="s">
        <v>341</v>
      </c>
      <c r="C142" s="91"/>
      <c r="D142" s="91"/>
      <c r="E142" s="91"/>
      <c r="F142" s="91"/>
      <c r="G142" s="91"/>
      <c r="H142" s="91"/>
      <c r="I142" s="91"/>
      <c r="J142" s="91"/>
      <c r="K142" s="91"/>
      <c r="L142" s="91"/>
      <c r="M142" s="91"/>
      <c r="N142" s="91"/>
      <c r="O142" s="91"/>
      <c r="P142" s="91"/>
      <c r="Q142" s="91"/>
      <c r="R142" s="91"/>
      <c r="S142" s="91"/>
      <c r="T142" s="91"/>
      <c r="U142" s="91"/>
      <c r="V142" s="91"/>
      <c r="Z142" s="88">
        <v>270</v>
      </c>
    </row>
    <row r="143" spans="1:26" x14ac:dyDescent="0.25">
      <c r="A143" s="79" t="s">
        <v>1633</v>
      </c>
      <c r="B143" s="84" t="s">
        <v>341</v>
      </c>
      <c r="C143" s="91"/>
      <c r="D143" s="91"/>
      <c r="E143" s="91"/>
      <c r="F143" s="91"/>
      <c r="G143" s="91"/>
      <c r="H143" s="91"/>
      <c r="I143" s="91"/>
      <c r="J143" s="91"/>
      <c r="K143" s="91"/>
      <c r="L143" s="91"/>
      <c r="M143" s="91"/>
      <c r="N143" s="91"/>
      <c r="O143" s="91"/>
      <c r="P143" s="91"/>
      <c r="Q143" s="91"/>
      <c r="R143" s="91"/>
      <c r="S143" s="91"/>
      <c r="T143" s="91"/>
      <c r="U143" s="91"/>
      <c r="V143" s="91"/>
      <c r="Z143" s="88">
        <v>269</v>
      </c>
    </row>
    <row r="144" spans="1:26" x14ac:dyDescent="0.25">
      <c r="A144" s="78" t="s">
        <v>1634</v>
      </c>
      <c r="B144" s="83" t="s">
        <v>341</v>
      </c>
      <c r="C144" s="91"/>
      <c r="D144" s="91"/>
      <c r="E144" s="91"/>
      <c r="F144" s="91"/>
      <c r="G144" s="91"/>
      <c r="H144" s="91"/>
      <c r="I144" s="91"/>
      <c r="J144" s="91"/>
      <c r="K144" s="91"/>
      <c r="L144" s="91"/>
      <c r="M144" s="91"/>
      <c r="N144" s="91"/>
      <c r="O144" s="91"/>
      <c r="P144" s="91"/>
      <c r="Q144" s="91"/>
      <c r="R144" s="91"/>
      <c r="S144" s="91"/>
      <c r="T144" s="91"/>
      <c r="U144" s="91"/>
      <c r="V144" s="91"/>
      <c r="Z144" s="88">
        <v>268</v>
      </c>
    </row>
    <row r="145" spans="1:26" x14ac:dyDescent="0.25">
      <c r="A145" s="79" t="s">
        <v>1685</v>
      </c>
      <c r="B145" s="84" t="s">
        <v>341</v>
      </c>
      <c r="C145" s="91"/>
      <c r="D145" s="91"/>
      <c r="E145" s="91"/>
      <c r="F145" s="91"/>
      <c r="G145" s="91"/>
      <c r="H145" s="91"/>
      <c r="I145" s="91"/>
      <c r="J145" s="91"/>
      <c r="K145" s="91"/>
      <c r="L145" s="91"/>
      <c r="M145" s="91"/>
      <c r="N145" s="91"/>
      <c r="O145" s="91"/>
      <c r="P145" s="91"/>
      <c r="Q145" s="91"/>
      <c r="R145" s="91"/>
      <c r="S145" s="91"/>
      <c r="T145" s="91"/>
      <c r="U145" s="91"/>
      <c r="V145" s="91"/>
      <c r="Z145" s="88">
        <v>267</v>
      </c>
    </row>
    <row r="146" spans="1:26" x14ac:dyDescent="0.25">
      <c r="A146" s="78" t="s">
        <v>1692</v>
      </c>
      <c r="B146" s="83" t="s">
        <v>341</v>
      </c>
      <c r="C146" s="91"/>
      <c r="D146" s="91"/>
      <c r="E146" s="91"/>
      <c r="F146" s="91"/>
      <c r="G146" s="91"/>
      <c r="H146" s="91"/>
      <c r="I146" s="91"/>
      <c r="J146" s="91"/>
      <c r="K146" s="91"/>
      <c r="L146" s="91"/>
      <c r="M146" s="91"/>
      <c r="N146" s="91"/>
      <c r="O146" s="91"/>
      <c r="P146" s="91"/>
      <c r="Q146" s="91"/>
      <c r="R146" s="91"/>
      <c r="S146" s="91"/>
      <c r="T146" s="91"/>
      <c r="U146" s="91"/>
      <c r="V146" s="91"/>
      <c r="Z146" s="88">
        <v>266</v>
      </c>
    </row>
    <row r="147" spans="1:26" x14ac:dyDescent="0.25">
      <c r="A147" s="79" t="s">
        <v>1693</v>
      </c>
      <c r="B147" s="84" t="s">
        <v>341</v>
      </c>
      <c r="C147" s="91"/>
      <c r="D147" s="91"/>
      <c r="E147" s="91"/>
      <c r="F147" s="91"/>
      <c r="G147" s="91"/>
      <c r="H147" s="91"/>
      <c r="I147" s="91"/>
      <c r="J147" s="91"/>
      <c r="K147" s="91"/>
      <c r="L147" s="91"/>
      <c r="M147" s="91"/>
      <c r="N147" s="91"/>
      <c r="O147" s="91"/>
      <c r="P147" s="91"/>
      <c r="Q147" s="91"/>
      <c r="R147" s="91"/>
      <c r="S147" s="91"/>
      <c r="T147" s="91"/>
      <c r="U147" s="91"/>
      <c r="V147" s="91"/>
      <c r="Z147" s="88">
        <v>265</v>
      </c>
    </row>
    <row r="148" spans="1:26" x14ac:dyDescent="0.25">
      <c r="A148" s="78" t="s">
        <v>1694</v>
      </c>
      <c r="B148" s="83" t="s">
        <v>341</v>
      </c>
      <c r="C148" s="91"/>
      <c r="D148" s="91"/>
      <c r="E148" s="91"/>
      <c r="F148" s="91"/>
      <c r="G148" s="91"/>
      <c r="H148" s="91"/>
      <c r="I148" s="91"/>
      <c r="J148" s="91"/>
      <c r="K148" s="91"/>
      <c r="L148" s="91"/>
      <c r="M148" s="91"/>
      <c r="N148" s="91"/>
      <c r="O148" s="91"/>
      <c r="P148" s="91"/>
      <c r="Q148" s="91"/>
      <c r="R148" s="91"/>
      <c r="S148" s="91"/>
      <c r="T148" s="91"/>
      <c r="U148" s="91"/>
      <c r="V148" s="91"/>
      <c r="Z148" s="88">
        <v>264</v>
      </c>
    </row>
    <row r="149" spans="1:26" x14ac:dyDescent="0.25">
      <c r="A149" s="79" t="s">
        <v>1695</v>
      </c>
      <c r="B149" s="84" t="s">
        <v>341</v>
      </c>
      <c r="C149" s="91"/>
      <c r="D149" s="91"/>
      <c r="E149" s="91"/>
      <c r="F149" s="91"/>
      <c r="G149" s="91"/>
      <c r="H149" s="91"/>
      <c r="I149" s="91"/>
      <c r="J149" s="91"/>
      <c r="K149" s="91"/>
      <c r="L149" s="91"/>
      <c r="M149" s="91"/>
      <c r="N149" s="91"/>
      <c r="O149" s="91"/>
      <c r="P149" s="91"/>
      <c r="Q149" s="91"/>
      <c r="R149" s="91"/>
      <c r="S149" s="91"/>
      <c r="T149" s="91"/>
      <c r="U149" s="91"/>
      <c r="V149" s="91"/>
      <c r="Z149" s="88">
        <v>263</v>
      </c>
    </row>
    <row r="150" spans="1:26" x14ac:dyDescent="0.25">
      <c r="A150" s="78" t="s">
        <v>1770</v>
      </c>
      <c r="B150" s="83" t="s">
        <v>341</v>
      </c>
      <c r="C150" s="91"/>
      <c r="D150" s="91"/>
      <c r="E150" s="91"/>
      <c r="F150" s="91"/>
      <c r="G150" s="91"/>
      <c r="H150" s="91"/>
      <c r="I150" s="91"/>
      <c r="J150" s="91"/>
      <c r="K150" s="91"/>
      <c r="L150" s="91"/>
      <c r="M150" s="91"/>
      <c r="N150" s="91"/>
      <c r="O150" s="91"/>
      <c r="P150" s="91"/>
      <c r="Q150" s="91"/>
      <c r="R150" s="91"/>
      <c r="S150" s="91"/>
      <c r="T150" s="91"/>
      <c r="U150" s="91"/>
      <c r="V150" s="91"/>
      <c r="Z150" s="88">
        <v>262</v>
      </c>
    </row>
    <row r="151" spans="1:26" x14ac:dyDescent="0.25">
      <c r="A151" s="79" t="s">
        <v>1771</v>
      </c>
      <c r="B151" s="84" t="s">
        <v>341</v>
      </c>
      <c r="C151" s="91"/>
      <c r="D151" s="91"/>
      <c r="E151" s="91"/>
      <c r="F151" s="91"/>
      <c r="G151" s="91"/>
      <c r="H151" s="91"/>
      <c r="I151" s="91"/>
      <c r="J151" s="91"/>
      <c r="K151" s="91"/>
      <c r="L151" s="91"/>
      <c r="M151" s="91"/>
      <c r="N151" s="91"/>
      <c r="O151" s="91"/>
      <c r="P151" s="91"/>
      <c r="Q151" s="91"/>
      <c r="R151" s="91"/>
      <c r="S151" s="91"/>
      <c r="T151" s="91"/>
      <c r="U151" s="91"/>
      <c r="V151" s="91"/>
      <c r="Z151" s="88">
        <v>261</v>
      </c>
    </row>
    <row r="152" spans="1:26" x14ac:dyDescent="0.25">
      <c r="A152" s="78" t="s">
        <v>1772</v>
      </c>
      <c r="B152" s="83" t="s">
        <v>341</v>
      </c>
      <c r="C152" s="91"/>
      <c r="D152" s="91"/>
      <c r="E152" s="91"/>
      <c r="F152" s="91"/>
      <c r="G152" s="91"/>
      <c r="H152" s="91"/>
      <c r="I152" s="91"/>
      <c r="J152" s="91"/>
      <c r="K152" s="91"/>
      <c r="L152" s="91"/>
      <c r="M152" s="91"/>
      <c r="N152" s="91"/>
      <c r="O152" s="91"/>
      <c r="P152" s="91"/>
      <c r="Q152" s="91"/>
      <c r="R152" s="91"/>
      <c r="S152" s="91"/>
      <c r="T152" s="91"/>
      <c r="U152" s="91"/>
      <c r="V152" s="91"/>
      <c r="Z152" s="88">
        <v>260</v>
      </c>
    </row>
    <row r="153" spans="1:26" x14ac:dyDescent="0.25">
      <c r="A153" s="79" t="s">
        <v>1773</v>
      </c>
      <c r="B153" s="84" t="s">
        <v>341</v>
      </c>
      <c r="C153" s="91"/>
      <c r="D153" s="91"/>
      <c r="E153" s="91"/>
      <c r="F153" s="91"/>
      <c r="G153" s="91"/>
      <c r="H153" s="91"/>
      <c r="I153" s="91"/>
      <c r="J153" s="91"/>
      <c r="K153" s="91"/>
      <c r="L153" s="91"/>
      <c r="M153" s="91"/>
      <c r="N153" s="91"/>
      <c r="O153" s="91"/>
      <c r="P153" s="91"/>
      <c r="Q153" s="91"/>
      <c r="R153" s="91"/>
      <c r="S153" s="91"/>
      <c r="T153" s="91"/>
      <c r="U153" s="91"/>
      <c r="V153" s="91"/>
      <c r="Z153" s="88">
        <v>259</v>
      </c>
    </row>
    <row r="154" spans="1:26" x14ac:dyDescent="0.25">
      <c r="A154" s="78" t="s">
        <v>1774</v>
      </c>
      <c r="B154" s="83" t="s">
        <v>341</v>
      </c>
      <c r="C154" s="91"/>
      <c r="D154" s="91"/>
      <c r="E154" s="91"/>
      <c r="F154" s="91"/>
      <c r="G154" s="91"/>
      <c r="H154" s="91"/>
      <c r="I154" s="91"/>
      <c r="J154" s="91"/>
      <c r="K154" s="91"/>
      <c r="L154" s="91"/>
      <c r="M154" s="91"/>
      <c r="N154" s="91"/>
      <c r="O154" s="91"/>
      <c r="P154" s="91"/>
      <c r="Q154" s="91"/>
      <c r="R154" s="91"/>
      <c r="S154" s="91"/>
      <c r="T154" s="91"/>
      <c r="U154" s="91"/>
      <c r="V154" s="91"/>
      <c r="Z154" s="88">
        <v>258</v>
      </c>
    </row>
    <row r="155" spans="1:26" x14ac:dyDescent="0.25">
      <c r="A155" s="79" t="s">
        <v>1775</v>
      </c>
      <c r="B155" s="84" t="s">
        <v>341</v>
      </c>
      <c r="C155" s="91"/>
      <c r="D155" s="91"/>
      <c r="E155" s="91"/>
      <c r="F155" s="91"/>
      <c r="G155" s="91"/>
      <c r="H155" s="91"/>
      <c r="I155" s="91"/>
      <c r="J155" s="91"/>
      <c r="K155" s="91"/>
      <c r="L155" s="91"/>
      <c r="M155" s="91"/>
      <c r="N155" s="91"/>
      <c r="O155" s="91"/>
      <c r="P155" s="91"/>
      <c r="Q155" s="91"/>
      <c r="R155" s="91"/>
      <c r="S155" s="91"/>
      <c r="T155" s="91"/>
      <c r="U155" s="91"/>
      <c r="V155" s="91"/>
      <c r="Z155" s="88">
        <v>257</v>
      </c>
    </row>
    <row r="156" spans="1:26" x14ac:dyDescent="0.25">
      <c r="A156" s="78" t="s">
        <v>1776</v>
      </c>
      <c r="B156" s="83" t="s">
        <v>341</v>
      </c>
      <c r="C156" s="91"/>
      <c r="D156" s="91"/>
      <c r="E156" s="91"/>
      <c r="F156" s="91"/>
      <c r="G156" s="91"/>
      <c r="H156" s="91"/>
      <c r="I156" s="91"/>
      <c r="J156" s="91"/>
      <c r="K156" s="91"/>
      <c r="L156" s="91"/>
      <c r="M156" s="91"/>
      <c r="N156" s="91"/>
      <c r="O156" s="91"/>
      <c r="P156" s="91"/>
      <c r="Q156" s="91"/>
      <c r="R156" s="91"/>
      <c r="S156" s="91"/>
      <c r="T156" s="91"/>
      <c r="U156" s="91"/>
      <c r="V156" s="91"/>
      <c r="Z156" s="88">
        <v>256</v>
      </c>
    </row>
    <row r="157" spans="1:26" x14ac:dyDescent="0.25">
      <c r="A157" s="79" t="s">
        <v>1777</v>
      </c>
      <c r="B157" s="84" t="s">
        <v>341</v>
      </c>
      <c r="C157" s="91"/>
      <c r="D157" s="91"/>
      <c r="E157" s="91"/>
      <c r="F157" s="91"/>
      <c r="G157" s="91"/>
      <c r="H157" s="91"/>
      <c r="I157" s="91"/>
      <c r="J157" s="91"/>
      <c r="K157" s="91"/>
      <c r="L157" s="91"/>
      <c r="M157" s="91"/>
      <c r="N157" s="91"/>
      <c r="O157" s="91"/>
      <c r="P157" s="91"/>
      <c r="Q157" s="91"/>
      <c r="R157" s="91"/>
      <c r="S157" s="91"/>
      <c r="T157" s="91"/>
      <c r="U157" s="91"/>
      <c r="V157" s="91"/>
      <c r="Z157" s="88">
        <v>255</v>
      </c>
    </row>
    <row r="158" spans="1:26" x14ac:dyDescent="0.25">
      <c r="A158" s="78" t="s">
        <v>1778</v>
      </c>
      <c r="B158" s="83" t="s">
        <v>341</v>
      </c>
      <c r="C158" s="91"/>
      <c r="D158" s="91"/>
      <c r="E158" s="91"/>
      <c r="F158" s="91"/>
      <c r="G158" s="91"/>
      <c r="H158" s="91"/>
      <c r="I158" s="91"/>
      <c r="J158" s="91"/>
      <c r="K158" s="91"/>
      <c r="L158" s="91"/>
      <c r="M158" s="91"/>
      <c r="N158" s="91"/>
      <c r="O158" s="91"/>
      <c r="P158" s="91"/>
      <c r="Q158" s="91"/>
      <c r="R158" s="91"/>
      <c r="S158" s="91"/>
      <c r="T158" s="91"/>
      <c r="U158" s="91"/>
      <c r="V158" s="91"/>
      <c r="Z158" s="88">
        <v>254</v>
      </c>
    </row>
    <row r="159" spans="1:26" x14ac:dyDescent="0.25">
      <c r="A159" s="79" t="s">
        <v>1779</v>
      </c>
      <c r="B159" s="84" t="s">
        <v>341</v>
      </c>
      <c r="C159" s="91"/>
      <c r="D159" s="91"/>
      <c r="E159" s="91"/>
      <c r="F159" s="91"/>
      <c r="G159" s="91"/>
      <c r="H159" s="91"/>
      <c r="I159" s="91"/>
      <c r="J159" s="91"/>
      <c r="K159" s="91"/>
      <c r="L159" s="91"/>
      <c r="M159" s="91"/>
      <c r="N159" s="91"/>
      <c r="O159" s="91"/>
      <c r="P159" s="91"/>
      <c r="Q159" s="91"/>
      <c r="R159" s="91"/>
      <c r="S159" s="91"/>
      <c r="T159" s="91"/>
      <c r="U159" s="91"/>
      <c r="V159" s="91"/>
      <c r="Z159" s="88">
        <v>253</v>
      </c>
    </row>
    <row r="160" spans="1:26" x14ac:dyDescent="0.25">
      <c r="A160" s="78" t="s">
        <v>1780</v>
      </c>
      <c r="B160" s="83" t="s">
        <v>341</v>
      </c>
      <c r="C160" s="91"/>
      <c r="D160" s="91"/>
      <c r="E160" s="91"/>
      <c r="F160" s="91"/>
      <c r="G160" s="91"/>
      <c r="H160" s="91"/>
      <c r="I160" s="91"/>
      <c r="J160" s="91"/>
      <c r="K160" s="91"/>
      <c r="L160" s="91"/>
      <c r="M160" s="91"/>
      <c r="N160" s="91"/>
      <c r="O160" s="91"/>
      <c r="P160" s="91"/>
      <c r="Q160" s="91"/>
      <c r="R160" s="91"/>
      <c r="S160" s="91"/>
      <c r="T160" s="91"/>
      <c r="U160" s="91"/>
      <c r="V160" s="91"/>
      <c r="Z160" s="88">
        <v>252</v>
      </c>
    </row>
    <row r="161" spans="1:26" x14ac:dyDescent="0.25">
      <c r="A161" s="78" t="s">
        <v>1781</v>
      </c>
      <c r="B161" s="83" t="s">
        <v>341</v>
      </c>
      <c r="C161" s="91"/>
      <c r="D161" s="91"/>
      <c r="E161" s="91"/>
      <c r="F161" s="91"/>
      <c r="G161" s="91"/>
      <c r="H161" s="91"/>
      <c r="I161" s="91"/>
      <c r="J161" s="91"/>
      <c r="K161" s="91"/>
      <c r="L161" s="91"/>
      <c r="M161" s="91"/>
      <c r="N161" s="91"/>
      <c r="O161" s="91"/>
      <c r="P161" s="91"/>
      <c r="Q161" s="91"/>
      <c r="R161" s="91"/>
      <c r="S161" s="91"/>
      <c r="T161" s="91"/>
      <c r="U161" s="91"/>
      <c r="V161" s="91"/>
      <c r="Z161" s="88">
        <v>251</v>
      </c>
    </row>
    <row r="162" spans="1:26" x14ac:dyDescent="0.25">
      <c r="A162" s="78" t="s">
        <v>1793</v>
      </c>
      <c r="B162" s="83" t="s">
        <v>341</v>
      </c>
      <c r="C162" s="91"/>
      <c r="D162" s="91"/>
      <c r="E162" s="91"/>
      <c r="F162" s="91"/>
      <c r="G162" s="91"/>
      <c r="H162" s="91"/>
      <c r="I162" s="91"/>
      <c r="J162" s="91"/>
      <c r="K162" s="91"/>
      <c r="L162" s="91"/>
      <c r="M162" s="91"/>
      <c r="N162" s="91"/>
      <c r="O162" s="91"/>
      <c r="P162" s="91"/>
      <c r="Q162" s="91"/>
      <c r="R162" s="91"/>
      <c r="S162" s="91"/>
      <c r="T162" s="91"/>
      <c r="U162" s="91"/>
      <c r="V162" s="91"/>
      <c r="Z162" s="88">
        <v>250</v>
      </c>
    </row>
    <row r="163" spans="1:26" x14ac:dyDescent="0.25">
      <c r="A163" s="79" t="s">
        <v>1794</v>
      </c>
      <c r="B163" s="84" t="s">
        <v>341</v>
      </c>
      <c r="C163" s="91"/>
      <c r="D163" s="91"/>
      <c r="E163" s="91"/>
      <c r="F163" s="91"/>
      <c r="G163" s="91"/>
      <c r="H163" s="91"/>
      <c r="I163" s="91"/>
      <c r="J163" s="91"/>
      <c r="K163" s="91"/>
      <c r="L163" s="91"/>
      <c r="M163" s="91"/>
      <c r="N163" s="91"/>
      <c r="O163" s="91"/>
      <c r="P163" s="91"/>
      <c r="Q163" s="91"/>
      <c r="R163" s="91"/>
      <c r="S163" s="91"/>
      <c r="T163" s="91"/>
      <c r="U163" s="91"/>
      <c r="V163" s="91"/>
      <c r="Z163" s="88">
        <v>249</v>
      </c>
    </row>
    <row r="164" spans="1:26" x14ac:dyDescent="0.25">
      <c r="A164" s="78" t="s">
        <v>1795</v>
      </c>
      <c r="B164" s="83" t="s">
        <v>341</v>
      </c>
      <c r="C164" s="91"/>
      <c r="D164" s="91"/>
      <c r="E164" s="91"/>
      <c r="F164" s="91"/>
      <c r="G164" s="91"/>
      <c r="H164" s="91"/>
      <c r="I164" s="91"/>
      <c r="J164" s="91"/>
      <c r="K164" s="91"/>
      <c r="L164" s="91"/>
      <c r="M164" s="91"/>
      <c r="N164" s="91"/>
      <c r="O164" s="91"/>
      <c r="P164" s="91"/>
      <c r="Q164" s="91"/>
      <c r="R164" s="91"/>
      <c r="S164" s="91"/>
      <c r="T164" s="91"/>
      <c r="U164" s="91"/>
      <c r="V164" s="91"/>
      <c r="Z164" s="88">
        <v>248</v>
      </c>
    </row>
    <row r="165" spans="1:26" x14ac:dyDescent="0.25">
      <c r="A165" s="79" t="s">
        <v>1796</v>
      </c>
      <c r="B165" s="84" t="s">
        <v>341</v>
      </c>
      <c r="C165" s="91"/>
      <c r="D165" s="91"/>
      <c r="E165" s="91"/>
      <c r="F165" s="91"/>
      <c r="G165" s="91"/>
      <c r="H165" s="91"/>
      <c r="I165" s="91"/>
      <c r="J165" s="91"/>
      <c r="K165" s="91"/>
      <c r="L165" s="91"/>
      <c r="M165" s="91"/>
      <c r="N165" s="91"/>
      <c r="O165" s="91"/>
      <c r="P165" s="91"/>
      <c r="Q165" s="91"/>
      <c r="R165" s="91"/>
      <c r="S165" s="91"/>
      <c r="T165" s="91"/>
      <c r="U165" s="91"/>
      <c r="V165" s="91"/>
      <c r="Z165" s="88">
        <v>247</v>
      </c>
    </row>
    <row r="166" spans="1:26" x14ac:dyDescent="0.25">
      <c r="A166" s="79" t="s">
        <v>1797</v>
      </c>
      <c r="B166" s="84" t="s">
        <v>341</v>
      </c>
      <c r="C166" s="91"/>
      <c r="D166" s="91"/>
      <c r="E166" s="91"/>
      <c r="F166" s="91"/>
      <c r="G166" s="91"/>
      <c r="H166" s="91"/>
      <c r="I166" s="91"/>
      <c r="J166" s="91"/>
      <c r="K166" s="91"/>
      <c r="L166" s="91"/>
      <c r="M166" s="91"/>
      <c r="N166" s="91"/>
      <c r="O166" s="91"/>
      <c r="P166" s="91"/>
      <c r="Q166" s="91"/>
      <c r="R166" s="91"/>
      <c r="S166" s="91"/>
      <c r="T166" s="91"/>
      <c r="U166" s="91"/>
      <c r="V166" s="91"/>
      <c r="Z166" s="88">
        <v>246</v>
      </c>
    </row>
    <row r="167" spans="1:26" x14ac:dyDescent="0.25">
      <c r="A167" s="79" t="s">
        <v>1798</v>
      </c>
      <c r="B167" s="84" t="s">
        <v>341</v>
      </c>
      <c r="C167" s="91"/>
      <c r="D167" s="91"/>
      <c r="E167" s="91"/>
      <c r="F167" s="91"/>
      <c r="G167" s="91"/>
      <c r="H167" s="91"/>
      <c r="I167" s="91"/>
      <c r="J167" s="91"/>
      <c r="K167" s="91"/>
      <c r="L167" s="91"/>
      <c r="M167" s="91"/>
      <c r="N167" s="91"/>
      <c r="O167" s="91"/>
      <c r="P167" s="91"/>
      <c r="Q167" s="91"/>
      <c r="R167" s="91"/>
      <c r="S167" s="91"/>
      <c r="T167" s="91"/>
      <c r="U167" s="91"/>
      <c r="V167" s="91"/>
      <c r="Z167" s="88">
        <v>245</v>
      </c>
    </row>
    <row r="168" spans="1:26" x14ac:dyDescent="0.25">
      <c r="A168" s="78" t="s">
        <v>1799</v>
      </c>
      <c r="B168" s="83" t="s">
        <v>341</v>
      </c>
      <c r="C168" s="91"/>
      <c r="D168" s="91"/>
      <c r="E168" s="91"/>
      <c r="F168" s="91"/>
      <c r="G168" s="91"/>
      <c r="H168" s="91"/>
      <c r="I168" s="91"/>
      <c r="J168" s="91"/>
      <c r="K168" s="91"/>
      <c r="L168" s="91"/>
      <c r="M168" s="91"/>
      <c r="N168" s="91"/>
      <c r="O168" s="91"/>
      <c r="P168" s="91"/>
      <c r="Q168" s="91"/>
      <c r="R168" s="91"/>
      <c r="S168" s="91"/>
      <c r="T168" s="91"/>
      <c r="U168" s="91"/>
      <c r="V168" s="91"/>
      <c r="Z168" s="88">
        <v>244</v>
      </c>
    </row>
    <row r="169" spans="1:26" x14ac:dyDescent="0.25">
      <c r="A169" s="79" t="s">
        <v>1800</v>
      </c>
      <c r="B169" s="84" t="s">
        <v>341</v>
      </c>
      <c r="C169" s="91"/>
      <c r="D169" s="91"/>
      <c r="E169" s="91"/>
      <c r="F169" s="91"/>
      <c r="G169" s="91"/>
      <c r="H169" s="91"/>
      <c r="I169" s="91"/>
      <c r="J169" s="91"/>
      <c r="K169" s="91"/>
      <c r="L169" s="91"/>
      <c r="M169" s="91"/>
      <c r="N169" s="91"/>
      <c r="O169" s="91"/>
      <c r="P169" s="91"/>
      <c r="Q169" s="91"/>
      <c r="R169" s="91"/>
      <c r="S169" s="91"/>
      <c r="T169" s="91"/>
      <c r="U169" s="91"/>
      <c r="V169" s="91"/>
      <c r="Z169" s="88">
        <v>243</v>
      </c>
    </row>
    <row r="170" spans="1:26" x14ac:dyDescent="0.25">
      <c r="A170" s="78" t="s">
        <v>1801</v>
      </c>
      <c r="B170" s="83" t="s">
        <v>341</v>
      </c>
      <c r="C170" s="91"/>
      <c r="D170" s="91"/>
      <c r="E170" s="91"/>
      <c r="F170" s="91"/>
      <c r="G170" s="91"/>
      <c r="H170" s="91"/>
      <c r="I170" s="91"/>
      <c r="J170" s="91"/>
      <c r="K170" s="91"/>
      <c r="L170" s="91"/>
      <c r="M170" s="91"/>
      <c r="N170" s="91"/>
      <c r="O170" s="91"/>
      <c r="P170" s="91"/>
      <c r="Q170" s="91"/>
      <c r="R170" s="91"/>
      <c r="S170" s="91"/>
      <c r="T170" s="91"/>
      <c r="U170" s="91"/>
      <c r="V170" s="91"/>
      <c r="Z170" s="88">
        <v>242</v>
      </c>
    </row>
    <row r="171" spans="1:26" x14ac:dyDescent="0.25">
      <c r="A171" s="78" t="s">
        <v>1802</v>
      </c>
      <c r="B171" s="83" t="s">
        <v>341</v>
      </c>
      <c r="C171" s="91"/>
      <c r="D171" s="91"/>
      <c r="E171" s="91"/>
      <c r="F171" s="91"/>
      <c r="G171" s="91"/>
      <c r="H171" s="91"/>
      <c r="I171" s="91"/>
      <c r="J171" s="91"/>
      <c r="K171" s="91"/>
      <c r="L171" s="91"/>
      <c r="M171" s="91"/>
      <c r="N171" s="91"/>
      <c r="O171" s="91"/>
      <c r="P171" s="91"/>
      <c r="Q171" s="91"/>
      <c r="R171" s="91"/>
      <c r="S171" s="91"/>
      <c r="T171" s="91"/>
      <c r="U171" s="91"/>
      <c r="V171" s="91"/>
      <c r="Z171" s="88">
        <v>241</v>
      </c>
    </row>
    <row r="172" spans="1:26" x14ac:dyDescent="0.25">
      <c r="A172" s="78" t="s">
        <v>1803</v>
      </c>
      <c r="B172" s="83" t="s">
        <v>341</v>
      </c>
      <c r="C172" s="91"/>
      <c r="D172" s="91"/>
      <c r="E172" s="91"/>
      <c r="F172" s="91"/>
      <c r="G172" s="91"/>
      <c r="H172" s="91"/>
      <c r="I172" s="91"/>
      <c r="J172" s="91"/>
      <c r="K172" s="91"/>
      <c r="L172" s="91"/>
      <c r="M172" s="91"/>
      <c r="N172" s="91"/>
      <c r="O172" s="91"/>
      <c r="P172" s="91"/>
      <c r="Q172" s="91"/>
      <c r="R172" s="91"/>
      <c r="S172" s="91"/>
      <c r="T172" s="91"/>
      <c r="U172" s="91"/>
      <c r="V172" s="91"/>
      <c r="Z172" s="88">
        <v>240</v>
      </c>
    </row>
    <row r="173" spans="1:26" x14ac:dyDescent="0.25">
      <c r="A173" s="79" t="s">
        <v>1804</v>
      </c>
      <c r="B173" s="84" t="s">
        <v>341</v>
      </c>
      <c r="C173" s="91"/>
      <c r="D173" s="91"/>
      <c r="E173" s="91"/>
      <c r="F173" s="91"/>
      <c r="G173" s="91"/>
      <c r="H173" s="91"/>
      <c r="I173" s="91"/>
      <c r="J173" s="91"/>
      <c r="K173" s="91"/>
      <c r="L173" s="91"/>
      <c r="M173" s="91"/>
      <c r="N173" s="91"/>
      <c r="O173" s="91"/>
      <c r="P173" s="91"/>
      <c r="Q173" s="91"/>
      <c r="R173" s="91"/>
      <c r="S173" s="91"/>
      <c r="T173" s="91"/>
      <c r="U173" s="91"/>
      <c r="V173" s="91"/>
      <c r="Z173" s="88">
        <v>239</v>
      </c>
    </row>
    <row r="174" spans="1:26" x14ac:dyDescent="0.25">
      <c r="A174" s="78" t="s">
        <v>1805</v>
      </c>
      <c r="B174" s="83" t="s">
        <v>341</v>
      </c>
      <c r="C174" s="91"/>
      <c r="D174" s="91"/>
      <c r="E174" s="91"/>
      <c r="F174" s="91"/>
      <c r="G174" s="91"/>
      <c r="H174" s="91"/>
      <c r="I174" s="91"/>
      <c r="J174" s="91"/>
      <c r="K174" s="91"/>
      <c r="L174" s="91"/>
      <c r="M174" s="91"/>
      <c r="N174" s="91"/>
      <c r="O174" s="91"/>
      <c r="P174" s="91"/>
      <c r="Q174" s="91"/>
      <c r="R174" s="91"/>
      <c r="S174" s="91"/>
      <c r="T174" s="91"/>
      <c r="U174" s="91"/>
      <c r="V174" s="91"/>
      <c r="Z174" s="88">
        <v>238</v>
      </c>
    </row>
    <row r="175" spans="1:26" x14ac:dyDescent="0.25">
      <c r="A175" s="79" t="s">
        <v>1806</v>
      </c>
      <c r="B175" s="84" t="s">
        <v>341</v>
      </c>
      <c r="C175" s="91"/>
      <c r="D175" s="91"/>
      <c r="E175" s="91"/>
      <c r="F175" s="91"/>
      <c r="G175" s="91"/>
      <c r="H175" s="91"/>
      <c r="I175" s="91"/>
      <c r="J175" s="91"/>
      <c r="K175" s="91"/>
      <c r="L175" s="91"/>
      <c r="M175" s="91"/>
      <c r="N175" s="91"/>
      <c r="O175" s="91"/>
      <c r="P175" s="91"/>
      <c r="Q175" s="91"/>
      <c r="R175" s="91"/>
      <c r="S175" s="91"/>
      <c r="T175" s="91"/>
      <c r="U175" s="91"/>
      <c r="V175" s="91"/>
      <c r="Z175" s="88">
        <v>237</v>
      </c>
    </row>
    <row r="176" spans="1:26" x14ac:dyDescent="0.25">
      <c r="A176" s="78" t="s">
        <v>1807</v>
      </c>
      <c r="B176" s="83" t="s">
        <v>341</v>
      </c>
      <c r="C176" s="91"/>
      <c r="D176" s="91"/>
      <c r="E176" s="91"/>
      <c r="F176" s="91"/>
      <c r="G176" s="91"/>
      <c r="H176" s="91"/>
      <c r="I176" s="91"/>
      <c r="J176" s="91"/>
      <c r="K176" s="91"/>
      <c r="L176" s="91"/>
      <c r="M176" s="91"/>
      <c r="N176" s="91"/>
      <c r="O176" s="91"/>
      <c r="P176" s="91"/>
      <c r="Q176" s="91"/>
      <c r="R176" s="91"/>
      <c r="S176" s="91"/>
      <c r="T176" s="91"/>
      <c r="U176" s="91"/>
      <c r="V176" s="91"/>
      <c r="Z176" s="88">
        <v>236</v>
      </c>
    </row>
    <row r="177" spans="1:26" x14ac:dyDescent="0.25">
      <c r="A177" s="79" t="s">
        <v>1808</v>
      </c>
      <c r="B177" s="84" t="s">
        <v>341</v>
      </c>
      <c r="C177" s="91"/>
      <c r="D177" s="91"/>
      <c r="E177" s="91"/>
      <c r="F177" s="91"/>
      <c r="G177" s="91"/>
      <c r="H177" s="91"/>
      <c r="I177" s="91"/>
      <c r="J177" s="91"/>
      <c r="K177" s="91"/>
      <c r="L177" s="91"/>
      <c r="M177" s="91"/>
      <c r="N177" s="91"/>
      <c r="O177" s="91"/>
      <c r="P177" s="91"/>
      <c r="Q177" s="91"/>
      <c r="R177" s="91"/>
      <c r="S177" s="91"/>
      <c r="T177" s="91"/>
      <c r="U177" s="91"/>
      <c r="V177" s="91"/>
      <c r="Z177" s="88">
        <v>235</v>
      </c>
    </row>
    <row r="178" spans="1:26" x14ac:dyDescent="0.25">
      <c r="A178" s="78" t="s">
        <v>1809</v>
      </c>
      <c r="B178" s="83" t="s">
        <v>341</v>
      </c>
      <c r="C178" s="91"/>
      <c r="D178" s="91"/>
      <c r="E178" s="91"/>
      <c r="F178" s="91"/>
      <c r="G178" s="91"/>
      <c r="H178" s="91"/>
      <c r="I178" s="91"/>
      <c r="J178" s="91"/>
      <c r="K178" s="91"/>
      <c r="L178" s="91"/>
      <c r="M178" s="91"/>
      <c r="N178" s="91"/>
      <c r="O178" s="91"/>
      <c r="P178" s="91"/>
      <c r="Q178" s="91"/>
      <c r="R178" s="91"/>
      <c r="S178" s="91"/>
      <c r="T178" s="91"/>
      <c r="U178" s="91"/>
      <c r="V178" s="91"/>
      <c r="Z178" s="88">
        <v>234</v>
      </c>
    </row>
    <row r="179" spans="1:26" x14ac:dyDescent="0.25">
      <c r="A179" s="79" t="s">
        <v>1810</v>
      </c>
      <c r="B179" s="84" t="s">
        <v>341</v>
      </c>
      <c r="C179" s="91"/>
      <c r="D179" s="91"/>
      <c r="E179" s="91"/>
      <c r="F179" s="91"/>
      <c r="G179" s="91"/>
      <c r="H179" s="91"/>
      <c r="I179" s="91"/>
      <c r="J179" s="91"/>
      <c r="K179" s="91"/>
      <c r="L179" s="91"/>
      <c r="M179" s="91"/>
      <c r="N179" s="91"/>
      <c r="O179" s="91"/>
      <c r="P179" s="91"/>
      <c r="Q179" s="91"/>
      <c r="R179" s="91"/>
      <c r="S179" s="91"/>
      <c r="T179" s="91"/>
      <c r="U179" s="91"/>
      <c r="V179" s="91"/>
      <c r="Z179" s="88">
        <v>233</v>
      </c>
    </row>
    <row r="180" spans="1:26" x14ac:dyDescent="0.25">
      <c r="A180" s="78" t="s">
        <v>1811</v>
      </c>
      <c r="B180" s="83" t="s">
        <v>341</v>
      </c>
      <c r="C180" s="91"/>
      <c r="D180" s="91"/>
      <c r="E180" s="91"/>
      <c r="F180" s="91"/>
      <c r="G180" s="91"/>
      <c r="H180" s="91"/>
      <c r="I180" s="91"/>
      <c r="J180" s="91"/>
      <c r="K180" s="91"/>
      <c r="L180" s="91"/>
      <c r="M180" s="91"/>
      <c r="N180" s="91"/>
      <c r="O180" s="91"/>
      <c r="P180" s="91"/>
      <c r="Q180" s="91"/>
      <c r="R180" s="91"/>
      <c r="S180" s="91"/>
      <c r="T180" s="91"/>
      <c r="U180" s="91"/>
      <c r="V180" s="91"/>
      <c r="Z180" s="88">
        <v>232</v>
      </c>
    </row>
    <row r="181" spans="1:26" x14ac:dyDescent="0.25">
      <c r="A181" s="79" t="s">
        <v>1812</v>
      </c>
      <c r="B181" s="84" t="s">
        <v>341</v>
      </c>
      <c r="C181" s="91"/>
      <c r="D181" s="91"/>
      <c r="E181" s="91"/>
      <c r="F181" s="91"/>
      <c r="G181" s="91"/>
      <c r="H181" s="91"/>
      <c r="I181" s="91"/>
      <c r="J181" s="91"/>
      <c r="K181" s="91"/>
      <c r="L181" s="91"/>
      <c r="M181" s="91"/>
      <c r="N181" s="91"/>
      <c r="O181" s="91"/>
      <c r="P181" s="91"/>
      <c r="Q181" s="91"/>
      <c r="R181" s="91"/>
      <c r="S181" s="91"/>
      <c r="T181" s="91"/>
      <c r="U181" s="91"/>
      <c r="V181" s="91"/>
      <c r="Z181" s="88">
        <v>231</v>
      </c>
    </row>
    <row r="182" spans="1:26" x14ac:dyDescent="0.25">
      <c r="A182" s="78" t="s">
        <v>1813</v>
      </c>
      <c r="B182" s="83" t="s">
        <v>341</v>
      </c>
      <c r="C182" s="91"/>
      <c r="D182" s="91"/>
      <c r="E182" s="91"/>
      <c r="F182" s="91"/>
      <c r="G182" s="91"/>
      <c r="H182" s="91"/>
      <c r="I182" s="91"/>
      <c r="J182" s="91"/>
      <c r="K182" s="91"/>
      <c r="L182" s="91"/>
      <c r="M182" s="91"/>
      <c r="N182" s="91"/>
      <c r="O182" s="91"/>
      <c r="P182" s="91"/>
      <c r="Q182" s="91"/>
      <c r="R182" s="91"/>
      <c r="S182" s="91"/>
      <c r="T182" s="91"/>
      <c r="U182" s="91"/>
      <c r="V182" s="91"/>
      <c r="Z182" s="88">
        <v>230</v>
      </c>
    </row>
    <row r="183" spans="1:26" x14ac:dyDescent="0.25">
      <c r="A183" s="79" t="s">
        <v>1814</v>
      </c>
      <c r="B183" s="84" t="s">
        <v>341</v>
      </c>
      <c r="C183" s="91"/>
      <c r="D183" s="91"/>
      <c r="E183" s="91"/>
      <c r="F183" s="91"/>
      <c r="G183" s="91"/>
      <c r="H183" s="91"/>
      <c r="I183" s="91"/>
      <c r="J183" s="91"/>
      <c r="K183" s="91"/>
      <c r="L183" s="91"/>
      <c r="M183" s="91"/>
      <c r="N183" s="91"/>
      <c r="O183" s="91"/>
      <c r="P183" s="91"/>
      <c r="Q183" s="91"/>
      <c r="R183" s="91"/>
      <c r="S183" s="91"/>
      <c r="T183" s="91"/>
      <c r="U183" s="91"/>
      <c r="V183" s="91"/>
      <c r="Z183" s="88">
        <v>229</v>
      </c>
    </row>
    <row r="184" spans="1:26" x14ac:dyDescent="0.25">
      <c r="A184" s="78" t="s">
        <v>1820</v>
      </c>
      <c r="B184" s="83" t="s">
        <v>341</v>
      </c>
      <c r="C184" s="91"/>
      <c r="D184" s="91"/>
      <c r="E184" s="91"/>
      <c r="F184" s="91"/>
      <c r="G184" s="91"/>
      <c r="H184" s="91"/>
      <c r="I184" s="91"/>
      <c r="J184" s="91"/>
      <c r="K184" s="91"/>
      <c r="L184" s="91"/>
      <c r="M184" s="91"/>
      <c r="N184" s="91"/>
      <c r="O184" s="91"/>
      <c r="P184" s="91"/>
      <c r="Q184" s="91"/>
      <c r="R184" s="91"/>
      <c r="S184" s="91"/>
      <c r="T184" s="91"/>
      <c r="U184" s="91"/>
      <c r="V184" s="91"/>
      <c r="Z184" s="88">
        <v>228</v>
      </c>
    </row>
    <row r="185" spans="1:26" x14ac:dyDescent="0.25">
      <c r="A185" s="79" t="s">
        <v>1821</v>
      </c>
      <c r="B185" s="84" t="s">
        <v>341</v>
      </c>
      <c r="C185" s="91"/>
      <c r="D185" s="91"/>
      <c r="E185" s="91"/>
      <c r="F185" s="91"/>
      <c r="G185" s="91"/>
      <c r="H185" s="91"/>
      <c r="I185" s="91"/>
      <c r="J185" s="91"/>
      <c r="K185" s="91"/>
      <c r="L185" s="91"/>
      <c r="M185" s="91"/>
      <c r="N185" s="91"/>
      <c r="O185" s="91"/>
      <c r="P185" s="91"/>
      <c r="Q185" s="91"/>
      <c r="R185" s="91"/>
      <c r="S185" s="91"/>
      <c r="T185" s="91"/>
      <c r="U185" s="91"/>
      <c r="V185" s="91"/>
      <c r="Z185" s="88">
        <v>227</v>
      </c>
    </row>
    <row r="186" spans="1:26" x14ac:dyDescent="0.25">
      <c r="A186" s="78" t="s">
        <v>1822</v>
      </c>
      <c r="B186" s="83" t="s">
        <v>341</v>
      </c>
      <c r="C186" s="91"/>
      <c r="D186" s="91"/>
      <c r="E186" s="91"/>
      <c r="F186" s="91"/>
      <c r="G186" s="91"/>
      <c r="H186" s="91"/>
      <c r="I186" s="91"/>
      <c r="J186" s="91"/>
      <c r="K186" s="91"/>
      <c r="L186" s="91"/>
      <c r="M186" s="91"/>
      <c r="N186" s="91"/>
      <c r="O186" s="91"/>
      <c r="P186" s="91"/>
      <c r="Q186" s="91"/>
      <c r="R186" s="91"/>
      <c r="S186" s="91"/>
      <c r="T186" s="91"/>
      <c r="U186" s="91"/>
      <c r="V186" s="91"/>
      <c r="Z186" s="88">
        <v>226</v>
      </c>
    </row>
    <row r="187" spans="1:26" x14ac:dyDescent="0.25">
      <c r="A187" s="79" t="s">
        <v>1823</v>
      </c>
      <c r="B187" s="84" t="s">
        <v>341</v>
      </c>
      <c r="C187" s="91"/>
      <c r="D187" s="91"/>
      <c r="E187" s="91"/>
      <c r="F187" s="91"/>
      <c r="G187" s="91"/>
      <c r="H187" s="91"/>
      <c r="I187" s="91"/>
      <c r="J187" s="91"/>
      <c r="K187" s="91"/>
      <c r="L187" s="91"/>
      <c r="M187" s="91"/>
      <c r="N187" s="91"/>
      <c r="O187" s="91"/>
      <c r="P187" s="91"/>
      <c r="Q187" s="91"/>
      <c r="R187" s="91"/>
      <c r="S187" s="91"/>
      <c r="T187" s="91"/>
      <c r="U187" s="91"/>
      <c r="V187" s="91"/>
      <c r="Z187" s="88">
        <v>225</v>
      </c>
    </row>
    <row r="188" spans="1:26" x14ac:dyDescent="0.25">
      <c r="A188" s="78" t="s">
        <v>1824</v>
      </c>
      <c r="B188" s="83" t="s">
        <v>341</v>
      </c>
      <c r="C188" s="91"/>
      <c r="D188" s="91"/>
      <c r="E188" s="91"/>
      <c r="F188" s="91"/>
      <c r="G188" s="91"/>
      <c r="H188" s="91"/>
      <c r="I188" s="91"/>
      <c r="J188" s="91"/>
      <c r="K188" s="91"/>
      <c r="L188" s="91"/>
      <c r="M188" s="91"/>
      <c r="N188" s="91"/>
      <c r="O188" s="91"/>
      <c r="P188" s="91"/>
      <c r="Q188" s="91"/>
      <c r="R188" s="91"/>
      <c r="S188" s="91"/>
      <c r="T188" s="91"/>
      <c r="U188" s="91"/>
      <c r="V188" s="91"/>
      <c r="Z188" s="88">
        <v>224</v>
      </c>
    </row>
    <row r="189" spans="1:26" x14ac:dyDescent="0.25">
      <c r="A189" s="79" t="s">
        <v>1825</v>
      </c>
      <c r="B189" s="84" t="s">
        <v>341</v>
      </c>
      <c r="C189" s="91"/>
      <c r="D189" s="91"/>
      <c r="E189" s="91"/>
      <c r="F189" s="91"/>
      <c r="G189" s="91"/>
      <c r="H189" s="91"/>
      <c r="I189" s="91"/>
      <c r="J189" s="91"/>
      <c r="K189" s="91"/>
      <c r="L189" s="91"/>
      <c r="M189" s="91"/>
      <c r="N189" s="91"/>
      <c r="O189" s="91"/>
      <c r="P189" s="91"/>
      <c r="Q189" s="91"/>
      <c r="R189" s="91"/>
      <c r="S189" s="91"/>
      <c r="T189" s="91"/>
      <c r="U189" s="91"/>
      <c r="V189" s="91"/>
      <c r="Z189" s="88">
        <v>223</v>
      </c>
    </row>
    <row r="190" spans="1:26" x14ac:dyDescent="0.25">
      <c r="A190" s="78" t="s">
        <v>1826</v>
      </c>
      <c r="B190" s="83" t="s">
        <v>341</v>
      </c>
      <c r="C190" s="91"/>
      <c r="D190" s="91"/>
      <c r="E190" s="91"/>
      <c r="F190" s="91"/>
      <c r="G190" s="91"/>
      <c r="H190" s="91"/>
      <c r="I190" s="91"/>
      <c r="J190" s="91"/>
      <c r="K190" s="91"/>
      <c r="L190" s="91"/>
      <c r="M190" s="91"/>
      <c r="N190" s="91"/>
      <c r="O190" s="91"/>
      <c r="P190" s="91"/>
      <c r="Q190" s="91"/>
      <c r="R190" s="91"/>
      <c r="S190" s="91"/>
      <c r="T190" s="91"/>
      <c r="U190" s="91"/>
      <c r="V190" s="91"/>
      <c r="Z190" s="88">
        <v>222</v>
      </c>
    </row>
    <row r="191" spans="1:26" x14ac:dyDescent="0.25">
      <c r="A191" s="79" t="s">
        <v>1827</v>
      </c>
      <c r="B191" s="84" t="s">
        <v>341</v>
      </c>
      <c r="C191" s="91"/>
      <c r="D191" s="91"/>
      <c r="E191" s="91"/>
      <c r="F191" s="91"/>
      <c r="G191" s="91"/>
      <c r="H191" s="91"/>
      <c r="I191" s="91"/>
      <c r="J191" s="91"/>
      <c r="K191" s="91"/>
      <c r="L191" s="91"/>
      <c r="M191" s="91"/>
      <c r="N191" s="91"/>
      <c r="O191" s="91"/>
      <c r="P191" s="91"/>
      <c r="Q191" s="91"/>
      <c r="R191" s="91"/>
      <c r="S191" s="91"/>
      <c r="T191" s="91"/>
      <c r="U191" s="91"/>
      <c r="V191" s="91"/>
      <c r="Z191" s="88">
        <v>221</v>
      </c>
    </row>
    <row r="192" spans="1:26" x14ac:dyDescent="0.25">
      <c r="A192" s="78" t="s">
        <v>1828</v>
      </c>
      <c r="B192" s="83" t="s">
        <v>341</v>
      </c>
      <c r="C192" s="91"/>
      <c r="D192" s="91"/>
      <c r="E192" s="91"/>
      <c r="F192" s="91"/>
      <c r="G192" s="91"/>
      <c r="H192" s="91"/>
      <c r="I192" s="91"/>
      <c r="J192" s="91"/>
      <c r="K192" s="91"/>
      <c r="L192" s="91"/>
      <c r="M192" s="91"/>
      <c r="N192" s="91"/>
      <c r="O192" s="91"/>
      <c r="P192" s="91"/>
      <c r="Q192" s="91"/>
      <c r="R192" s="91"/>
      <c r="S192" s="91"/>
      <c r="T192" s="91"/>
      <c r="U192" s="91"/>
      <c r="V192" s="91"/>
      <c r="Z192" s="88">
        <v>220</v>
      </c>
    </row>
    <row r="193" spans="1:26" x14ac:dyDescent="0.25">
      <c r="A193" s="78" t="s">
        <v>1829</v>
      </c>
      <c r="B193" s="83" t="s">
        <v>341</v>
      </c>
      <c r="C193" s="91"/>
      <c r="D193" s="91"/>
      <c r="E193" s="91"/>
      <c r="F193" s="91"/>
      <c r="G193" s="91"/>
      <c r="H193" s="91"/>
      <c r="I193" s="91"/>
      <c r="J193" s="91"/>
      <c r="K193" s="91"/>
      <c r="L193" s="91"/>
      <c r="M193" s="91"/>
      <c r="N193" s="91"/>
      <c r="O193" s="91"/>
      <c r="P193" s="91"/>
      <c r="Q193" s="91"/>
      <c r="R193" s="91"/>
      <c r="S193" s="91"/>
      <c r="T193" s="91"/>
      <c r="U193" s="91"/>
      <c r="V193" s="91"/>
      <c r="Z193" s="88">
        <v>219</v>
      </c>
    </row>
    <row r="194" spans="1:26" x14ac:dyDescent="0.25">
      <c r="A194" s="78" t="s">
        <v>1830</v>
      </c>
      <c r="B194" s="83" t="s">
        <v>341</v>
      </c>
      <c r="C194" s="91"/>
      <c r="D194" s="91"/>
      <c r="E194" s="91"/>
      <c r="F194" s="91"/>
      <c r="G194" s="91"/>
      <c r="H194" s="91"/>
      <c r="I194" s="91"/>
      <c r="J194" s="91"/>
      <c r="K194" s="91"/>
      <c r="L194" s="91"/>
      <c r="M194" s="91"/>
      <c r="N194" s="91"/>
      <c r="O194" s="91"/>
      <c r="P194" s="91"/>
      <c r="Q194" s="91"/>
      <c r="R194" s="91"/>
      <c r="S194" s="91"/>
      <c r="T194" s="91"/>
      <c r="U194" s="91"/>
      <c r="V194" s="91"/>
      <c r="Z194" s="88">
        <v>218</v>
      </c>
    </row>
    <row r="195" spans="1:26" x14ac:dyDescent="0.25">
      <c r="A195" s="79" t="s">
        <v>1831</v>
      </c>
      <c r="B195" s="84" t="s">
        <v>341</v>
      </c>
      <c r="C195" s="91"/>
      <c r="D195" s="91"/>
      <c r="E195" s="91"/>
      <c r="F195" s="91"/>
      <c r="G195" s="91"/>
      <c r="H195" s="91"/>
      <c r="I195" s="91"/>
      <c r="J195" s="91"/>
      <c r="K195" s="91"/>
      <c r="L195" s="91"/>
      <c r="M195" s="91"/>
      <c r="N195" s="91"/>
      <c r="O195" s="91"/>
      <c r="P195" s="91"/>
      <c r="Q195" s="91"/>
      <c r="R195" s="91"/>
      <c r="S195" s="91"/>
      <c r="T195" s="91"/>
      <c r="U195" s="91"/>
      <c r="V195" s="91"/>
      <c r="Z195" s="88">
        <v>217</v>
      </c>
    </row>
    <row r="196" spans="1:26" x14ac:dyDescent="0.25">
      <c r="A196" s="78" t="s">
        <v>1832</v>
      </c>
      <c r="B196" s="83" t="s">
        <v>341</v>
      </c>
      <c r="C196" s="91"/>
      <c r="D196" s="91"/>
      <c r="E196" s="91"/>
      <c r="F196" s="91"/>
      <c r="G196" s="91"/>
      <c r="H196" s="91"/>
      <c r="I196" s="91"/>
      <c r="J196" s="91"/>
      <c r="K196" s="91"/>
      <c r="L196" s="91"/>
      <c r="M196" s="91"/>
      <c r="N196" s="91"/>
      <c r="O196" s="91"/>
      <c r="P196" s="91"/>
      <c r="Q196" s="91"/>
      <c r="R196" s="91"/>
      <c r="S196" s="91"/>
      <c r="T196" s="91"/>
      <c r="U196" s="91"/>
      <c r="V196" s="91"/>
      <c r="Z196" s="88">
        <v>216</v>
      </c>
    </row>
    <row r="197" spans="1:26" x14ac:dyDescent="0.25">
      <c r="A197" s="79" t="s">
        <v>1833</v>
      </c>
      <c r="B197" s="84" t="s">
        <v>341</v>
      </c>
      <c r="C197" s="91"/>
      <c r="D197" s="91"/>
      <c r="E197" s="91"/>
      <c r="F197" s="91"/>
      <c r="G197" s="91"/>
      <c r="H197" s="91"/>
      <c r="I197" s="91"/>
      <c r="J197" s="91"/>
      <c r="K197" s="91"/>
      <c r="L197" s="91"/>
      <c r="M197" s="91"/>
      <c r="N197" s="91"/>
      <c r="O197" s="91"/>
      <c r="P197" s="91"/>
      <c r="Q197" s="91"/>
      <c r="R197" s="91"/>
      <c r="S197" s="91"/>
      <c r="T197" s="91"/>
      <c r="U197" s="91"/>
      <c r="V197" s="91"/>
      <c r="Z197" s="88">
        <v>215</v>
      </c>
    </row>
    <row r="198" spans="1:26" x14ac:dyDescent="0.25">
      <c r="A198" s="79" t="s">
        <v>1836</v>
      </c>
      <c r="B198" s="84" t="s">
        <v>341</v>
      </c>
      <c r="C198" s="91"/>
      <c r="D198" s="91"/>
      <c r="E198" s="91"/>
      <c r="F198" s="91"/>
      <c r="G198" s="91"/>
      <c r="H198" s="91"/>
      <c r="I198" s="91"/>
      <c r="J198" s="91"/>
      <c r="K198" s="91"/>
      <c r="L198" s="91"/>
      <c r="M198" s="91"/>
      <c r="N198" s="91"/>
      <c r="O198" s="91"/>
      <c r="P198" s="91"/>
      <c r="Q198" s="91"/>
      <c r="R198" s="91"/>
      <c r="S198" s="91"/>
      <c r="T198" s="91"/>
      <c r="U198" s="91"/>
      <c r="V198" s="91"/>
      <c r="Z198" s="88">
        <v>214</v>
      </c>
    </row>
    <row r="199" spans="1:26" x14ac:dyDescent="0.25">
      <c r="A199" s="79" t="s">
        <v>1837</v>
      </c>
      <c r="B199" s="84" t="s">
        <v>341</v>
      </c>
      <c r="C199" s="91"/>
      <c r="D199" s="91"/>
      <c r="E199" s="91"/>
      <c r="F199" s="91"/>
      <c r="G199" s="91"/>
      <c r="H199" s="91"/>
      <c r="I199" s="91"/>
      <c r="J199" s="91"/>
      <c r="K199" s="91"/>
      <c r="L199" s="91"/>
      <c r="M199" s="91"/>
      <c r="N199" s="91"/>
      <c r="O199" s="91"/>
      <c r="P199" s="91"/>
      <c r="Q199" s="91"/>
      <c r="R199" s="91"/>
      <c r="S199" s="91"/>
      <c r="T199" s="91"/>
      <c r="U199" s="91"/>
      <c r="V199" s="91"/>
      <c r="Z199" s="88">
        <v>213</v>
      </c>
    </row>
    <row r="200" spans="1:26" x14ac:dyDescent="0.25">
      <c r="A200" s="78" t="s">
        <v>1838</v>
      </c>
      <c r="B200" s="83" t="s">
        <v>341</v>
      </c>
      <c r="C200" s="91"/>
      <c r="D200" s="91"/>
      <c r="E200" s="91"/>
      <c r="F200" s="91"/>
      <c r="G200" s="91"/>
      <c r="H200" s="91"/>
      <c r="I200" s="91"/>
      <c r="J200" s="91"/>
      <c r="K200" s="91"/>
      <c r="L200" s="91"/>
      <c r="M200" s="91"/>
      <c r="N200" s="91"/>
      <c r="O200" s="91"/>
      <c r="P200" s="91"/>
      <c r="Q200" s="91"/>
      <c r="R200" s="91"/>
      <c r="S200" s="91"/>
      <c r="T200" s="91"/>
      <c r="U200" s="91"/>
      <c r="V200" s="91"/>
      <c r="Z200" s="88">
        <v>212</v>
      </c>
    </row>
    <row r="201" spans="1:26" x14ac:dyDescent="0.25">
      <c r="A201" s="79" t="s">
        <v>1839</v>
      </c>
      <c r="B201" s="84" t="s">
        <v>341</v>
      </c>
      <c r="C201" s="91"/>
      <c r="D201" s="91"/>
      <c r="E201" s="91"/>
      <c r="F201" s="91"/>
      <c r="G201" s="91"/>
      <c r="H201" s="91"/>
      <c r="I201" s="91"/>
      <c r="J201" s="91"/>
      <c r="K201" s="91"/>
      <c r="L201" s="91"/>
      <c r="M201" s="91"/>
      <c r="N201" s="91"/>
      <c r="O201" s="91"/>
      <c r="P201" s="91"/>
      <c r="Q201" s="91"/>
      <c r="R201" s="91"/>
      <c r="S201" s="91"/>
      <c r="T201" s="91"/>
      <c r="U201" s="91"/>
      <c r="V201" s="91"/>
      <c r="Z201" s="88">
        <v>211</v>
      </c>
    </row>
    <row r="202" spans="1:26" x14ac:dyDescent="0.25">
      <c r="A202" s="78" t="s">
        <v>1840</v>
      </c>
      <c r="B202" s="83" t="s">
        <v>341</v>
      </c>
      <c r="C202" s="91"/>
      <c r="D202" s="91"/>
      <c r="E202" s="91"/>
      <c r="F202" s="91"/>
      <c r="G202" s="91"/>
      <c r="H202" s="91"/>
      <c r="I202" s="91"/>
      <c r="J202" s="91"/>
      <c r="K202" s="91"/>
      <c r="L202" s="91"/>
      <c r="M202" s="91"/>
      <c r="N202" s="91"/>
      <c r="O202" s="91"/>
      <c r="P202" s="91"/>
      <c r="Q202" s="91"/>
      <c r="R202" s="91"/>
      <c r="S202" s="91"/>
      <c r="T202" s="91"/>
      <c r="U202" s="91"/>
      <c r="V202" s="91"/>
      <c r="Z202" s="88">
        <v>210</v>
      </c>
    </row>
    <row r="203" spans="1:26" x14ac:dyDescent="0.25">
      <c r="A203" s="79" t="s">
        <v>1841</v>
      </c>
      <c r="B203" s="84" t="s">
        <v>341</v>
      </c>
      <c r="C203" s="91"/>
      <c r="D203" s="91"/>
      <c r="E203" s="91"/>
      <c r="F203" s="91"/>
      <c r="G203" s="91"/>
      <c r="H203" s="91"/>
      <c r="I203" s="91"/>
      <c r="J203" s="91"/>
      <c r="K203" s="91"/>
      <c r="L203" s="91"/>
      <c r="M203" s="91"/>
      <c r="N203" s="91"/>
      <c r="O203" s="91"/>
      <c r="P203" s="91"/>
      <c r="Q203" s="91"/>
      <c r="R203" s="91"/>
      <c r="S203" s="91"/>
      <c r="T203" s="91"/>
      <c r="U203" s="91"/>
      <c r="V203" s="91"/>
      <c r="Z203" s="88">
        <v>209</v>
      </c>
    </row>
    <row r="204" spans="1:26" x14ac:dyDescent="0.25">
      <c r="A204" s="78" t="s">
        <v>1842</v>
      </c>
      <c r="B204" s="83" t="s">
        <v>341</v>
      </c>
      <c r="C204" s="91"/>
      <c r="D204" s="91"/>
      <c r="E204" s="91"/>
      <c r="F204" s="91"/>
      <c r="G204" s="91"/>
      <c r="H204" s="91"/>
      <c r="I204" s="91"/>
      <c r="J204" s="91"/>
      <c r="K204" s="91"/>
      <c r="L204" s="91"/>
      <c r="M204" s="91"/>
      <c r="N204" s="91"/>
      <c r="O204" s="91"/>
      <c r="P204" s="91"/>
      <c r="Q204" s="91"/>
      <c r="R204" s="91"/>
      <c r="S204" s="91"/>
      <c r="T204" s="91"/>
      <c r="U204" s="91"/>
      <c r="V204" s="91"/>
      <c r="Z204" s="88">
        <v>208</v>
      </c>
    </row>
    <row r="205" spans="1:26" x14ac:dyDescent="0.25">
      <c r="A205" s="78" t="s">
        <v>1843</v>
      </c>
      <c r="B205" s="83" t="s">
        <v>341</v>
      </c>
      <c r="C205" s="91"/>
      <c r="D205" s="91"/>
      <c r="E205" s="91"/>
      <c r="F205" s="91"/>
      <c r="G205" s="91"/>
      <c r="H205" s="91"/>
      <c r="I205" s="91"/>
      <c r="J205" s="91"/>
      <c r="K205" s="91"/>
      <c r="L205" s="91"/>
      <c r="M205" s="91"/>
      <c r="N205" s="91"/>
      <c r="O205" s="91"/>
      <c r="P205" s="91"/>
      <c r="Q205" s="91"/>
      <c r="R205" s="91"/>
      <c r="S205" s="91"/>
      <c r="T205" s="91"/>
      <c r="U205" s="91"/>
      <c r="V205" s="91"/>
      <c r="Z205" s="88">
        <v>207</v>
      </c>
    </row>
    <row r="206" spans="1:26" x14ac:dyDescent="0.25">
      <c r="A206" s="79" t="s">
        <v>1864</v>
      </c>
      <c r="B206" s="84" t="s">
        <v>341</v>
      </c>
      <c r="C206" s="91"/>
      <c r="D206" s="91"/>
      <c r="E206" s="91"/>
      <c r="F206" s="91"/>
      <c r="G206" s="91"/>
      <c r="H206" s="91"/>
      <c r="I206" s="91"/>
      <c r="J206" s="91"/>
      <c r="K206" s="91"/>
      <c r="L206" s="91"/>
      <c r="M206" s="91"/>
      <c r="N206" s="91"/>
      <c r="O206" s="91"/>
      <c r="P206" s="91"/>
      <c r="Q206" s="91"/>
      <c r="R206" s="91"/>
      <c r="S206" s="91"/>
      <c r="T206" s="91"/>
      <c r="U206" s="91"/>
      <c r="V206" s="91"/>
      <c r="Z206" s="88">
        <v>206</v>
      </c>
    </row>
    <row r="207" spans="1:26" x14ac:dyDescent="0.25">
      <c r="A207" s="78" t="s">
        <v>1865</v>
      </c>
      <c r="B207" s="83" t="s">
        <v>341</v>
      </c>
      <c r="C207" s="91"/>
      <c r="D207" s="91"/>
      <c r="E207" s="91"/>
      <c r="F207" s="91"/>
      <c r="G207" s="91"/>
      <c r="H207" s="91"/>
      <c r="I207" s="91"/>
      <c r="J207" s="91"/>
      <c r="K207" s="91"/>
      <c r="L207" s="91"/>
      <c r="M207" s="91"/>
      <c r="N207" s="91"/>
      <c r="O207" s="91"/>
      <c r="P207" s="91"/>
      <c r="Q207" s="91"/>
      <c r="R207" s="91"/>
      <c r="S207" s="91"/>
      <c r="T207" s="91"/>
      <c r="U207" s="91"/>
      <c r="V207" s="91"/>
      <c r="Z207" s="88">
        <v>205</v>
      </c>
    </row>
    <row r="208" spans="1:26" x14ac:dyDescent="0.25">
      <c r="A208" s="78" t="s">
        <v>1866</v>
      </c>
      <c r="B208" s="83" t="s">
        <v>341</v>
      </c>
      <c r="C208" s="91"/>
      <c r="D208" s="91"/>
      <c r="E208" s="91"/>
      <c r="F208" s="91"/>
      <c r="G208" s="91"/>
      <c r="H208" s="91"/>
      <c r="I208" s="91"/>
      <c r="J208" s="91"/>
      <c r="K208" s="91"/>
      <c r="L208" s="91"/>
      <c r="M208" s="91"/>
      <c r="N208" s="91"/>
      <c r="O208" s="91"/>
      <c r="P208" s="91"/>
      <c r="Q208" s="91"/>
      <c r="R208" s="91"/>
      <c r="S208" s="91"/>
      <c r="T208" s="91"/>
      <c r="U208" s="91"/>
      <c r="V208" s="91"/>
      <c r="Z208" s="88">
        <v>204</v>
      </c>
    </row>
    <row r="209" spans="1:26" x14ac:dyDescent="0.25">
      <c r="A209" s="79" t="s">
        <v>1867</v>
      </c>
      <c r="B209" s="84" t="s">
        <v>341</v>
      </c>
      <c r="C209" s="91"/>
      <c r="D209" s="91"/>
      <c r="E209" s="91"/>
      <c r="F209" s="91"/>
      <c r="G209" s="91"/>
      <c r="H209" s="91"/>
      <c r="I209" s="91"/>
      <c r="J209" s="91"/>
      <c r="K209" s="91"/>
      <c r="L209" s="91"/>
      <c r="M209" s="91"/>
      <c r="N209" s="91"/>
      <c r="O209" s="91"/>
      <c r="P209" s="91"/>
      <c r="Q209" s="91"/>
      <c r="R209" s="91"/>
      <c r="S209" s="91"/>
      <c r="T209" s="91"/>
      <c r="U209" s="91"/>
      <c r="V209" s="91"/>
      <c r="Z209" s="88">
        <v>203</v>
      </c>
    </row>
    <row r="210" spans="1:26" x14ac:dyDescent="0.25">
      <c r="A210" s="78" t="s">
        <v>1868</v>
      </c>
      <c r="B210" s="83" t="s">
        <v>341</v>
      </c>
      <c r="C210" s="91"/>
      <c r="D210" s="91"/>
      <c r="E210" s="91"/>
      <c r="F210" s="91"/>
      <c r="G210" s="91"/>
      <c r="H210" s="91"/>
      <c r="I210" s="91"/>
      <c r="J210" s="91"/>
      <c r="K210" s="91"/>
      <c r="L210" s="91"/>
      <c r="M210" s="91"/>
      <c r="N210" s="91"/>
      <c r="O210" s="91"/>
      <c r="P210" s="91"/>
      <c r="Q210" s="91"/>
      <c r="R210" s="91"/>
      <c r="S210" s="91"/>
      <c r="T210" s="91"/>
      <c r="U210" s="91"/>
      <c r="V210" s="91"/>
      <c r="Z210" s="88">
        <v>202</v>
      </c>
    </row>
    <row r="211" spans="1:26" x14ac:dyDescent="0.25">
      <c r="A211" s="79" t="s">
        <v>1869</v>
      </c>
      <c r="B211" s="84" t="s">
        <v>341</v>
      </c>
      <c r="C211" s="91"/>
      <c r="D211" s="91"/>
      <c r="E211" s="91"/>
      <c r="F211" s="91"/>
      <c r="G211" s="91"/>
      <c r="H211" s="91"/>
      <c r="I211" s="91"/>
      <c r="J211" s="91"/>
      <c r="K211" s="91"/>
      <c r="L211" s="91"/>
      <c r="M211" s="91"/>
      <c r="N211" s="91"/>
      <c r="O211" s="91"/>
      <c r="P211" s="91"/>
      <c r="Q211" s="91"/>
      <c r="R211" s="91"/>
      <c r="S211" s="91"/>
      <c r="T211" s="91"/>
      <c r="U211" s="91"/>
      <c r="V211" s="91"/>
      <c r="Z211" s="88">
        <v>201</v>
      </c>
    </row>
    <row r="212" spans="1:26" x14ac:dyDescent="0.25">
      <c r="A212" s="78" t="s">
        <v>1870</v>
      </c>
      <c r="B212" s="83" t="s">
        <v>341</v>
      </c>
      <c r="C212" s="91"/>
      <c r="D212" s="91"/>
      <c r="E212" s="91"/>
      <c r="F212" s="91"/>
      <c r="G212" s="91"/>
      <c r="H212" s="91"/>
      <c r="I212" s="91"/>
      <c r="J212" s="91"/>
      <c r="K212" s="91"/>
      <c r="L212" s="91"/>
      <c r="M212" s="91"/>
      <c r="N212" s="91"/>
      <c r="O212" s="91"/>
      <c r="P212" s="91"/>
      <c r="Q212" s="91"/>
      <c r="R212" s="91"/>
      <c r="S212" s="91"/>
      <c r="T212" s="91"/>
      <c r="U212" s="91"/>
      <c r="V212" s="91"/>
      <c r="Z212" s="88">
        <v>200</v>
      </c>
    </row>
    <row r="213" spans="1:26" x14ac:dyDescent="0.25">
      <c r="A213" s="79" t="s">
        <v>1871</v>
      </c>
      <c r="B213" s="84" t="s">
        <v>341</v>
      </c>
      <c r="C213" s="91"/>
      <c r="D213" s="91"/>
      <c r="E213" s="91"/>
      <c r="F213" s="91"/>
      <c r="G213" s="91"/>
      <c r="H213" s="91"/>
      <c r="I213" s="91"/>
      <c r="J213" s="91"/>
      <c r="K213" s="91"/>
      <c r="L213" s="91"/>
      <c r="M213" s="91"/>
      <c r="N213" s="91"/>
      <c r="O213" s="91"/>
      <c r="P213" s="91"/>
      <c r="Q213" s="91"/>
      <c r="R213" s="91"/>
      <c r="S213" s="91"/>
      <c r="T213" s="91"/>
      <c r="U213" s="91"/>
      <c r="V213" s="91"/>
      <c r="Z213" s="89">
        <v>199</v>
      </c>
    </row>
    <row r="214" spans="1:26" x14ac:dyDescent="0.25">
      <c r="A214" s="78" t="s">
        <v>1872</v>
      </c>
      <c r="B214" s="83" t="s">
        <v>341</v>
      </c>
      <c r="C214" s="91"/>
      <c r="D214" s="91"/>
      <c r="E214" s="91"/>
      <c r="F214" s="91"/>
      <c r="G214" s="91"/>
      <c r="H214" s="91"/>
      <c r="I214" s="91"/>
      <c r="J214" s="91"/>
      <c r="K214" s="91"/>
      <c r="L214" s="91"/>
      <c r="M214" s="91"/>
      <c r="N214" s="91"/>
      <c r="O214" s="91"/>
      <c r="P214" s="91"/>
      <c r="Q214" s="91"/>
      <c r="R214" s="91"/>
      <c r="S214" s="91"/>
      <c r="T214" s="91"/>
      <c r="U214" s="91"/>
      <c r="V214" s="91"/>
      <c r="Z214" s="89">
        <v>198</v>
      </c>
    </row>
    <row r="215" spans="1:26" x14ac:dyDescent="0.25">
      <c r="A215" s="79" t="s">
        <v>1937</v>
      </c>
      <c r="B215" s="84" t="s">
        <v>341</v>
      </c>
      <c r="C215" s="91"/>
      <c r="D215" s="91"/>
      <c r="E215" s="91"/>
      <c r="F215" s="91"/>
      <c r="G215" s="91"/>
      <c r="H215" s="91"/>
      <c r="I215" s="91"/>
      <c r="J215" s="91"/>
      <c r="K215" s="91"/>
      <c r="L215" s="91"/>
      <c r="M215" s="91"/>
      <c r="N215" s="91"/>
      <c r="O215" s="91"/>
      <c r="P215" s="91"/>
      <c r="Q215" s="91"/>
      <c r="R215" s="91"/>
      <c r="S215" s="91"/>
      <c r="T215" s="91"/>
      <c r="U215" s="91"/>
      <c r="V215" s="91"/>
      <c r="Z215" s="89">
        <v>197</v>
      </c>
    </row>
    <row r="216" spans="1:26" x14ac:dyDescent="0.25">
      <c r="A216" s="78" t="s">
        <v>1938</v>
      </c>
      <c r="B216" s="83" t="s">
        <v>341</v>
      </c>
      <c r="C216" s="91"/>
      <c r="D216" s="91"/>
      <c r="E216" s="91"/>
      <c r="F216" s="91"/>
      <c r="G216" s="91"/>
      <c r="H216" s="91"/>
      <c r="I216" s="91"/>
      <c r="J216" s="91"/>
      <c r="K216" s="91"/>
      <c r="L216" s="91"/>
      <c r="M216" s="91"/>
      <c r="N216" s="91"/>
      <c r="O216" s="91"/>
      <c r="P216" s="91"/>
      <c r="Q216" s="91"/>
      <c r="R216" s="91"/>
      <c r="S216" s="91"/>
      <c r="T216" s="91"/>
      <c r="U216" s="91"/>
      <c r="V216" s="91"/>
      <c r="Z216" s="89">
        <v>196</v>
      </c>
    </row>
    <row r="217" spans="1:26" x14ac:dyDescent="0.25">
      <c r="A217" s="79" t="s">
        <v>1939</v>
      </c>
      <c r="B217" s="84" t="s">
        <v>341</v>
      </c>
      <c r="C217" s="91"/>
      <c r="D217" s="91"/>
      <c r="E217" s="91"/>
      <c r="F217" s="91"/>
      <c r="G217" s="91"/>
      <c r="H217" s="91"/>
      <c r="I217" s="91"/>
      <c r="J217" s="91"/>
      <c r="K217" s="91"/>
      <c r="L217" s="91"/>
      <c r="M217" s="91"/>
      <c r="N217" s="91"/>
      <c r="O217" s="91"/>
      <c r="P217" s="91"/>
      <c r="Q217" s="91"/>
      <c r="R217" s="91"/>
      <c r="S217" s="91"/>
      <c r="T217" s="91"/>
      <c r="U217" s="91"/>
      <c r="V217" s="91"/>
      <c r="Z217" s="89">
        <v>195</v>
      </c>
    </row>
    <row r="218" spans="1:26" x14ac:dyDescent="0.25">
      <c r="A218" s="79" t="s">
        <v>1940</v>
      </c>
      <c r="B218" s="84" t="s">
        <v>341</v>
      </c>
      <c r="C218" s="91"/>
      <c r="D218" s="91"/>
      <c r="E218" s="91"/>
      <c r="F218" s="91"/>
      <c r="G218" s="91"/>
      <c r="H218" s="91"/>
      <c r="I218" s="91"/>
      <c r="J218" s="91"/>
      <c r="K218" s="91"/>
      <c r="L218" s="91"/>
      <c r="M218" s="91"/>
      <c r="N218" s="91"/>
      <c r="O218" s="91"/>
      <c r="P218" s="91"/>
      <c r="Q218" s="91"/>
      <c r="R218" s="91"/>
      <c r="S218" s="91"/>
      <c r="T218" s="91"/>
      <c r="U218" s="91"/>
      <c r="V218" s="91"/>
      <c r="Z218" s="89">
        <v>194</v>
      </c>
    </row>
    <row r="219" spans="1:26" x14ac:dyDescent="0.25">
      <c r="A219" s="78" t="s">
        <v>1941</v>
      </c>
      <c r="B219" s="83" t="s">
        <v>341</v>
      </c>
      <c r="C219" s="91"/>
      <c r="D219" s="91"/>
      <c r="E219" s="91"/>
      <c r="F219" s="91"/>
      <c r="G219" s="91"/>
      <c r="H219" s="91"/>
      <c r="I219" s="91"/>
      <c r="J219" s="91"/>
      <c r="K219" s="91"/>
      <c r="L219" s="91"/>
      <c r="M219" s="91"/>
      <c r="N219" s="91"/>
      <c r="O219" s="91"/>
      <c r="P219" s="91"/>
      <c r="Q219" s="91"/>
      <c r="R219" s="91"/>
      <c r="S219" s="91"/>
      <c r="T219" s="91"/>
      <c r="U219" s="91"/>
      <c r="V219" s="91"/>
      <c r="Z219" s="89">
        <v>193</v>
      </c>
    </row>
    <row r="220" spans="1:26" x14ac:dyDescent="0.25">
      <c r="A220" s="79" t="s">
        <v>1942</v>
      </c>
      <c r="B220" s="84" t="s">
        <v>341</v>
      </c>
      <c r="C220" s="91"/>
      <c r="D220" s="91"/>
      <c r="E220" s="91"/>
      <c r="F220" s="91"/>
      <c r="G220" s="91"/>
      <c r="H220" s="91"/>
      <c r="I220" s="91"/>
      <c r="J220" s="91"/>
      <c r="K220" s="91"/>
      <c r="L220" s="91"/>
      <c r="M220" s="91"/>
      <c r="N220" s="91"/>
      <c r="O220" s="91"/>
      <c r="P220" s="91"/>
      <c r="Q220" s="91"/>
      <c r="R220" s="91"/>
      <c r="S220" s="91"/>
      <c r="T220" s="91"/>
      <c r="U220" s="91"/>
      <c r="V220" s="91"/>
      <c r="Z220" s="89">
        <v>192</v>
      </c>
    </row>
    <row r="221" spans="1:26" x14ac:dyDescent="0.25">
      <c r="A221" s="79" t="s">
        <v>1943</v>
      </c>
      <c r="B221" s="84" t="s">
        <v>341</v>
      </c>
      <c r="C221" s="91"/>
      <c r="D221" s="91"/>
      <c r="E221" s="91"/>
      <c r="F221" s="91"/>
      <c r="G221" s="91"/>
      <c r="H221" s="91"/>
      <c r="I221" s="91"/>
      <c r="J221" s="91"/>
      <c r="K221" s="91"/>
      <c r="L221" s="91"/>
      <c r="M221" s="91"/>
      <c r="N221" s="91"/>
      <c r="O221" s="91"/>
      <c r="P221" s="91"/>
      <c r="Q221" s="91"/>
      <c r="R221" s="91"/>
      <c r="S221" s="91"/>
      <c r="T221" s="91"/>
      <c r="U221" s="91"/>
      <c r="V221" s="91"/>
      <c r="Z221" s="89">
        <v>191</v>
      </c>
    </row>
    <row r="222" spans="1:26" x14ac:dyDescent="0.25">
      <c r="A222" s="78" t="s">
        <v>1944</v>
      </c>
      <c r="B222" s="83" t="s">
        <v>341</v>
      </c>
      <c r="C222" s="91"/>
      <c r="D222" s="91"/>
      <c r="E222" s="91"/>
      <c r="F222" s="91"/>
      <c r="G222" s="91"/>
      <c r="H222" s="91"/>
      <c r="I222" s="91"/>
      <c r="J222" s="91"/>
      <c r="K222" s="91"/>
      <c r="L222" s="91"/>
      <c r="M222" s="91"/>
      <c r="N222" s="91"/>
      <c r="O222" s="91"/>
      <c r="P222" s="91"/>
      <c r="Q222" s="91"/>
      <c r="R222" s="91"/>
      <c r="S222" s="91"/>
      <c r="T222" s="91"/>
      <c r="U222" s="91"/>
      <c r="V222" s="91"/>
      <c r="Z222" s="89">
        <v>190</v>
      </c>
    </row>
    <row r="223" spans="1:26" x14ac:dyDescent="0.25">
      <c r="A223" s="79" t="s">
        <v>1945</v>
      </c>
      <c r="B223" s="84" t="s">
        <v>341</v>
      </c>
      <c r="C223" s="91"/>
      <c r="D223" s="91"/>
      <c r="E223" s="91"/>
      <c r="F223" s="91"/>
      <c r="G223" s="91"/>
      <c r="H223" s="91"/>
      <c r="I223" s="91"/>
      <c r="J223" s="91"/>
      <c r="K223" s="91"/>
      <c r="L223" s="91"/>
      <c r="M223" s="91"/>
      <c r="N223" s="91"/>
      <c r="O223" s="91"/>
      <c r="P223" s="91"/>
      <c r="Q223" s="91"/>
      <c r="R223" s="91"/>
      <c r="S223" s="91"/>
      <c r="T223" s="91"/>
      <c r="U223" s="91"/>
      <c r="V223" s="91"/>
      <c r="Z223" s="89">
        <v>189</v>
      </c>
    </row>
    <row r="224" spans="1:26" x14ac:dyDescent="0.25">
      <c r="A224" s="78" t="s">
        <v>1947</v>
      </c>
      <c r="B224" s="83" t="s">
        <v>341</v>
      </c>
      <c r="C224" s="91"/>
      <c r="D224" s="91"/>
      <c r="E224" s="91"/>
      <c r="F224" s="91"/>
      <c r="G224" s="91"/>
      <c r="H224" s="91"/>
      <c r="I224" s="91"/>
      <c r="J224" s="91"/>
      <c r="K224" s="91"/>
      <c r="L224" s="91"/>
      <c r="M224" s="91"/>
      <c r="N224" s="91"/>
      <c r="O224" s="91"/>
      <c r="P224" s="91"/>
      <c r="Q224" s="91"/>
      <c r="R224" s="91"/>
      <c r="S224" s="91"/>
      <c r="T224" s="91"/>
      <c r="U224" s="91"/>
      <c r="V224" s="91"/>
      <c r="Z224" s="89">
        <v>188</v>
      </c>
    </row>
    <row r="225" spans="1:26" x14ac:dyDescent="0.25">
      <c r="A225" s="78" t="s">
        <v>1948</v>
      </c>
      <c r="B225" s="83" t="s">
        <v>341</v>
      </c>
      <c r="C225" s="91"/>
      <c r="D225" s="91"/>
      <c r="E225" s="91"/>
      <c r="F225" s="91"/>
      <c r="G225" s="91"/>
      <c r="H225" s="91"/>
      <c r="I225" s="91"/>
      <c r="J225" s="91"/>
      <c r="K225" s="91"/>
      <c r="L225" s="91"/>
      <c r="M225" s="91"/>
      <c r="N225" s="91"/>
      <c r="O225" s="91"/>
      <c r="P225" s="91"/>
      <c r="Q225" s="91"/>
      <c r="R225" s="91"/>
      <c r="S225" s="91"/>
      <c r="T225" s="91"/>
      <c r="U225" s="91"/>
      <c r="V225" s="91"/>
      <c r="Z225" s="89">
        <v>187</v>
      </c>
    </row>
    <row r="226" spans="1:26" x14ac:dyDescent="0.25">
      <c r="A226" s="79" t="s">
        <v>1949</v>
      </c>
      <c r="B226" s="84" t="s">
        <v>341</v>
      </c>
      <c r="C226" s="91"/>
      <c r="D226" s="91"/>
      <c r="E226" s="91"/>
      <c r="F226" s="91"/>
      <c r="G226" s="91"/>
      <c r="H226" s="91"/>
      <c r="I226" s="91"/>
      <c r="J226" s="91"/>
      <c r="K226" s="91"/>
      <c r="L226" s="91"/>
      <c r="M226" s="91"/>
      <c r="N226" s="91"/>
      <c r="O226" s="91"/>
      <c r="P226" s="91"/>
      <c r="Q226" s="91"/>
      <c r="R226" s="91"/>
      <c r="S226" s="91"/>
      <c r="T226" s="91"/>
      <c r="U226" s="91"/>
      <c r="V226" s="91"/>
      <c r="Z226" s="89">
        <v>186</v>
      </c>
    </row>
    <row r="227" spans="1:26" x14ac:dyDescent="0.25">
      <c r="A227" s="78" t="s">
        <v>1950</v>
      </c>
      <c r="B227" s="83" t="s">
        <v>341</v>
      </c>
      <c r="C227" s="91"/>
      <c r="D227" s="91"/>
      <c r="E227" s="91"/>
      <c r="F227" s="91"/>
      <c r="G227" s="91"/>
      <c r="H227" s="91"/>
      <c r="I227" s="91"/>
      <c r="J227" s="91"/>
      <c r="K227" s="91"/>
      <c r="L227" s="91"/>
      <c r="M227" s="91"/>
      <c r="N227" s="91"/>
      <c r="O227" s="91"/>
      <c r="P227" s="91"/>
      <c r="Q227" s="91"/>
      <c r="R227" s="91"/>
      <c r="S227" s="91"/>
      <c r="T227" s="91"/>
      <c r="U227" s="91"/>
      <c r="V227" s="91"/>
      <c r="Z227" s="89">
        <v>185</v>
      </c>
    </row>
    <row r="228" spans="1:26" x14ac:dyDescent="0.25">
      <c r="A228" s="79" t="s">
        <v>1951</v>
      </c>
      <c r="B228" s="84" t="s">
        <v>341</v>
      </c>
      <c r="C228" s="91"/>
      <c r="D228" s="91"/>
      <c r="E228" s="91"/>
      <c r="F228" s="91"/>
      <c r="G228" s="91"/>
      <c r="H228" s="91"/>
      <c r="I228" s="91"/>
      <c r="J228" s="91"/>
      <c r="K228" s="91"/>
      <c r="L228" s="91"/>
      <c r="M228" s="91"/>
      <c r="N228" s="91"/>
      <c r="O228" s="91"/>
      <c r="P228" s="91"/>
      <c r="Q228" s="91"/>
      <c r="R228" s="91"/>
      <c r="S228" s="91"/>
      <c r="T228" s="91"/>
      <c r="U228" s="91"/>
      <c r="V228" s="91"/>
      <c r="Z228" s="89">
        <v>184</v>
      </c>
    </row>
    <row r="229" spans="1:26" x14ac:dyDescent="0.25">
      <c r="A229" s="79" t="s">
        <v>1952</v>
      </c>
      <c r="B229" s="84" t="s">
        <v>341</v>
      </c>
      <c r="C229" s="91"/>
      <c r="D229" s="91"/>
      <c r="E229" s="91"/>
      <c r="F229" s="91"/>
      <c r="G229" s="91"/>
      <c r="H229" s="91"/>
      <c r="I229" s="91"/>
      <c r="J229" s="91"/>
      <c r="K229" s="91"/>
      <c r="L229" s="91"/>
      <c r="M229" s="91"/>
      <c r="N229" s="91"/>
      <c r="O229" s="91"/>
      <c r="P229" s="91"/>
      <c r="Q229" s="91"/>
      <c r="R229" s="91"/>
      <c r="S229" s="91"/>
      <c r="T229" s="91"/>
      <c r="U229" s="91"/>
      <c r="V229" s="91"/>
      <c r="Z229" s="89">
        <v>183</v>
      </c>
    </row>
    <row r="230" spans="1:26" x14ac:dyDescent="0.25">
      <c r="A230" s="78" t="s">
        <v>1953</v>
      </c>
      <c r="B230" s="83" t="s">
        <v>341</v>
      </c>
      <c r="C230" s="91"/>
      <c r="D230" s="91"/>
      <c r="E230" s="91"/>
      <c r="F230" s="91"/>
      <c r="G230" s="91"/>
      <c r="H230" s="91"/>
      <c r="I230" s="91"/>
      <c r="J230" s="91"/>
      <c r="K230" s="91"/>
      <c r="L230" s="91"/>
      <c r="M230" s="91"/>
      <c r="N230" s="91"/>
      <c r="O230" s="91"/>
      <c r="P230" s="91"/>
      <c r="Q230" s="91"/>
      <c r="R230" s="91"/>
      <c r="S230" s="91"/>
      <c r="T230" s="91"/>
      <c r="U230" s="91"/>
      <c r="V230" s="91"/>
      <c r="Z230" s="89">
        <v>182</v>
      </c>
    </row>
    <row r="231" spans="1:26" x14ac:dyDescent="0.25">
      <c r="A231" s="79" t="s">
        <v>1954</v>
      </c>
      <c r="B231" s="84" t="s">
        <v>341</v>
      </c>
      <c r="C231" s="91"/>
      <c r="D231" s="91"/>
      <c r="E231" s="91"/>
      <c r="F231" s="91"/>
      <c r="G231" s="91"/>
      <c r="H231" s="91"/>
      <c r="I231" s="91"/>
      <c r="J231" s="91"/>
      <c r="K231" s="91"/>
      <c r="L231" s="91"/>
      <c r="M231" s="91"/>
      <c r="N231" s="91"/>
      <c r="O231" s="91"/>
      <c r="P231" s="91"/>
      <c r="Q231" s="91"/>
      <c r="R231" s="91"/>
      <c r="S231" s="91"/>
      <c r="T231" s="91"/>
      <c r="U231" s="91"/>
      <c r="V231" s="91"/>
      <c r="Z231" s="89">
        <v>181</v>
      </c>
    </row>
    <row r="232" spans="1:26" x14ac:dyDescent="0.25">
      <c r="A232" s="78" t="s">
        <v>1955</v>
      </c>
      <c r="B232" s="83" t="s">
        <v>341</v>
      </c>
      <c r="C232" s="91"/>
      <c r="D232" s="91"/>
      <c r="E232" s="91"/>
      <c r="F232" s="91"/>
      <c r="G232" s="91"/>
      <c r="H232" s="91"/>
      <c r="I232" s="91"/>
      <c r="J232" s="91"/>
      <c r="K232" s="91"/>
      <c r="L232" s="91"/>
      <c r="M232" s="91"/>
      <c r="N232" s="91"/>
      <c r="O232" s="91"/>
      <c r="P232" s="91"/>
      <c r="Q232" s="91"/>
      <c r="R232" s="91"/>
      <c r="S232" s="91"/>
      <c r="T232" s="91"/>
      <c r="U232" s="91"/>
      <c r="V232" s="91"/>
      <c r="Z232" s="89">
        <v>180</v>
      </c>
    </row>
    <row r="233" spans="1:26" x14ac:dyDescent="0.25">
      <c r="A233" s="78" t="s">
        <v>1956</v>
      </c>
      <c r="B233" s="83" t="s">
        <v>341</v>
      </c>
      <c r="C233" s="91"/>
      <c r="D233" s="91"/>
      <c r="E233" s="91"/>
      <c r="F233" s="91"/>
      <c r="G233" s="91"/>
      <c r="H233" s="91"/>
      <c r="I233" s="91"/>
      <c r="J233" s="91"/>
      <c r="K233" s="91"/>
      <c r="L233" s="91"/>
      <c r="M233" s="91"/>
      <c r="N233" s="91"/>
      <c r="O233" s="91"/>
      <c r="P233" s="91"/>
      <c r="Q233" s="91"/>
      <c r="R233" s="91"/>
      <c r="S233" s="91"/>
      <c r="T233" s="91"/>
      <c r="U233" s="91"/>
      <c r="V233" s="91"/>
      <c r="Z233" s="89">
        <v>179</v>
      </c>
    </row>
    <row r="234" spans="1:26" x14ac:dyDescent="0.25">
      <c r="A234" s="79" t="s">
        <v>1957</v>
      </c>
      <c r="B234" s="84" t="s">
        <v>341</v>
      </c>
      <c r="C234" s="91"/>
      <c r="D234" s="91"/>
      <c r="E234" s="91"/>
      <c r="F234" s="91"/>
      <c r="G234" s="91"/>
      <c r="H234" s="91"/>
      <c r="I234" s="91"/>
      <c r="J234" s="91"/>
      <c r="K234" s="91"/>
      <c r="L234" s="91"/>
      <c r="M234" s="91"/>
      <c r="N234" s="91"/>
      <c r="O234" s="91"/>
      <c r="P234" s="91"/>
      <c r="Q234" s="91"/>
      <c r="R234" s="91"/>
      <c r="S234" s="91"/>
      <c r="T234" s="91"/>
      <c r="U234" s="91"/>
      <c r="V234" s="91"/>
      <c r="Z234" s="89">
        <v>178</v>
      </c>
    </row>
    <row r="235" spans="1:26" x14ac:dyDescent="0.25">
      <c r="A235" s="79" t="s">
        <v>2039</v>
      </c>
      <c r="B235" s="84" t="s">
        <v>341</v>
      </c>
      <c r="C235" s="91"/>
      <c r="D235" s="91"/>
      <c r="E235" s="91"/>
      <c r="F235" s="91"/>
      <c r="G235" s="91"/>
      <c r="H235" s="91"/>
      <c r="I235" s="91"/>
      <c r="J235" s="91"/>
      <c r="K235" s="91"/>
      <c r="L235" s="91"/>
      <c r="M235" s="91"/>
      <c r="N235" s="91"/>
      <c r="O235" s="91"/>
      <c r="P235" s="91"/>
      <c r="Q235" s="91"/>
      <c r="R235" s="91"/>
      <c r="S235" s="91"/>
      <c r="T235" s="91"/>
      <c r="U235" s="91"/>
      <c r="V235" s="91"/>
      <c r="Z235" s="89">
        <v>177</v>
      </c>
    </row>
    <row r="236" spans="1:26" x14ac:dyDescent="0.25">
      <c r="A236" s="78" t="s">
        <v>2040</v>
      </c>
      <c r="B236" s="83" t="s">
        <v>341</v>
      </c>
      <c r="C236" s="91"/>
      <c r="D236" s="91"/>
      <c r="E236" s="91"/>
      <c r="F236" s="91"/>
      <c r="G236" s="91"/>
      <c r="H236" s="91"/>
      <c r="I236" s="91"/>
      <c r="J236" s="91"/>
      <c r="K236" s="91"/>
      <c r="L236" s="91"/>
      <c r="M236" s="91"/>
      <c r="N236" s="91"/>
      <c r="O236" s="91"/>
      <c r="P236" s="91"/>
      <c r="Q236" s="91"/>
      <c r="R236" s="91"/>
      <c r="S236" s="91"/>
      <c r="T236" s="91"/>
      <c r="U236" s="91"/>
      <c r="V236" s="91"/>
      <c r="Z236" s="89">
        <v>176</v>
      </c>
    </row>
    <row r="237" spans="1:26" x14ac:dyDescent="0.25">
      <c r="A237" s="79" t="s">
        <v>2041</v>
      </c>
      <c r="B237" s="84" t="s">
        <v>341</v>
      </c>
      <c r="C237" s="91"/>
      <c r="D237" s="91"/>
      <c r="E237" s="91"/>
      <c r="F237" s="91"/>
      <c r="G237" s="91"/>
      <c r="H237" s="91"/>
      <c r="I237" s="91"/>
      <c r="J237" s="91"/>
      <c r="K237" s="91"/>
      <c r="L237" s="91"/>
      <c r="M237" s="91"/>
      <c r="N237" s="91"/>
      <c r="O237" s="91"/>
      <c r="P237" s="91"/>
      <c r="Q237" s="91"/>
      <c r="R237" s="91"/>
      <c r="S237" s="91"/>
      <c r="T237" s="91"/>
      <c r="U237" s="91"/>
      <c r="V237" s="91"/>
      <c r="Z237" s="89">
        <v>175</v>
      </c>
    </row>
    <row r="238" spans="1:26" x14ac:dyDescent="0.25">
      <c r="A238" s="78" t="s">
        <v>2042</v>
      </c>
      <c r="B238" s="83" t="s">
        <v>341</v>
      </c>
      <c r="C238" s="91"/>
      <c r="D238" s="91"/>
      <c r="E238" s="91"/>
      <c r="F238" s="91"/>
      <c r="G238" s="91"/>
      <c r="H238" s="91"/>
      <c r="I238" s="91"/>
      <c r="J238" s="91"/>
      <c r="K238" s="91"/>
      <c r="L238" s="91"/>
      <c r="M238" s="91"/>
      <c r="N238" s="91"/>
      <c r="O238" s="91"/>
      <c r="P238" s="91"/>
      <c r="Q238" s="91"/>
      <c r="R238" s="91"/>
      <c r="S238" s="91"/>
      <c r="T238" s="91"/>
      <c r="U238" s="91"/>
      <c r="V238" s="91"/>
      <c r="Z238" s="89">
        <v>174</v>
      </c>
    </row>
    <row r="239" spans="1:26" x14ac:dyDescent="0.25">
      <c r="A239" s="79" t="s">
        <v>2043</v>
      </c>
      <c r="B239" s="84" t="s">
        <v>341</v>
      </c>
      <c r="C239" s="91"/>
      <c r="D239" s="91"/>
      <c r="E239" s="91"/>
      <c r="F239" s="91"/>
      <c r="G239" s="91"/>
      <c r="H239" s="91"/>
      <c r="I239" s="91"/>
      <c r="J239" s="91"/>
      <c r="K239" s="91"/>
      <c r="L239" s="91"/>
      <c r="M239" s="91"/>
      <c r="N239" s="91"/>
      <c r="O239" s="91"/>
      <c r="P239" s="91"/>
      <c r="Q239" s="91"/>
      <c r="R239" s="91"/>
      <c r="S239" s="91"/>
      <c r="T239" s="91"/>
      <c r="U239" s="91"/>
      <c r="V239" s="91"/>
      <c r="Z239" s="89">
        <v>173</v>
      </c>
    </row>
    <row r="240" spans="1:26" x14ac:dyDescent="0.25">
      <c r="A240" s="78" t="s">
        <v>2044</v>
      </c>
      <c r="B240" s="83" t="s">
        <v>341</v>
      </c>
      <c r="C240" s="91"/>
      <c r="D240" s="91"/>
      <c r="E240" s="91"/>
      <c r="F240" s="91"/>
      <c r="G240" s="91"/>
      <c r="H240" s="91"/>
      <c r="I240" s="91"/>
      <c r="J240" s="91"/>
      <c r="K240" s="91"/>
      <c r="L240" s="91"/>
      <c r="M240" s="91"/>
      <c r="N240" s="91"/>
      <c r="O240" s="91"/>
      <c r="P240" s="91"/>
      <c r="Q240" s="91"/>
      <c r="R240" s="91"/>
      <c r="S240" s="91"/>
      <c r="T240" s="91"/>
      <c r="U240" s="91"/>
      <c r="V240" s="91"/>
      <c r="Z240" s="89">
        <v>172</v>
      </c>
    </row>
    <row r="241" spans="1:26" x14ac:dyDescent="0.25">
      <c r="A241" s="79" t="s">
        <v>2045</v>
      </c>
      <c r="B241" s="84" t="s">
        <v>341</v>
      </c>
      <c r="C241" s="91"/>
      <c r="D241" s="91"/>
      <c r="E241" s="91"/>
      <c r="F241" s="91"/>
      <c r="G241" s="91"/>
      <c r="H241" s="91"/>
      <c r="I241" s="91"/>
      <c r="J241" s="91"/>
      <c r="K241" s="91"/>
      <c r="L241" s="91"/>
      <c r="M241" s="91"/>
      <c r="N241" s="91"/>
      <c r="O241" s="91"/>
      <c r="P241" s="91"/>
      <c r="Q241" s="91"/>
      <c r="R241" s="91"/>
      <c r="S241" s="91"/>
      <c r="T241" s="91"/>
      <c r="U241" s="91"/>
      <c r="V241" s="91"/>
      <c r="Z241" s="89">
        <v>171</v>
      </c>
    </row>
    <row r="242" spans="1:26" x14ac:dyDescent="0.25">
      <c r="A242" s="78" t="s">
        <v>2046</v>
      </c>
      <c r="B242" s="83" t="s">
        <v>341</v>
      </c>
      <c r="C242" s="91"/>
      <c r="D242" s="91"/>
      <c r="E242" s="91"/>
      <c r="F242" s="91"/>
      <c r="G242" s="91"/>
      <c r="H242" s="91"/>
      <c r="I242" s="91"/>
      <c r="J242" s="91"/>
      <c r="K242" s="91"/>
      <c r="L242" s="91"/>
      <c r="M242" s="91"/>
      <c r="N242" s="91"/>
      <c r="O242" s="91"/>
      <c r="P242" s="91"/>
      <c r="Q242" s="91"/>
      <c r="R242" s="91"/>
      <c r="S242" s="91"/>
      <c r="T242" s="91"/>
      <c r="U242" s="91"/>
      <c r="V242" s="91"/>
      <c r="Z242" s="89">
        <v>170</v>
      </c>
    </row>
    <row r="243" spans="1:26" x14ac:dyDescent="0.25">
      <c r="A243" s="79" t="s">
        <v>2047</v>
      </c>
      <c r="B243" s="84" t="s">
        <v>341</v>
      </c>
      <c r="C243" s="91"/>
      <c r="D243" s="91"/>
      <c r="E243" s="91"/>
      <c r="F243" s="91"/>
      <c r="G243" s="91"/>
      <c r="H243" s="91"/>
      <c r="I243" s="91"/>
      <c r="J243" s="91"/>
      <c r="K243" s="91"/>
      <c r="L243" s="91"/>
      <c r="M243" s="91"/>
      <c r="N243" s="91"/>
      <c r="O243" s="91"/>
      <c r="P243" s="91"/>
      <c r="Q243" s="91"/>
      <c r="R243" s="91"/>
      <c r="S243" s="91"/>
      <c r="T243" s="91"/>
      <c r="U243" s="91"/>
      <c r="V243" s="91"/>
      <c r="Z243" s="89">
        <v>169</v>
      </c>
    </row>
    <row r="244" spans="1:26" x14ac:dyDescent="0.25">
      <c r="A244" s="78" t="s">
        <v>2048</v>
      </c>
      <c r="B244" s="83" t="s">
        <v>341</v>
      </c>
      <c r="C244" s="91"/>
      <c r="D244" s="91"/>
      <c r="E244" s="91"/>
      <c r="F244" s="91"/>
      <c r="G244" s="91"/>
      <c r="H244" s="91"/>
      <c r="I244" s="91"/>
      <c r="J244" s="91"/>
      <c r="K244" s="91"/>
      <c r="L244" s="91"/>
      <c r="M244" s="91"/>
      <c r="N244" s="91"/>
      <c r="O244" s="91"/>
      <c r="P244" s="91"/>
      <c r="Q244" s="91"/>
      <c r="R244" s="91"/>
      <c r="S244" s="91"/>
      <c r="T244" s="91"/>
      <c r="U244" s="91"/>
      <c r="V244" s="91"/>
      <c r="Z244" s="89">
        <v>168</v>
      </c>
    </row>
    <row r="245" spans="1:26" x14ac:dyDescent="0.25">
      <c r="A245" s="79" t="s">
        <v>2049</v>
      </c>
      <c r="B245" s="84" t="s">
        <v>341</v>
      </c>
      <c r="C245" s="91"/>
      <c r="D245" s="91"/>
      <c r="E245" s="91"/>
      <c r="F245" s="91"/>
      <c r="G245" s="91"/>
      <c r="H245" s="91"/>
      <c r="I245" s="91"/>
      <c r="J245" s="91"/>
      <c r="K245" s="91"/>
      <c r="L245" s="91"/>
      <c r="M245" s="91"/>
      <c r="N245" s="91"/>
      <c r="O245" s="91"/>
      <c r="P245" s="91"/>
      <c r="Q245" s="91"/>
      <c r="R245" s="91"/>
      <c r="S245" s="91"/>
      <c r="T245" s="91"/>
      <c r="U245" s="91"/>
      <c r="V245" s="91"/>
      <c r="Z245" s="89">
        <v>167</v>
      </c>
    </row>
    <row r="246" spans="1:26" x14ac:dyDescent="0.25">
      <c r="A246" s="79" t="s">
        <v>2094</v>
      </c>
      <c r="B246" s="84" t="s">
        <v>341</v>
      </c>
      <c r="C246" s="91"/>
      <c r="D246" s="91"/>
      <c r="E246" s="91"/>
      <c r="F246" s="91"/>
      <c r="G246" s="91"/>
      <c r="H246" s="91"/>
      <c r="I246" s="91"/>
      <c r="J246" s="91"/>
      <c r="K246" s="91"/>
      <c r="L246" s="91"/>
      <c r="M246" s="91"/>
      <c r="N246" s="91"/>
      <c r="O246" s="91"/>
      <c r="P246" s="91"/>
      <c r="Q246" s="91"/>
      <c r="R246" s="91"/>
      <c r="S246" s="91"/>
      <c r="T246" s="91"/>
      <c r="U246" s="91"/>
      <c r="V246" s="91"/>
      <c r="Z246" s="89">
        <v>166</v>
      </c>
    </row>
    <row r="247" spans="1:26" x14ac:dyDescent="0.25">
      <c r="A247" s="78" t="s">
        <v>2095</v>
      </c>
      <c r="B247" s="83" t="s">
        <v>341</v>
      </c>
      <c r="C247" s="91"/>
      <c r="D247" s="91"/>
      <c r="E247" s="91"/>
      <c r="F247" s="91"/>
      <c r="G247" s="91"/>
      <c r="H247" s="91"/>
      <c r="I247" s="91"/>
      <c r="J247" s="91"/>
      <c r="K247" s="91"/>
      <c r="L247" s="91"/>
      <c r="M247" s="91"/>
      <c r="N247" s="91"/>
      <c r="O247" s="91"/>
      <c r="P247" s="91"/>
      <c r="Q247" s="91"/>
      <c r="R247" s="91"/>
      <c r="S247" s="91"/>
      <c r="T247" s="91"/>
      <c r="U247" s="91"/>
      <c r="V247" s="91"/>
      <c r="Z247" s="89">
        <v>165</v>
      </c>
    </row>
    <row r="248" spans="1:26" x14ac:dyDescent="0.25">
      <c r="A248" s="79" t="s">
        <v>2096</v>
      </c>
      <c r="B248" s="84" t="s">
        <v>341</v>
      </c>
      <c r="C248" s="91"/>
      <c r="D248" s="91"/>
      <c r="E248" s="91"/>
      <c r="F248" s="91"/>
      <c r="G248" s="91"/>
      <c r="H248" s="91"/>
      <c r="I248" s="91"/>
      <c r="J248" s="91"/>
      <c r="K248" s="91"/>
      <c r="L248" s="91"/>
      <c r="M248" s="91"/>
      <c r="N248" s="91"/>
      <c r="O248" s="91"/>
      <c r="P248" s="91"/>
      <c r="Q248" s="91"/>
      <c r="R248" s="91"/>
      <c r="S248" s="91"/>
      <c r="T248" s="91"/>
      <c r="U248" s="91"/>
      <c r="V248" s="91"/>
      <c r="Z248" s="89">
        <v>164</v>
      </c>
    </row>
    <row r="249" spans="1:26" x14ac:dyDescent="0.25">
      <c r="A249" s="79" t="s">
        <v>2097</v>
      </c>
      <c r="B249" s="84" t="s">
        <v>341</v>
      </c>
      <c r="C249" s="91"/>
      <c r="D249" s="91"/>
      <c r="E249" s="91"/>
      <c r="F249" s="91"/>
      <c r="G249" s="91"/>
      <c r="H249" s="91"/>
      <c r="I249" s="91"/>
      <c r="J249" s="91"/>
      <c r="K249" s="91"/>
      <c r="L249" s="91"/>
      <c r="M249" s="91"/>
      <c r="N249" s="91"/>
      <c r="O249" s="91"/>
      <c r="P249" s="91"/>
      <c r="Q249" s="91"/>
      <c r="R249" s="91"/>
      <c r="S249" s="91"/>
      <c r="T249" s="91"/>
      <c r="U249" s="91"/>
      <c r="V249" s="91"/>
      <c r="Z249" s="89">
        <v>163</v>
      </c>
    </row>
    <row r="250" spans="1:26" x14ac:dyDescent="0.25">
      <c r="A250" s="79" t="s">
        <v>2098</v>
      </c>
      <c r="B250" s="84" t="s">
        <v>341</v>
      </c>
      <c r="C250" s="91"/>
      <c r="D250" s="91"/>
      <c r="E250" s="91"/>
      <c r="F250" s="91"/>
      <c r="G250" s="91"/>
      <c r="H250" s="91"/>
      <c r="I250" s="91"/>
      <c r="J250" s="91"/>
      <c r="K250" s="91"/>
      <c r="L250" s="91"/>
      <c r="M250" s="91"/>
      <c r="N250" s="91"/>
      <c r="O250" s="91"/>
      <c r="P250" s="91"/>
      <c r="Q250" s="91"/>
      <c r="R250" s="91"/>
      <c r="S250" s="91"/>
      <c r="T250" s="91"/>
      <c r="U250" s="91"/>
      <c r="V250" s="91"/>
      <c r="Z250" s="89">
        <v>162</v>
      </c>
    </row>
    <row r="251" spans="1:26" x14ac:dyDescent="0.25">
      <c r="A251" s="79" t="s">
        <v>2099</v>
      </c>
      <c r="B251" s="84" t="s">
        <v>341</v>
      </c>
      <c r="C251" s="91"/>
      <c r="D251" s="91"/>
      <c r="E251" s="91"/>
      <c r="F251" s="91"/>
      <c r="G251" s="91"/>
      <c r="H251" s="91"/>
      <c r="I251" s="91"/>
      <c r="J251" s="91"/>
      <c r="K251" s="91"/>
      <c r="L251" s="91"/>
      <c r="M251" s="91"/>
      <c r="N251" s="91"/>
      <c r="O251" s="91"/>
      <c r="P251" s="91"/>
      <c r="Q251" s="91"/>
      <c r="R251" s="91"/>
      <c r="S251" s="91"/>
      <c r="T251" s="91"/>
      <c r="U251" s="91"/>
      <c r="V251" s="91"/>
      <c r="Z251" s="89">
        <v>161</v>
      </c>
    </row>
    <row r="252" spans="1:26" x14ac:dyDescent="0.25">
      <c r="A252" s="78" t="s">
        <v>2268</v>
      </c>
      <c r="B252" s="83" t="s">
        <v>341</v>
      </c>
      <c r="C252" s="91"/>
      <c r="D252" s="91"/>
      <c r="E252" s="91"/>
      <c r="F252" s="91"/>
      <c r="G252" s="91"/>
      <c r="H252" s="91"/>
      <c r="I252" s="91"/>
      <c r="J252" s="91"/>
      <c r="K252" s="91"/>
      <c r="L252" s="91"/>
      <c r="M252" s="91"/>
      <c r="N252" s="91"/>
      <c r="O252" s="91"/>
      <c r="P252" s="91"/>
      <c r="Q252" s="91"/>
      <c r="R252" s="91"/>
      <c r="S252" s="91"/>
      <c r="T252" s="91"/>
      <c r="U252" s="91"/>
      <c r="V252" s="91"/>
      <c r="Z252" s="89">
        <v>160</v>
      </c>
    </row>
    <row r="253" spans="1:26" x14ac:dyDescent="0.25">
      <c r="A253" s="79" t="s">
        <v>2270</v>
      </c>
      <c r="B253" s="84" t="s">
        <v>341</v>
      </c>
      <c r="C253" s="91"/>
      <c r="D253" s="91"/>
      <c r="E253" s="91"/>
      <c r="F253" s="91"/>
      <c r="G253" s="91"/>
      <c r="H253" s="91"/>
      <c r="I253" s="91"/>
      <c r="J253" s="91"/>
      <c r="K253" s="91"/>
      <c r="L253" s="91"/>
      <c r="M253" s="91"/>
      <c r="N253" s="91"/>
      <c r="O253" s="91"/>
      <c r="P253" s="91"/>
      <c r="Q253" s="91"/>
      <c r="R253" s="91"/>
      <c r="S253" s="91"/>
      <c r="T253" s="91"/>
      <c r="U253" s="91"/>
      <c r="V253" s="91"/>
      <c r="Z253" s="89">
        <v>159</v>
      </c>
    </row>
    <row r="254" spans="1:26" x14ac:dyDescent="0.25">
      <c r="A254" s="78" t="s">
        <v>2272</v>
      </c>
      <c r="B254" s="83" t="s">
        <v>341</v>
      </c>
      <c r="C254" s="91"/>
      <c r="D254" s="91"/>
      <c r="E254" s="91"/>
      <c r="F254" s="91"/>
      <c r="G254" s="91"/>
      <c r="H254" s="91"/>
      <c r="I254" s="91"/>
      <c r="J254" s="91"/>
      <c r="K254" s="91"/>
      <c r="L254" s="91"/>
      <c r="M254" s="91"/>
      <c r="N254" s="91"/>
      <c r="O254" s="91"/>
      <c r="P254" s="91"/>
      <c r="Q254" s="91"/>
      <c r="R254" s="91"/>
      <c r="S254" s="91"/>
      <c r="T254" s="91"/>
      <c r="U254" s="91"/>
      <c r="V254" s="91"/>
      <c r="Z254" s="89">
        <v>158</v>
      </c>
    </row>
    <row r="255" spans="1:26" x14ac:dyDescent="0.25">
      <c r="A255" s="79" t="s">
        <v>2276</v>
      </c>
      <c r="B255" s="84" t="s">
        <v>341</v>
      </c>
      <c r="C255" s="91"/>
      <c r="D255" s="91"/>
      <c r="E255" s="91"/>
      <c r="F255" s="91"/>
      <c r="G255" s="91"/>
      <c r="H255" s="91"/>
      <c r="I255" s="91"/>
      <c r="J255" s="91"/>
      <c r="K255" s="91"/>
      <c r="L255" s="91"/>
      <c r="M255" s="91"/>
      <c r="N255" s="91"/>
      <c r="O255" s="91"/>
      <c r="P255" s="91"/>
      <c r="Q255" s="91"/>
      <c r="R255" s="91"/>
      <c r="S255" s="91"/>
      <c r="T255" s="91"/>
      <c r="U255" s="91"/>
      <c r="V255" s="91"/>
      <c r="Z255" s="89">
        <v>157</v>
      </c>
    </row>
    <row r="256" spans="1:26" x14ac:dyDescent="0.25">
      <c r="A256" s="79" t="s">
        <v>2279</v>
      </c>
      <c r="B256" s="84" t="s">
        <v>341</v>
      </c>
      <c r="C256" s="91"/>
      <c r="D256" s="91"/>
      <c r="E256" s="91"/>
      <c r="F256" s="91"/>
      <c r="G256" s="91"/>
      <c r="H256" s="91"/>
      <c r="I256" s="91"/>
      <c r="J256" s="91"/>
      <c r="K256" s="91"/>
      <c r="L256" s="91"/>
      <c r="M256" s="91"/>
      <c r="N256" s="91"/>
      <c r="O256" s="91"/>
      <c r="P256" s="91"/>
      <c r="Q256" s="91"/>
      <c r="R256" s="91"/>
      <c r="S256" s="91"/>
      <c r="T256" s="91"/>
      <c r="U256" s="91"/>
      <c r="V256" s="91"/>
      <c r="Z256" s="89">
        <v>156</v>
      </c>
    </row>
    <row r="257" spans="1:26" x14ac:dyDescent="0.25">
      <c r="A257" s="79" t="s">
        <v>2282</v>
      </c>
      <c r="B257" s="84" t="s">
        <v>341</v>
      </c>
      <c r="C257" s="91"/>
      <c r="D257" s="91"/>
      <c r="E257" s="91"/>
      <c r="F257" s="91"/>
      <c r="G257" s="91"/>
      <c r="H257" s="91"/>
      <c r="I257" s="91"/>
      <c r="J257" s="91"/>
      <c r="K257" s="91"/>
      <c r="L257" s="91"/>
      <c r="M257" s="91"/>
      <c r="N257" s="91"/>
      <c r="O257" s="91"/>
      <c r="P257" s="91"/>
      <c r="Q257" s="91"/>
      <c r="R257" s="91"/>
      <c r="S257" s="91"/>
      <c r="T257" s="91"/>
      <c r="U257" s="91"/>
      <c r="V257" s="91"/>
      <c r="Z257" s="89">
        <v>155</v>
      </c>
    </row>
    <row r="258" spans="1:26" x14ac:dyDescent="0.25">
      <c r="A258" s="79" t="s">
        <v>2286</v>
      </c>
      <c r="B258" s="84" t="s">
        <v>341</v>
      </c>
      <c r="C258" s="91"/>
      <c r="D258" s="91"/>
      <c r="E258" s="91"/>
      <c r="F258" s="91"/>
      <c r="G258" s="91"/>
      <c r="H258" s="91"/>
      <c r="I258" s="91"/>
      <c r="J258" s="91"/>
      <c r="K258" s="91"/>
      <c r="L258" s="91"/>
      <c r="M258" s="91"/>
      <c r="N258" s="91"/>
      <c r="O258" s="91"/>
      <c r="P258" s="91"/>
      <c r="Q258" s="91"/>
      <c r="R258" s="91"/>
      <c r="S258" s="91"/>
      <c r="T258" s="91"/>
      <c r="U258" s="91"/>
      <c r="V258" s="91"/>
      <c r="Z258" s="89">
        <v>154</v>
      </c>
    </row>
    <row r="259" spans="1:26" x14ac:dyDescent="0.25">
      <c r="A259" s="78" t="s">
        <v>2287</v>
      </c>
      <c r="B259" s="83" t="s">
        <v>341</v>
      </c>
      <c r="C259" s="91"/>
      <c r="D259" s="91"/>
      <c r="E259" s="91"/>
      <c r="F259" s="91"/>
      <c r="G259" s="91"/>
      <c r="H259" s="91"/>
      <c r="I259" s="91"/>
      <c r="J259" s="91"/>
      <c r="K259" s="91"/>
      <c r="L259" s="91"/>
      <c r="M259" s="91"/>
      <c r="N259" s="91"/>
      <c r="O259" s="91"/>
      <c r="P259" s="91"/>
      <c r="Q259" s="91"/>
      <c r="R259" s="91"/>
      <c r="S259" s="91"/>
      <c r="T259" s="91"/>
      <c r="U259" s="91"/>
      <c r="V259" s="91"/>
      <c r="Z259" s="89">
        <v>153</v>
      </c>
    </row>
    <row r="260" spans="1:26" x14ac:dyDescent="0.25">
      <c r="A260" s="78" t="s">
        <v>2288</v>
      </c>
      <c r="B260" s="83" t="s">
        <v>341</v>
      </c>
      <c r="C260" s="91"/>
      <c r="D260" s="91"/>
      <c r="E260" s="91"/>
      <c r="F260" s="91"/>
      <c r="G260" s="91"/>
      <c r="H260" s="91"/>
      <c r="I260" s="91"/>
      <c r="J260" s="91"/>
      <c r="K260" s="91"/>
      <c r="L260" s="91"/>
      <c r="M260" s="91"/>
      <c r="N260" s="91"/>
      <c r="O260" s="91"/>
      <c r="P260" s="91"/>
      <c r="Q260" s="91"/>
      <c r="R260" s="91"/>
      <c r="S260" s="91"/>
      <c r="T260" s="91"/>
      <c r="U260" s="91"/>
      <c r="V260" s="91"/>
      <c r="Z260" s="89">
        <v>152</v>
      </c>
    </row>
    <row r="261" spans="1:26" x14ac:dyDescent="0.25">
      <c r="A261" s="79" t="s">
        <v>2289</v>
      </c>
      <c r="B261" s="84" t="s">
        <v>341</v>
      </c>
      <c r="C261" s="91"/>
      <c r="D261" s="91"/>
      <c r="E261" s="91"/>
      <c r="F261" s="91"/>
      <c r="G261" s="91"/>
      <c r="H261" s="91"/>
      <c r="I261" s="91"/>
      <c r="J261" s="91"/>
      <c r="K261" s="91"/>
      <c r="L261" s="91"/>
      <c r="M261" s="91"/>
      <c r="N261" s="91"/>
      <c r="O261" s="91"/>
      <c r="P261" s="91"/>
      <c r="Q261" s="91"/>
      <c r="R261" s="91"/>
      <c r="S261" s="91"/>
      <c r="T261" s="91"/>
      <c r="U261" s="91"/>
      <c r="V261" s="91"/>
      <c r="Z261" s="89">
        <v>151</v>
      </c>
    </row>
    <row r="262" spans="1:26" x14ac:dyDescent="0.25">
      <c r="A262" s="78" t="s">
        <v>2290</v>
      </c>
      <c r="B262" s="83" t="s">
        <v>341</v>
      </c>
      <c r="C262" s="91"/>
      <c r="D262" s="91"/>
      <c r="E262" s="91"/>
      <c r="F262" s="91"/>
      <c r="G262" s="91"/>
      <c r="H262" s="91"/>
      <c r="I262" s="91"/>
      <c r="J262" s="91"/>
      <c r="K262" s="91"/>
      <c r="L262" s="91"/>
      <c r="M262" s="91"/>
      <c r="N262" s="91"/>
      <c r="O262" s="91"/>
      <c r="P262" s="91"/>
      <c r="Q262" s="91"/>
      <c r="R262" s="91"/>
      <c r="S262" s="91"/>
      <c r="T262" s="91"/>
      <c r="U262" s="91"/>
      <c r="V262" s="91"/>
      <c r="Z262" s="89">
        <v>150</v>
      </c>
    </row>
    <row r="263" spans="1:26" x14ac:dyDescent="0.25">
      <c r="A263" s="78" t="s">
        <v>2291</v>
      </c>
      <c r="B263" s="83" t="s">
        <v>341</v>
      </c>
      <c r="C263" s="91"/>
      <c r="D263" s="91"/>
      <c r="E263" s="91"/>
      <c r="F263" s="91"/>
      <c r="G263" s="91"/>
      <c r="H263" s="91"/>
      <c r="I263" s="91"/>
      <c r="J263" s="91"/>
      <c r="K263" s="91"/>
      <c r="L263" s="91"/>
      <c r="M263" s="91"/>
      <c r="N263" s="91"/>
      <c r="O263" s="91"/>
      <c r="P263" s="91"/>
      <c r="Q263" s="91"/>
      <c r="R263" s="91"/>
      <c r="S263" s="91"/>
      <c r="T263" s="91"/>
      <c r="U263" s="91"/>
      <c r="V263" s="91"/>
      <c r="Z263" s="89">
        <v>149</v>
      </c>
    </row>
    <row r="264" spans="1:26" x14ac:dyDescent="0.25">
      <c r="A264" s="79" t="s">
        <v>2292</v>
      </c>
      <c r="B264" s="84" t="s">
        <v>341</v>
      </c>
      <c r="C264" s="91"/>
      <c r="D264" s="91"/>
      <c r="E264" s="91"/>
      <c r="F264" s="91"/>
      <c r="G264" s="91"/>
      <c r="H264" s="91"/>
      <c r="I264" s="91"/>
      <c r="J264" s="91"/>
      <c r="K264" s="91"/>
      <c r="L264" s="91"/>
      <c r="M264" s="91"/>
      <c r="N264" s="91"/>
      <c r="O264" s="91"/>
      <c r="P264" s="91"/>
      <c r="Q264" s="91"/>
      <c r="R264" s="91"/>
      <c r="S264" s="91"/>
      <c r="T264" s="91"/>
      <c r="U264" s="91"/>
      <c r="V264" s="91"/>
      <c r="Z264" s="89">
        <v>148</v>
      </c>
    </row>
    <row r="265" spans="1:26" x14ac:dyDescent="0.25">
      <c r="A265" s="79" t="s">
        <v>2293</v>
      </c>
      <c r="B265" s="84" t="s">
        <v>341</v>
      </c>
      <c r="C265" s="91"/>
      <c r="D265" s="91"/>
      <c r="E265" s="91"/>
      <c r="F265" s="91"/>
      <c r="G265" s="91"/>
      <c r="H265" s="91"/>
      <c r="I265" s="91"/>
      <c r="J265" s="91"/>
      <c r="K265" s="91"/>
      <c r="L265" s="91"/>
      <c r="M265" s="91"/>
      <c r="N265" s="91"/>
      <c r="O265" s="91"/>
      <c r="P265" s="91"/>
      <c r="Q265" s="91"/>
      <c r="R265" s="91"/>
      <c r="S265" s="91"/>
      <c r="T265" s="91"/>
      <c r="U265" s="91"/>
      <c r="V265" s="91"/>
      <c r="Z265" s="89">
        <v>147</v>
      </c>
    </row>
    <row r="266" spans="1:26" x14ac:dyDescent="0.25">
      <c r="A266" s="78" t="s">
        <v>2294</v>
      </c>
      <c r="B266" s="83" t="s">
        <v>341</v>
      </c>
      <c r="C266" s="91"/>
      <c r="D266" s="91"/>
      <c r="E266" s="91"/>
      <c r="F266" s="91"/>
      <c r="G266" s="91"/>
      <c r="H266" s="91"/>
      <c r="I266" s="91"/>
      <c r="J266" s="91"/>
      <c r="K266" s="91"/>
      <c r="L266" s="91"/>
      <c r="M266" s="91"/>
      <c r="N266" s="91"/>
      <c r="O266" s="91"/>
      <c r="P266" s="91"/>
      <c r="Q266" s="91"/>
      <c r="R266" s="91"/>
      <c r="S266" s="91"/>
      <c r="T266" s="91"/>
      <c r="U266" s="91"/>
      <c r="V266" s="91"/>
      <c r="Z266" s="89">
        <v>146</v>
      </c>
    </row>
    <row r="267" spans="1:26" x14ac:dyDescent="0.25">
      <c r="A267" s="79" t="s">
        <v>2295</v>
      </c>
      <c r="B267" s="84" t="s">
        <v>341</v>
      </c>
      <c r="C267" s="91"/>
      <c r="D267" s="91"/>
      <c r="E267" s="91"/>
      <c r="F267" s="91"/>
      <c r="G267" s="91"/>
      <c r="H267" s="91"/>
      <c r="I267" s="91"/>
      <c r="J267" s="91"/>
      <c r="K267" s="91"/>
      <c r="L267" s="91"/>
      <c r="M267" s="91"/>
      <c r="N267" s="91"/>
      <c r="O267" s="91"/>
      <c r="P267" s="91"/>
      <c r="Q267" s="91"/>
      <c r="R267" s="91"/>
      <c r="S267" s="91"/>
      <c r="T267" s="91"/>
      <c r="U267" s="91"/>
      <c r="V267" s="91"/>
      <c r="Z267" s="89">
        <v>145</v>
      </c>
    </row>
    <row r="268" spans="1:26" x14ac:dyDescent="0.25">
      <c r="A268" s="79" t="s">
        <v>2296</v>
      </c>
      <c r="B268" s="84" t="s">
        <v>341</v>
      </c>
      <c r="C268" s="91"/>
      <c r="D268" s="91"/>
      <c r="E268" s="91"/>
      <c r="F268" s="91"/>
      <c r="G268" s="91"/>
      <c r="H268" s="91"/>
      <c r="I268" s="91"/>
      <c r="J268" s="91"/>
      <c r="K268" s="91"/>
      <c r="L268" s="91"/>
      <c r="M268" s="91"/>
      <c r="N268" s="91"/>
      <c r="O268" s="91"/>
      <c r="P268" s="91"/>
      <c r="Q268" s="91"/>
      <c r="R268" s="91"/>
      <c r="S268" s="91"/>
      <c r="T268" s="91"/>
      <c r="U268" s="91"/>
      <c r="V268" s="91"/>
      <c r="Z268" s="89">
        <v>144</v>
      </c>
    </row>
    <row r="269" spans="1:26" x14ac:dyDescent="0.25">
      <c r="A269" s="79" t="s">
        <v>2330</v>
      </c>
      <c r="B269" s="84" t="s">
        <v>341</v>
      </c>
      <c r="C269" s="91"/>
      <c r="D269" s="91"/>
      <c r="E269" s="91"/>
      <c r="F269" s="91"/>
      <c r="G269" s="91"/>
      <c r="H269" s="91"/>
      <c r="I269" s="91"/>
      <c r="J269" s="91"/>
      <c r="K269" s="91"/>
      <c r="L269" s="91"/>
      <c r="M269" s="91"/>
      <c r="N269" s="91"/>
      <c r="O269" s="91"/>
      <c r="P269" s="91"/>
      <c r="Q269" s="91"/>
      <c r="R269" s="91"/>
      <c r="S269" s="91"/>
      <c r="T269" s="91"/>
      <c r="U269" s="91"/>
      <c r="V269" s="91"/>
      <c r="Z269" s="89">
        <v>143</v>
      </c>
    </row>
    <row r="270" spans="1:26" x14ac:dyDescent="0.25">
      <c r="A270" s="78" t="s">
        <v>2331</v>
      </c>
      <c r="B270" s="83" t="s">
        <v>341</v>
      </c>
      <c r="C270" s="91"/>
      <c r="D270" s="91"/>
      <c r="E270" s="91"/>
      <c r="F270" s="91"/>
      <c r="G270" s="91"/>
      <c r="H270" s="91"/>
      <c r="I270" s="91"/>
      <c r="J270" s="91"/>
      <c r="K270" s="91"/>
      <c r="L270" s="91"/>
      <c r="M270" s="91"/>
      <c r="N270" s="91"/>
      <c r="O270" s="91"/>
      <c r="P270" s="91"/>
      <c r="Q270" s="91"/>
      <c r="R270" s="91"/>
      <c r="S270" s="91"/>
      <c r="T270" s="91"/>
      <c r="U270" s="91"/>
      <c r="V270" s="91"/>
      <c r="Z270" s="89">
        <v>142</v>
      </c>
    </row>
    <row r="271" spans="1:26" x14ac:dyDescent="0.25">
      <c r="A271" s="79" t="s">
        <v>2332</v>
      </c>
      <c r="B271" s="84" t="s">
        <v>341</v>
      </c>
      <c r="C271" s="91"/>
      <c r="D271" s="91"/>
      <c r="E271" s="91"/>
      <c r="F271" s="91"/>
      <c r="G271" s="91"/>
      <c r="H271" s="91"/>
      <c r="I271" s="91"/>
      <c r="J271" s="91"/>
      <c r="K271" s="91"/>
      <c r="L271" s="91"/>
      <c r="M271" s="91"/>
      <c r="N271" s="91"/>
      <c r="O271" s="91"/>
      <c r="P271" s="91"/>
      <c r="Q271" s="91"/>
      <c r="R271" s="91"/>
      <c r="S271" s="91"/>
      <c r="T271" s="91"/>
      <c r="U271" s="91"/>
      <c r="V271" s="91"/>
      <c r="Z271" s="89">
        <v>141</v>
      </c>
    </row>
    <row r="272" spans="1:26" x14ac:dyDescent="0.25">
      <c r="A272" s="78" t="s">
        <v>2333</v>
      </c>
      <c r="B272" s="83" t="s">
        <v>341</v>
      </c>
      <c r="C272" s="91"/>
      <c r="D272" s="91"/>
      <c r="E272" s="91"/>
      <c r="F272" s="91"/>
      <c r="G272" s="91"/>
      <c r="H272" s="91"/>
      <c r="I272" s="91"/>
      <c r="J272" s="91"/>
      <c r="K272" s="91"/>
      <c r="L272" s="91"/>
      <c r="M272" s="91"/>
      <c r="N272" s="91"/>
      <c r="O272" s="91"/>
      <c r="P272" s="91"/>
      <c r="Q272" s="91"/>
      <c r="R272" s="91"/>
      <c r="S272" s="91"/>
      <c r="T272" s="91"/>
      <c r="U272" s="91"/>
      <c r="V272" s="91"/>
      <c r="Z272" s="89">
        <v>140</v>
      </c>
    </row>
    <row r="273" spans="1:26" x14ac:dyDescent="0.25">
      <c r="A273" s="78" t="s">
        <v>2334</v>
      </c>
      <c r="B273" s="83" t="s">
        <v>341</v>
      </c>
      <c r="C273" s="91"/>
      <c r="D273" s="91"/>
      <c r="E273" s="91"/>
      <c r="F273" s="91"/>
      <c r="G273" s="91"/>
      <c r="H273" s="91"/>
      <c r="I273" s="91"/>
      <c r="J273" s="91"/>
      <c r="K273" s="91"/>
      <c r="L273" s="91"/>
      <c r="M273" s="91"/>
      <c r="N273" s="91"/>
      <c r="O273" s="91"/>
      <c r="P273" s="91"/>
      <c r="Q273" s="91"/>
      <c r="R273" s="91"/>
      <c r="S273" s="91"/>
      <c r="T273" s="91"/>
      <c r="U273" s="91"/>
      <c r="V273" s="91"/>
      <c r="Z273" s="89">
        <v>139</v>
      </c>
    </row>
    <row r="274" spans="1:26" x14ac:dyDescent="0.25">
      <c r="A274" s="78" t="s">
        <v>2335</v>
      </c>
      <c r="B274" s="83" t="s">
        <v>341</v>
      </c>
      <c r="C274" s="91"/>
      <c r="D274" s="91"/>
      <c r="E274" s="91"/>
      <c r="F274" s="91"/>
      <c r="G274" s="91"/>
      <c r="H274" s="91"/>
      <c r="I274" s="91"/>
      <c r="J274" s="91"/>
      <c r="K274" s="91"/>
      <c r="L274" s="91"/>
      <c r="M274" s="91"/>
      <c r="N274" s="91"/>
      <c r="O274" s="91"/>
      <c r="P274" s="91"/>
      <c r="Q274" s="91"/>
      <c r="R274" s="91"/>
      <c r="S274" s="91"/>
      <c r="T274" s="91"/>
      <c r="U274" s="91"/>
      <c r="V274" s="91"/>
      <c r="Z274" s="89">
        <v>138</v>
      </c>
    </row>
    <row r="275" spans="1:26" x14ac:dyDescent="0.25">
      <c r="A275" s="79" t="s">
        <v>2336</v>
      </c>
      <c r="B275" s="84" t="s">
        <v>341</v>
      </c>
      <c r="C275" s="91"/>
      <c r="D275" s="91"/>
      <c r="E275" s="91"/>
      <c r="F275" s="91"/>
      <c r="G275" s="91"/>
      <c r="H275" s="91"/>
      <c r="I275" s="91"/>
      <c r="J275" s="91"/>
      <c r="K275" s="91"/>
      <c r="L275" s="91"/>
      <c r="M275" s="91"/>
      <c r="N275" s="91"/>
      <c r="O275" s="91"/>
      <c r="P275" s="91"/>
      <c r="Q275" s="91"/>
      <c r="R275" s="91"/>
      <c r="S275" s="91"/>
      <c r="T275" s="91"/>
      <c r="U275" s="91"/>
      <c r="V275" s="91"/>
      <c r="Z275" s="89">
        <v>137</v>
      </c>
    </row>
    <row r="276" spans="1:26" x14ac:dyDescent="0.25">
      <c r="A276" s="78" t="s">
        <v>2353</v>
      </c>
      <c r="B276" s="83" t="s">
        <v>341</v>
      </c>
      <c r="C276" s="91"/>
      <c r="D276" s="91"/>
      <c r="E276" s="91"/>
      <c r="F276" s="91"/>
      <c r="G276" s="91"/>
      <c r="H276" s="91"/>
      <c r="I276" s="91"/>
      <c r="J276" s="91"/>
      <c r="K276" s="91"/>
      <c r="L276" s="91"/>
      <c r="M276" s="91"/>
      <c r="N276" s="91"/>
      <c r="O276" s="91"/>
      <c r="P276" s="91"/>
      <c r="Q276" s="91"/>
      <c r="R276" s="91"/>
      <c r="S276" s="91"/>
      <c r="T276" s="91"/>
      <c r="U276" s="91"/>
      <c r="V276" s="91"/>
      <c r="Z276" s="89">
        <v>136</v>
      </c>
    </row>
    <row r="277" spans="1:26" x14ac:dyDescent="0.25">
      <c r="A277" s="79" t="s">
        <v>2354</v>
      </c>
      <c r="B277" s="84" t="s">
        <v>341</v>
      </c>
      <c r="C277" s="91"/>
      <c r="D277" s="91"/>
      <c r="E277" s="91"/>
      <c r="F277" s="91"/>
      <c r="G277" s="91"/>
      <c r="H277" s="91"/>
      <c r="I277" s="91"/>
      <c r="J277" s="91"/>
      <c r="K277" s="91"/>
      <c r="L277" s="91"/>
      <c r="M277" s="91"/>
      <c r="N277" s="91"/>
      <c r="O277" s="91"/>
      <c r="P277" s="91"/>
      <c r="Q277" s="91"/>
      <c r="R277" s="91"/>
      <c r="S277" s="91"/>
      <c r="T277" s="91"/>
      <c r="U277" s="91"/>
      <c r="V277" s="91"/>
      <c r="Z277" s="89">
        <v>135</v>
      </c>
    </row>
    <row r="278" spans="1:26" x14ac:dyDescent="0.25">
      <c r="A278" s="78" t="s">
        <v>2355</v>
      </c>
      <c r="B278" s="83" t="s">
        <v>341</v>
      </c>
      <c r="C278" s="91"/>
      <c r="D278" s="91"/>
      <c r="E278" s="91"/>
      <c r="F278" s="91"/>
      <c r="G278" s="91"/>
      <c r="H278" s="91"/>
      <c r="I278" s="91"/>
      <c r="J278" s="91"/>
      <c r="K278" s="91"/>
      <c r="L278" s="91"/>
      <c r="M278" s="91"/>
      <c r="N278" s="91"/>
      <c r="O278" s="91"/>
      <c r="P278" s="91"/>
      <c r="Q278" s="91"/>
      <c r="R278" s="91"/>
      <c r="S278" s="91"/>
      <c r="T278" s="91"/>
      <c r="U278" s="91"/>
      <c r="V278" s="91"/>
      <c r="Z278" s="89">
        <v>134</v>
      </c>
    </row>
    <row r="279" spans="1:26" x14ac:dyDescent="0.25">
      <c r="A279" s="79" t="s">
        <v>2356</v>
      </c>
      <c r="B279" s="84" t="s">
        <v>341</v>
      </c>
      <c r="C279" s="91"/>
      <c r="D279" s="91"/>
      <c r="E279" s="91"/>
      <c r="F279" s="91"/>
      <c r="G279" s="91"/>
      <c r="H279" s="91"/>
      <c r="I279" s="91"/>
      <c r="J279" s="91"/>
      <c r="K279" s="91"/>
      <c r="L279" s="91"/>
      <c r="M279" s="91"/>
      <c r="N279" s="91"/>
      <c r="O279" s="91"/>
      <c r="P279" s="91"/>
      <c r="Q279" s="91"/>
      <c r="R279" s="91"/>
      <c r="S279" s="91"/>
      <c r="T279" s="91"/>
      <c r="U279" s="91"/>
      <c r="V279" s="91"/>
      <c r="Z279" s="89">
        <v>133</v>
      </c>
    </row>
    <row r="280" spans="1:26" x14ac:dyDescent="0.25">
      <c r="A280" s="79" t="s">
        <v>2357</v>
      </c>
      <c r="B280" s="84" t="s">
        <v>341</v>
      </c>
      <c r="C280" s="91"/>
      <c r="D280" s="91"/>
      <c r="E280" s="91"/>
      <c r="F280" s="91"/>
      <c r="G280" s="91"/>
      <c r="H280" s="91"/>
      <c r="I280" s="91"/>
      <c r="J280" s="91"/>
      <c r="K280" s="91"/>
      <c r="L280" s="91"/>
      <c r="M280" s="91"/>
      <c r="N280" s="91"/>
      <c r="O280" s="91"/>
      <c r="P280" s="91"/>
      <c r="Q280" s="91"/>
      <c r="R280" s="91"/>
      <c r="S280" s="91"/>
      <c r="T280" s="91"/>
      <c r="U280" s="91"/>
      <c r="V280" s="91"/>
      <c r="Z280" s="89">
        <v>132</v>
      </c>
    </row>
    <row r="281" spans="1:26" x14ac:dyDescent="0.25">
      <c r="A281" s="79" t="s">
        <v>2358</v>
      </c>
      <c r="B281" s="84" t="s">
        <v>341</v>
      </c>
      <c r="C281" s="91"/>
      <c r="D281" s="91"/>
      <c r="E281" s="91"/>
      <c r="F281" s="91"/>
      <c r="G281" s="91"/>
      <c r="H281" s="91"/>
      <c r="I281" s="91"/>
      <c r="J281" s="91"/>
      <c r="K281" s="91"/>
      <c r="L281" s="91"/>
      <c r="M281" s="91"/>
      <c r="N281" s="91"/>
      <c r="O281" s="91"/>
      <c r="P281" s="91"/>
      <c r="Q281" s="91"/>
      <c r="R281" s="91"/>
      <c r="S281" s="91"/>
      <c r="T281" s="91"/>
      <c r="U281" s="91"/>
      <c r="V281" s="91"/>
      <c r="Z281" s="89">
        <v>131</v>
      </c>
    </row>
    <row r="282" spans="1:26" x14ac:dyDescent="0.25">
      <c r="A282" s="79" t="s">
        <v>2359</v>
      </c>
      <c r="B282" s="84" t="s">
        <v>341</v>
      </c>
      <c r="C282" s="91"/>
      <c r="D282" s="91"/>
      <c r="E282" s="91"/>
      <c r="F282" s="91"/>
      <c r="G282" s="91"/>
      <c r="H282" s="91"/>
      <c r="I282" s="91"/>
      <c r="J282" s="91"/>
      <c r="K282" s="91"/>
      <c r="L282" s="91"/>
      <c r="M282" s="91"/>
      <c r="N282" s="91"/>
      <c r="O282" s="91"/>
      <c r="P282" s="91"/>
      <c r="Q282" s="91"/>
      <c r="R282" s="91"/>
      <c r="S282" s="91"/>
      <c r="T282" s="91"/>
      <c r="U282" s="91"/>
      <c r="V282" s="91"/>
      <c r="Z282" s="89">
        <v>130</v>
      </c>
    </row>
    <row r="283" spans="1:26" x14ac:dyDescent="0.25">
      <c r="A283" s="79" t="s">
        <v>2360</v>
      </c>
      <c r="B283" s="84" t="s">
        <v>341</v>
      </c>
      <c r="C283" s="91"/>
      <c r="D283" s="91"/>
      <c r="E283" s="91"/>
      <c r="F283" s="91"/>
      <c r="G283" s="91"/>
      <c r="H283" s="91"/>
      <c r="I283" s="91"/>
      <c r="J283" s="91"/>
      <c r="K283" s="91"/>
      <c r="L283" s="91"/>
      <c r="M283" s="91"/>
      <c r="N283" s="91"/>
      <c r="O283" s="91"/>
      <c r="P283" s="91"/>
      <c r="Q283" s="91"/>
      <c r="R283" s="91"/>
      <c r="S283" s="91"/>
      <c r="T283" s="91"/>
      <c r="U283" s="91"/>
      <c r="V283" s="91"/>
      <c r="Z283" s="89">
        <v>129</v>
      </c>
    </row>
    <row r="284" spans="1:26" x14ac:dyDescent="0.25">
      <c r="A284" s="79" t="s">
        <v>2362</v>
      </c>
      <c r="B284" s="84" t="s">
        <v>341</v>
      </c>
      <c r="C284" s="91"/>
      <c r="D284" s="91"/>
      <c r="E284" s="91"/>
      <c r="F284" s="91"/>
      <c r="G284" s="91"/>
      <c r="H284" s="91"/>
      <c r="I284" s="91"/>
      <c r="J284" s="91"/>
      <c r="K284" s="91"/>
      <c r="L284" s="91"/>
      <c r="M284" s="91"/>
      <c r="N284" s="91"/>
      <c r="O284" s="91"/>
      <c r="P284" s="91"/>
      <c r="Q284" s="91"/>
      <c r="R284" s="91"/>
      <c r="S284" s="91"/>
      <c r="T284" s="91"/>
      <c r="U284" s="91"/>
      <c r="V284" s="91"/>
      <c r="Z284" s="89">
        <v>128</v>
      </c>
    </row>
    <row r="285" spans="1:26" x14ac:dyDescent="0.25">
      <c r="A285" s="78" t="s">
        <v>2363</v>
      </c>
      <c r="B285" s="83" t="s">
        <v>341</v>
      </c>
      <c r="C285" s="91"/>
      <c r="D285" s="91"/>
      <c r="E285" s="91"/>
      <c r="F285" s="91"/>
      <c r="G285" s="91"/>
      <c r="H285" s="91"/>
      <c r="I285" s="91"/>
      <c r="J285" s="91"/>
      <c r="K285" s="91"/>
      <c r="L285" s="91"/>
      <c r="M285" s="91"/>
      <c r="N285" s="91"/>
      <c r="O285" s="91"/>
      <c r="P285" s="91"/>
      <c r="Q285" s="91"/>
      <c r="R285" s="91"/>
      <c r="S285" s="91"/>
      <c r="T285" s="91"/>
      <c r="U285" s="91"/>
      <c r="V285" s="91"/>
      <c r="Z285" s="89">
        <v>127</v>
      </c>
    </row>
    <row r="286" spans="1:26" x14ac:dyDescent="0.25">
      <c r="A286" s="78" t="s">
        <v>2364</v>
      </c>
      <c r="B286" s="83" t="s">
        <v>341</v>
      </c>
      <c r="C286" s="91"/>
      <c r="D286" s="91"/>
      <c r="E286" s="91"/>
      <c r="F286" s="91"/>
      <c r="G286" s="91"/>
      <c r="H286" s="91"/>
      <c r="I286" s="91"/>
      <c r="J286" s="91"/>
      <c r="K286" s="91"/>
      <c r="L286" s="91"/>
      <c r="M286" s="91"/>
      <c r="N286" s="91"/>
      <c r="O286" s="91"/>
      <c r="P286" s="91"/>
      <c r="Q286" s="91"/>
      <c r="R286" s="91"/>
      <c r="S286" s="91"/>
      <c r="T286" s="91"/>
      <c r="U286" s="91"/>
      <c r="V286" s="91"/>
      <c r="Z286" s="89">
        <v>126</v>
      </c>
    </row>
    <row r="287" spans="1:26" x14ac:dyDescent="0.25">
      <c r="A287" s="78" t="s">
        <v>2365</v>
      </c>
      <c r="B287" s="83" t="s">
        <v>341</v>
      </c>
      <c r="C287" s="91"/>
      <c r="D287" s="91"/>
      <c r="E287" s="91"/>
      <c r="F287" s="91"/>
      <c r="G287" s="91"/>
      <c r="H287" s="91"/>
      <c r="I287" s="91"/>
      <c r="J287" s="91"/>
      <c r="K287" s="91"/>
      <c r="L287" s="91"/>
      <c r="M287" s="91"/>
      <c r="N287" s="91"/>
      <c r="O287" s="91"/>
      <c r="P287" s="91"/>
      <c r="Q287" s="91"/>
      <c r="R287" s="91"/>
      <c r="S287" s="91"/>
      <c r="T287" s="91"/>
      <c r="U287" s="91"/>
      <c r="V287" s="91"/>
      <c r="Z287" s="89">
        <v>125</v>
      </c>
    </row>
    <row r="288" spans="1:26" x14ac:dyDescent="0.25">
      <c r="A288" s="79" t="s">
        <v>2366</v>
      </c>
      <c r="B288" s="84" t="s">
        <v>341</v>
      </c>
      <c r="C288" s="91"/>
      <c r="D288" s="91"/>
      <c r="E288" s="91"/>
      <c r="F288" s="91"/>
      <c r="G288" s="91"/>
      <c r="H288" s="91"/>
      <c r="I288" s="91"/>
      <c r="J288" s="91"/>
      <c r="K288" s="91"/>
      <c r="L288" s="91"/>
      <c r="M288" s="91"/>
      <c r="N288" s="91"/>
      <c r="O288" s="91"/>
      <c r="P288" s="91"/>
      <c r="Q288" s="91"/>
      <c r="R288" s="91"/>
      <c r="S288" s="91"/>
      <c r="T288" s="91"/>
      <c r="U288" s="91"/>
      <c r="V288" s="91"/>
      <c r="Z288" s="89">
        <v>124</v>
      </c>
    </row>
    <row r="289" spans="1:26" x14ac:dyDescent="0.25">
      <c r="A289" s="78" t="s">
        <v>2367</v>
      </c>
      <c r="B289" s="83" t="s">
        <v>341</v>
      </c>
      <c r="C289" s="91"/>
      <c r="D289" s="91"/>
      <c r="E289" s="91"/>
      <c r="F289" s="91"/>
      <c r="G289" s="91"/>
      <c r="H289" s="91"/>
      <c r="I289" s="91"/>
      <c r="J289" s="91"/>
      <c r="K289" s="91"/>
      <c r="L289" s="91"/>
      <c r="M289" s="91"/>
      <c r="N289" s="91"/>
      <c r="O289" s="91"/>
      <c r="P289" s="91"/>
      <c r="Q289" s="91"/>
      <c r="R289" s="91"/>
      <c r="S289" s="91"/>
      <c r="T289" s="91"/>
      <c r="U289" s="91"/>
      <c r="V289" s="91"/>
      <c r="Z289" s="89">
        <v>123</v>
      </c>
    </row>
    <row r="290" spans="1:26" x14ac:dyDescent="0.25">
      <c r="A290" s="79" t="s">
        <v>2368</v>
      </c>
      <c r="B290" s="84" t="s">
        <v>341</v>
      </c>
      <c r="C290" s="91"/>
      <c r="D290" s="91"/>
      <c r="E290" s="91"/>
      <c r="F290" s="91"/>
      <c r="G290" s="91"/>
      <c r="H290" s="91"/>
      <c r="I290" s="91"/>
      <c r="J290" s="91"/>
      <c r="K290" s="91"/>
      <c r="L290" s="91"/>
      <c r="M290" s="91"/>
      <c r="N290" s="91"/>
      <c r="O290" s="91"/>
      <c r="P290" s="91"/>
      <c r="Q290" s="91"/>
      <c r="R290" s="91"/>
      <c r="S290" s="91"/>
      <c r="T290" s="91"/>
      <c r="U290" s="91"/>
      <c r="V290" s="91"/>
      <c r="Z290" s="89">
        <v>122</v>
      </c>
    </row>
    <row r="291" spans="1:26" x14ac:dyDescent="0.25">
      <c r="A291" s="78" t="s">
        <v>2369</v>
      </c>
      <c r="B291" s="83" t="s">
        <v>341</v>
      </c>
      <c r="C291" s="91"/>
      <c r="D291" s="91"/>
      <c r="E291" s="91"/>
      <c r="F291" s="91"/>
      <c r="G291" s="91"/>
      <c r="H291" s="91"/>
      <c r="I291" s="91"/>
      <c r="J291" s="91"/>
      <c r="K291" s="91"/>
      <c r="L291" s="91"/>
      <c r="M291" s="91"/>
      <c r="N291" s="91"/>
      <c r="O291" s="91"/>
      <c r="P291" s="91"/>
      <c r="Q291" s="91"/>
      <c r="R291" s="91"/>
      <c r="S291" s="91"/>
      <c r="T291" s="91"/>
      <c r="U291" s="91"/>
      <c r="V291" s="91"/>
      <c r="Z291" s="89">
        <v>121</v>
      </c>
    </row>
    <row r="292" spans="1:26" x14ac:dyDescent="0.25">
      <c r="A292" s="78" t="s">
        <v>2370</v>
      </c>
      <c r="B292" s="83" t="s">
        <v>341</v>
      </c>
      <c r="C292" s="91"/>
      <c r="D292" s="91"/>
      <c r="E292" s="91"/>
      <c r="F292" s="91"/>
      <c r="G292" s="91"/>
      <c r="H292" s="91"/>
      <c r="I292" s="91"/>
      <c r="J292" s="91"/>
      <c r="K292" s="91"/>
      <c r="L292" s="91"/>
      <c r="M292" s="91"/>
      <c r="N292" s="91"/>
      <c r="O292" s="91"/>
      <c r="P292" s="91"/>
      <c r="Q292" s="91"/>
      <c r="R292" s="91"/>
      <c r="S292" s="91"/>
      <c r="T292" s="91"/>
      <c r="U292" s="91"/>
      <c r="V292" s="91"/>
      <c r="Z292" s="89">
        <v>120</v>
      </c>
    </row>
    <row r="293" spans="1:26" x14ac:dyDescent="0.25">
      <c r="A293" s="78" t="s">
        <v>2371</v>
      </c>
      <c r="B293" s="83" t="s">
        <v>341</v>
      </c>
      <c r="C293" s="91"/>
      <c r="D293" s="91"/>
      <c r="E293" s="91"/>
      <c r="F293" s="91"/>
      <c r="G293" s="91"/>
      <c r="H293" s="91"/>
      <c r="I293" s="91"/>
      <c r="J293" s="91"/>
      <c r="K293" s="91"/>
      <c r="L293" s="91"/>
      <c r="M293" s="91"/>
      <c r="N293" s="91"/>
      <c r="O293" s="91"/>
      <c r="P293" s="91"/>
      <c r="Q293" s="91"/>
      <c r="R293" s="91"/>
      <c r="S293" s="91"/>
      <c r="T293" s="91"/>
      <c r="U293" s="91"/>
      <c r="V293" s="91"/>
      <c r="Z293" s="89">
        <v>119</v>
      </c>
    </row>
    <row r="294" spans="1:26" x14ac:dyDescent="0.25">
      <c r="A294" s="79" t="s">
        <v>2372</v>
      </c>
      <c r="B294" s="84" t="s">
        <v>341</v>
      </c>
      <c r="C294" s="91"/>
      <c r="D294" s="91"/>
      <c r="E294" s="91"/>
      <c r="F294" s="91"/>
      <c r="G294" s="91"/>
      <c r="H294" s="91"/>
      <c r="I294" s="91"/>
      <c r="J294" s="91"/>
      <c r="K294" s="91"/>
      <c r="L294" s="91"/>
      <c r="M294" s="91"/>
      <c r="N294" s="91"/>
      <c r="O294" s="91"/>
      <c r="P294" s="91"/>
      <c r="Q294" s="91"/>
      <c r="R294" s="91"/>
      <c r="S294" s="91"/>
      <c r="T294" s="91"/>
      <c r="U294" s="91"/>
      <c r="V294" s="91"/>
      <c r="Z294" s="89">
        <v>118</v>
      </c>
    </row>
    <row r="295" spans="1:26" x14ac:dyDescent="0.25">
      <c r="A295" s="79" t="s">
        <v>2373</v>
      </c>
      <c r="B295" s="84" t="s">
        <v>341</v>
      </c>
      <c r="C295" s="91"/>
      <c r="D295" s="91"/>
      <c r="E295" s="91"/>
      <c r="F295" s="91"/>
      <c r="G295" s="91"/>
      <c r="H295" s="91"/>
      <c r="I295" s="91"/>
      <c r="J295" s="91"/>
      <c r="K295" s="91"/>
      <c r="L295" s="91"/>
      <c r="M295" s="91"/>
      <c r="N295" s="91"/>
      <c r="O295" s="91"/>
      <c r="P295" s="91"/>
      <c r="Q295" s="91"/>
      <c r="R295" s="91"/>
      <c r="S295" s="91"/>
      <c r="T295" s="91"/>
      <c r="U295" s="91"/>
      <c r="V295" s="91"/>
      <c r="Z295" s="89">
        <v>117</v>
      </c>
    </row>
    <row r="296" spans="1:26" x14ac:dyDescent="0.25">
      <c r="A296" s="78" t="s">
        <v>2415</v>
      </c>
      <c r="B296" s="83" t="s">
        <v>341</v>
      </c>
      <c r="C296" s="91"/>
      <c r="D296" s="91"/>
      <c r="E296" s="91"/>
      <c r="F296" s="91"/>
      <c r="G296" s="91"/>
      <c r="H296" s="91"/>
      <c r="I296" s="91"/>
      <c r="J296" s="91"/>
      <c r="K296" s="91"/>
      <c r="L296" s="91"/>
      <c r="M296" s="91"/>
      <c r="N296" s="91"/>
      <c r="O296" s="91"/>
      <c r="P296" s="91"/>
      <c r="Q296" s="91"/>
      <c r="R296" s="91"/>
      <c r="S296" s="91"/>
      <c r="T296" s="91"/>
      <c r="U296" s="91"/>
      <c r="V296" s="91"/>
      <c r="Z296" s="89">
        <v>116</v>
      </c>
    </row>
    <row r="297" spans="1:26" x14ac:dyDescent="0.25">
      <c r="A297" s="78" t="s">
        <v>2417</v>
      </c>
      <c r="B297" s="83" t="s">
        <v>341</v>
      </c>
      <c r="C297" s="91"/>
      <c r="D297" s="91"/>
      <c r="E297" s="91"/>
      <c r="F297" s="91"/>
      <c r="G297" s="91"/>
      <c r="H297" s="91"/>
      <c r="I297" s="91"/>
      <c r="J297" s="91"/>
      <c r="K297" s="91"/>
      <c r="L297" s="91"/>
      <c r="M297" s="91"/>
      <c r="N297" s="91"/>
      <c r="O297" s="91"/>
      <c r="P297" s="91"/>
      <c r="Q297" s="91"/>
      <c r="R297" s="91"/>
      <c r="S297" s="91"/>
      <c r="T297" s="91"/>
      <c r="U297" s="91"/>
      <c r="V297" s="91"/>
      <c r="Z297" s="89">
        <v>115</v>
      </c>
    </row>
    <row r="298" spans="1:26" x14ac:dyDescent="0.25">
      <c r="A298" s="79" t="s">
        <v>2418</v>
      </c>
      <c r="B298" s="84" t="s">
        <v>341</v>
      </c>
      <c r="C298" s="91"/>
      <c r="D298" s="91"/>
      <c r="E298" s="91"/>
      <c r="F298" s="91"/>
      <c r="G298" s="91"/>
      <c r="H298" s="91"/>
      <c r="I298" s="91"/>
      <c r="J298" s="91"/>
      <c r="K298" s="91"/>
      <c r="L298" s="91"/>
      <c r="M298" s="91"/>
      <c r="N298" s="91"/>
      <c r="O298" s="91"/>
      <c r="P298" s="91"/>
      <c r="Q298" s="91"/>
      <c r="R298" s="91"/>
      <c r="S298" s="91"/>
      <c r="T298" s="91"/>
      <c r="U298" s="91"/>
      <c r="V298" s="91"/>
      <c r="Z298" s="89">
        <v>114</v>
      </c>
    </row>
    <row r="299" spans="1:26" x14ac:dyDescent="0.25">
      <c r="A299" s="78" t="s">
        <v>2423</v>
      </c>
      <c r="B299" s="83" t="s">
        <v>341</v>
      </c>
      <c r="C299" s="91"/>
      <c r="D299" s="91"/>
      <c r="E299" s="91"/>
      <c r="F299" s="91"/>
      <c r="G299" s="91"/>
      <c r="H299" s="91"/>
      <c r="I299" s="91"/>
      <c r="J299" s="91"/>
      <c r="K299" s="91"/>
      <c r="L299" s="91"/>
      <c r="M299" s="91"/>
      <c r="N299" s="91"/>
      <c r="O299" s="91"/>
      <c r="P299" s="91"/>
      <c r="Q299" s="91"/>
      <c r="R299" s="91"/>
      <c r="S299" s="91"/>
      <c r="T299" s="91"/>
      <c r="U299" s="91"/>
      <c r="V299" s="91"/>
      <c r="Z299" s="89">
        <v>113</v>
      </c>
    </row>
    <row r="300" spans="1:26" x14ac:dyDescent="0.25">
      <c r="A300" s="79" t="s">
        <v>2424</v>
      </c>
      <c r="B300" s="84" t="s">
        <v>341</v>
      </c>
      <c r="C300" s="91"/>
      <c r="D300" s="91"/>
      <c r="E300" s="91"/>
      <c r="F300" s="91"/>
      <c r="G300" s="91"/>
      <c r="H300" s="91"/>
      <c r="I300" s="91"/>
      <c r="J300" s="91"/>
      <c r="K300" s="91"/>
      <c r="L300" s="91"/>
      <c r="M300" s="91"/>
      <c r="N300" s="91"/>
      <c r="O300" s="91"/>
      <c r="P300" s="91"/>
      <c r="Q300" s="91"/>
      <c r="R300" s="91"/>
      <c r="S300" s="91"/>
      <c r="T300" s="91"/>
      <c r="U300" s="91"/>
      <c r="V300" s="91"/>
      <c r="Z300" s="89">
        <v>112</v>
      </c>
    </row>
    <row r="301" spans="1:26" x14ac:dyDescent="0.25">
      <c r="A301" s="79" t="s">
        <v>2425</v>
      </c>
      <c r="B301" s="84" t="s">
        <v>341</v>
      </c>
      <c r="C301" s="91"/>
      <c r="D301" s="91"/>
      <c r="E301" s="91"/>
      <c r="F301" s="91"/>
      <c r="G301" s="91"/>
      <c r="H301" s="91"/>
      <c r="I301" s="91"/>
      <c r="J301" s="91"/>
      <c r="K301" s="91"/>
      <c r="L301" s="91"/>
      <c r="M301" s="91"/>
      <c r="N301" s="91"/>
      <c r="O301" s="91"/>
      <c r="P301" s="91"/>
      <c r="Q301" s="91"/>
      <c r="R301" s="91"/>
      <c r="S301" s="91"/>
      <c r="T301" s="91"/>
      <c r="U301" s="91"/>
      <c r="V301" s="91"/>
      <c r="Z301" s="89">
        <v>111</v>
      </c>
    </row>
    <row r="302" spans="1:26" x14ac:dyDescent="0.25">
      <c r="A302" s="79" t="s">
        <v>2426</v>
      </c>
      <c r="B302" s="84" t="s">
        <v>341</v>
      </c>
      <c r="C302" s="91"/>
      <c r="D302" s="91"/>
      <c r="E302" s="91"/>
      <c r="F302" s="91"/>
      <c r="G302" s="91"/>
      <c r="H302" s="91"/>
      <c r="I302" s="91"/>
      <c r="J302" s="91"/>
      <c r="K302" s="91"/>
      <c r="L302" s="91"/>
      <c r="M302" s="91"/>
      <c r="N302" s="91"/>
      <c r="O302" s="91"/>
      <c r="P302" s="91"/>
      <c r="Q302" s="91"/>
      <c r="R302" s="91"/>
      <c r="S302" s="91"/>
      <c r="T302" s="91"/>
      <c r="U302" s="91"/>
      <c r="V302" s="91"/>
      <c r="Z302" s="89">
        <v>110</v>
      </c>
    </row>
    <row r="303" spans="1:26" x14ac:dyDescent="0.25">
      <c r="A303" s="78" t="s">
        <v>2427</v>
      </c>
      <c r="B303" s="83" t="s">
        <v>341</v>
      </c>
      <c r="C303" s="91"/>
      <c r="D303" s="91"/>
      <c r="E303" s="91"/>
      <c r="F303" s="91"/>
      <c r="G303" s="91"/>
      <c r="H303" s="91"/>
      <c r="I303" s="91"/>
      <c r="J303" s="91"/>
      <c r="K303" s="91"/>
      <c r="L303" s="91"/>
      <c r="M303" s="91"/>
      <c r="N303" s="91"/>
      <c r="O303" s="91"/>
      <c r="P303" s="91"/>
      <c r="Q303" s="91"/>
      <c r="R303" s="91"/>
      <c r="S303" s="91"/>
      <c r="T303" s="91"/>
      <c r="U303" s="91"/>
      <c r="V303" s="91"/>
      <c r="Z303" s="89">
        <v>109</v>
      </c>
    </row>
    <row r="304" spans="1:26" x14ac:dyDescent="0.25">
      <c r="A304" s="78" t="s">
        <v>2428</v>
      </c>
      <c r="B304" s="83" t="s">
        <v>341</v>
      </c>
      <c r="C304" s="91"/>
      <c r="D304" s="91"/>
      <c r="E304" s="91"/>
      <c r="F304" s="91"/>
      <c r="G304" s="91"/>
      <c r="H304" s="91"/>
      <c r="I304" s="91"/>
      <c r="J304" s="91"/>
      <c r="K304" s="91"/>
      <c r="L304" s="91"/>
      <c r="M304" s="91"/>
      <c r="N304" s="91"/>
      <c r="O304" s="91"/>
      <c r="P304" s="91"/>
      <c r="Q304" s="91"/>
      <c r="R304" s="91"/>
      <c r="S304" s="91"/>
      <c r="T304" s="91"/>
      <c r="U304" s="91"/>
      <c r="V304" s="91"/>
      <c r="Z304" s="89">
        <v>108</v>
      </c>
    </row>
    <row r="305" spans="1:26" x14ac:dyDescent="0.25">
      <c r="A305" s="78" t="s">
        <v>2429</v>
      </c>
      <c r="B305" s="83" t="s">
        <v>341</v>
      </c>
      <c r="C305" s="91"/>
      <c r="D305" s="91"/>
      <c r="E305" s="91"/>
      <c r="F305" s="91"/>
      <c r="G305" s="91"/>
      <c r="H305" s="91"/>
      <c r="I305" s="91"/>
      <c r="J305" s="91"/>
      <c r="K305" s="91"/>
      <c r="L305" s="91"/>
      <c r="M305" s="91"/>
      <c r="N305" s="91"/>
      <c r="O305" s="91"/>
      <c r="P305" s="91"/>
      <c r="Q305" s="91"/>
      <c r="R305" s="91"/>
      <c r="S305" s="91"/>
      <c r="T305" s="91"/>
      <c r="U305" s="91"/>
      <c r="V305" s="91"/>
      <c r="Z305" s="89">
        <v>107</v>
      </c>
    </row>
    <row r="306" spans="1:26" x14ac:dyDescent="0.25">
      <c r="A306" s="78" t="s">
        <v>2473</v>
      </c>
      <c r="B306" s="83" t="s">
        <v>341</v>
      </c>
      <c r="C306" s="91"/>
      <c r="D306" s="91"/>
      <c r="E306" s="91"/>
      <c r="F306" s="91"/>
      <c r="G306" s="91"/>
      <c r="H306" s="91"/>
      <c r="I306" s="91"/>
      <c r="J306" s="91"/>
      <c r="K306" s="91"/>
      <c r="L306" s="91"/>
      <c r="M306" s="91"/>
      <c r="N306" s="91"/>
      <c r="O306" s="91"/>
      <c r="P306" s="91"/>
      <c r="Q306" s="91"/>
      <c r="R306" s="91"/>
      <c r="S306" s="91"/>
      <c r="T306" s="91"/>
      <c r="U306" s="91"/>
      <c r="V306" s="91"/>
      <c r="Z306" s="89">
        <v>106</v>
      </c>
    </row>
    <row r="307" spans="1:26" x14ac:dyDescent="0.25">
      <c r="A307" s="78" t="s">
        <v>2523</v>
      </c>
      <c r="B307" s="83" t="s">
        <v>341</v>
      </c>
      <c r="C307" s="91"/>
      <c r="D307" s="91"/>
      <c r="E307" s="91"/>
      <c r="F307" s="91"/>
      <c r="G307" s="91"/>
      <c r="H307" s="91"/>
      <c r="I307" s="91"/>
      <c r="J307" s="91"/>
      <c r="K307" s="91"/>
      <c r="L307" s="91"/>
      <c r="M307" s="91"/>
      <c r="N307" s="91"/>
      <c r="O307" s="91"/>
      <c r="P307" s="91"/>
      <c r="Q307" s="91"/>
      <c r="R307" s="91"/>
      <c r="S307" s="91"/>
      <c r="T307" s="91"/>
      <c r="U307" s="91"/>
      <c r="V307" s="91"/>
      <c r="Z307" s="89">
        <v>105</v>
      </c>
    </row>
    <row r="308" spans="1:26" x14ac:dyDescent="0.25">
      <c r="A308" s="79" t="s">
        <v>2524</v>
      </c>
      <c r="B308" s="84" t="s">
        <v>341</v>
      </c>
      <c r="C308" s="91"/>
      <c r="D308" s="91"/>
      <c r="E308" s="91"/>
      <c r="F308" s="91"/>
      <c r="G308" s="91"/>
      <c r="H308" s="91"/>
      <c r="I308" s="91"/>
      <c r="J308" s="91"/>
      <c r="K308" s="91"/>
      <c r="L308" s="91"/>
      <c r="M308" s="91"/>
      <c r="N308" s="91"/>
      <c r="O308" s="91"/>
      <c r="P308" s="91"/>
      <c r="Q308" s="91"/>
      <c r="R308" s="91"/>
      <c r="S308" s="91"/>
      <c r="T308" s="91"/>
      <c r="U308" s="91"/>
      <c r="V308" s="91"/>
      <c r="Z308" s="89">
        <v>104</v>
      </c>
    </row>
    <row r="309" spans="1:26" x14ac:dyDescent="0.25">
      <c r="A309" s="79" t="s">
        <v>2525</v>
      </c>
      <c r="B309" s="84" t="s">
        <v>341</v>
      </c>
      <c r="C309" s="91"/>
      <c r="D309" s="91"/>
      <c r="E309" s="91"/>
      <c r="F309" s="91"/>
      <c r="G309" s="91"/>
      <c r="H309" s="91"/>
      <c r="I309" s="91"/>
      <c r="J309" s="91"/>
      <c r="K309" s="91"/>
      <c r="L309" s="91"/>
      <c r="M309" s="91"/>
      <c r="N309" s="91"/>
      <c r="O309" s="91"/>
      <c r="P309" s="91"/>
      <c r="Q309" s="91"/>
      <c r="R309" s="91"/>
      <c r="S309" s="91"/>
      <c r="T309" s="91"/>
      <c r="U309" s="91"/>
      <c r="V309" s="91"/>
      <c r="Z309" s="89">
        <v>103</v>
      </c>
    </row>
    <row r="310" spans="1:26" x14ac:dyDescent="0.25">
      <c r="A310" s="79" t="s">
        <v>2526</v>
      </c>
      <c r="B310" s="84" t="s">
        <v>341</v>
      </c>
      <c r="C310" s="91"/>
      <c r="D310" s="91"/>
      <c r="E310" s="91"/>
      <c r="F310" s="91"/>
      <c r="G310" s="91"/>
      <c r="H310" s="91"/>
      <c r="I310" s="91"/>
      <c r="J310" s="91"/>
      <c r="K310" s="91"/>
      <c r="L310" s="91"/>
      <c r="M310" s="91"/>
      <c r="N310" s="91"/>
      <c r="O310" s="91"/>
      <c r="P310" s="91"/>
      <c r="Q310" s="91"/>
      <c r="R310" s="91"/>
      <c r="S310" s="91"/>
      <c r="T310" s="91"/>
      <c r="U310" s="91"/>
      <c r="V310" s="91"/>
      <c r="Z310" s="89">
        <v>102</v>
      </c>
    </row>
    <row r="311" spans="1:26" x14ac:dyDescent="0.25">
      <c r="A311" s="78" t="s">
        <v>2527</v>
      </c>
      <c r="B311" s="83" t="s">
        <v>341</v>
      </c>
      <c r="C311" s="91"/>
      <c r="D311" s="91"/>
      <c r="E311" s="91"/>
      <c r="F311" s="91"/>
      <c r="G311" s="91"/>
      <c r="H311" s="91"/>
      <c r="I311" s="91"/>
      <c r="J311" s="91"/>
      <c r="K311" s="91"/>
      <c r="L311" s="91"/>
      <c r="M311" s="91"/>
      <c r="N311" s="91"/>
      <c r="O311" s="91"/>
      <c r="P311" s="91"/>
      <c r="Q311" s="91"/>
      <c r="R311" s="91"/>
      <c r="S311" s="91"/>
      <c r="T311" s="91"/>
      <c r="U311" s="91"/>
      <c r="V311" s="91"/>
      <c r="Z311" s="89">
        <v>101</v>
      </c>
    </row>
    <row r="312" spans="1:26" x14ac:dyDescent="0.25">
      <c r="A312" s="79" t="s">
        <v>2528</v>
      </c>
      <c r="B312" s="84" t="s">
        <v>341</v>
      </c>
      <c r="C312" s="91"/>
      <c r="D312" s="91"/>
      <c r="E312" s="91"/>
      <c r="F312" s="91"/>
      <c r="G312" s="91"/>
      <c r="H312" s="91"/>
      <c r="I312" s="91"/>
      <c r="J312" s="91"/>
      <c r="K312" s="91"/>
      <c r="L312" s="91"/>
      <c r="M312" s="91"/>
      <c r="N312" s="91"/>
      <c r="O312" s="91"/>
      <c r="P312" s="91"/>
      <c r="Q312" s="91"/>
      <c r="R312" s="91"/>
      <c r="S312" s="91"/>
      <c r="T312" s="91"/>
      <c r="U312" s="91"/>
      <c r="V312" s="91"/>
      <c r="Z312" s="89">
        <v>100</v>
      </c>
    </row>
    <row r="313" spans="1:26" x14ac:dyDescent="0.25">
      <c r="A313" s="79" t="s">
        <v>2529</v>
      </c>
      <c r="B313" s="84" t="s">
        <v>341</v>
      </c>
      <c r="C313" s="91"/>
      <c r="D313" s="91"/>
      <c r="E313" s="91"/>
      <c r="F313" s="91"/>
      <c r="G313" s="91"/>
      <c r="H313" s="91"/>
      <c r="I313" s="91"/>
      <c r="J313" s="91"/>
      <c r="K313" s="91"/>
      <c r="L313" s="91"/>
      <c r="M313" s="91"/>
      <c r="N313" s="91"/>
      <c r="O313" s="91"/>
      <c r="P313" s="91"/>
      <c r="Q313" s="91"/>
      <c r="R313" s="91"/>
      <c r="S313" s="91"/>
      <c r="T313" s="91"/>
      <c r="U313" s="91"/>
      <c r="V313" s="91"/>
      <c r="Z313" s="90">
        <v>99</v>
      </c>
    </row>
    <row r="314" spans="1:26" x14ac:dyDescent="0.25">
      <c r="A314" s="78" t="s">
        <v>2530</v>
      </c>
      <c r="B314" s="83" t="s">
        <v>341</v>
      </c>
      <c r="C314" s="91"/>
      <c r="D314" s="91"/>
      <c r="E314" s="91"/>
      <c r="F314" s="91"/>
      <c r="G314" s="91"/>
      <c r="H314" s="91"/>
      <c r="I314" s="91"/>
      <c r="J314" s="91"/>
      <c r="K314" s="91"/>
      <c r="L314" s="91"/>
      <c r="M314" s="91"/>
      <c r="N314" s="91"/>
      <c r="O314" s="91"/>
      <c r="P314" s="91"/>
      <c r="Q314" s="91"/>
      <c r="R314" s="91"/>
      <c r="S314" s="91"/>
      <c r="T314" s="91"/>
      <c r="U314" s="91"/>
      <c r="V314" s="91"/>
      <c r="Z314" s="90">
        <v>98</v>
      </c>
    </row>
    <row r="315" spans="1:26" x14ac:dyDescent="0.25">
      <c r="A315" s="78" t="s">
        <v>2531</v>
      </c>
      <c r="B315" s="83" t="s">
        <v>341</v>
      </c>
      <c r="C315" s="91"/>
      <c r="D315" s="91"/>
      <c r="E315" s="91"/>
      <c r="F315" s="91"/>
      <c r="G315" s="91"/>
      <c r="H315" s="91"/>
      <c r="I315" s="91"/>
      <c r="J315" s="91"/>
      <c r="K315" s="91"/>
      <c r="L315" s="91"/>
      <c r="M315" s="91"/>
      <c r="N315" s="91"/>
      <c r="O315" s="91"/>
      <c r="P315" s="91"/>
      <c r="Q315" s="91"/>
      <c r="R315" s="91"/>
      <c r="S315" s="91"/>
      <c r="T315" s="91"/>
      <c r="U315" s="91"/>
      <c r="V315" s="91"/>
      <c r="Z315" s="90">
        <v>97</v>
      </c>
    </row>
    <row r="316" spans="1:26" x14ac:dyDescent="0.25">
      <c r="A316" s="79" t="s">
        <v>2532</v>
      </c>
      <c r="B316" s="84" t="s">
        <v>341</v>
      </c>
      <c r="C316" s="91"/>
      <c r="D316" s="91"/>
      <c r="E316" s="91"/>
      <c r="F316" s="91"/>
      <c r="G316" s="91"/>
      <c r="H316" s="91"/>
      <c r="I316" s="91"/>
      <c r="J316" s="91"/>
      <c r="K316" s="91"/>
      <c r="L316" s="91"/>
      <c r="M316" s="91"/>
      <c r="N316" s="91"/>
      <c r="O316" s="91"/>
      <c r="P316" s="91"/>
      <c r="Q316" s="91"/>
      <c r="R316" s="91"/>
      <c r="S316" s="91"/>
      <c r="T316" s="91"/>
      <c r="U316" s="91"/>
      <c r="V316" s="91"/>
      <c r="Z316" s="90">
        <v>96</v>
      </c>
    </row>
    <row r="317" spans="1:26" x14ac:dyDescent="0.25">
      <c r="A317" s="79" t="s">
        <v>2533</v>
      </c>
      <c r="B317" s="84" t="s">
        <v>341</v>
      </c>
      <c r="C317" s="91"/>
      <c r="D317" s="91"/>
      <c r="E317" s="91"/>
      <c r="F317" s="91"/>
      <c r="G317" s="91"/>
      <c r="H317" s="91"/>
      <c r="I317" s="91"/>
      <c r="J317" s="91"/>
      <c r="K317" s="91"/>
      <c r="L317" s="91"/>
      <c r="M317" s="91"/>
      <c r="N317" s="91"/>
      <c r="O317" s="91"/>
      <c r="P317" s="91"/>
      <c r="Q317" s="91"/>
      <c r="R317" s="91"/>
      <c r="S317" s="91"/>
      <c r="T317" s="91"/>
      <c r="U317" s="91"/>
      <c r="V317" s="91"/>
      <c r="Z317" s="90">
        <v>95</v>
      </c>
    </row>
    <row r="318" spans="1:26" x14ac:dyDescent="0.25">
      <c r="A318" s="79" t="s">
        <v>2534</v>
      </c>
      <c r="B318" s="84" t="s">
        <v>341</v>
      </c>
      <c r="C318" s="91"/>
      <c r="D318" s="91"/>
      <c r="E318" s="91"/>
      <c r="F318" s="91"/>
      <c r="G318" s="91"/>
      <c r="H318" s="91"/>
      <c r="I318" s="91"/>
      <c r="J318" s="91"/>
      <c r="K318" s="91"/>
      <c r="L318" s="91"/>
      <c r="M318" s="91"/>
      <c r="N318" s="91"/>
      <c r="O318" s="91"/>
      <c r="P318" s="91"/>
      <c r="Q318" s="91"/>
      <c r="R318" s="91"/>
      <c r="S318" s="91"/>
      <c r="T318" s="91"/>
      <c r="U318" s="91"/>
      <c r="V318" s="91"/>
      <c r="Z318" s="90">
        <v>94</v>
      </c>
    </row>
    <row r="319" spans="1:26" x14ac:dyDescent="0.25">
      <c r="A319" s="79" t="s">
        <v>2535</v>
      </c>
      <c r="B319" s="84" t="s">
        <v>341</v>
      </c>
      <c r="C319" s="91"/>
      <c r="D319" s="91"/>
      <c r="E319" s="91"/>
      <c r="F319" s="91"/>
      <c r="G319" s="91"/>
      <c r="H319" s="91"/>
      <c r="I319" s="91"/>
      <c r="J319" s="91"/>
      <c r="K319" s="91"/>
      <c r="L319" s="91"/>
      <c r="M319" s="91"/>
      <c r="N319" s="91"/>
      <c r="O319" s="91"/>
      <c r="P319" s="91"/>
      <c r="Q319" s="91"/>
      <c r="R319" s="91"/>
      <c r="S319" s="91"/>
      <c r="T319" s="91"/>
      <c r="U319" s="91"/>
      <c r="V319" s="91"/>
      <c r="Z319" s="90">
        <v>93</v>
      </c>
    </row>
    <row r="320" spans="1:26" x14ac:dyDescent="0.25">
      <c r="A320" s="78" t="s">
        <v>2536</v>
      </c>
      <c r="B320" s="83" t="s">
        <v>341</v>
      </c>
      <c r="C320" s="91"/>
      <c r="D320" s="91"/>
      <c r="E320" s="91"/>
      <c r="F320" s="91"/>
      <c r="G320" s="91"/>
      <c r="H320" s="91"/>
      <c r="I320" s="91"/>
      <c r="J320" s="91"/>
      <c r="K320" s="91"/>
      <c r="L320" s="91"/>
      <c r="M320" s="91"/>
      <c r="N320" s="91"/>
      <c r="O320" s="91"/>
      <c r="P320" s="91"/>
      <c r="Q320" s="91"/>
      <c r="R320" s="91"/>
      <c r="S320" s="91"/>
      <c r="T320" s="91"/>
      <c r="U320" s="91"/>
      <c r="V320" s="91"/>
      <c r="Z320" s="90">
        <v>92</v>
      </c>
    </row>
    <row r="321" spans="1:26" x14ac:dyDescent="0.25">
      <c r="A321" s="79" t="s">
        <v>2537</v>
      </c>
      <c r="B321" s="84" t="s">
        <v>341</v>
      </c>
      <c r="C321" s="91"/>
      <c r="D321" s="91"/>
      <c r="E321" s="91"/>
      <c r="F321" s="91"/>
      <c r="G321" s="91"/>
      <c r="H321" s="91"/>
      <c r="I321" s="91"/>
      <c r="J321" s="91"/>
      <c r="K321" s="91"/>
      <c r="L321" s="91"/>
      <c r="M321" s="91"/>
      <c r="N321" s="91"/>
      <c r="O321" s="91"/>
      <c r="P321" s="91"/>
      <c r="Q321" s="91"/>
      <c r="R321" s="91"/>
      <c r="S321" s="91"/>
      <c r="T321" s="91"/>
      <c r="U321" s="91"/>
      <c r="V321" s="91"/>
      <c r="Z321" s="90">
        <v>91</v>
      </c>
    </row>
    <row r="322" spans="1:26" x14ac:dyDescent="0.25">
      <c r="A322" s="78" t="s">
        <v>2538</v>
      </c>
      <c r="B322" s="83" t="s">
        <v>341</v>
      </c>
      <c r="C322" s="91"/>
      <c r="D322" s="91"/>
      <c r="E322" s="91"/>
      <c r="F322" s="91"/>
      <c r="G322" s="91"/>
      <c r="H322" s="91"/>
      <c r="I322" s="91"/>
      <c r="J322" s="91"/>
      <c r="K322" s="91"/>
      <c r="L322" s="91"/>
      <c r="M322" s="91"/>
      <c r="N322" s="91"/>
      <c r="O322" s="91"/>
      <c r="P322" s="91"/>
      <c r="Q322" s="91"/>
      <c r="R322" s="91"/>
      <c r="S322" s="91"/>
      <c r="T322" s="91"/>
      <c r="U322" s="91"/>
      <c r="V322" s="91"/>
      <c r="Z322" s="90">
        <v>90</v>
      </c>
    </row>
    <row r="323" spans="1:26" x14ac:dyDescent="0.25">
      <c r="A323" s="78" t="s">
        <v>2539</v>
      </c>
      <c r="B323" s="83" t="s">
        <v>341</v>
      </c>
      <c r="C323" s="91"/>
      <c r="D323" s="91"/>
      <c r="E323" s="91"/>
      <c r="F323" s="91"/>
      <c r="G323" s="91"/>
      <c r="H323" s="91"/>
      <c r="I323" s="91"/>
      <c r="J323" s="91"/>
      <c r="K323" s="91"/>
      <c r="L323" s="91"/>
      <c r="M323" s="91"/>
      <c r="N323" s="91"/>
      <c r="O323" s="91"/>
      <c r="P323" s="91"/>
      <c r="Q323" s="91"/>
      <c r="R323" s="91"/>
      <c r="S323" s="91"/>
      <c r="T323" s="91"/>
      <c r="U323" s="91"/>
      <c r="V323" s="91"/>
      <c r="Z323" s="90">
        <v>89</v>
      </c>
    </row>
    <row r="324" spans="1:26" x14ac:dyDescent="0.25">
      <c r="A324" s="78" t="s">
        <v>2540</v>
      </c>
      <c r="B324" s="83" t="s">
        <v>341</v>
      </c>
      <c r="C324" s="91"/>
      <c r="D324" s="91"/>
      <c r="E324" s="91"/>
      <c r="F324" s="91"/>
      <c r="G324" s="91"/>
      <c r="H324" s="91"/>
      <c r="I324" s="91"/>
      <c r="J324" s="91"/>
      <c r="K324" s="91"/>
      <c r="L324" s="91"/>
      <c r="M324" s="91"/>
      <c r="N324" s="91"/>
      <c r="O324" s="91"/>
      <c r="P324" s="91"/>
      <c r="Q324" s="91"/>
      <c r="R324" s="91"/>
      <c r="S324" s="91"/>
      <c r="T324" s="91"/>
      <c r="U324" s="91"/>
      <c r="V324" s="91"/>
      <c r="Z324" s="90">
        <v>88</v>
      </c>
    </row>
    <row r="325" spans="1:26" x14ac:dyDescent="0.25">
      <c r="A325" s="78" t="s">
        <v>2541</v>
      </c>
      <c r="B325" s="83" t="s">
        <v>341</v>
      </c>
      <c r="C325" s="91"/>
      <c r="D325" s="91"/>
      <c r="E325" s="91"/>
      <c r="F325" s="91"/>
      <c r="G325" s="91"/>
      <c r="H325" s="91"/>
      <c r="I325" s="91"/>
      <c r="J325" s="91"/>
      <c r="K325" s="91"/>
      <c r="L325" s="91"/>
      <c r="M325" s="91"/>
      <c r="N325" s="91"/>
      <c r="O325" s="91"/>
      <c r="P325" s="91"/>
      <c r="Q325" s="91"/>
      <c r="R325" s="91"/>
      <c r="S325" s="91"/>
      <c r="T325" s="91"/>
      <c r="U325" s="91"/>
      <c r="V325" s="91"/>
      <c r="Z325" s="90">
        <v>87</v>
      </c>
    </row>
    <row r="326" spans="1:26" x14ac:dyDescent="0.25">
      <c r="A326" s="78" t="s">
        <v>2542</v>
      </c>
      <c r="B326" s="83" t="s">
        <v>341</v>
      </c>
      <c r="C326" s="91"/>
      <c r="D326" s="91"/>
      <c r="E326" s="91"/>
      <c r="F326" s="91"/>
      <c r="G326" s="91"/>
      <c r="H326" s="91"/>
      <c r="I326" s="91"/>
      <c r="J326" s="91"/>
      <c r="K326" s="91"/>
      <c r="L326" s="91"/>
      <c r="M326" s="91"/>
      <c r="N326" s="91"/>
      <c r="O326" s="91"/>
      <c r="P326" s="91"/>
      <c r="Q326" s="91"/>
      <c r="R326" s="91"/>
      <c r="S326" s="91"/>
      <c r="T326" s="91"/>
      <c r="U326" s="91"/>
      <c r="V326" s="91"/>
      <c r="Z326" s="90">
        <v>86</v>
      </c>
    </row>
    <row r="327" spans="1:26" x14ac:dyDescent="0.25">
      <c r="A327" s="78" t="s">
        <v>2543</v>
      </c>
      <c r="B327" s="83" t="s">
        <v>341</v>
      </c>
      <c r="C327" s="91"/>
      <c r="D327" s="91"/>
      <c r="E327" s="91"/>
      <c r="F327" s="91"/>
      <c r="G327" s="91"/>
      <c r="H327" s="91"/>
      <c r="I327" s="91"/>
      <c r="J327" s="91"/>
      <c r="K327" s="91"/>
      <c r="L327" s="91"/>
      <c r="M327" s="91"/>
      <c r="N327" s="91"/>
      <c r="O327" s="91"/>
      <c r="P327" s="91"/>
      <c r="Q327" s="91"/>
      <c r="R327" s="91"/>
      <c r="S327" s="91"/>
      <c r="T327" s="91"/>
      <c r="U327" s="91"/>
      <c r="V327" s="91"/>
      <c r="Z327" s="90">
        <v>85</v>
      </c>
    </row>
    <row r="328" spans="1:26" x14ac:dyDescent="0.25">
      <c r="A328" s="78" t="s">
        <v>2544</v>
      </c>
      <c r="B328" s="83" t="s">
        <v>341</v>
      </c>
      <c r="C328" s="91"/>
      <c r="D328" s="91"/>
      <c r="E328" s="91"/>
      <c r="F328" s="91"/>
      <c r="G328" s="91"/>
      <c r="H328" s="91"/>
      <c r="I328" s="91"/>
      <c r="J328" s="91"/>
      <c r="K328" s="91"/>
      <c r="L328" s="91"/>
      <c r="M328" s="91"/>
      <c r="N328" s="91"/>
      <c r="O328" s="91"/>
      <c r="P328" s="91"/>
      <c r="Q328" s="91"/>
      <c r="R328" s="91"/>
      <c r="S328" s="91"/>
      <c r="T328" s="91"/>
      <c r="U328" s="91"/>
      <c r="V328" s="91"/>
      <c r="Z328" s="90">
        <v>84</v>
      </c>
    </row>
    <row r="329" spans="1:26" x14ac:dyDescent="0.25">
      <c r="A329" s="78" t="s">
        <v>2545</v>
      </c>
      <c r="B329" s="83" t="s">
        <v>341</v>
      </c>
      <c r="C329" s="91"/>
      <c r="D329" s="91"/>
      <c r="E329" s="91"/>
      <c r="F329" s="91"/>
      <c r="G329" s="91"/>
      <c r="H329" s="91"/>
      <c r="I329" s="91"/>
      <c r="J329" s="91"/>
      <c r="K329" s="91"/>
      <c r="L329" s="91"/>
      <c r="M329" s="91"/>
      <c r="N329" s="91"/>
      <c r="O329" s="91"/>
      <c r="P329" s="91"/>
      <c r="Q329" s="91"/>
      <c r="R329" s="91"/>
      <c r="S329" s="91"/>
      <c r="T329" s="91"/>
      <c r="U329" s="91"/>
      <c r="V329" s="91"/>
      <c r="Z329" s="90">
        <v>83</v>
      </c>
    </row>
    <row r="330" spans="1:26" x14ac:dyDescent="0.25">
      <c r="A330" s="79" t="s">
        <v>2546</v>
      </c>
      <c r="B330" s="84" t="s">
        <v>341</v>
      </c>
      <c r="C330" s="91"/>
      <c r="D330" s="91"/>
      <c r="E330" s="91"/>
      <c r="F330" s="91"/>
      <c r="G330" s="91"/>
      <c r="H330" s="91"/>
      <c r="I330" s="91"/>
      <c r="J330" s="91"/>
      <c r="K330" s="91"/>
      <c r="L330" s="91"/>
      <c r="M330" s="91"/>
      <c r="N330" s="91"/>
      <c r="O330" s="91"/>
      <c r="P330" s="91"/>
      <c r="Q330" s="91"/>
      <c r="R330" s="91"/>
      <c r="S330" s="91"/>
      <c r="T330" s="91"/>
      <c r="U330" s="91"/>
      <c r="V330" s="91"/>
      <c r="Z330" s="90">
        <v>82</v>
      </c>
    </row>
    <row r="331" spans="1:26" x14ac:dyDescent="0.25">
      <c r="A331" s="78" t="s">
        <v>2547</v>
      </c>
      <c r="B331" s="83" t="s">
        <v>341</v>
      </c>
      <c r="C331" s="91"/>
      <c r="D331" s="91"/>
      <c r="E331" s="91"/>
      <c r="F331" s="91"/>
      <c r="G331" s="91"/>
      <c r="H331" s="91"/>
      <c r="I331" s="91"/>
      <c r="J331" s="91"/>
      <c r="K331" s="91"/>
      <c r="L331" s="91"/>
      <c r="M331" s="91"/>
      <c r="N331" s="91"/>
      <c r="O331" s="91"/>
      <c r="P331" s="91"/>
      <c r="Q331" s="91"/>
      <c r="R331" s="91"/>
      <c r="S331" s="91"/>
      <c r="T331" s="91"/>
      <c r="U331" s="91"/>
      <c r="V331" s="91"/>
      <c r="Z331" s="90">
        <v>81</v>
      </c>
    </row>
    <row r="332" spans="1:26" x14ac:dyDescent="0.25">
      <c r="A332" s="78" t="s">
        <v>2548</v>
      </c>
      <c r="B332" s="83" t="s">
        <v>341</v>
      </c>
      <c r="C332" s="91"/>
      <c r="D332" s="91"/>
      <c r="E332" s="91"/>
      <c r="F332" s="91"/>
      <c r="G332" s="91"/>
      <c r="H332" s="91"/>
      <c r="I332" s="91"/>
      <c r="J332" s="91"/>
      <c r="K332" s="91"/>
      <c r="L332" s="91"/>
      <c r="M332" s="91"/>
      <c r="N332" s="91"/>
      <c r="O332" s="91"/>
      <c r="P332" s="91"/>
      <c r="Q332" s="91"/>
      <c r="R332" s="91"/>
      <c r="S332" s="91"/>
      <c r="T332" s="91"/>
      <c r="U332" s="91"/>
      <c r="V332" s="91"/>
      <c r="Z332" s="90">
        <v>80</v>
      </c>
    </row>
    <row r="333" spans="1:26" x14ac:dyDescent="0.25">
      <c r="A333" s="78" t="s">
        <v>2549</v>
      </c>
      <c r="B333" s="83" t="s">
        <v>341</v>
      </c>
      <c r="C333" s="91"/>
      <c r="D333" s="91"/>
      <c r="E333" s="91"/>
      <c r="F333" s="91"/>
      <c r="G333" s="91"/>
      <c r="H333" s="91"/>
      <c r="I333" s="91"/>
      <c r="J333" s="91"/>
      <c r="K333" s="91"/>
      <c r="L333" s="91"/>
      <c r="M333" s="91"/>
      <c r="N333" s="91"/>
      <c r="O333" s="91"/>
      <c r="P333" s="91"/>
      <c r="Q333" s="91"/>
      <c r="R333" s="91"/>
      <c r="S333" s="91"/>
      <c r="T333" s="91"/>
      <c r="U333" s="91"/>
      <c r="V333" s="91"/>
      <c r="Z333" s="90">
        <v>79</v>
      </c>
    </row>
    <row r="334" spans="1:26" x14ac:dyDescent="0.25">
      <c r="A334" s="78" t="s">
        <v>2550</v>
      </c>
      <c r="B334" s="83" t="s">
        <v>341</v>
      </c>
      <c r="C334" s="91"/>
      <c r="D334" s="91"/>
      <c r="E334" s="91"/>
      <c r="F334" s="91"/>
      <c r="G334" s="91"/>
      <c r="H334" s="91"/>
      <c r="I334" s="91"/>
      <c r="J334" s="91"/>
      <c r="K334" s="91"/>
      <c r="L334" s="91"/>
      <c r="M334" s="91"/>
      <c r="N334" s="91"/>
      <c r="O334" s="91"/>
      <c r="P334" s="91"/>
      <c r="Q334" s="91"/>
      <c r="R334" s="91"/>
      <c r="S334" s="91"/>
      <c r="T334" s="91"/>
      <c r="U334" s="91"/>
      <c r="V334" s="91"/>
      <c r="Z334" s="90">
        <v>78</v>
      </c>
    </row>
    <row r="335" spans="1:26" x14ac:dyDescent="0.25">
      <c r="A335" s="78" t="s">
        <v>2551</v>
      </c>
      <c r="B335" s="83" t="s">
        <v>341</v>
      </c>
      <c r="C335" s="91"/>
      <c r="D335" s="91"/>
      <c r="E335" s="91"/>
      <c r="F335" s="91"/>
      <c r="G335" s="91"/>
      <c r="H335" s="91"/>
      <c r="I335" s="91"/>
      <c r="J335" s="91"/>
      <c r="K335" s="91"/>
      <c r="L335" s="91"/>
      <c r="M335" s="91"/>
      <c r="N335" s="91"/>
      <c r="O335" s="91"/>
      <c r="P335" s="91"/>
      <c r="Q335" s="91"/>
      <c r="R335" s="91"/>
      <c r="S335" s="91"/>
      <c r="T335" s="91"/>
      <c r="U335" s="91"/>
      <c r="V335" s="91"/>
      <c r="Z335" s="90">
        <v>77</v>
      </c>
    </row>
    <row r="336" spans="1:26" x14ac:dyDescent="0.25">
      <c r="A336" s="78" t="s">
        <v>2552</v>
      </c>
      <c r="B336" s="83" t="s">
        <v>341</v>
      </c>
      <c r="C336" s="91"/>
      <c r="D336" s="91"/>
      <c r="E336" s="91"/>
      <c r="F336" s="91"/>
      <c r="G336" s="91"/>
      <c r="H336" s="91"/>
      <c r="I336" s="91"/>
      <c r="J336" s="91"/>
      <c r="K336" s="91"/>
      <c r="L336" s="91"/>
      <c r="M336" s="91"/>
      <c r="N336" s="91"/>
      <c r="O336" s="91"/>
      <c r="P336" s="91"/>
      <c r="Q336" s="91"/>
      <c r="R336" s="91"/>
      <c r="S336" s="91"/>
      <c r="T336" s="91"/>
      <c r="U336" s="91"/>
      <c r="V336" s="91"/>
      <c r="Z336" s="90">
        <v>76</v>
      </c>
    </row>
    <row r="337" spans="1:26" x14ac:dyDescent="0.25">
      <c r="A337" s="79" t="s">
        <v>2553</v>
      </c>
      <c r="B337" s="84" t="s">
        <v>341</v>
      </c>
      <c r="C337" s="91"/>
      <c r="D337" s="91"/>
      <c r="E337" s="91"/>
      <c r="F337" s="91"/>
      <c r="G337" s="91"/>
      <c r="H337" s="91"/>
      <c r="I337" s="91"/>
      <c r="J337" s="91"/>
      <c r="K337" s="91"/>
      <c r="L337" s="91"/>
      <c r="M337" s="91"/>
      <c r="N337" s="91"/>
      <c r="O337" s="91"/>
      <c r="P337" s="91"/>
      <c r="Q337" s="91"/>
      <c r="R337" s="91"/>
      <c r="S337" s="91"/>
      <c r="T337" s="91"/>
      <c r="U337" s="91"/>
      <c r="V337" s="91"/>
      <c r="Z337" s="90">
        <v>75</v>
      </c>
    </row>
    <row r="338" spans="1:26" x14ac:dyDescent="0.25">
      <c r="A338" s="79" t="s">
        <v>2554</v>
      </c>
      <c r="B338" s="84" t="s">
        <v>341</v>
      </c>
      <c r="C338" s="91"/>
      <c r="D338" s="91"/>
      <c r="E338" s="91"/>
      <c r="F338" s="91"/>
      <c r="G338" s="91"/>
      <c r="H338" s="91"/>
      <c r="I338" s="91"/>
      <c r="J338" s="91"/>
      <c r="K338" s="91"/>
      <c r="L338" s="91"/>
      <c r="M338" s="91"/>
      <c r="N338" s="91"/>
      <c r="O338" s="91"/>
      <c r="P338" s="91"/>
      <c r="Q338" s="91"/>
      <c r="R338" s="91"/>
      <c r="S338" s="91"/>
      <c r="T338" s="91"/>
      <c r="U338" s="91"/>
      <c r="V338" s="91"/>
      <c r="Z338" s="90">
        <v>74</v>
      </c>
    </row>
    <row r="339" spans="1:26" x14ac:dyDescent="0.25">
      <c r="A339" s="79" t="s">
        <v>2556</v>
      </c>
      <c r="B339" s="84" t="s">
        <v>341</v>
      </c>
      <c r="C339" s="91"/>
      <c r="D339" s="91"/>
      <c r="E339" s="91"/>
      <c r="F339" s="91"/>
      <c r="G339" s="91"/>
      <c r="H339" s="91"/>
      <c r="I339" s="91"/>
      <c r="J339" s="91"/>
      <c r="K339" s="91"/>
      <c r="L339" s="91"/>
      <c r="M339" s="91"/>
      <c r="N339" s="91"/>
      <c r="O339" s="91"/>
      <c r="P339" s="91"/>
      <c r="Q339" s="91"/>
      <c r="R339" s="91"/>
      <c r="S339" s="91"/>
      <c r="T339" s="91"/>
      <c r="U339" s="91"/>
      <c r="V339" s="91"/>
      <c r="Z339" s="90">
        <v>73</v>
      </c>
    </row>
    <row r="340" spans="1:26" x14ac:dyDescent="0.25">
      <c r="A340" s="78" t="s">
        <v>2557</v>
      </c>
      <c r="B340" s="83" t="s">
        <v>341</v>
      </c>
      <c r="C340" s="91"/>
      <c r="D340" s="91"/>
      <c r="E340" s="91"/>
      <c r="F340" s="91"/>
      <c r="G340" s="91"/>
      <c r="H340" s="91"/>
      <c r="I340" s="91"/>
      <c r="J340" s="91"/>
      <c r="K340" s="91"/>
      <c r="L340" s="91"/>
      <c r="M340" s="91"/>
      <c r="N340" s="91"/>
      <c r="O340" s="91"/>
      <c r="P340" s="91"/>
      <c r="Q340" s="91"/>
      <c r="R340" s="91"/>
      <c r="S340" s="91"/>
      <c r="T340" s="91"/>
      <c r="U340" s="91"/>
      <c r="V340" s="91"/>
      <c r="Z340" s="90">
        <v>72</v>
      </c>
    </row>
    <row r="341" spans="1:26" x14ac:dyDescent="0.25">
      <c r="A341" s="78" t="s">
        <v>2558</v>
      </c>
      <c r="B341" s="83" t="s">
        <v>341</v>
      </c>
      <c r="C341" s="91"/>
      <c r="D341" s="91"/>
      <c r="E341" s="91"/>
      <c r="F341" s="91"/>
      <c r="G341" s="91"/>
      <c r="H341" s="91"/>
      <c r="I341" s="91"/>
      <c r="J341" s="91"/>
      <c r="K341" s="91"/>
      <c r="L341" s="91"/>
      <c r="M341" s="91"/>
      <c r="N341" s="91"/>
      <c r="O341" s="91"/>
      <c r="P341" s="91"/>
      <c r="Q341" s="91"/>
      <c r="R341" s="91"/>
      <c r="S341" s="91"/>
      <c r="T341" s="91"/>
      <c r="U341" s="91"/>
      <c r="V341" s="91"/>
      <c r="Z341" s="90">
        <v>71</v>
      </c>
    </row>
    <row r="342" spans="1:26" x14ac:dyDescent="0.25">
      <c r="A342" s="79" t="s">
        <v>2559</v>
      </c>
      <c r="B342" s="84" t="s">
        <v>341</v>
      </c>
      <c r="C342" s="91"/>
      <c r="D342" s="91"/>
      <c r="E342" s="91"/>
      <c r="F342" s="91"/>
      <c r="G342" s="91"/>
      <c r="H342" s="91"/>
      <c r="I342" s="91"/>
      <c r="J342" s="91"/>
      <c r="K342" s="91"/>
      <c r="L342" s="91"/>
      <c r="M342" s="91"/>
      <c r="N342" s="91"/>
      <c r="O342" s="91"/>
      <c r="P342" s="91"/>
      <c r="Q342" s="91"/>
      <c r="R342" s="91"/>
      <c r="S342" s="91"/>
      <c r="T342" s="91"/>
      <c r="U342" s="91"/>
      <c r="V342" s="91"/>
      <c r="Z342" s="90">
        <v>70</v>
      </c>
    </row>
    <row r="343" spans="1:26" x14ac:dyDescent="0.25">
      <c r="A343" s="79" t="s">
        <v>2560</v>
      </c>
      <c r="B343" s="84" t="s">
        <v>341</v>
      </c>
      <c r="C343" s="91"/>
      <c r="D343" s="91"/>
      <c r="E343" s="91"/>
      <c r="F343" s="91"/>
      <c r="G343" s="91"/>
      <c r="H343" s="91"/>
      <c r="I343" s="91"/>
      <c r="J343" s="91"/>
      <c r="K343" s="91"/>
      <c r="L343" s="91"/>
      <c r="M343" s="91"/>
      <c r="N343" s="91"/>
      <c r="O343" s="91"/>
      <c r="P343" s="91"/>
      <c r="Q343" s="91"/>
      <c r="R343" s="91"/>
      <c r="S343" s="91"/>
      <c r="T343" s="91"/>
      <c r="U343" s="91"/>
      <c r="V343" s="91"/>
      <c r="Z343" s="90">
        <v>69</v>
      </c>
    </row>
    <row r="344" spans="1:26" x14ac:dyDescent="0.25">
      <c r="A344" s="78" t="s">
        <v>2561</v>
      </c>
      <c r="B344" s="83" t="s">
        <v>341</v>
      </c>
      <c r="C344" s="91"/>
      <c r="D344" s="91"/>
      <c r="E344" s="91"/>
      <c r="F344" s="91"/>
      <c r="G344" s="91"/>
      <c r="H344" s="91"/>
      <c r="I344" s="91"/>
      <c r="J344" s="91"/>
      <c r="K344" s="91"/>
      <c r="L344" s="91"/>
      <c r="M344" s="91"/>
      <c r="N344" s="91"/>
      <c r="O344" s="91"/>
      <c r="P344" s="91"/>
      <c r="Q344" s="91"/>
      <c r="R344" s="91"/>
      <c r="S344" s="91"/>
      <c r="T344" s="91"/>
      <c r="U344" s="91"/>
      <c r="V344" s="91"/>
      <c r="Z344" s="90">
        <v>68</v>
      </c>
    </row>
    <row r="345" spans="1:26" x14ac:dyDescent="0.25">
      <c r="A345" s="78" t="s">
        <v>2562</v>
      </c>
      <c r="B345" s="83" t="s">
        <v>341</v>
      </c>
      <c r="C345" s="91"/>
      <c r="D345" s="91"/>
      <c r="E345" s="91"/>
      <c r="F345" s="91"/>
      <c r="G345" s="91"/>
      <c r="H345" s="91"/>
      <c r="I345" s="91"/>
      <c r="J345" s="91"/>
      <c r="K345" s="91"/>
      <c r="L345" s="91"/>
      <c r="M345" s="91"/>
      <c r="N345" s="91"/>
      <c r="O345" s="91"/>
      <c r="P345" s="91"/>
      <c r="Q345" s="91"/>
      <c r="R345" s="91"/>
      <c r="S345" s="91"/>
      <c r="T345" s="91"/>
      <c r="U345" s="91"/>
      <c r="V345" s="91"/>
      <c r="Z345" s="90">
        <v>67</v>
      </c>
    </row>
    <row r="346" spans="1:26" x14ac:dyDescent="0.25">
      <c r="A346" s="78" t="s">
        <v>2563</v>
      </c>
      <c r="B346" s="83" t="s">
        <v>341</v>
      </c>
      <c r="C346" s="91"/>
      <c r="D346" s="91"/>
      <c r="E346" s="91"/>
      <c r="F346" s="91"/>
      <c r="G346" s="91"/>
      <c r="H346" s="91"/>
      <c r="I346" s="91"/>
      <c r="J346" s="91"/>
      <c r="K346" s="91"/>
      <c r="L346" s="91"/>
      <c r="M346" s="91"/>
      <c r="N346" s="91"/>
      <c r="O346" s="91"/>
      <c r="P346" s="91"/>
      <c r="Q346" s="91"/>
      <c r="R346" s="91"/>
      <c r="S346" s="91"/>
      <c r="T346" s="91"/>
      <c r="U346" s="91"/>
      <c r="V346" s="91"/>
      <c r="Z346" s="90">
        <v>66</v>
      </c>
    </row>
    <row r="347" spans="1:26" x14ac:dyDescent="0.25">
      <c r="A347" s="79" t="s">
        <v>2564</v>
      </c>
      <c r="B347" s="84" t="s">
        <v>341</v>
      </c>
      <c r="C347" s="91"/>
      <c r="D347" s="91"/>
      <c r="E347" s="91"/>
      <c r="F347" s="91"/>
      <c r="G347" s="91"/>
      <c r="H347" s="91"/>
      <c r="I347" s="91"/>
      <c r="J347" s="91"/>
      <c r="K347" s="91"/>
      <c r="L347" s="91"/>
      <c r="M347" s="91"/>
      <c r="N347" s="91"/>
      <c r="O347" s="91"/>
      <c r="P347" s="91"/>
      <c r="Q347" s="91"/>
      <c r="R347" s="91"/>
      <c r="S347" s="91"/>
      <c r="T347" s="91"/>
      <c r="U347" s="91"/>
      <c r="V347" s="91"/>
      <c r="Z347" s="90">
        <v>65</v>
      </c>
    </row>
    <row r="348" spans="1:26" x14ac:dyDescent="0.25">
      <c r="A348" s="79" t="s">
        <v>2565</v>
      </c>
      <c r="B348" s="84" t="s">
        <v>341</v>
      </c>
      <c r="C348" s="91"/>
      <c r="D348" s="91"/>
      <c r="E348" s="91"/>
      <c r="F348" s="91"/>
      <c r="G348" s="91"/>
      <c r="H348" s="91"/>
      <c r="I348" s="91"/>
      <c r="J348" s="91"/>
      <c r="K348" s="91"/>
      <c r="L348" s="91"/>
      <c r="M348" s="91"/>
      <c r="N348" s="91"/>
      <c r="O348" s="91"/>
      <c r="P348" s="91"/>
      <c r="Q348" s="91"/>
      <c r="R348" s="91"/>
      <c r="S348" s="91"/>
      <c r="T348" s="91"/>
      <c r="U348" s="91"/>
      <c r="V348" s="91"/>
      <c r="Z348" s="90">
        <v>64</v>
      </c>
    </row>
    <row r="349" spans="1:26" x14ac:dyDescent="0.25">
      <c r="A349" s="79" t="s">
        <v>2566</v>
      </c>
      <c r="B349" s="84" t="s">
        <v>341</v>
      </c>
      <c r="C349" s="91"/>
      <c r="D349" s="91"/>
      <c r="E349" s="91"/>
      <c r="F349" s="91"/>
      <c r="G349" s="91"/>
      <c r="H349" s="91"/>
      <c r="I349" s="91"/>
      <c r="J349" s="91"/>
      <c r="K349" s="91"/>
      <c r="L349" s="91"/>
      <c r="M349" s="91"/>
      <c r="N349" s="91"/>
      <c r="O349" s="91"/>
      <c r="P349" s="91"/>
      <c r="Q349" s="91"/>
      <c r="R349" s="91"/>
      <c r="S349" s="91"/>
      <c r="T349" s="91"/>
      <c r="U349" s="91"/>
      <c r="V349" s="91"/>
      <c r="Z349" s="90">
        <v>63</v>
      </c>
    </row>
    <row r="350" spans="1:26" x14ac:dyDescent="0.25">
      <c r="A350" s="79" t="s">
        <v>2567</v>
      </c>
      <c r="B350" s="84" t="s">
        <v>341</v>
      </c>
      <c r="C350" s="91"/>
      <c r="D350" s="91"/>
      <c r="E350" s="91"/>
      <c r="F350" s="91"/>
      <c r="G350" s="91"/>
      <c r="H350" s="91"/>
      <c r="I350" s="91"/>
      <c r="J350" s="91"/>
      <c r="K350" s="91"/>
      <c r="L350" s="91"/>
      <c r="M350" s="91"/>
      <c r="N350" s="91"/>
      <c r="O350" s="91"/>
      <c r="P350" s="91"/>
      <c r="Q350" s="91"/>
      <c r="R350" s="91"/>
      <c r="S350" s="91"/>
      <c r="T350" s="91"/>
      <c r="U350" s="91"/>
      <c r="V350" s="91"/>
      <c r="Z350" s="90">
        <v>62</v>
      </c>
    </row>
    <row r="351" spans="1:26" x14ac:dyDescent="0.25">
      <c r="A351" s="79" t="s">
        <v>2568</v>
      </c>
      <c r="B351" s="84" t="s">
        <v>341</v>
      </c>
      <c r="C351" s="91"/>
      <c r="D351" s="91"/>
      <c r="E351" s="91"/>
      <c r="F351" s="91"/>
      <c r="G351" s="91"/>
      <c r="H351" s="91"/>
      <c r="I351" s="91"/>
      <c r="J351" s="91"/>
      <c r="K351" s="91"/>
      <c r="L351" s="91"/>
      <c r="M351" s="91"/>
      <c r="N351" s="91"/>
      <c r="O351" s="91"/>
      <c r="P351" s="91"/>
      <c r="Q351" s="91"/>
      <c r="R351" s="91"/>
      <c r="S351" s="91"/>
      <c r="T351" s="91"/>
      <c r="U351" s="91"/>
      <c r="V351" s="91"/>
      <c r="Z351" s="90">
        <v>61</v>
      </c>
    </row>
    <row r="352" spans="1:26" x14ac:dyDescent="0.25">
      <c r="A352" s="78" t="s">
        <v>2569</v>
      </c>
      <c r="B352" s="83" t="s">
        <v>341</v>
      </c>
      <c r="C352" s="91"/>
      <c r="D352" s="91"/>
      <c r="E352" s="91"/>
      <c r="F352" s="91"/>
      <c r="G352" s="91"/>
      <c r="H352" s="91"/>
      <c r="I352" s="91"/>
      <c r="J352" s="91"/>
      <c r="K352" s="91"/>
      <c r="L352" s="91"/>
      <c r="M352" s="91"/>
      <c r="N352" s="91"/>
      <c r="O352" s="91"/>
      <c r="P352" s="91"/>
      <c r="Q352" s="91"/>
      <c r="R352" s="91"/>
      <c r="S352" s="91"/>
      <c r="T352" s="91"/>
      <c r="U352" s="91"/>
      <c r="V352" s="91"/>
      <c r="Z352" s="90">
        <v>60</v>
      </c>
    </row>
    <row r="353" spans="1:26" x14ac:dyDescent="0.25">
      <c r="A353" s="78" t="s">
        <v>2570</v>
      </c>
      <c r="B353" s="83" t="s">
        <v>341</v>
      </c>
      <c r="C353" s="91"/>
      <c r="D353" s="91"/>
      <c r="E353" s="91"/>
      <c r="F353" s="91"/>
      <c r="G353" s="91"/>
      <c r="H353" s="91"/>
      <c r="I353" s="91"/>
      <c r="J353" s="91"/>
      <c r="K353" s="91"/>
      <c r="L353" s="91"/>
      <c r="M353" s="91"/>
      <c r="N353" s="91"/>
      <c r="O353" s="91"/>
      <c r="P353" s="91"/>
      <c r="Q353" s="91"/>
      <c r="R353" s="91"/>
      <c r="S353" s="91"/>
      <c r="T353" s="91"/>
      <c r="U353" s="91"/>
      <c r="V353" s="91"/>
      <c r="Z353" s="90">
        <v>59</v>
      </c>
    </row>
    <row r="354" spans="1:26" x14ac:dyDescent="0.25">
      <c r="A354" s="79" t="s">
        <v>2571</v>
      </c>
      <c r="B354" s="84" t="s">
        <v>341</v>
      </c>
      <c r="C354" s="91"/>
      <c r="D354" s="91"/>
      <c r="E354" s="91"/>
      <c r="F354" s="91"/>
      <c r="G354" s="91"/>
      <c r="H354" s="91"/>
      <c r="I354" s="91"/>
      <c r="J354" s="91"/>
      <c r="K354" s="91"/>
      <c r="L354" s="91"/>
      <c r="M354" s="91"/>
      <c r="N354" s="91"/>
      <c r="O354" s="91"/>
      <c r="P354" s="91"/>
      <c r="Q354" s="91"/>
      <c r="R354" s="91"/>
      <c r="S354" s="91"/>
      <c r="T354" s="91"/>
      <c r="U354" s="91"/>
      <c r="V354" s="91"/>
      <c r="Z354" s="90">
        <v>58</v>
      </c>
    </row>
    <row r="355" spans="1:26" x14ac:dyDescent="0.25">
      <c r="A355" s="78" t="s">
        <v>2572</v>
      </c>
      <c r="B355" s="83" t="s">
        <v>341</v>
      </c>
      <c r="C355" s="91"/>
      <c r="D355" s="91"/>
      <c r="E355" s="91"/>
      <c r="F355" s="91"/>
      <c r="G355" s="91"/>
      <c r="H355" s="91"/>
      <c r="I355" s="91"/>
      <c r="J355" s="91"/>
      <c r="K355" s="91"/>
      <c r="L355" s="91"/>
      <c r="M355" s="91"/>
      <c r="N355" s="91"/>
      <c r="O355" s="91"/>
      <c r="P355" s="91"/>
      <c r="Q355" s="91"/>
      <c r="R355" s="91"/>
      <c r="S355" s="91"/>
      <c r="T355" s="91"/>
      <c r="U355" s="91"/>
      <c r="V355" s="91"/>
      <c r="Z355" s="90">
        <v>57</v>
      </c>
    </row>
    <row r="356" spans="1:26" x14ac:dyDescent="0.25">
      <c r="A356" s="78" t="s">
        <v>2573</v>
      </c>
      <c r="B356" s="83" t="s">
        <v>341</v>
      </c>
      <c r="C356" s="91"/>
      <c r="D356" s="91"/>
      <c r="E356" s="91"/>
      <c r="F356" s="91"/>
      <c r="G356" s="91"/>
      <c r="H356" s="91"/>
      <c r="I356" s="91"/>
      <c r="J356" s="91"/>
      <c r="K356" s="91"/>
      <c r="L356" s="91"/>
      <c r="M356" s="91"/>
      <c r="N356" s="91"/>
      <c r="O356" s="91"/>
      <c r="P356" s="91"/>
      <c r="Q356" s="91"/>
      <c r="R356" s="91"/>
      <c r="S356" s="91"/>
      <c r="T356" s="91"/>
      <c r="U356" s="91"/>
      <c r="V356" s="91"/>
      <c r="Z356" s="90">
        <v>56</v>
      </c>
    </row>
    <row r="357" spans="1:26" x14ac:dyDescent="0.25">
      <c r="A357" s="78" t="s">
        <v>2574</v>
      </c>
      <c r="B357" s="83" t="s">
        <v>341</v>
      </c>
      <c r="C357" s="91"/>
      <c r="D357" s="91"/>
      <c r="E357" s="91"/>
      <c r="F357" s="91"/>
      <c r="G357" s="91"/>
      <c r="H357" s="91"/>
      <c r="I357" s="91"/>
      <c r="J357" s="91"/>
      <c r="K357" s="91"/>
      <c r="L357" s="91"/>
      <c r="M357" s="91"/>
      <c r="N357" s="91"/>
      <c r="O357" s="91"/>
      <c r="P357" s="91"/>
      <c r="Q357" s="91"/>
      <c r="R357" s="91"/>
      <c r="S357" s="91"/>
      <c r="T357" s="91"/>
      <c r="U357" s="91"/>
      <c r="V357" s="91"/>
      <c r="Z357" s="90">
        <v>55</v>
      </c>
    </row>
    <row r="358" spans="1:26" x14ac:dyDescent="0.25">
      <c r="A358" s="79" t="s">
        <v>2575</v>
      </c>
      <c r="B358" s="84" t="s">
        <v>341</v>
      </c>
      <c r="C358" s="91"/>
      <c r="D358" s="91"/>
      <c r="E358" s="91"/>
      <c r="F358" s="91"/>
      <c r="G358" s="91"/>
      <c r="H358" s="91"/>
      <c r="I358" s="91"/>
      <c r="J358" s="91"/>
      <c r="K358" s="91"/>
      <c r="L358" s="91"/>
      <c r="M358" s="91"/>
      <c r="N358" s="91"/>
      <c r="O358" s="91"/>
      <c r="P358" s="91"/>
      <c r="Q358" s="91"/>
      <c r="R358" s="91"/>
      <c r="S358" s="91"/>
      <c r="T358" s="91"/>
      <c r="U358" s="91"/>
      <c r="V358" s="91"/>
      <c r="Z358" s="90">
        <v>54</v>
      </c>
    </row>
    <row r="359" spans="1:26" x14ac:dyDescent="0.25">
      <c r="A359" s="79" t="s">
        <v>2576</v>
      </c>
      <c r="B359" s="84" t="s">
        <v>341</v>
      </c>
      <c r="C359" s="91"/>
      <c r="D359" s="91"/>
      <c r="E359" s="91"/>
      <c r="F359" s="91"/>
      <c r="G359" s="91"/>
      <c r="H359" s="91"/>
      <c r="I359" s="91"/>
      <c r="J359" s="91"/>
      <c r="K359" s="91"/>
      <c r="L359" s="91"/>
      <c r="M359" s="91"/>
      <c r="N359" s="91"/>
      <c r="O359" s="91"/>
      <c r="P359" s="91"/>
      <c r="Q359" s="91"/>
      <c r="R359" s="91"/>
      <c r="S359" s="91"/>
      <c r="T359" s="91"/>
      <c r="U359" s="91"/>
      <c r="V359" s="91"/>
      <c r="Z359" s="90">
        <v>53</v>
      </c>
    </row>
    <row r="360" spans="1:26" x14ac:dyDescent="0.25">
      <c r="A360" s="78" t="s">
        <v>2577</v>
      </c>
      <c r="B360" s="83" t="s">
        <v>341</v>
      </c>
      <c r="C360" s="91"/>
      <c r="D360" s="91"/>
      <c r="E360" s="91"/>
      <c r="F360" s="91"/>
      <c r="G360" s="91"/>
      <c r="H360" s="91"/>
      <c r="I360" s="91"/>
      <c r="J360" s="91"/>
      <c r="K360" s="91"/>
      <c r="L360" s="91"/>
      <c r="M360" s="91"/>
      <c r="N360" s="91"/>
      <c r="O360" s="91"/>
      <c r="P360" s="91"/>
      <c r="Q360" s="91"/>
      <c r="R360" s="91"/>
      <c r="S360" s="91"/>
      <c r="T360" s="91"/>
      <c r="U360" s="91"/>
      <c r="V360" s="91"/>
      <c r="Z360" s="90">
        <v>52</v>
      </c>
    </row>
    <row r="361" spans="1:26" x14ac:dyDescent="0.25">
      <c r="A361" s="78" t="s">
        <v>2578</v>
      </c>
      <c r="B361" s="83" t="s">
        <v>341</v>
      </c>
      <c r="C361" s="91"/>
      <c r="D361" s="91"/>
      <c r="E361" s="91"/>
      <c r="F361" s="91"/>
      <c r="G361" s="91"/>
      <c r="H361" s="91"/>
      <c r="I361" s="91"/>
      <c r="J361" s="91"/>
      <c r="K361" s="91"/>
      <c r="L361" s="91"/>
      <c r="M361" s="91"/>
      <c r="N361" s="91"/>
      <c r="O361" s="91"/>
      <c r="P361" s="91"/>
      <c r="Q361" s="91"/>
      <c r="R361" s="91"/>
      <c r="S361" s="91"/>
      <c r="T361" s="91"/>
      <c r="U361" s="91"/>
      <c r="V361" s="91"/>
      <c r="Z361" s="90">
        <v>51</v>
      </c>
    </row>
    <row r="362" spans="1:26" x14ac:dyDescent="0.25">
      <c r="A362" s="79" t="s">
        <v>2579</v>
      </c>
      <c r="B362" s="84" t="s">
        <v>341</v>
      </c>
      <c r="C362" s="91"/>
      <c r="D362" s="91"/>
      <c r="E362" s="91"/>
      <c r="F362" s="91"/>
      <c r="G362" s="91"/>
      <c r="H362" s="91"/>
      <c r="I362" s="91"/>
      <c r="J362" s="91"/>
      <c r="K362" s="91"/>
      <c r="L362" s="91"/>
      <c r="M362" s="91"/>
      <c r="N362" s="91"/>
      <c r="O362" s="91"/>
      <c r="P362" s="91"/>
      <c r="Q362" s="91"/>
      <c r="R362" s="91"/>
      <c r="S362" s="91"/>
      <c r="T362" s="91"/>
      <c r="U362" s="91"/>
      <c r="V362" s="91"/>
      <c r="Z362" s="90">
        <v>50</v>
      </c>
    </row>
    <row r="363" spans="1:26" x14ac:dyDescent="0.25">
      <c r="A363" s="78" t="s">
        <v>2580</v>
      </c>
      <c r="B363" s="83" t="s">
        <v>341</v>
      </c>
      <c r="C363" s="91"/>
      <c r="D363" s="91"/>
      <c r="E363" s="91"/>
      <c r="F363" s="91"/>
      <c r="G363" s="91"/>
      <c r="H363" s="91"/>
      <c r="I363" s="91"/>
      <c r="J363" s="91"/>
      <c r="K363" s="91"/>
      <c r="L363" s="91"/>
      <c r="M363" s="91"/>
      <c r="N363" s="91"/>
      <c r="O363" s="91"/>
      <c r="P363" s="91"/>
      <c r="Q363" s="91"/>
      <c r="R363" s="91"/>
      <c r="S363" s="91"/>
      <c r="T363" s="91"/>
      <c r="U363" s="91"/>
      <c r="V363" s="91"/>
      <c r="Z363" s="90">
        <v>49</v>
      </c>
    </row>
    <row r="364" spans="1:26" x14ac:dyDescent="0.25">
      <c r="A364" s="79" t="s">
        <v>2581</v>
      </c>
      <c r="B364" s="84" t="s">
        <v>341</v>
      </c>
      <c r="C364" s="91"/>
      <c r="D364" s="91"/>
      <c r="E364" s="91"/>
      <c r="F364" s="91"/>
      <c r="G364" s="91"/>
      <c r="H364" s="91"/>
      <c r="I364" s="91"/>
      <c r="J364" s="91"/>
      <c r="K364" s="91"/>
      <c r="L364" s="91"/>
      <c r="M364" s="91"/>
      <c r="N364" s="91"/>
      <c r="O364" s="91"/>
      <c r="P364" s="91"/>
      <c r="Q364" s="91"/>
      <c r="R364" s="91"/>
      <c r="S364" s="91"/>
      <c r="T364" s="91"/>
      <c r="U364" s="91"/>
      <c r="V364" s="91"/>
      <c r="Z364" s="90">
        <v>48</v>
      </c>
    </row>
    <row r="365" spans="1:26" x14ac:dyDescent="0.25">
      <c r="A365" s="78" t="s">
        <v>2582</v>
      </c>
      <c r="B365" s="83" t="s">
        <v>341</v>
      </c>
      <c r="C365" s="91"/>
      <c r="D365" s="91"/>
      <c r="E365" s="91"/>
      <c r="F365" s="91"/>
      <c r="G365" s="91"/>
      <c r="H365" s="91"/>
      <c r="I365" s="91"/>
      <c r="J365" s="91"/>
      <c r="K365" s="91"/>
      <c r="L365" s="91"/>
      <c r="M365" s="91"/>
      <c r="N365" s="91"/>
      <c r="O365" s="91"/>
      <c r="P365" s="91"/>
      <c r="Q365" s="91"/>
      <c r="R365" s="91"/>
      <c r="S365" s="91"/>
      <c r="T365" s="91"/>
      <c r="U365" s="91"/>
      <c r="V365" s="91"/>
      <c r="Z365" s="90">
        <v>47</v>
      </c>
    </row>
    <row r="366" spans="1:26" x14ac:dyDescent="0.25">
      <c r="A366" s="78" t="s">
        <v>2583</v>
      </c>
      <c r="B366" s="83" t="s">
        <v>341</v>
      </c>
      <c r="C366" s="91"/>
      <c r="D366" s="91"/>
      <c r="E366" s="91"/>
      <c r="F366" s="91"/>
      <c r="G366" s="91"/>
      <c r="H366" s="91"/>
      <c r="I366" s="91"/>
      <c r="J366" s="91"/>
      <c r="K366" s="91"/>
      <c r="L366" s="91"/>
      <c r="M366" s="91"/>
      <c r="N366" s="91"/>
      <c r="O366" s="91"/>
      <c r="P366" s="91"/>
      <c r="Q366" s="91"/>
      <c r="R366" s="91"/>
      <c r="S366" s="91"/>
      <c r="T366" s="91"/>
      <c r="U366" s="91"/>
      <c r="V366" s="91"/>
      <c r="Z366" s="90">
        <v>46</v>
      </c>
    </row>
    <row r="367" spans="1:26" x14ac:dyDescent="0.25">
      <c r="A367" s="78" t="s">
        <v>2584</v>
      </c>
      <c r="B367" s="83" t="s">
        <v>341</v>
      </c>
      <c r="C367" s="91"/>
      <c r="D367" s="91"/>
      <c r="E367" s="91"/>
      <c r="F367" s="91"/>
      <c r="G367" s="91"/>
      <c r="H367" s="91"/>
      <c r="I367" s="91"/>
      <c r="J367" s="91"/>
      <c r="K367" s="91"/>
      <c r="L367" s="91"/>
      <c r="M367" s="91"/>
      <c r="N367" s="91"/>
      <c r="O367" s="91"/>
      <c r="P367" s="91"/>
      <c r="Q367" s="91"/>
      <c r="R367" s="91"/>
      <c r="S367" s="91"/>
      <c r="T367" s="91"/>
      <c r="U367" s="91"/>
      <c r="V367" s="91"/>
      <c r="Z367" s="90">
        <v>45</v>
      </c>
    </row>
    <row r="368" spans="1:26" x14ac:dyDescent="0.25">
      <c r="A368" s="79" t="s">
        <v>2585</v>
      </c>
      <c r="B368" s="84" t="s">
        <v>341</v>
      </c>
      <c r="C368" s="91"/>
      <c r="D368" s="91"/>
      <c r="E368" s="91"/>
      <c r="F368" s="91"/>
      <c r="G368" s="91"/>
      <c r="H368" s="91"/>
      <c r="I368" s="91"/>
      <c r="J368" s="91"/>
      <c r="K368" s="91"/>
      <c r="L368" s="91"/>
      <c r="M368" s="91"/>
      <c r="N368" s="91"/>
      <c r="O368" s="91"/>
      <c r="P368" s="91"/>
      <c r="Q368" s="91"/>
      <c r="R368" s="91"/>
      <c r="S368" s="91"/>
      <c r="T368" s="91"/>
      <c r="U368" s="91"/>
      <c r="V368" s="91"/>
      <c r="Z368" s="90">
        <v>44</v>
      </c>
    </row>
    <row r="369" spans="1:26" x14ac:dyDescent="0.25">
      <c r="A369" s="79" t="s">
        <v>2586</v>
      </c>
      <c r="B369" s="84" t="s">
        <v>341</v>
      </c>
      <c r="C369" s="91"/>
      <c r="D369" s="91"/>
      <c r="E369" s="91"/>
      <c r="F369" s="91"/>
      <c r="G369" s="91"/>
      <c r="H369" s="91"/>
      <c r="I369" s="91"/>
      <c r="J369" s="91"/>
      <c r="K369" s="91"/>
      <c r="L369" s="91"/>
      <c r="M369" s="91"/>
      <c r="N369" s="91"/>
      <c r="O369" s="91"/>
      <c r="P369" s="91"/>
      <c r="Q369" s="91"/>
      <c r="R369" s="91"/>
      <c r="S369" s="91"/>
      <c r="T369" s="91"/>
      <c r="U369" s="91"/>
      <c r="V369" s="91"/>
      <c r="Z369" s="90">
        <v>43</v>
      </c>
    </row>
    <row r="370" spans="1:26" x14ac:dyDescent="0.25">
      <c r="A370" s="78" t="s">
        <v>2587</v>
      </c>
      <c r="B370" s="83" t="s">
        <v>341</v>
      </c>
      <c r="C370" s="91"/>
      <c r="D370" s="91"/>
      <c r="E370" s="91"/>
      <c r="F370" s="91"/>
      <c r="G370" s="91"/>
      <c r="H370" s="91"/>
      <c r="I370" s="91"/>
      <c r="J370" s="91"/>
      <c r="K370" s="91"/>
      <c r="L370" s="91"/>
      <c r="M370" s="91"/>
      <c r="N370" s="91"/>
      <c r="O370" s="91"/>
      <c r="P370" s="91"/>
      <c r="Q370" s="91"/>
      <c r="R370" s="91"/>
      <c r="S370" s="91"/>
      <c r="T370" s="91"/>
      <c r="U370" s="91"/>
      <c r="V370" s="91"/>
      <c r="Z370" s="90">
        <v>42</v>
      </c>
    </row>
    <row r="371" spans="1:26" x14ac:dyDescent="0.25">
      <c r="A371" s="79" t="s">
        <v>2588</v>
      </c>
      <c r="B371" s="84" t="s">
        <v>341</v>
      </c>
      <c r="C371" s="91"/>
      <c r="D371" s="91"/>
      <c r="E371" s="91"/>
      <c r="F371" s="91"/>
      <c r="G371" s="91"/>
      <c r="H371" s="91"/>
      <c r="I371" s="91"/>
      <c r="J371" s="91"/>
      <c r="K371" s="91"/>
      <c r="L371" s="91"/>
      <c r="M371" s="91"/>
      <c r="N371" s="91"/>
      <c r="O371" s="91"/>
      <c r="P371" s="91"/>
      <c r="Q371" s="91"/>
      <c r="R371" s="91"/>
      <c r="S371" s="91"/>
      <c r="T371" s="91"/>
      <c r="U371" s="91"/>
      <c r="V371" s="91"/>
      <c r="Z371" s="90">
        <v>41</v>
      </c>
    </row>
    <row r="372" spans="1:26" x14ac:dyDescent="0.25">
      <c r="A372" s="78" t="s">
        <v>2589</v>
      </c>
      <c r="B372" s="83" t="s">
        <v>341</v>
      </c>
      <c r="C372" s="91"/>
      <c r="D372" s="91"/>
      <c r="E372" s="91"/>
      <c r="F372" s="91"/>
      <c r="G372" s="91"/>
      <c r="H372" s="91"/>
      <c r="I372" s="91"/>
      <c r="J372" s="91"/>
      <c r="K372" s="91"/>
      <c r="L372" s="91"/>
      <c r="M372" s="91"/>
      <c r="N372" s="91"/>
      <c r="O372" s="91"/>
      <c r="P372" s="91"/>
      <c r="Q372" s="91"/>
      <c r="R372" s="91"/>
      <c r="S372" s="91"/>
      <c r="T372" s="91"/>
      <c r="U372" s="91"/>
      <c r="V372" s="91"/>
      <c r="Z372" s="90">
        <v>40</v>
      </c>
    </row>
    <row r="373" spans="1:26" x14ac:dyDescent="0.25">
      <c r="A373" s="79" t="s">
        <v>2590</v>
      </c>
      <c r="B373" s="84" t="s">
        <v>341</v>
      </c>
      <c r="C373" s="91"/>
      <c r="D373" s="91"/>
      <c r="E373" s="91"/>
      <c r="F373" s="91"/>
      <c r="G373" s="91"/>
      <c r="H373" s="91"/>
      <c r="I373" s="91"/>
      <c r="J373" s="91"/>
      <c r="K373" s="91"/>
      <c r="L373" s="91"/>
      <c r="M373" s="91"/>
      <c r="N373" s="91"/>
      <c r="O373" s="91"/>
      <c r="P373" s="91"/>
      <c r="Q373" s="91"/>
      <c r="R373" s="91"/>
      <c r="S373" s="91"/>
      <c r="T373" s="91"/>
      <c r="U373" s="91"/>
      <c r="V373" s="91"/>
      <c r="Z373" s="90">
        <v>39</v>
      </c>
    </row>
    <row r="374" spans="1:26" x14ac:dyDescent="0.25">
      <c r="A374" s="78" t="s">
        <v>2602</v>
      </c>
      <c r="B374" s="83" t="s">
        <v>341</v>
      </c>
      <c r="C374" s="91"/>
      <c r="D374" s="91"/>
      <c r="E374" s="91"/>
      <c r="F374" s="91"/>
      <c r="G374" s="91"/>
      <c r="H374" s="91"/>
      <c r="I374" s="91"/>
      <c r="J374" s="91"/>
      <c r="K374" s="91"/>
      <c r="L374" s="91"/>
      <c r="M374" s="91"/>
      <c r="N374" s="91"/>
      <c r="O374" s="91"/>
      <c r="P374" s="91"/>
      <c r="Q374" s="91"/>
      <c r="R374" s="91"/>
      <c r="S374" s="91"/>
      <c r="T374" s="91"/>
      <c r="U374" s="91"/>
      <c r="V374" s="91"/>
      <c r="Z374" s="90">
        <v>38</v>
      </c>
    </row>
    <row r="375" spans="1:26" x14ac:dyDescent="0.25">
      <c r="A375" s="78" t="s">
        <v>2603</v>
      </c>
      <c r="B375" s="83" t="s">
        <v>341</v>
      </c>
      <c r="C375" s="91"/>
      <c r="D375" s="91"/>
      <c r="E375" s="91"/>
      <c r="F375" s="91"/>
      <c r="G375" s="91"/>
      <c r="H375" s="91"/>
      <c r="I375" s="91"/>
      <c r="J375" s="91"/>
      <c r="K375" s="91"/>
      <c r="L375" s="91"/>
      <c r="M375" s="91"/>
      <c r="N375" s="91"/>
      <c r="O375" s="91"/>
      <c r="P375" s="91"/>
      <c r="Q375" s="91"/>
      <c r="R375" s="91"/>
      <c r="S375" s="91"/>
      <c r="T375" s="91"/>
      <c r="U375" s="91"/>
      <c r="V375" s="91"/>
      <c r="Z375" s="90">
        <v>37</v>
      </c>
    </row>
    <row r="376" spans="1:26" x14ac:dyDescent="0.25">
      <c r="A376" s="78" t="s">
        <v>2604</v>
      </c>
      <c r="B376" s="83" t="s">
        <v>341</v>
      </c>
      <c r="C376" s="91"/>
      <c r="D376" s="91"/>
      <c r="E376" s="91"/>
      <c r="F376" s="91"/>
      <c r="G376" s="91"/>
      <c r="H376" s="91"/>
      <c r="I376" s="91"/>
      <c r="J376" s="91"/>
      <c r="K376" s="91"/>
      <c r="L376" s="91"/>
      <c r="M376" s="91"/>
      <c r="N376" s="91"/>
      <c r="O376" s="91"/>
      <c r="P376" s="91"/>
      <c r="Q376" s="91"/>
      <c r="R376" s="91"/>
      <c r="S376" s="91"/>
      <c r="T376" s="91"/>
      <c r="U376" s="91"/>
      <c r="V376" s="91"/>
      <c r="Z376" s="90">
        <v>36</v>
      </c>
    </row>
    <row r="377" spans="1:26" x14ac:dyDescent="0.25">
      <c r="A377" s="79" t="s">
        <v>2605</v>
      </c>
      <c r="B377" s="84" t="s">
        <v>341</v>
      </c>
      <c r="C377" s="91"/>
      <c r="D377" s="91"/>
      <c r="E377" s="91"/>
      <c r="F377" s="91"/>
      <c r="G377" s="91"/>
      <c r="H377" s="91"/>
      <c r="I377" s="91"/>
      <c r="J377" s="91"/>
      <c r="K377" s="91"/>
      <c r="L377" s="91"/>
      <c r="M377" s="91"/>
      <c r="N377" s="91"/>
      <c r="O377" s="91"/>
      <c r="P377" s="91"/>
      <c r="Q377" s="91"/>
      <c r="R377" s="91"/>
      <c r="S377" s="91"/>
      <c r="T377" s="91"/>
      <c r="U377" s="91"/>
      <c r="V377" s="91"/>
      <c r="Z377" s="90">
        <v>35</v>
      </c>
    </row>
    <row r="378" spans="1:26" x14ac:dyDescent="0.25">
      <c r="A378" s="79" t="s">
        <v>2609</v>
      </c>
      <c r="B378" s="84" t="s">
        <v>341</v>
      </c>
      <c r="C378" s="91"/>
      <c r="D378" s="91"/>
      <c r="E378" s="91"/>
      <c r="F378" s="91"/>
      <c r="G378" s="91"/>
      <c r="H378" s="91"/>
      <c r="I378" s="91"/>
      <c r="J378" s="91"/>
      <c r="K378" s="91"/>
      <c r="L378" s="91"/>
      <c r="M378" s="91"/>
      <c r="N378" s="91"/>
      <c r="O378" s="91"/>
      <c r="P378" s="91"/>
      <c r="Q378" s="91"/>
      <c r="R378" s="91"/>
      <c r="S378" s="91"/>
      <c r="T378" s="91"/>
      <c r="U378" s="91"/>
      <c r="V378" s="91"/>
      <c r="Z378" s="90">
        <v>34</v>
      </c>
    </row>
    <row r="379" spans="1:26" x14ac:dyDescent="0.25">
      <c r="A379" s="78" t="s">
        <v>2610</v>
      </c>
      <c r="B379" s="83" t="s">
        <v>341</v>
      </c>
      <c r="C379" s="91"/>
      <c r="D379" s="91"/>
      <c r="E379" s="91"/>
      <c r="F379" s="91"/>
      <c r="G379" s="91"/>
      <c r="H379" s="91"/>
      <c r="I379" s="91"/>
      <c r="J379" s="91"/>
      <c r="K379" s="91"/>
      <c r="L379" s="91"/>
      <c r="M379" s="91"/>
      <c r="N379" s="91"/>
      <c r="O379" s="91"/>
      <c r="P379" s="91"/>
      <c r="Q379" s="91"/>
      <c r="R379" s="91"/>
      <c r="S379" s="91"/>
      <c r="T379" s="91"/>
      <c r="U379" s="91"/>
      <c r="V379" s="91"/>
      <c r="Z379" s="90">
        <v>33</v>
      </c>
    </row>
    <row r="380" spans="1:26" x14ac:dyDescent="0.25">
      <c r="A380" s="78" t="s">
        <v>2611</v>
      </c>
      <c r="B380" s="83" t="s">
        <v>341</v>
      </c>
      <c r="C380" s="91"/>
      <c r="D380" s="91"/>
      <c r="E380" s="91"/>
      <c r="F380" s="91"/>
      <c r="G380" s="91"/>
      <c r="H380" s="91"/>
      <c r="I380" s="91"/>
      <c r="J380" s="91"/>
      <c r="K380" s="91"/>
      <c r="L380" s="91"/>
      <c r="M380" s="91"/>
      <c r="N380" s="91"/>
      <c r="O380" s="91"/>
      <c r="P380" s="91"/>
      <c r="Q380" s="91"/>
      <c r="R380" s="91"/>
      <c r="S380" s="91"/>
      <c r="T380" s="91"/>
      <c r="U380" s="91"/>
      <c r="V380" s="91"/>
      <c r="Z380" s="90">
        <v>32</v>
      </c>
    </row>
    <row r="381" spans="1:26" x14ac:dyDescent="0.25">
      <c r="A381" s="78" t="s">
        <v>2612</v>
      </c>
      <c r="B381" s="83" t="s">
        <v>341</v>
      </c>
      <c r="C381" s="91"/>
      <c r="D381" s="91"/>
      <c r="E381" s="91"/>
      <c r="F381" s="91"/>
      <c r="G381" s="91"/>
      <c r="H381" s="91"/>
      <c r="I381" s="91"/>
      <c r="J381" s="91"/>
      <c r="K381" s="91"/>
      <c r="L381" s="91"/>
      <c r="M381" s="91"/>
      <c r="N381" s="91"/>
      <c r="O381" s="91"/>
      <c r="P381" s="91"/>
      <c r="Q381" s="91"/>
      <c r="R381" s="91"/>
      <c r="S381" s="91"/>
      <c r="T381" s="91"/>
      <c r="U381" s="91"/>
      <c r="V381" s="91"/>
      <c r="Z381" s="90">
        <v>31</v>
      </c>
    </row>
    <row r="382" spans="1:26" x14ac:dyDescent="0.25">
      <c r="A382" s="79" t="s">
        <v>2613</v>
      </c>
      <c r="B382" s="84" t="s">
        <v>341</v>
      </c>
      <c r="C382" s="91"/>
      <c r="D382" s="91"/>
      <c r="E382" s="91"/>
      <c r="F382" s="91"/>
      <c r="G382" s="91"/>
      <c r="H382" s="91"/>
      <c r="I382" s="91"/>
      <c r="J382" s="91"/>
      <c r="K382" s="91"/>
      <c r="L382" s="91"/>
      <c r="M382" s="91"/>
      <c r="N382" s="91"/>
      <c r="O382" s="91"/>
      <c r="P382" s="91"/>
      <c r="Q382" s="91"/>
      <c r="R382" s="91"/>
      <c r="S382" s="91"/>
      <c r="T382" s="91"/>
      <c r="U382" s="91"/>
      <c r="V382" s="91"/>
      <c r="Z382" s="90">
        <v>30</v>
      </c>
    </row>
    <row r="383" spans="1:26" x14ac:dyDescent="0.25">
      <c r="A383" s="78" t="s">
        <v>2614</v>
      </c>
      <c r="B383" s="83" t="s">
        <v>341</v>
      </c>
      <c r="C383" s="91"/>
      <c r="D383" s="91"/>
      <c r="E383" s="91"/>
      <c r="F383" s="91"/>
      <c r="G383" s="91"/>
      <c r="H383" s="91"/>
      <c r="I383" s="91"/>
      <c r="J383" s="91"/>
      <c r="K383" s="91"/>
      <c r="L383" s="91"/>
      <c r="M383" s="91"/>
      <c r="N383" s="91"/>
      <c r="O383" s="91"/>
      <c r="P383" s="91"/>
      <c r="Q383" s="91"/>
      <c r="R383" s="91"/>
      <c r="S383" s="91"/>
      <c r="T383" s="91"/>
      <c r="U383" s="91"/>
      <c r="V383" s="91"/>
      <c r="Z383" s="90">
        <v>29</v>
      </c>
    </row>
    <row r="384" spans="1:26" x14ac:dyDescent="0.25">
      <c r="A384" s="79" t="s">
        <v>2615</v>
      </c>
      <c r="B384" s="84" t="s">
        <v>341</v>
      </c>
      <c r="C384" s="91"/>
      <c r="D384" s="91"/>
      <c r="E384" s="91"/>
      <c r="F384" s="91"/>
      <c r="G384" s="91"/>
      <c r="H384" s="91"/>
      <c r="I384" s="91"/>
      <c r="J384" s="91"/>
      <c r="K384" s="91"/>
      <c r="L384" s="91"/>
      <c r="M384" s="91"/>
      <c r="N384" s="91"/>
      <c r="O384" s="91"/>
      <c r="P384" s="91"/>
      <c r="Q384" s="91"/>
      <c r="R384" s="91"/>
      <c r="S384" s="91"/>
      <c r="T384" s="91"/>
      <c r="U384" s="91"/>
      <c r="V384" s="91"/>
      <c r="Z384" s="90">
        <v>28</v>
      </c>
    </row>
    <row r="385" spans="1:26" x14ac:dyDescent="0.25">
      <c r="A385" s="78" t="s">
        <v>2616</v>
      </c>
      <c r="B385" s="83" t="s">
        <v>341</v>
      </c>
      <c r="C385" s="91"/>
      <c r="D385" s="91"/>
      <c r="E385" s="91"/>
      <c r="F385" s="91"/>
      <c r="G385" s="91"/>
      <c r="H385" s="91"/>
      <c r="I385" s="91"/>
      <c r="J385" s="91"/>
      <c r="K385" s="91"/>
      <c r="L385" s="91"/>
      <c r="M385" s="91"/>
      <c r="N385" s="91"/>
      <c r="O385" s="91"/>
      <c r="P385" s="91"/>
      <c r="Q385" s="91"/>
      <c r="R385" s="91"/>
      <c r="S385" s="91"/>
      <c r="T385" s="91"/>
      <c r="U385" s="91"/>
      <c r="V385" s="91"/>
      <c r="Z385" s="90">
        <v>27</v>
      </c>
    </row>
    <row r="386" spans="1:26" x14ac:dyDescent="0.25">
      <c r="A386" s="79" t="s">
        <v>2617</v>
      </c>
      <c r="B386" s="84" t="s">
        <v>341</v>
      </c>
      <c r="C386" s="91"/>
      <c r="D386" s="91"/>
      <c r="E386" s="91"/>
      <c r="F386" s="91"/>
      <c r="G386" s="91"/>
      <c r="H386" s="91"/>
      <c r="I386" s="91"/>
      <c r="J386" s="91"/>
      <c r="K386" s="91"/>
      <c r="L386" s="91"/>
      <c r="M386" s="91"/>
      <c r="N386" s="91"/>
      <c r="O386" s="91"/>
      <c r="P386" s="91"/>
      <c r="Q386" s="91"/>
      <c r="R386" s="91"/>
      <c r="S386" s="91"/>
      <c r="T386" s="91"/>
      <c r="U386" s="91"/>
      <c r="V386" s="91"/>
      <c r="Z386" s="90">
        <v>26</v>
      </c>
    </row>
    <row r="387" spans="1:26" x14ac:dyDescent="0.25">
      <c r="A387" s="79" t="s">
        <v>2618</v>
      </c>
      <c r="B387" s="84" t="s">
        <v>341</v>
      </c>
      <c r="C387" s="91"/>
      <c r="D387" s="91"/>
      <c r="E387" s="91"/>
      <c r="F387" s="91"/>
      <c r="G387" s="91"/>
      <c r="H387" s="91"/>
      <c r="I387" s="91"/>
      <c r="J387" s="91"/>
      <c r="K387" s="91"/>
      <c r="L387" s="91"/>
      <c r="M387" s="91"/>
      <c r="N387" s="91"/>
      <c r="O387" s="91"/>
      <c r="P387" s="91"/>
      <c r="Q387" s="91"/>
      <c r="R387" s="91"/>
      <c r="S387" s="91"/>
      <c r="T387" s="91"/>
      <c r="U387" s="91"/>
      <c r="V387" s="91"/>
      <c r="Z387" s="90">
        <v>25</v>
      </c>
    </row>
    <row r="388" spans="1:26" x14ac:dyDescent="0.25">
      <c r="A388" s="78" t="s">
        <v>2619</v>
      </c>
      <c r="B388" s="83" t="s">
        <v>341</v>
      </c>
      <c r="C388" s="91"/>
      <c r="D388" s="91"/>
      <c r="E388" s="91"/>
      <c r="F388" s="91"/>
      <c r="G388" s="91"/>
      <c r="H388" s="91"/>
      <c r="I388" s="91"/>
      <c r="J388" s="91"/>
      <c r="K388" s="91"/>
      <c r="L388" s="91"/>
      <c r="M388" s="91"/>
      <c r="N388" s="91"/>
      <c r="O388" s="91"/>
      <c r="P388" s="91"/>
      <c r="Q388" s="91"/>
      <c r="R388" s="91"/>
      <c r="S388" s="91"/>
      <c r="T388" s="91"/>
      <c r="U388" s="91"/>
      <c r="V388" s="91"/>
      <c r="Z388" s="90">
        <v>24</v>
      </c>
    </row>
    <row r="389" spans="1:26" x14ac:dyDescent="0.25">
      <c r="A389" s="79" t="s">
        <v>2620</v>
      </c>
      <c r="B389" s="84" t="s">
        <v>341</v>
      </c>
      <c r="C389" s="91"/>
      <c r="D389" s="91"/>
      <c r="E389" s="91"/>
      <c r="F389" s="91"/>
      <c r="G389" s="91"/>
      <c r="H389" s="91"/>
      <c r="I389" s="91"/>
      <c r="J389" s="91"/>
      <c r="K389" s="91"/>
      <c r="L389" s="91"/>
      <c r="M389" s="91"/>
      <c r="N389" s="91"/>
      <c r="O389" s="91"/>
      <c r="P389" s="91"/>
      <c r="Q389" s="91"/>
      <c r="R389" s="91"/>
      <c r="S389" s="91"/>
      <c r="T389" s="91"/>
      <c r="U389" s="91"/>
      <c r="V389" s="91"/>
      <c r="Z389" s="90">
        <v>23</v>
      </c>
    </row>
    <row r="390" spans="1:26" x14ac:dyDescent="0.25">
      <c r="A390" s="79" t="s">
        <v>2621</v>
      </c>
      <c r="B390" s="84" t="s">
        <v>341</v>
      </c>
      <c r="C390" s="91"/>
      <c r="D390" s="91"/>
      <c r="E390" s="91"/>
      <c r="F390" s="91"/>
      <c r="G390" s="91"/>
      <c r="H390" s="91"/>
      <c r="I390" s="91"/>
      <c r="J390" s="91"/>
      <c r="K390" s="91"/>
      <c r="L390" s="91"/>
      <c r="M390" s="91"/>
      <c r="N390" s="91"/>
      <c r="O390" s="91"/>
      <c r="P390" s="91"/>
      <c r="Q390" s="91"/>
      <c r="R390" s="91"/>
      <c r="S390" s="91"/>
      <c r="T390" s="91"/>
      <c r="U390" s="91"/>
      <c r="V390" s="91"/>
      <c r="Z390" s="90">
        <v>22</v>
      </c>
    </row>
    <row r="391" spans="1:26" x14ac:dyDescent="0.25">
      <c r="A391" s="79" t="s">
        <v>2622</v>
      </c>
      <c r="B391" s="84" t="s">
        <v>341</v>
      </c>
      <c r="C391" s="91"/>
      <c r="D391" s="91"/>
      <c r="E391" s="91"/>
      <c r="F391" s="91"/>
      <c r="G391" s="91"/>
      <c r="H391" s="91"/>
      <c r="I391" s="91"/>
      <c r="J391" s="91"/>
      <c r="K391" s="91"/>
      <c r="L391" s="91"/>
      <c r="M391" s="91"/>
      <c r="N391" s="91"/>
      <c r="O391" s="91"/>
      <c r="P391" s="91"/>
      <c r="Q391" s="91"/>
      <c r="R391" s="91"/>
      <c r="S391" s="91"/>
      <c r="T391" s="91"/>
      <c r="U391" s="91"/>
      <c r="V391" s="91"/>
      <c r="Z391" s="90">
        <v>21</v>
      </c>
    </row>
    <row r="392" spans="1:26" x14ac:dyDescent="0.25">
      <c r="A392" s="79" t="s">
        <v>2623</v>
      </c>
      <c r="B392" s="84" t="s">
        <v>341</v>
      </c>
      <c r="C392" s="91"/>
      <c r="D392" s="91"/>
      <c r="E392" s="91"/>
      <c r="F392" s="91"/>
      <c r="G392" s="91"/>
      <c r="H392" s="91"/>
      <c r="I392" s="91"/>
      <c r="J392" s="91"/>
      <c r="K392" s="91"/>
      <c r="L392" s="91"/>
      <c r="M392" s="91"/>
      <c r="N392" s="91"/>
      <c r="O392" s="91"/>
      <c r="P392" s="91"/>
      <c r="Q392" s="91"/>
      <c r="R392" s="91"/>
      <c r="S392" s="91"/>
      <c r="T392" s="91"/>
      <c r="U392" s="91"/>
      <c r="V392" s="91"/>
      <c r="Z392" s="90">
        <v>20</v>
      </c>
    </row>
    <row r="393" spans="1:26" x14ac:dyDescent="0.25">
      <c r="A393" s="79" t="s">
        <v>2624</v>
      </c>
      <c r="B393" s="84" t="s">
        <v>341</v>
      </c>
      <c r="C393" s="91"/>
      <c r="D393" s="91"/>
      <c r="E393" s="91"/>
      <c r="F393" s="91"/>
      <c r="G393" s="91"/>
      <c r="H393" s="91"/>
      <c r="I393" s="91"/>
      <c r="J393" s="91"/>
      <c r="K393" s="91"/>
      <c r="L393" s="91"/>
      <c r="M393" s="91"/>
      <c r="N393" s="91"/>
      <c r="O393" s="91"/>
      <c r="P393" s="91"/>
      <c r="Q393" s="91"/>
      <c r="R393" s="91"/>
      <c r="S393" s="91"/>
      <c r="T393" s="91"/>
      <c r="U393" s="91"/>
      <c r="V393" s="91"/>
      <c r="Z393" s="90">
        <v>19</v>
      </c>
    </row>
    <row r="394" spans="1:26" x14ac:dyDescent="0.25">
      <c r="A394" s="78" t="s">
        <v>188</v>
      </c>
      <c r="B394" s="83" t="s">
        <v>341</v>
      </c>
      <c r="C394" s="91"/>
      <c r="D394" s="91"/>
      <c r="E394" s="91"/>
      <c r="F394" s="91"/>
      <c r="G394" s="91"/>
      <c r="H394" s="91"/>
      <c r="I394" s="91"/>
      <c r="J394" s="91"/>
      <c r="K394" s="91"/>
      <c r="L394" s="91"/>
      <c r="M394" s="91"/>
      <c r="N394" s="91"/>
      <c r="O394" s="91"/>
      <c r="P394" s="91"/>
      <c r="Q394" s="91"/>
      <c r="R394" s="91"/>
      <c r="S394" s="91"/>
      <c r="T394" s="91"/>
      <c r="U394" s="91"/>
      <c r="V394" s="91"/>
      <c r="Z394" s="90">
        <v>18</v>
      </c>
    </row>
    <row r="395" spans="1:26" x14ac:dyDescent="0.25">
      <c r="A395" s="78" t="s">
        <v>2273</v>
      </c>
      <c r="B395" s="83" t="s">
        <v>341</v>
      </c>
      <c r="C395" s="91"/>
      <c r="D395" s="91"/>
      <c r="E395" s="91"/>
      <c r="F395" s="91"/>
      <c r="G395" s="91"/>
      <c r="H395" s="91"/>
      <c r="I395" s="91"/>
      <c r="J395" s="91"/>
      <c r="K395" s="91"/>
      <c r="L395" s="91"/>
      <c r="M395" s="91"/>
      <c r="N395" s="91"/>
      <c r="O395" s="91"/>
      <c r="P395" s="91"/>
      <c r="Q395" s="91"/>
      <c r="R395" s="91"/>
      <c r="S395" s="91"/>
      <c r="T395" s="91"/>
      <c r="U395" s="91"/>
      <c r="V395" s="91"/>
      <c r="Z395" s="90">
        <v>17</v>
      </c>
    </row>
    <row r="396" spans="1:26" x14ac:dyDescent="0.25">
      <c r="A396" s="79" t="s">
        <v>2329</v>
      </c>
      <c r="B396" s="84" t="s">
        <v>341</v>
      </c>
      <c r="C396" s="91"/>
      <c r="D396" s="91"/>
      <c r="E396" s="91"/>
      <c r="F396" s="91"/>
      <c r="G396" s="91"/>
      <c r="H396" s="91"/>
      <c r="I396" s="91"/>
      <c r="J396" s="91"/>
      <c r="K396" s="91"/>
      <c r="L396" s="91"/>
      <c r="M396" s="91"/>
      <c r="N396" s="91"/>
      <c r="O396" s="91"/>
      <c r="P396" s="91"/>
      <c r="Q396" s="91"/>
      <c r="R396" s="91"/>
      <c r="S396" s="91"/>
      <c r="T396" s="91"/>
      <c r="U396" s="91"/>
      <c r="V396" s="91"/>
      <c r="Z396" s="90">
        <v>16</v>
      </c>
    </row>
    <row r="397" spans="1:26" x14ac:dyDescent="0.25">
      <c r="A397" s="79" t="s">
        <v>220</v>
      </c>
      <c r="B397" s="84" t="s">
        <v>341</v>
      </c>
      <c r="C397" s="91"/>
      <c r="D397" s="91"/>
      <c r="E397" s="91"/>
      <c r="F397" s="91"/>
      <c r="G397" s="91"/>
      <c r="H397" s="91"/>
      <c r="I397" s="91"/>
      <c r="J397" s="91"/>
      <c r="K397" s="91"/>
      <c r="L397" s="91"/>
      <c r="M397" s="91"/>
      <c r="N397" s="91"/>
      <c r="O397" s="91"/>
      <c r="P397" s="91"/>
      <c r="Q397" s="91"/>
      <c r="R397" s="91"/>
      <c r="S397" s="91"/>
      <c r="T397" s="91"/>
      <c r="U397" s="91"/>
      <c r="V397" s="91"/>
      <c r="Z397" s="90">
        <v>15</v>
      </c>
    </row>
    <row r="398" spans="1:26" x14ac:dyDescent="0.25">
      <c r="A398" s="78" t="s">
        <v>226</v>
      </c>
      <c r="B398" s="83" t="s">
        <v>341</v>
      </c>
      <c r="C398" s="91"/>
      <c r="D398" s="91"/>
      <c r="E398" s="91"/>
      <c r="F398" s="91"/>
      <c r="G398" s="91"/>
      <c r="H398" s="91"/>
      <c r="I398" s="91"/>
      <c r="J398" s="91"/>
      <c r="K398" s="91"/>
      <c r="L398" s="91"/>
      <c r="M398" s="91"/>
      <c r="N398" s="91"/>
      <c r="O398" s="91"/>
      <c r="P398" s="91"/>
      <c r="Q398" s="91"/>
      <c r="R398" s="91"/>
      <c r="S398" s="91"/>
      <c r="T398" s="91"/>
      <c r="U398" s="91"/>
      <c r="V398" s="91"/>
      <c r="Z398" s="90">
        <v>14</v>
      </c>
    </row>
    <row r="399" spans="1:26" x14ac:dyDescent="0.25">
      <c r="A399" s="79" t="s">
        <v>231</v>
      </c>
      <c r="B399" s="72" t="s">
        <v>341</v>
      </c>
      <c r="C399" s="91"/>
      <c r="D399" s="91"/>
      <c r="E399" s="91"/>
      <c r="F399" s="91"/>
      <c r="G399" s="91"/>
      <c r="H399" s="91"/>
      <c r="I399" s="91"/>
      <c r="J399" s="91"/>
      <c r="K399" s="91"/>
      <c r="L399" s="91"/>
      <c r="M399" s="91"/>
      <c r="N399" s="91"/>
      <c r="O399" s="91"/>
      <c r="P399" s="91"/>
      <c r="Q399" s="91"/>
      <c r="R399" s="91"/>
      <c r="S399" s="91"/>
      <c r="T399" s="91"/>
      <c r="U399" s="91"/>
      <c r="V399" s="91"/>
      <c r="Z399" s="90">
        <v>13</v>
      </c>
    </row>
    <row r="400" spans="1:26" x14ac:dyDescent="0.25">
      <c r="A400" s="78" t="s">
        <v>355</v>
      </c>
      <c r="B400" s="85" t="s">
        <v>341</v>
      </c>
      <c r="C400" s="91"/>
      <c r="D400" s="91"/>
      <c r="E400" s="91"/>
      <c r="F400" s="91"/>
      <c r="G400" s="91"/>
      <c r="H400" s="91"/>
      <c r="I400" s="91"/>
      <c r="J400" s="91"/>
      <c r="K400" s="91"/>
      <c r="L400" s="91"/>
      <c r="M400" s="91"/>
      <c r="N400" s="91"/>
      <c r="O400" s="91"/>
      <c r="P400" s="91"/>
      <c r="Q400" s="91"/>
      <c r="R400" s="91"/>
      <c r="S400" s="91"/>
      <c r="T400" s="91"/>
      <c r="U400" s="91"/>
      <c r="V400" s="91"/>
      <c r="Z400" s="90">
        <v>12</v>
      </c>
    </row>
    <row r="401" spans="1:26" x14ac:dyDescent="0.25">
      <c r="A401" s="79" t="s">
        <v>358</v>
      </c>
      <c r="B401" s="72" t="s">
        <v>341</v>
      </c>
      <c r="C401" s="91"/>
      <c r="D401" s="91"/>
      <c r="E401" s="91"/>
      <c r="F401" s="91"/>
      <c r="G401" s="91"/>
      <c r="H401" s="91"/>
      <c r="I401" s="91"/>
      <c r="J401" s="91"/>
      <c r="K401" s="91"/>
      <c r="L401" s="91"/>
      <c r="M401" s="91"/>
      <c r="N401" s="91"/>
      <c r="O401" s="91"/>
      <c r="P401" s="91"/>
      <c r="Q401" s="91"/>
      <c r="R401" s="91"/>
      <c r="S401" s="91"/>
      <c r="T401" s="91"/>
      <c r="U401" s="91"/>
      <c r="V401" s="91"/>
      <c r="Z401" s="90">
        <v>11</v>
      </c>
    </row>
    <row r="402" spans="1:26" x14ac:dyDescent="0.25">
      <c r="A402" s="78" t="s">
        <v>359</v>
      </c>
      <c r="B402" s="85" t="s">
        <v>341</v>
      </c>
      <c r="C402" s="91"/>
      <c r="D402" s="91"/>
      <c r="E402" s="91"/>
      <c r="F402" s="91"/>
      <c r="G402" s="91"/>
      <c r="H402" s="91"/>
      <c r="I402" s="91"/>
      <c r="J402" s="91"/>
      <c r="K402" s="91"/>
      <c r="L402" s="91"/>
      <c r="M402" s="91"/>
      <c r="N402" s="91"/>
      <c r="O402" s="91"/>
      <c r="P402" s="91"/>
      <c r="Q402" s="91"/>
      <c r="R402" s="91"/>
      <c r="S402" s="91"/>
      <c r="T402" s="91"/>
      <c r="U402" s="91"/>
      <c r="V402" s="91"/>
      <c r="Z402" s="90">
        <v>10</v>
      </c>
    </row>
    <row r="403" spans="1:26" x14ac:dyDescent="0.25">
      <c r="A403" s="79" t="s">
        <v>360</v>
      </c>
      <c r="B403" s="72" t="s">
        <v>341</v>
      </c>
      <c r="C403" s="91"/>
      <c r="D403" s="91"/>
      <c r="E403" s="91"/>
      <c r="F403" s="91"/>
      <c r="G403" s="91"/>
      <c r="H403" s="91"/>
      <c r="I403" s="91"/>
      <c r="J403" s="91"/>
      <c r="K403" s="91"/>
      <c r="L403" s="91"/>
      <c r="M403" s="91"/>
      <c r="N403" s="91"/>
      <c r="O403" s="91"/>
      <c r="P403" s="91"/>
      <c r="Q403" s="91"/>
      <c r="R403" s="91"/>
      <c r="S403" s="91"/>
      <c r="T403" s="91"/>
      <c r="U403" s="91"/>
      <c r="V403" s="91"/>
      <c r="Z403" s="90">
        <v>9</v>
      </c>
    </row>
    <row r="404" spans="1:26" x14ac:dyDescent="0.25">
      <c r="A404" s="78" t="s">
        <v>361</v>
      </c>
      <c r="B404" s="85" t="s">
        <v>341</v>
      </c>
      <c r="C404" s="91"/>
      <c r="D404" s="91"/>
      <c r="E404" s="91"/>
      <c r="F404" s="91"/>
      <c r="G404" s="91"/>
      <c r="H404" s="91"/>
      <c r="I404" s="91"/>
      <c r="J404" s="91"/>
      <c r="K404" s="91"/>
      <c r="L404" s="91"/>
      <c r="M404" s="91"/>
      <c r="N404" s="91"/>
      <c r="O404" s="91"/>
      <c r="P404" s="91"/>
      <c r="Q404" s="91"/>
      <c r="R404" s="91"/>
      <c r="S404" s="91"/>
      <c r="T404" s="91"/>
      <c r="U404" s="91"/>
      <c r="V404" s="91"/>
      <c r="Z404" s="90">
        <v>8</v>
      </c>
    </row>
    <row r="405" spans="1:26" x14ac:dyDescent="0.25">
      <c r="A405" s="79" t="s">
        <v>362</v>
      </c>
      <c r="B405" s="72" t="s">
        <v>341</v>
      </c>
      <c r="C405" s="91"/>
      <c r="D405" s="91"/>
      <c r="E405" s="91"/>
      <c r="F405" s="91"/>
      <c r="G405" s="91"/>
      <c r="H405" s="91"/>
      <c r="I405" s="91"/>
      <c r="J405" s="91"/>
      <c r="K405" s="91"/>
      <c r="L405" s="91"/>
      <c r="M405" s="91"/>
      <c r="N405" s="91"/>
      <c r="O405" s="91"/>
      <c r="P405" s="91"/>
      <c r="Q405" s="91"/>
      <c r="R405" s="91"/>
      <c r="S405" s="91"/>
      <c r="T405" s="91"/>
      <c r="U405" s="91"/>
      <c r="V405" s="91"/>
      <c r="Z405" s="90">
        <v>7</v>
      </c>
    </row>
    <row r="406" spans="1:26" x14ac:dyDescent="0.25">
      <c r="A406" s="79" t="s">
        <v>363</v>
      </c>
      <c r="B406" s="72" t="s">
        <v>341</v>
      </c>
      <c r="C406" s="91"/>
      <c r="D406" s="91"/>
      <c r="E406" s="91"/>
      <c r="F406" s="91"/>
      <c r="G406" s="91"/>
      <c r="H406" s="91"/>
      <c r="I406" s="91"/>
      <c r="J406" s="91"/>
      <c r="K406" s="91"/>
      <c r="L406" s="91"/>
      <c r="M406" s="91"/>
      <c r="N406" s="91"/>
      <c r="O406" s="91"/>
      <c r="P406" s="91"/>
      <c r="Q406" s="91"/>
      <c r="R406" s="91"/>
      <c r="S406" s="91"/>
      <c r="T406" s="91"/>
      <c r="U406" s="91"/>
      <c r="V406" s="91"/>
      <c r="Z406" s="90">
        <v>6</v>
      </c>
    </row>
    <row r="407" spans="1:26" x14ac:dyDescent="0.25">
      <c r="A407" s="79" t="s">
        <v>1599</v>
      </c>
      <c r="B407" s="72" t="s">
        <v>341</v>
      </c>
      <c r="C407" s="91"/>
      <c r="D407" s="91"/>
      <c r="E407" s="91"/>
      <c r="F407" s="91"/>
      <c r="G407" s="91"/>
      <c r="H407" s="91"/>
      <c r="I407" s="91"/>
      <c r="J407" s="91"/>
      <c r="K407" s="91"/>
      <c r="L407" s="91"/>
      <c r="M407" s="91"/>
      <c r="N407" s="91"/>
      <c r="O407" s="91"/>
      <c r="P407" s="91"/>
      <c r="Q407" s="91"/>
      <c r="R407" s="91"/>
      <c r="S407" s="91"/>
      <c r="T407" s="91"/>
      <c r="U407" s="91"/>
      <c r="V407" s="91"/>
      <c r="Z407" s="90">
        <v>5</v>
      </c>
    </row>
    <row r="408" spans="1:26" x14ac:dyDescent="0.25">
      <c r="A408" s="78" t="s">
        <v>2452</v>
      </c>
      <c r="B408" s="86" t="s">
        <v>341</v>
      </c>
      <c r="C408" s="91"/>
      <c r="D408" s="91"/>
      <c r="E408" s="91"/>
      <c r="F408" s="91"/>
      <c r="G408" s="91"/>
      <c r="H408" s="91"/>
      <c r="I408" s="91"/>
      <c r="J408" s="91"/>
      <c r="K408" s="91"/>
      <c r="L408" s="91"/>
      <c r="M408" s="91"/>
      <c r="N408" s="91"/>
      <c r="O408" s="91"/>
      <c r="P408" s="91"/>
      <c r="Q408" s="91"/>
      <c r="R408" s="91"/>
      <c r="S408" s="91"/>
      <c r="T408" s="91"/>
      <c r="U408" s="91"/>
      <c r="V408" s="91"/>
      <c r="Z408" s="90">
        <v>4</v>
      </c>
    </row>
    <row r="409" spans="1:26" x14ac:dyDescent="0.25">
      <c r="A409" s="79" t="s">
        <v>2453</v>
      </c>
      <c r="B409" s="71" t="s">
        <v>341</v>
      </c>
      <c r="C409" s="91"/>
      <c r="D409" s="91"/>
      <c r="E409" s="91"/>
      <c r="F409" s="91"/>
      <c r="G409" s="91"/>
      <c r="H409" s="91"/>
      <c r="I409" s="91"/>
      <c r="J409" s="91"/>
      <c r="K409" s="91"/>
      <c r="L409" s="91"/>
      <c r="M409" s="91"/>
      <c r="N409" s="91"/>
      <c r="O409" s="91"/>
      <c r="P409" s="91"/>
      <c r="Q409" s="91"/>
      <c r="R409" s="91"/>
      <c r="S409" s="91"/>
      <c r="T409" s="91"/>
      <c r="U409" s="91"/>
      <c r="V409" s="91"/>
      <c r="Z409" s="90">
        <v>3</v>
      </c>
    </row>
    <row r="410" spans="1:26" x14ac:dyDescent="0.25">
      <c r="A410" s="78" t="s">
        <v>2454</v>
      </c>
      <c r="B410" s="86" t="s">
        <v>341</v>
      </c>
      <c r="C410" s="91"/>
      <c r="D410" s="91"/>
      <c r="E410" s="91"/>
      <c r="F410" s="91"/>
      <c r="G410" s="91"/>
      <c r="H410" s="91"/>
      <c r="I410" s="91"/>
      <c r="J410" s="91"/>
      <c r="K410" s="91"/>
      <c r="L410" s="91"/>
      <c r="M410" s="91"/>
      <c r="N410" s="91"/>
      <c r="O410" s="91"/>
      <c r="P410" s="91"/>
      <c r="Q410" s="91"/>
      <c r="R410" s="91"/>
      <c r="S410" s="91"/>
      <c r="T410" s="91"/>
      <c r="U410" s="91"/>
      <c r="V410" s="91"/>
      <c r="Z410" s="90">
        <v>2</v>
      </c>
    </row>
    <row r="411" spans="1:26" x14ac:dyDescent="0.25">
      <c r="A411" s="79" t="s">
        <v>2455</v>
      </c>
      <c r="B411" s="71" t="s">
        <v>341</v>
      </c>
      <c r="C411" s="91"/>
      <c r="D411" s="91"/>
      <c r="E411" s="91"/>
      <c r="F411" s="91"/>
      <c r="G411" s="91"/>
      <c r="H411" s="91"/>
      <c r="I411" s="91"/>
      <c r="J411" s="91"/>
      <c r="K411" s="91"/>
      <c r="L411" s="91"/>
      <c r="M411" s="91"/>
      <c r="N411" s="91"/>
      <c r="O411" s="91"/>
      <c r="P411" s="91"/>
      <c r="Q411" s="91"/>
      <c r="R411" s="91"/>
      <c r="S411" s="91"/>
      <c r="T411" s="91"/>
      <c r="U411" s="91"/>
      <c r="V411" s="91"/>
      <c r="Z411" s="90">
        <v>1</v>
      </c>
    </row>
    <row r="412" spans="1:26" x14ac:dyDescent="0.25">
      <c r="A412" s="78" t="s">
        <v>2456</v>
      </c>
      <c r="B412" s="86" t="s">
        <v>341</v>
      </c>
      <c r="C412" s="91"/>
      <c r="D412" s="91"/>
      <c r="E412" s="91"/>
      <c r="F412" s="91"/>
      <c r="G412" s="91"/>
      <c r="H412" s="91"/>
      <c r="I412" s="91"/>
      <c r="J412" s="91"/>
      <c r="K412" s="91"/>
      <c r="L412" s="91"/>
      <c r="M412" s="91"/>
      <c r="N412" s="91"/>
      <c r="O412" s="91"/>
      <c r="P412" s="91"/>
      <c r="Q412" s="91"/>
      <c r="R412" s="91"/>
      <c r="S412" s="91"/>
      <c r="T412" s="91"/>
      <c r="U412" s="91"/>
      <c r="V412" s="91"/>
      <c r="Z412" s="90">
        <v>0</v>
      </c>
    </row>
  </sheetData>
  <sortState xmlns:xlrd2="http://schemas.microsoft.com/office/spreadsheetml/2017/richdata2" ref="A2:B412">
    <sortCondition ref="A1:A412"/>
  </sortState>
  <phoneticPr fontId="1" type="noConversion"/>
  <conditionalFormatting sqref="A2:A412">
    <cfRule type="duplicateValues" dxfId="52" priority="5"/>
  </conditionalFormatting>
  <conditionalFormatting sqref="B2:B412">
    <cfRule type="containsText" dxfId="51" priority="1" operator="containsText" text="NC">
      <formula>NOT(ISERROR(SEARCH("NC",B2)))</formula>
    </cfRule>
    <cfRule type="containsText" dxfId="50" priority="2" operator="containsText" text="OUI">
      <formula>NOT(ISERROR(SEARCH("OUI",B2)))</formula>
    </cfRule>
    <cfRule type="containsText" dxfId="49" priority="3" operator="containsText" text="/">
      <formula>NOT(ISERROR(SEARCH("/",B2)))</formula>
    </cfRule>
    <cfRule type="containsText" dxfId="48" priority="4" operator="containsText" text="NON">
      <formula>NOT(ISERROR(SEARCH("NON",B2)))</formula>
    </cfRule>
  </conditionalFormatting>
  <hyperlinks>
    <hyperlink ref="B2" r:id="rId1" xr:uid="{A6BE99A6-9FCA-4912-A432-95394EE5A592}"/>
    <hyperlink ref="B3" r:id="rId2" xr:uid="{9289DB7E-5BC6-4433-9588-65179FAEFD5F}"/>
    <hyperlink ref="B4" r:id="rId3" xr:uid="{F775DE81-1EC8-4273-9DBD-18165A063EE7}"/>
    <hyperlink ref="B5" r:id="rId4" xr:uid="{7FC44184-56A1-4675-AD5F-88E858745DCE}"/>
    <hyperlink ref="B6" r:id="rId5" xr:uid="{7D7AA816-B98F-4453-B6B3-4E5CB1974066}"/>
    <hyperlink ref="B390" r:id="rId6" xr:uid="{09EF8448-435C-45EE-8E84-5E9431FE3A71}"/>
    <hyperlink ref="B11" r:id="rId7" xr:uid="{883E9D56-F80C-49D2-87CA-E486B0A918C0}"/>
    <hyperlink ref="B12" r:id="rId8" xr:uid="{D702580D-DDDF-42D4-8D85-047E57902E48}"/>
    <hyperlink ref="B374" r:id="rId9" xr:uid="{C6009245-F620-4B3B-B2DD-1E498CE4E1F8}"/>
    <hyperlink ref="B377" r:id="rId10" xr:uid="{9D942263-CDEB-48C0-83A2-210A32151266}"/>
    <hyperlink ref="B380" r:id="rId11" xr:uid="{509BFC06-C50B-4855-980E-B3FC150EF534}"/>
    <hyperlink ref="B391" r:id="rId12" xr:uid="{A2933923-D3A5-4B62-A42A-A664D9398965}"/>
    <hyperlink ref="B7" r:id="rId13" xr:uid="{D22C0497-9E79-4D1D-B6D0-33AF0EF0557D}"/>
    <hyperlink ref="B18" r:id="rId14" xr:uid="{B7175CE8-D0B7-4BBF-866E-479DE221BD74}"/>
    <hyperlink ref="B19" r:id="rId15" xr:uid="{1E3C5CAD-8245-4DDF-9969-6AA84F9E29AE}"/>
    <hyperlink ref="B20" r:id="rId16" xr:uid="{AE9655B9-7045-4949-8BA0-FEF1E138ED65}"/>
    <hyperlink ref="B39" r:id="rId17" xr:uid="{41DDEB41-66BC-4ADC-9DBB-19FE7771FE36}"/>
    <hyperlink ref="B288" r:id="rId18" xr:uid="{D4062021-2A1C-4552-A9B6-D28672F57FAE}"/>
    <hyperlink ref="B308" r:id="rId19" xr:uid="{B954743D-2419-4440-A840-C3BC579BF5B8}"/>
    <hyperlink ref="B331" r:id="rId20" xr:uid="{86A70BDB-D80A-4079-98B4-98EDF17511C7}"/>
    <hyperlink ref="B371" r:id="rId21" xr:uid="{4C52AB49-56EE-4C14-8360-2A283EC8313C}"/>
    <hyperlink ref="B372" r:id="rId22" xr:uid="{A6A750D7-8C26-4633-8913-2A63CE0CE331}"/>
    <hyperlink ref="B375" r:id="rId23" xr:uid="{5252B376-3EE4-453A-9DC1-1FE8FE2CB4A2}"/>
    <hyperlink ref="B25" r:id="rId24" xr:uid="{AAE9D2A9-5481-4343-B82E-89E2E8E153B0}"/>
    <hyperlink ref="B27" r:id="rId25" xr:uid="{E719DC5F-1CE6-42D8-A9D3-C8D42FCD971F}"/>
    <hyperlink ref="B42" r:id="rId26" xr:uid="{885110EA-2F3C-423A-996B-C3E6D370B4F7}"/>
    <hyperlink ref="B43" r:id="rId27" xr:uid="{01F8CEC0-3640-4D1E-9597-DA5E19A1677C}"/>
    <hyperlink ref="B28" r:id="rId28" xr:uid="{5E02C53B-2515-439C-8FA8-C27BF330F264}"/>
    <hyperlink ref="B33" r:id="rId29" xr:uid="{A5D51839-E029-4036-A1C9-919ED5AF703D}"/>
    <hyperlink ref="B34" r:id="rId30" xr:uid="{45D310BF-247E-47A5-BF6A-0C681565EAE2}"/>
    <hyperlink ref="B266" r:id="rId31" xr:uid="{FCF5619B-BF84-4E86-A878-11D2FD144B85}"/>
    <hyperlink ref="B268" r:id="rId32" xr:uid="{4DAFB2C4-5C51-4851-8E99-2CA4BE904631}"/>
    <hyperlink ref="B339" r:id="rId33" xr:uid="{8D066B53-264A-47A7-83F0-3C8D298C22B5}"/>
    <hyperlink ref="B35" r:id="rId34" xr:uid="{EF1B9BB7-47EB-401F-8519-9392F53EFD83}"/>
    <hyperlink ref="B247" r:id="rId35" xr:uid="{30028F2C-FBC3-4840-A339-09B254F60685}"/>
    <hyperlink ref="B341" r:id="rId36" xr:uid="{E6522E6D-DCEF-42FD-8C7A-0DC2BEE33C4A}"/>
    <hyperlink ref="B246" r:id="rId37" xr:uid="{EBF6B608-C513-4570-81B3-51512169104B}"/>
    <hyperlink ref="B305" r:id="rId38" xr:uid="{FC786B98-1CC8-4E3D-9ACE-C6AAC9B70C7B}"/>
    <hyperlink ref="B342" r:id="rId39" xr:uid="{0FB734E9-350D-4237-BE75-5D2048013DE0}"/>
    <hyperlink ref="B378" r:id="rId40" xr:uid="{E717E930-D04C-442D-8C21-8391EFE796D9}"/>
    <hyperlink ref="B303" r:id="rId41" xr:uid="{D6FA5347-49E7-4C4D-8EC8-C1DEDEB5192F}"/>
    <hyperlink ref="B44" r:id="rId42" xr:uid="{73F81296-598F-49B2-99B4-EAB0566B7D65}"/>
    <hyperlink ref="B45" r:id="rId43" xr:uid="{26726AC5-7FEE-4BDF-AD0C-03EBF49F4FB7}"/>
    <hyperlink ref="B312" r:id="rId44" xr:uid="{EEBAC1E0-E7A6-4DB0-821E-3100BFE0922B}"/>
    <hyperlink ref="B326" r:id="rId45" xr:uid="{08D5278A-24EB-486A-984D-FCCD6F08A22B}"/>
    <hyperlink ref="B47" r:id="rId46" xr:uid="{37E947F2-5150-4D18-B341-6F6079DFD6B3}"/>
    <hyperlink ref="B48" r:id="rId47" xr:uid="{857311C9-E4EE-42DD-AE93-9E057EA30B36}"/>
    <hyperlink ref="B106" r:id="rId48" xr:uid="{7F27BD1E-4EEE-4696-97DD-31366D47E2E2}"/>
    <hyperlink ref="B248" r:id="rId49" xr:uid="{08B489B3-6214-4943-A4D5-6ED24A8CF500}"/>
    <hyperlink ref="B51" r:id="rId50" xr:uid="{E8DFB074-2071-4A2A-896E-CCCBE3BF4DF1}"/>
    <hyperlink ref="B52" r:id="rId51" xr:uid="{16831394-1556-470D-BAA1-467DBA79E261}"/>
    <hyperlink ref="B54" r:id="rId52" xr:uid="{B2E42B1A-579E-4DE7-B08D-0B506CC574FE}"/>
    <hyperlink ref="B56" r:id="rId53" xr:uid="{5D7346F3-4844-42E7-8F07-C35B6AB1AE75}"/>
    <hyperlink ref="B155" r:id="rId54" xr:uid="{51EB8FAC-D53C-44B5-B7CF-7CBD269C7B15}"/>
    <hyperlink ref="B253" r:id="rId55" xr:uid="{B8C2ADF5-6876-414E-A17A-071D0468F004}"/>
    <hyperlink ref="B257" r:id="rId56" xr:uid="{7E103E37-8B8B-46DD-8114-29BF262B2488}"/>
    <hyperlink ref="B260" r:id="rId57" xr:uid="{5E6DD432-F88D-4011-882F-C56DE5E31E4D}"/>
    <hyperlink ref="B354" r:id="rId58" xr:uid="{61194C62-990C-4559-A54E-4EF02DE82D3D}"/>
    <hyperlink ref="B62" r:id="rId59" xr:uid="{4AE11421-EEE0-4D4D-B099-F1E5B5A1825E}"/>
    <hyperlink ref="B63" r:id="rId60" xr:uid="{5787742E-3C34-47CF-A758-2D25AA5E5B7C}"/>
    <hyperlink ref="B64" r:id="rId61" xr:uid="{FDA8C0D5-8EED-4542-B066-B4DD68599A78}"/>
    <hyperlink ref="B273" r:id="rId62" xr:uid="{C24350BC-7C59-48AD-814E-1E64B7523165}"/>
    <hyperlink ref="B281" r:id="rId63" xr:uid="{C69989AF-05C9-4548-A46E-44E779B82C65}"/>
    <hyperlink ref="B65" r:id="rId64" xr:uid="{8CEE8D97-869C-47AC-A071-BDA54D8E3E4C}"/>
    <hyperlink ref="B66" r:id="rId65" xr:uid="{06E36849-1318-432E-8A61-01EDDE093C57}"/>
    <hyperlink ref="B67" r:id="rId66" xr:uid="{1D775C4F-99AA-4F54-80DA-087FB0B323F5}"/>
    <hyperlink ref="B68" r:id="rId67" xr:uid="{4CAA6B31-55FA-4E63-8D37-5903E23E2818}"/>
    <hyperlink ref="B132" r:id="rId68" xr:uid="{6A021B82-3F34-49BB-8CEE-766F0FFD79B0}"/>
    <hyperlink ref="B70" r:id="rId69" xr:uid="{C8F72804-C722-4086-9E97-D55ACFDD5F86}"/>
    <hyperlink ref="B69" r:id="rId70" xr:uid="{8C60618A-12FF-43AE-B9CB-9379ABA3B4D5}"/>
    <hyperlink ref="B73" r:id="rId71" xr:uid="{07EDF892-3607-4E6B-9F41-889D82896FBF}"/>
    <hyperlink ref="B74" r:id="rId72" xr:uid="{68B79FF8-2F14-4A12-9F0A-A21FF7F7D53B}"/>
    <hyperlink ref="B75" r:id="rId73" xr:uid="{BAA040C6-78AD-4A0B-877E-542D122B79E6}"/>
    <hyperlink ref="B76" r:id="rId74" xr:uid="{D77E7880-8F10-4286-9C76-F62CC9E24125}"/>
    <hyperlink ref="B82" r:id="rId75" xr:uid="{8E40078B-06A9-4315-93AE-BD59249FC4E4}"/>
    <hyperlink ref="B84" r:id="rId76" xr:uid="{5818F9A7-2E07-4029-888F-C8C37B7C80EC}"/>
    <hyperlink ref="B88" r:id="rId77" xr:uid="{53F77477-5987-461A-8995-E1D65C4047A5}"/>
    <hyperlink ref="B89" r:id="rId78" xr:uid="{18F6B4A1-22A8-4D10-BC4C-3AD830A0080D}"/>
    <hyperlink ref="B101" r:id="rId79" xr:uid="{5F3DCD29-2A7F-48CA-9786-7110FE2F4336}"/>
    <hyperlink ref="B161" r:id="rId80" xr:uid="{2969ACB9-62B1-4328-8E0F-1EA6BD04C130}"/>
    <hyperlink ref="B261" r:id="rId81" xr:uid="{CF5E8899-24D2-45ED-8D21-354F9596EB66}"/>
    <hyperlink ref="B263" r:id="rId82" xr:uid="{5F6CC8E1-8CA4-424E-B178-3B0A4FE66D3C}"/>
    <hyperlink ref="B270" r:id="rId83" xr:uid="{735EF838-40E1-4C77-B521-37B16E97EF0B}"/>
    <hyperlink ref="B297" r:id="rId84" xr:uid="{90D45598-F397-46A6-A38A-82D5E6EED3FE}"/>
    <hyperlink ref="B315" r:id="rId85" xr:uid="{4CDE2EF8-98A6-46DD-A640-018B788BBD81}"/>
    <hyperlink ref="B318" r:id="rId86" xr:uid="{CC7599B7-8895-4894-AF84-34E3BD90BD52}"/>
    <hyperlink ref="B330" r:id="rId87" xr:uid="{5DEF3BD3-B138-49B2-845E-09D664163880}"/>
    <hyperlink ref="B265" r:id="rId88" xr:uid="{DFC14460-3E44-418C-AC25-DCC6494C851A}"/>
    <hyperlink ref="B91" r:id="rId89" xr:uid="{90E6A8D3-3585-4DBD-9015-A9E65B3A5F8F}"/>
    <hyperlink ref="B93" r:id="rId90" xr:uid="{9E1BCCF5-57DB-4E54-9731-47A0AB729220}"/>
    <hyperlink ref="B94" r:id="rId91" xr:uid="{19FAFAFB-8F2D-44FF-9AF4-26B27C178B94}"/>
    <hyperlink ref="B96" r:id="rId92" xr:uid="{7B6CFDBA-D4D9-4943-A5FA-1AEA2EB99CEA}"/>
    <hyperlink ref="B97" r:id="rId93" xr:uid="{470FE138-29DE-47DA-A895-8E05F2715B8E}"/>
    <hyperlink ref="B98" r:id="rId94" xr:uid="{FC2B07F8-BC7E-4660-8CF7-3FA9EEAB548B}"/>
    <hyperlink ref="B99" r:id="rId95" xr:uid="{52C00B14-9161-4EC5-9683-BA657B48BF42}"/>
    <hyperlink ref="B259" r:id="rId96" xr:uid="{00467CA9-6D6E-415D-B18F-BC09F9A53F10}"/>
    <hyperlink ref="B287" r:id="rId97" xr:uid="{35E01334-7060-41C3-9E6C-F7D751B6F9A5}"/>
    <hyperlink ref="B338" r:id="rId98" xr:uid="{C5E1CFBF-98A5-456A-8547-A3F0FCA37160}"/>
    <hyperlink ref="B100" r:id="rId99" xr:uid="{5C98EE59-E343-4B12-A129-EB534C08B210}"/>
    <hyperlink ref="B249" r:id="rId100" xr:uid="{C5CE4341-A0FE-4B7B-8E63-953F02E2493C}"/>
    <hyperlink ref="B102" r:id="rId101" xr:uid="{4F3448A2-5407-4329-AFD6-642B085D5603}"/>
    <hyperlink ref="B103" r:id="rId102" xr:uid="{BB41959B-82FF-4149-9009-9B5CA8D300F2}"/>
    <hyperlink ref="B104" r:id="rId103" xr:uid="{20983E4B-8D44-4766-9FFB-A92F3B0C92BD}"/>
    <hyperlink ref="B105" r:id="rId104" xr:uid="{C7938BBE-F89A-40F6-B19C-EF3BECFF60A7}"/>
    <hyperlink ref="B262" r:id="rId105" xr:uid="{E889C261-5D8E-423E-BE87-34E419F6BBAD}"/>
    <hyperlink ref="B295" r:id="rId106" xr:uid="{EEA77234-F882-43BB-9AD0-F09CA1540835}"/>
    <hyperlink ref="B108" r:id="rId107" xr:uid="{A5994718-564A-4C8D-A502-EDB57DA611EB}"/>
    <hyperlink ref="B109" r:id="rId108" xr:uid="{13FC8319-3927-4D2D-92C4-BEED65CBE240}"/>
    <hyperlink ref="B110" r:id="rId109" xr:uid="{E3AF3EB6-566B-4B07-9318-9A53536D3D43}"/>
    <hyperlink ref="B111" r:id="rId110" xr:uid="{98661D87-6B5D-4608-B63B-D6A09DB1E2E9}"/>
    <hyperlink ref="B77" r:id="rId111" xr:uid="{6E4A3862-0D5C-40ED-8BDB-0DC30DCB87EF}"/>
    <hyperlink ref="B112" r:id="rId112" xr:uid="{84F88E4F-1756-49D3-93AF-5F5002FA09ED}"/>
    <hyperlink ref="B113" r:id="rId113" xr:uid="{93F7D937-A8F1-4F16-8049-35ADA4D8944F}"/>
    <hyperlink ref="B116" r:id="rId114" xr:uid="{5E10064C-6EA0-41EF-9D2A-56AD918FC930}"/>
    <hyperlink ref="B117" r:id="rId115" xr:uid="{922551AD-0B0D-4679-90FE-90E918ACE62D}"/>
    <hyperlink ref="B334" r:id="rId116" xr:uid="{B6DC1E55-713D-471F-823E-B17C2F9F344E}"/>
    <hyperlink ref="B118" r:id="rId117" xr:uid="{E77BCA02-5970-421A-9095-777198F16C22}"/>
    <hyperlink ref="B119" r:id="rId118" xr:uid="{92B1A383-0E1F-47C8-A3DD-24F0D0108154}"/>
    <hyperlink ref="B120" r:id="rId119" xr:uid="{D2914BF3-1E84-49DA-884E-95B11896CF41}"/>
    <hyperlink ref="B121" r:id="rId120" xr:uid="{E39D309A-C9BD-4D47-8A9A-71C10E1AF3B5}"/>
    <hyperlink ref="B123" r:id="rId121" xr:uid="{AA5E2FA7-E055-4AFC-88E2-9534EFA4FCC4}"/>
    <hyperlink ref="B124" r:id="rId122" xr:uid="{A2A73FB2-3A56-44B9-888F-C966D27E8D7F}"/>
    <hyperlink ref="B125" r:id="rId123" xr:uid="{FDB0E4B8-AD7D-46DF-9EA1-6FF42AEF8837}"/>
    <hyperlink ref="B134" r:id="rId124" xr:uid="{A1B2289B-6557-4C60-9FBC-4B0533138F38}"/>
    <hyperlink ref="B355" r:id="rId125" xr:uid="{9F8D516E-27B6-45A7-BBE9-D4A1A9AE3B21}"/>
    <hyperlink ref="B129" r:id="rId126" xr:uid="{AF0F0AA8-2E03-4585-B310-AA7C78BD88CE}"/>
    <hyperlink ref="B166" r:id="rId127" xr:uid="{4869E385-A8E4-4332-9709-5B079D643266}"/>
    <hyperlink ref="B292" r:id="rId128" xr:uid="{D3B2C406-F470-4493-A22E-6B7EC3B64CAB}"/>
    <hyperlink ref="B92" r:id="rId129" xr:uid="{9BEA6660-DCD9-4A03-8834-4E4FD30CD62B}"/>
    <hyperlink ref="B130" r:id="rId130" xr:uid="{0A1B28C1-85D8-40A8-9011-CAAB395514B9}"/>
    <hyperlink ref="B337" r:id="rId131" xr:uid="{ED45D417-06FC-414A-A083-E815B91AA48A}"/>
    <hyperlink ref="B133" r:id="rId132" xr:uid="{F498C274-BDA2-483E-B317-3CE25475D155}"/>
    <hyperlink ref="B135" r:id="rId133" xr:uid="{0EF133EF-6D18-40EB-814B-168870EC5BC0}"/>
    <hyperlink ref="B291" r:id="rId134" xr:uid="{0157AAC7-9044-4C10-8C21-A92A892533B1}"/>
    <hyperlink ref="B136" r:id="rId135" xr:uid="{2DFB1A10-406B-4470-9CC2-7C9EBA4B31C5}"/>
    <hyperlink ref="B137" r:id="rId136" xr:uid="{8ADE93B0-4B8C-406A-84AF-F5974C2F3384}"/>
    <hyperlink ref="B138" r:id="rId137" xr:uid="{51DF545D-0E53-40FC-A852-F675D3E24A1C}"/>
    <hyperlink ref="B139" r:id="rId138" xr:uid="{181618E3-C3F4-48CE-B100-BFEA8C2ED616}"/>
    <hyperlink ref="B140" r:id="rId139" xr:uid="{D3DA409B-C112-41FB-871F-99D08A8CA201}"/>
    <hyperlink ref="B141" r:id="rId140" xr:uid="{02983F0C-2C0B-41BC-8177-A3809F92E554}"/>
    <hyperlink ref="B345" r:id="rId141" xr:uid="{052EEC40-F611-485F-B6DB-3EE8E881A871}"/>
    <hyperlink ref="B143" r:id="rId142" xr:uid="{648799DA-73E3-474C-AB5B-4BCA705DA880}"/>
    <hyperlink ref="B144" r:id="rId143" xr:uid="{0D605443-0D77-44DF-9D99-AAE69A8C1DB0}"/>
    <hyperlink ref="B145" r:id="rId144" xr:uid="{A906E405-74BC-42DF-A915-9D88EC2F2AA4}"/>
    <hyperlink ref="B146" r:id="rId145" xr:uid="{B9D6907E-2938-4D1C-B09A-882585991EF6}"/>
    <hyperlink ref="B147" r:id="rId146" xr:uid="{9E809556-6E79-42F0-84F2-3E6970B5336D}"/>
    <hyperlink ref="B148" r:id="rId147" xr:uid="{8DC40DBB-FA2A-4C6A-8F61-7085A5E5DE92}"/>
    <hyperlink ref="B149" r:id="rId148" xr:uid="{EF6370CB-B4B4-401D-B04B-36898FD43FFD}"/>
    <hyperlink ref="B150" r:id="rId149" xr:uid="{78210127-8FA1-40E0-BE34-5767A5D41B0E}"/>
    <hyperlink ref="B151" r:id="rId150" xr:uid="{CBBEEF85-0938-4BC6-B536-0E7C9B8640A9}"/>
    <hyperlink ref="B152" r:id="rId151" xr:uid="{0474EC73-F7F5-4F3A-AA84-E8F6C765ABFF}"/>
    <hyperlink ref="B153" r:id="rId152" xr:uid="{2FA68781-8118-4D68-A52F-736142416C18}"/>
    <hyperlink ref="B154" r:id="rId153" xr:uid="{C34BC8AE-CDA3-4D93-A69F-C6A14CA9EA25}"/>
    <hyperlink ref="B294" r:id="rId154" xr:uid="{0A69EEC6-FA7A-4F4D-AD73-3CC24E35A0DA}"/>
    <hyperlink ref="B156" r:id="rId155" xr:uid="{7BCE08F2-F1F3-4CA9-B56A-08BFB99B96AA}"/>
    <hyperlink ref="B157" r:id="rId156" xr:uid="{5A14A00F-14C4-4DE5-A283-B99E6A457E43}"/>
    <hyperlink ref="B158" r:id="rId157" xr:uid="{0DEE8640-8425-40D8-81DF-311901BFD94D}"/>
    <hyperlink ref="B159" r:id="rId158" xr:uid="{3177A0E1-98AD-48E5-9E66-E22DA9681A5A}"/>
    <hyperlink ref="B160" r:id="rId159" xr:uid="{2C0F44DE-F13F-43CC-BC7F-117B7ACBB3CA}"/>
    <hyperlink ref="B55" r:id="rId160" xr:uid="{29F8D064-3EDB-4DAE-9DD7-BC33504683BA}"/>
    <hyperlink ref="B162" r:id="rId161" xr:uid="{DDA41C7D-F9D1-42A8-9FC4-5B262D95EB10}"/>
    <hyperlink ref="B163" r:id="rId162" xr:uid="{4A9741A1-F6F4-4D6E-AAEF-EE6220AE580F}"/>
    <hyperlink ref="B142" r:id="rId163" xr:uid="{54AD1AEF-5B8A-411B-8AD9-EDE728AFFEAF}"/>
    <hyperlink ref="B165" r:id="rId164" xr:uid="{25363131-B723-45B9-A658-BF9648220656}"/>
    <hyperlink ref="B170" r:id="rId165" xr:uid="{4BE10CB4-4991-4710-90F7-0CA192F8B525}"/>
    <hyperlink ref="B167" r:id="rId166" xr:uid="{D3065F31-7CBC-45CE-8DAE-A76F887CF4CB}"/>
    <hyperlink ref="B168" r:id="rId167" xr:uid="{16A17F09-C3CF-4490-9198-4715CC3F46AA}"/>
    <hyperlink ref="B169" r:id="rId168" xr:uid="{FE768BB2-DC11-47FB-984A-6DB6E2E00A38}"/>
    <hyperlink ref="B171" r:id="rId169" xr:uid="{9A13C9F2-4BAF-4048-9500-309B5F29023E}"/>
    <hyperlink ref="B283" r:id="rId170" xr:uid="{6948D07E-7C65-427C-9FC4-8458FE4BBF98}"/>
    <hyperlink ref="B172" r:id="rId171" xr:uid="{4FB82B0B-3251-4204-B4AE-AB2BCC38D1D0}"/>
    <hyperlink ref="B173" r:id="rId172" xr:uid="{E1EBBF68-EB23-4724-AC1C-DCA2EB724311}"/>
    <hyperlink ref="B174" r:id="rId173" xr:uid="{0E21CCEF-498B-4B53-B153-CBDE4270E69C}"/>
    <hyperlink ref="B175" r:id="rId174" xr:uid="{19A326B6-E860-4B52-940B-0AFF12E37483}"/>
    <hyperlink ref="B176" r:id="rId175" xr:uid="{E105D019-B54A-4636-AC71-CC08BA2E1012}"/>
    <hyperlink ref="B177" r:id="rId176" xr:uid="{378B57B9-6145-4BE2-A71C-4CA65209DDD7}"/>
    <hyperlink ref="B178" r:id="rId177" xr:uid="{4BB5CCE7-19FC-48D3-92A5-7B3E0619F8C2}"/>
    <hyperlink ref="B319" r:id="rId178" xr:uid="{A12351CA-E41A-4684-AE82-2BE39AC1B10B}"/>
    <hyperlink ref="B180" r:id="rId179" xr:uid="{FF5EEFA6-CAB7-4B87-87BD-5E49D0EFF0A6}"/>
    <hyperlink ref="B284" r:id="rId180" xr:uid="{4C7822B2-9AF6-4951-8102-1798C0C244E5}"/>
    <hyperlink ref="B182" r:id="rId181" xr:uid="{1CB50F7E-7DB3-4FD1-A9F3-BD5268F691B0}"/>
    <hyperlink ref="B183" r:id="rId182" xr:uid="{5329FEDD-E3EE-4058-8CC3-17CDFB6640FF}"/>
    <hyperlink ref="B356" r:id="rId183" xr:uid="{19249681-0DE8-4F62-A68D-A968D33229F7}"/>
    <hyperlink ref="B185" r:id="rId184" xr:uid="{2E346727-4519-4238-8C98-04C631124C31}"/>
    <hyperlink ref="B186" r:id="rId185" xr:uid="{3DDEE968-D917-4CDE-81AD-7C372CA2DB14}"/>
    <hyperlink ref="B187" r:id="rId186" xr:uid="{5E1373E5-2958-4ADD-9532-E91C09F43018}"/>
    <hyperlink ref="B188" r:id="rId187" xr:uid="{8EA04630-2ED8-4B91-9A29-867D64D5AF66}"/>
    <hyperlink ref="B189" r:id="rId188" xr:uid="{5A6078FF-3026-4921-A060-726B093F2073}"/>
    <hyperlink ref="B190" r:id="rId189" xr:uid="{178D1A0E-CFF1-478E-AEE9-791EBFFEFA47}"/>
    <hyperlink ref="B191" r:id="rId190" xr:uid="{D5F44772-C77E-461A-9769-98A3AA174134}"/>
    <hyperlink ref="B79" r:id="rId191" xr:uid="{1DB7A1BE-032F-4585-9FE0-5C7BCD479E1E}"/>
    <hyperlink ref="B192" r:id="rId192" xr:uid="{C6A7E818-414C-4E85-A82A-2D14002BEF72}"/>
    <hyperlink ref="B194" r:id="rId193" xr:uid="{A7DD9427-6530-436B-B2AE-A2FF2C401B2D}"/>
    <hyperlink ref="B60" r:id="rId194" xr:uid="{C161B734-082C-4347-BE1A-CD03C82E3F0D}"/>
    <hyperlink ref="B197" r:id="rId195" xr:uid="{9C9AC8A8-1468-44D3-B1C5-7C2B809D3945}"/>
    <hyperlink ref="B323" r:id="rId196" xr:uid="{9A88861B-15CC-4CC2-8E17-986AF30A418C}"/>
    <hyperlink ref="B85" r:id="rId197" xr:uid="{83A3EF7B-FE93-4BB0-98B5-1C34C49F52ED}"/>
    <hyperlink ref="B200" r:id="rId198" xr:uid="{DFA7FF0C-9817-439A-AA26-3185D2C63A76}"/>
    <hyperlink ref="B271" r:id="rId199" xr:uid="{EF8AAB11-7564-45FB-AB87-D0D22CE1E637}"/>
    <hyperlink ref="B201" r:id="rId200" xr:uid="{C9D045FD-59F4-415B-9F15-B09EE3D64A83}"/>
    <hyperlink ref="B329" r:id="rId201" xr:uid="{8978AB84-5CEE-47ED-9958-41D54EA4AEC3}"/>
    <hyperlink ref="B179" r:id="rId202" xr:uid="{93697796-A6AF-41C8-9D76-A0BCB1974357}"/>
    <hyperlink ref="B204" r:id="rId203" xr:uid="{02DC8DF2-7114-41B8-90B0-A67C7BD0D62A}"/>
    <hyperlink ref="B181" r:id="rId204" xr:uid="{764A3EC7-14D9-4328-B1BC-9A9C5D417140}"/>
    <hyperlink ref="B298" r:id="rId205" xr:uid="{417FC34A-FEFE-4FB4-A9BE-2D102147893C}"/>
    <hyperlink ref="B333" r:id="rId206" xr:uid="{9A4D7C87-718D-42F1-9C97-7D7463AC75C5}"/>
    <hyperlink ref="B208" r:id="rId207" xr:uid="{25C1F89A-E7D0-4E26-9EB9-74E71195483F}"/>
    <hyperlink ref="B209" r:id="rId208" xr:uid="{E9C3847B-D327-4005-8E0E-89CF9E7B3FE4}"/>
    <hyperlink ref="B210" r:id="rId209" xr:uid="{F03E69A1-AEB7-45F8-82B0-CCF2329006E3}"/>
    <hyperlink ref="B211" r:id="rId210" xr:uid="{4EBB8E25-5A53-437A-BF2A-8682AA4A1E9E}"/>
    <hyperlink ref="B212" r:id="rId211" xr:uid="{909410F5-7C65-4BED-A1AB-95C4C377C76B}"/>
    <hyperlink ref="B250" r:id="rId212" xr:uid="{76EA198F-6E70-4277-951C-0ED0219D694C}"/>
    <hyperlink ref="B272" r:id="rId213" xr:uid="{4AC8237C-0E80-4440-8465-B93C09D4F606}"/>
    <hyperlink ref="B215" r:id="rId214" xr:uid="{32631686-2693-49AA-8FDB-8BE25E84068E}"/>
    <hyperlink ref="B216" r:id="rId215" xr:uid="{71042A4A-BF27-4685-8FC1-011E7F2F8AB5}"/>
    <hyperlink ref="B217" r:id="rId216" xr:uid="{3CB56647-8D46-434C-8A06-21E683A644FA}"/>
    <hyperlink ref="B310" r:id="rId217" xr:uid="{7B85C5EF-D13F-4E1B-87F7-2CE3A755F4FC}"/>
    <hyperlink ref="B311" r:id="rId218" xr:uid="{9B836C26-32D4-4039-913D-AB7A24E4A18B}"/>
    <hyperlink ref="B184" r:id="rId219" xr:uid="{E4B0E239-F1A5-4D9A-8681-4DC9C4BFB3C1}"/>
    <hyperlink ref="B221" r:id="rId220" xr:uid="{AE103333-BD85-4483-AF4A-26BB5EEC3877}"/>
    <hyperlink ref="B222" r:id="rId221" xr:uid="{D87A9DFA-608F-4BF8-94D8-3AA75A98232B}"/>
    <hyperlink ref="B316" r:id="rId222" xr:uid="{F2A069A4-FD46-4411-93B9-66EAD35F5A2F}"/>
    <hyperlink ref="B80" r:id="rId223" xr:uid="{B56D7669-A87A-48B9-BFC0-BFF15E6F7D55}"/>
    <hyperlink ref="B115" r:id="rId224" xr:uid="{4B502849-E2FC-49BB-8F7E-9FE73E8EFC98}"/>
    <hyperlink ref="B301" r:id="rId225" xr:uid="{0E296F30-4C3D-4B93-BF2B-D6CD8EF842F3}"/>
    <hyperlink ref="B309" r:id="rId226" xr:uid="{6586A75B-DC78-4BE2-BAD4-4A7FCB264B38}"/>
    <hyperlink ref="B322" r:id="rId227" xr:uid="{25ED8BFD-EA38-4038-BD3A-01BBA39677DA}"/>
    <hyperlink ref="B258" r:id="rId228" xr:uid="{CF197335-6025-4E05-80B8-EF638462E95F}"/>
    <hyperlink ref="B357" r:id="rId229" xr:uid="{EA269650-6492-49F1-ACA0-90AC3D2F0C5E}"/>
    <hyperlink ref="B231" r:id="rId230" xr:uid="{C8EDC31E-D4D5-470E-8C45-687DF1280769}"/>
    <hyperlink ref="B53" r:id="rId231" xr:uid="{921C6779-AAF4-414C-B965-CCA6B457C998}"/>
    <hyperlink ref="B95" r:id="rId232" xr:uid="{D5394D1A-ABAE-46E4-A5EB-C00E786A5628}"/>
    <hyperlink ref="B232" r:id="rId233" xr:uid="{7F556783-550F-4D30-B684-A11A1A4749EF}"/>
    <hyperlink ref="B235" r:id="rId234" xr:uid="{CA39666C-81DE-4328-ABA3-6AC4F69F05D7}"/>
    <hyperlink ref="B236" r:id="rId235" xr:uid="{875A3D8F-3C19-4336-9527-B369052E201F}"/>
    <hyperlink ref="B347" r:id="rId236" xr:uid="{DCE6F8A9-302E-4F6B-B1EC-DFDE59534CDF}"/>
    <hyperlink ref="B238" r:id="rId237" xr:uid="{A3F33133-2019-4931-918D-8E196F62C031}"/>
    <hyperlink ref="B239" r:id="rId238" xr:uid="{3C9CEFD2-D766-4C6C-8BA5-DFF811C5C1CA}"/>
    <hyperlink ref="B299" r:id="rId239" xr:uid="{ACA89DA7-90DD-4C63-B605-D843388F53F3}"/>
    <hyperlink ref="B241" r:id="rId240" xr:uid="{8FB065C6-F91E-4FB2-9077-BA5D7F397782}"/>
    <hyperlink ref="B242" r:id="rId241" xr:uid="{98B44FAE-CD94-477C-9B49-444464DF26C0}"/>
    <hyperlink ref="B243" r:id="rId242" xr:uid="{F56462E3-8920-405F-9286-DBE86E7C3FE9}"/>
    <hyperlink ref="B244" r:id="rId243" xr:uid="{4F527D9D-9612-4530-BADB-F47018C3DE9A}"/>
    <hyperlink ref="B245" r:id="rId244" xr:uid="{AA95B31F-85DC-4E93-8935-3EB0E653CFD7}"/>
    <hyperlink ref="B193" r:id="rId245" xr:uid="{08BB5D79-1736-46F1-A6A4-5B74EEE8E76A}"/>
    <hyperlink ref="B195" r:id="rId246" xr:uid="{2A68D396-7D06-4CC3-ABC9-9F8C3AB6FD98}"/>
    <hyperlink ref="B196" r:id="rId247" xr:uid="{9ED1172A-EE22-4113-A2D2-FBC824F3A5B9}"/>
    <hyperlink ref="B83" r:id="rId248" xr:uid="{4271E643-7F0B-4095-AB67-E0F2E3B2396F}"/>
    <hyperlink ref="B395" r:id="rId249" xr:uid="{DB2CA17B-FE43-407D-89F6-6EE6723A87F3}"/>
    <hyperlink ref="B41" r:id="rId250" xr:uid="{FC25C81B-7B4C-4963-954D-6654955B9001}"/>
    <hyperlink ref="B252" r:id="rId251" xr:uid="{85DFA81F-4F35-4123-BECE-D40907838659}"/>
    <hyperlink ref="B254" r:id="rId252" xr:uid="{57823690-F8F1-46B2-8D01-61E9F9329F32}"/>
    <hyperlink ref="B255" r:id="rId253" xr:uid="{FB7AAF45-3BE9-4D43-A547-85DDA6C17BC8}"/>
    <hyperlink ref="B256" r:id="rId254" xr:uid="{05E0A9C6-B5A7-469E-B320-F4AB22B20A3C}"/>
    <hyperlink ref="B282" r:id="rId255" xr:uid="{40169D7D-4C13-4BC6-AFE6-0730403F15E0}"/>
    <hyperlink ref="B306" r:id="rId256" xr:uid="{6DF58C80-95B3-4AA2-A276-390BF8FF579C}"/>
    <hyperlink ref="B307" r:id="rId257" xr:uid="{ACF3529A-7F37-47E9-9EB1-F9E07A2ABAAF}"/>
    <hyperlink ref="B392" r:id="rId258" xr:uid="{D840ED78-EEB4-450C-ABFC-DEF8520DD033}"/>
    <hyperlink ref="B314" r:id="rId259" xr:uid="{F5123285-5DF9-4241-91FC-6F9804D1DADD}"/>
    <hyperlink ref="B59" r:id="rId260" xr:uid="{CD6EDF19-25EF-4ACD-99CA-D21428E10475}"/>
    <hyperlink ref="B86" r:id="rId261" xr:uid="{F5E85968-A233-41AB-ADEA-7D50630A8942}"/>
    <hyperlink ref="B87" r:id="rId262" xr:uid="{260F9FC1-FE1F-4661-BA49-77A2CD4855DA}"/>
    <hyperlink ref="B366" r:id="rId263" xr:uid="{65E1807F-19EF-49F4-B982-EA4119A6C96E}"/>
    <hyperlink ref="B368" r:id="rId264" xr:uid="{E17B64AC-B930-4955-B9A3-CA54BDD0A8F6}"/>
    <hyperlink ref="B164" r:id="rId265" xr:uid="{4E1F43C4-08CF-4ED9-8C80-7C4BF9941AF3}"/>
    <hyperlink ref="B9" r:id="rId266" xr:uid="{B232BAD7-D14C-4841-8614-A1BF05B79500}"/>
    <hyperlink ref="B23" r:id="rId267" xr:uid="{D4969A5D-B390-413B-A2FB-3130505D3F22}"/>
    <hyperlink ref="B198" r:id="rId268" xr:uid="{F82860AA-3E21-4D09-A6C3-39ED6C4F6869}"/>
    <hyperlink ref="B224" r:id="rId269" xr:uid="{651F51D0-9D21-474D-AF55-DCE5935B17B7}"/>
    <hyperlink ref="B240" r:id="rId270" xr:uid="{349FE304-4FB7-448C-93F8-B1DB3086D505}"/>
    <hyperlink ref="B264" r:id="rId271" xr:uid="{21C93CED-E0BC-46D0-8A88-237CE5F2E259}"/>
    <hyperlink ref="B269" r:id="rId272" xr:uid="{C8E4AC39-3E80-4AB9-9703-167B3F0A1B11}"/>
    <hyperlink ref="B274" r:id="rId273" xr:uid="{BDF88EC8-AE0D-4C4B-81BA-44B90EF424DB}"/>
    <hyperlink ref="B199" r:id="rId274" xr:uid="{ABA1BF7B-EB91-489D-9E7F-CB3A24AED71B}"/>
    <hyperlink ref="B276" r:id="rId275" xr:uid="{63F505C0-DC8F-4374-9CD5-FCF7720EEDB5}"/>
    <hyperlink ref="B277" r:id="rId276" xr:uid="{F5533C6B-1675-4CF3-94B8-08B0FEF4C12D}"/>
    <hyperlink ref="B278" r:id="rId277" xr:uid="{BB3EBF6D-9329-4AFB-ABAE-0D8960A031A7}"/>
    <hyperlink ref="B300" r:id="rId278" xr:uid="{46EB18F2-F210-49F1-B720-8E3103D6A8F8}"/>
    <hyperlink ref="B361" r:id="rId279" xr:uid="{53FBFEFB-F46D-4BB7-A1D4-8E3F4D711658}"/>
    <hyperlink ref="B389" r:id="rId280" xr:uid="{88D46972-761A-45E4-B8BA-025E3513B257}"/>
    <hyperlink ref="B225" r:id="rId281" xr:uid="{754994F5-58FA-48AF-931A-7ECCE96858CF}"/>
    <hyperlink ref="B226" r:id="rId282" xr:uid="{FA847346-8E4E-4ED6-BDF6-6485DEB1971B}"/>
    <hyperlink ref="B227" r:id="rId283" xr:uid="{AF3EE7FA-8BB6-4E9E-B947-8F8A43716EBF}"/>
    <hyperlink ref="B202" r:id="rId284" xr:uid="{57619488-3FA2-415B-951C-F16B2699FCAD}"/>
    <hyperlink ref="B228" r:id="rId285" xr:uid="{D1B88D63-E129-4595-9A74-2F581EE51AA3}"/>
    <hyperlink ref="B279" r:id="rId286" xr:uid="{6DA07A4C-090F-490F-B45D-1D2A1BE365F4}"/>
    <hyperlink ref="B286" r:id="rId287" xr:uid="{67280C9C-7FC1-4DAE-A4EC-EEE7EBC70D97}"/>
    <hyperlink ref="B280" r:id="rId288" xr:uid="{A93FCC03-27E4-49FA-820A-F7101D51068E}"/>
    <hyperlink ref="B8" r:id="rId289" xr:uid="{FA13ACD7-D3AC-4D89-8545-DFD9DB044665}"/>
    <hyperlink ref="B205" r:id="rId290" xr:uid="{048B850A-37C5-41C0-BAF0-71220E1AA466}"/>
    <hyperlink ref="B267" r:id="rId291" xr:uid="{0DC3F829-3ED1-4382-B91E-5FABBCFD265C}"/>
    <hyperlink ref="B275" r:id="rId292" xr:uid="{D28BF956-86D4-4E2B-A97E-7F13E4E1BF24}"/>
    <hyperlink ref="B335" r:id="rId293" xr:uid="{FEDA3A70-E035-4F6D-9663-43750AC82AB6}"/>
    <hyperlink ref="B388" r:id="rId294" xr:uid="{E58407FE-8491-4B38-B4CA-D0AFE7C9A2C1}"/>
    <hyperlink ref="B203" r:id="rId295" xr:uid="{CDABF878-934F-4102-8721-3BE8435E653B}"/>
    <hyperlink ref="B317" r:id="rId296" xr:uid="{26F17E36-1804-4872-AE77-F0A67C258135}"/>
    <hyperlink ref="B327" r:id="rId297" xr:uid="{E40F7B47-3C57-4335-8AC9-E1D276CCECC7}"/>
    <hyperlink ref="B206" r:id="rId298" xr:uid="{594C221C-335B-4334-94E6-6A4D8B6609A7}"/>
    <hyperlink ref="B293" r:id="rId299" xr:uid="{C73A4E64-B6C0-4C6D-AF04-515B2426D16E}"/>
    <hyperlink ref="B348" r:id="rId300" xr:uid="{B64B7597-47CB-42B6-8F73-7043965E0832}"/>
    <hyperlink ref="B207" r:id="rId301" xr:uid="{AB14D229-A1C8-4E95-AE61-4D1B1DFB9D33}"/>
    <hyperlink ref="B37" r:id="rId302" xr:uid="{62A97853-EA8E-44E8-98EB-D28F6762AD8C}"/>
    <hyperlink ref="B304" r:id="rId303" xr:uid="{BCFFC606-15ED-4C80-822C-1E2127381853}"/>
    <hyperlink ref="B229" r:id="rId304" xr:uid="{28F418B3-2979-4736-83C7-1B6F1F846982}"/>
    <hyperlink ref="B230" r:id="rId305" xr:uid="{824CFDB8-8FA8-48A3-A7DE-56C585EFE74D}"/>
    <hyperlink ref="B40" r:id="rId306" xr:uid="{EDD94D5B-7AF0-40A5-B723-6D0430F3C34B}"/>
    <hyperlink ref="B289" r:id="rId307" xr:uid="{5354D429-05FB-49BE-B8A3-3C8B6C13616C}"/>
    <hyperlink ref="B58" r:id="rId308" xr:uid="{2B4AF349-6F45-47AD-BA67-165246980B5E}"/>
    <hyperlink ref="B302" r:id="rId309" xr:uid="{A65E615E-01A6-402F-9463-67F277AF36AA}"/>
    <hyperlink ref="B49" r:id="rId310" xr:uid="{FB4551AA-A908-468F-80F4-62B7E9033F84}"/>
    <hyperlink ref="B107" r:id="rId311" xr:uid="{0940D554-3F20-46A3-A355-2603D2C457C8}"/>
    <hyperlink ref="B313" r:id="rId312" xr:uid="{FD1917FC-543C-456F-BFDC-0BD103085FB4}"/>
    <hyperlink ref="B57" r:id="rId313" xr:uid="{6059CDE4-DB76-4FCA-8BB0-04E987DF918F}"/>
    <hyperlink ref="B114" r:id="rId314" xr:uid="{E2130E6E-79BD-427D-A5D4-DE7A8CFF9722}"/>
    <hyperlink ref="B128" r:id="rId315" xr:uid="{98C4495D-8BFC-4EA8-BEA6-D065483739E8}"/>
    <hyperlink ref="B237" r:id="rId316" xr:uid="{92D35552-06C4-43B6-9550-321F2A0780DA}"/>
    <hyperlink ref="B320" r:id="rId317" xr:uid="{EF990E1B-2012-4485-9460-007FFBD2E15B}"/>
    <hyperlink ref="B324" r:id="rId318" xr:uid="{3333A26F-9A88-49A5-8594-50C1B5039FC7}"/>
    <hyperlink ref="B325" r:id="rId319" xr:uid="{4D842441-47F8-4AE6-A14B-A1D60CBA40F0}"/>
    <hyperlink ref="B38" r:id="rId320" xr:uid="{666057A2-8C14-455C-97C8-CB979840F721}"/>
    <hyperlink ref="B321" r:id="rId321" xr:uid="{6EB9186C-042F-491A-8F7C-83BBD21B6E45}"/>
    <hyperlink ref="B362" r:id="rId322" xr:uid="{7ACDB2F7-50E8-4E00-AB9E-CC7F1056AB9C}"/>
    <hyperlink ref="B363" r:id="rId323" xr:uid="{A64B77BB-B9BA-405E-842A-6E803240254F}"/>
    <hyperlink ref="B379" r:id="rId324" xr:uid="{7F68219A-D053-4298-918D-5F80ECF8AE52}"/>
    <hyperlink ref="B367" r:id="rId325" xr:uid="{8D4BC770-3995-42E9-ABED-39D8C048B731}"/>
    <hyperlink ref="B16" r:id="rId326" xr:uid="{260B64DA-6B58-4824-83DA-3AAC8116B850}"/>
    <hyperlink ref="B26" r:id="rId327" xr:uid="{65F49900-F0CF-4E70-8E80-C37EE13FF201}"/>
    <hyperlink ref="B50" r:id="rId328" xr:uid="{7ABB2921-9C94-4706-9F31-D6CD0DE32601}"/>
    <hyperlink ref="B78" r:id="rId329" xr:uid="{C0576FD4-0A10-4BFE-A3FA-E4EECF9DC73E}"/>
    <hyperlink ref="B290" r:id="rId330" xr:uid="{F28627FC-A76F-4E33-AC0A-1DB25C0EAA69}"/>
    <hyperlink ref="B328" r:id="rId331" xr:uid="{B66A4866-D90D-4DCB-B6CD-6640BA4AAD72}"/>
    <hyperlink ref="B332" r:id="rId332" xr:uid="{B2E8CBA5-A91C-4803-8908-0B46299E76C9}"/>
    <hyperlink ref="B213" r:id="rId333" xr:uid="{34A18574-5A0D-4CC1-9898-CC7912D06F03}"/>
    <hyperlink ref="B14" r:id="rId334" xr:uid="{922B57B2-834D-426D-BE96-C17A52DC096A}"/>
    <hyperlink ref="B214" r:id="rId335" xr:uid="{7FAFDAAB-8B62-4D60-BE42-92F1D00E427D}"/>
    <hyperlink ref="B251" r:id="rId336" xr:uid="{C8327459-B9AE-4595-BA2D-2D24D0B26266}"/>
    <hyperlink ref="B90" r:id="rId337" xr:uid="{AC3FA35B-503C-4F79-8090-2ECA179BEE38}"/>
    <hyperlink ref="B296" r:id="rId338" xr:uid="{41FAF64E-45BF-4B0D-AB7D-6AA737787012}"/>
    <hyperlink ref="B340" r:id="rId339" xr:uid="{EFF0D7AB-547C-4FBD-BBA3-4A7AFB5D947A}"/>
    <hyperlink ref="B343" r:id="rId340" xr:uid="{D1A50A44-2EE1-4D52-804F-52F9F017CA68}"/>
    <hyperlink ref="B344" r:id="rId341" xr:uid="{DE4C40FB-627E-4428-AFFD-FAB3589DEA44}"/>
    <hyperlink ref="B349" r:id="rId342" xr:uid="{969F1247-4CB5-45F4-88D1-15C0CD586C94}"/>
    <hyperlink ref="B346" r:id="rId343" xr:uid="{6F95E51B-ACF1-4E63-B193-1228263D4FF7}"/>
    <hyperlink ref="B350" r:id="rId344" xr:uid="{29B26336-A34D-4095-A297-9E1C4647CB95}"/>
    <hyperlink ref="B131" r:id="rId345" xr:uid="{17E601F2-369F-4AA8-A82C-026D21DE31C0}"/>
    <hyperlink ref="B218" r:id="rId346" xr:uid="{6A61F112-3DA9-4B7E-937F-340E98964AB6}"/>
    <hyperlink ref="B219" r:id="rId347" xr:uid="{B3BD72D5-FDCD-49B9-A6BF-259624FB20D5}"/>
    <hyperlink ref="B351" r:id="rId348" xr:uid="{6DB4D21A-6321-4E9E-8ED3-20A058BD2A46}"/>
    <hyperlink ref="B10" r:id="rId349" xr:uid="{1D7D3E1E-0FED-41F1-A5C2-2F8ED67FD988}"/>
    <hyperlink ref="B81" r:id="rId350" xr:uid="{B21D170D-9471-41D4-BC97-195120F9AC9D}"/>
    <hyperlink ref="B15" r:id="rId351" xr:uid="{39659580-BA53-4DBA-958C-89A43981588D}"/>
    <hyperlink ref="B17" r:id="rId352" xr:uid="{2745D8B8-E2D6-47BF-A96A-3EFA647DAB64}"/>
    <hyperlink ref="B21" r:id="rId353" xr:uid="{99934E78-0959-4635-A567-715DF73F0411}"/>
    <hyperlink ref="B22" r:id="rId354" xr:uid="{789E4F7A-2CA1-48C9-94DA-A88D8CBE3C2B}"/>
    <hyperlink ref="B24" r:id="rId355" xr:uid="{80C58BA8-7769-40C0-ACB2-B2BB8F39A1F3}"/>
    <hyperlink ref="B29" r:id="rId356" xr:uid="{0467966D-C187-4615-A5C2-5496F8E5EAC7}"/>
    <hyperlink ref="B359" r:id="rId357" xr:uid="{4B5EEE76-21BD-4BF1-8554-BB5FB66153DC}"/>
    <hyperlink ref="B360" r:id="rId358" xr:uid="{D014D31D-B090-4629-B5CD-758E91E447AA}"/>
    <hyperlink ref="B31" r:id="rId359" xr:uid="{D4DA11C9-89F6-4182-AC82-5DAC338EEF5A}"/>
    <hyperlink ref="B30" r:id="rId360" xr:uid="{641856DE-C181-4882-90D5-07F171D6ED6F}"/>
    <hyperlink ref="B32" r:id="rId361" xr:uid="{6606B6E0-99AA-461E-BC7A-2FB5D13EF73D}"/>
    <hyperlink ref="B36" r:id="rId362" xr:uid="{C8930D91-AC01-4B52-87AC-1C7F62AB41D9}"/>
    <hyperlink ref="B46" r:id="rId363" xr:uid="{E7D54E0B-678E-449C-B447-6130546D2C3A}"/>
    <hyperlink ref="B72" r:id="rId364" xr:uid="{CDD1862B-6F8C-4E4C-9E30-165B8B9E78E4}"/>
    <hyperlink ref="B358" r:id="rId365" xr:uid="{C9F20F78-818A-40CA-859F-583780860F40}"/>
    <hyperlink ref="B369" r:id="rId366" xr:uid="{CAF54A43-FA49-4DA0-BB48-595FBBD85014}"/>
    <hyperlink ref="B370" r:id="rId367" xr:uid="{A9E430E6-A368-4792-9D01-0171F4CAF247}"/>
    <hyperlink ref="B71" r:id="rId368" xr:uid="{1A34F23C-FB78-4D47-A8C5-E3F10A8D3A98}"/>
    <hyperlink ref="B220" r:id="rId369" xr:uid="{FA73C159-6E4D-4A0A-BCAB-BFBC4E577DAD}"/>
    <hyperlink ref="B373" r:id="rId370" xr:uid="{0F02C245-6A4B-4CBB-86A6-9B3C2380387C}"/>
    <hyperlink ref="B352" r:id="rId371" xr:uid="{AB9098B2-69E8-4014-8D96-A144A014D989}"/>
    <hyperlink ref="B13" r:id="rId372" xr:uid="{55DF8253-00EB-4230-A2B9-8CCF712F420F}"/>
    <hyperlink ref="B285" r:id="rId373" xr:uid="{2ECE2AD1-A7E0-408F-B6AB-6829A72DC217}"/>
    <hyperlink ref="B127" r:id="rId374" xr:uid="{223278B0-3817-4505-907D-828A780C6D9B}"/>
    <hyperlink ref="B223" r:id="rId375" xr:uid="{C35E8D1D-3001-45EC-BE57-789AD9724DD9}"/>
    <hyperlink ref="B233" r:id="rId376" xr:uid="{B2853A17-5D10-4CFF-BBAB-203E6CC96FCB}"/>
    <hyperlink ref="B336" r:id="rId377" xr:uid="{42D60E8E-4D3A-46F3-82F0-EC143E442519}"/>
    <hyperlink ref="B234" r:id="rId378" xr:uid="{C5AC3C24-AC34-4C5C-93E2-1AC19031DA24}"/>
    <hyperlink ref="B353" r:id="rId379" xr:uid="{9E3B541E-9756-4CE4-82A5-39700001324B}"/>
    <hyperlink ref="B365" r:id="rId380" xr:uid="{5B2B8831-209B-4F5C-9967-8D4BB337BDEB}"/>
    <hyperlink ref="B376" r:id="rId381" xr:uid="{7B42D7BE-FBC6-4550-9B6C-FFAE6B45F781}"/>
    <hyperlink ref="B393" r:id="rId382" xr:uid="{0594FDAC-AB21-493E-9F03-C75E3270DED8}"/>
    <hyperlink ref="B396" r:id="rId383" xr:uid="{A1FC9A86-39B9-4E04-A65C-AD5D047299F5}"/>
    <hyperlink ref="B364" r:id="rId384" xr:uid="{8BBF9328-2499-40C1-8592-D784815A4F36}"/>
    <hyperlink ref="B381" r:id="rId385" xr:uid="{E4BCB9C9-B0D0-4310-B889-5CE5CCCB2098}"/>
    <hyperlink ref="B382" r:id="rId386" xr:uid="{B3B47482-C71C-4F8F-8C6C-4C611D30BBB7}"/>
    <hyperlink ref="B383" r:id="rId387" xr:uid="{6DB1DF82-86AB-43F2-BAC2-9CC7D8BA8091}"/>
    <hyperlink ref="B384" r:id="rId388" xr:uid="{F4060ADC-52B9-46A6-A4F1-89FF6976C17B}"/>
    <hyperlink ref="B385" r:id="rId389" xr:uid="{BA09E060-4199-4163-8269-844E68A9480E}"/>
    <hyperlink ref="B386" r:id="rId390" xr:uid="{5D4A1D2E-3F02-4779-A688-60C51C480EAC}"/>
    <hyperlink ref="B61" r:id="rId391" xr:uid="{38EB7AFE-CB46-4130-9FC3-72735D70A42A}"/>
    <hyperlink ref="B387" r:id="rId392" xr:uid="{1F4D0A85-84AE-4064-98BA-8C89D38641FD}"/>
    <hyperlink ref="B394" r:id="rId393" xr:uid="{FC319640-F772-4801-AD49-45AC90619D5F}"/>
    <hyperlink ref="B397" r:id="rId394" xr:uid="{24026FF3-E310-46C8-A2AE-EFFB68FDDCC1}"/>
    <hyperlink ref="B398" r:id="rId395" xr:uid="{F6AB4B03-30E8-4BD1-A9B3-BA5B4DF0099F}"/>
    <hyperlink ref="B122" r:id="rId396" xr:uid="{33AB85EB-C66A-42F0-AC8C-F1D23A366864}"/>
    <hyperlink ref="B126" r:id="rId397" xr:uid="{82472241-B382-40C3-BD45-376DEF509408}"/>
  </hyperlinks>
  <pageMargins left="0.7" right="0.7" top="0.75" bottom="0.75" header="0.3" footer="0.3"/>
  <pageSetup paperSize="9" orientation="portrait" r:id="rId398"/>
  <tableParts count="1">
    <tablePart r:id="rId39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0D2F0-F4D4-0E48-8DDD-3AE672265891}">
  <sheetPr codeName="Feuil10">
    <tabColor theme="4"/>
  </sheetPr>
  <dimension ref="A1:Q575"/>
  <sheetViews>
    <sheetView zoomScale="70" zoomScaleNormal="70" workbookViewId="0">
      <pane ySplit="1" topLeftCell="A2" activePane="bottomLeft" state="frozen"/>
      <selection pane="bottomLeft" activeCell="J21" sqref="J21"/>
    </sheetView>
  </sheetViews>
  <sheetFormatPr baseColWidth="10" defaultRowHeight="15.75" x14ac:dyDescent="0.25"/>
  <cols>
    <col min="1" max="1" width="22.375" bestFit="1" customWidth="1"/>
    <col min="2" max="2" width="16.875" bestFit="1" customWidth="1"/>
    <col min="3" max="4" width="54.5" customWidth="1"/>
    <col min="5" max="5" width="33.125" customWidth="1"/>
    <col min="6" max="6" width="30.625" customWidth="1"/>
    <col min="7" max="7" width="12.875" bestFit="1" customWidth="1"/>
    <col min="8" max="8" width="18.5" bestFit="1" customWidth="1"/>
    <col min="9" max="9" width="13.125" bestFit="1" customWidth="1"/>
    <col min="10" max="10" width="55.875" customWidth="1"/>
    <col min="11" max="11" width="33.125" hidden="1" customWidth="1"/>
    <col min="15" max="15" width="13.125" bestFit="1" customWidth="1"/>
    <col min="16" max="16" width="4.875" bestFit="1" customWidth="1"/>
    <col min="17" max="17" width="5.375" bestFit="1" customWidth="1"/>
  </cols>
  <sheetData>
    <row r="1" spans="1:17" ht="33" thickTop="1" thickBot="1" x14ac:dyDescent="0.3">
      <c r="A1" s="30" t="s">
        <v>398</v>
      </c>
      <c r="B1" s="31" t="s">
        <v>399</v>
      </c>
      <c r="C1" s="32" t="s">
        <v>400</v>
      </c>
      <c r="D1" s="32" t="s">
        <v>2520</v>
      </c>
      <c r="E1" s="33" t="s">
        <v>401</v>
      </c>
      <c r="F1" s="33" t="s">
        <v>427</v>
      </c>
      <c r="G1" s="33" t="s">
        <v>73</v>
      </c>
      <c r="H1" s="34" t="s">
        <v>402</v>
      </c>
      <c r="I1" s="31" t="s">
        <v>2263</v>
      </c>
      <c r="J1" s="58" t="s">
        <v>2262</v>
      </c>
      <c r="K1" s="33" t="s">
        <v>401</v>
      </c>
    </row>
    <row r="2" spans="1:17" ht="16.5" thickTop="1" x14ac:dyDescent="0.25">
      <c r="A2" s="26" t="s">
        <v>237</v>
      </c>
      <c r="B2" s="27">
        <v>6</v>
      </c>
      <c r="C2" s="22" t="s">
        <v>694</v>
      </c>
      <c r="D2" s="22"/>
      <c r="E2" s="22" t="s">
        <v>695</v>
      </c>
      <c r="F2" s="22" t="s">
        <v>696</v>
      </c>
      <c r="G2" s="22">
        <v>2001</v>
      </c>
      <c r="H2" s="22"/>
      <c r="I2" s="27" t="s">
        <v>2264</v>
      </c>
      <c r="J2" s="22"/>
      <c r="K2" s="22" t="s">
        <v>881</v>
      </c>
      <c r="O2" s="42" t="s">
        <v>343</v>
      </c>
      <c r="P2" s="42">
        <f>P3+P4</f>
        <v>374</v>
      </c>
      <c r="Q2" s="42"/>
    </row>
    <row r="3" spans="1:17" ht="31.5" x14ac:dyDescent="0.25">
      <c r="A3" s="26" t="s">
        <v>237</v>
      </c>
      <c r="B3" s="27">
        <v>8</v>
      </c>
      <c r="C3" s="22" t="s">
        <v>702</v>
      </c>
      <c r="D3" s="22" t="b">
        <v>0</v>
      </c>
      <c r="E3" s="22" t="s">
        <v>1474</v>
      </c>
      <c r="F3" s="22" t="s">
        <v>703</v>
      </c>
      <c r="G3" s="22">
        <v>2005</v>
      </c>
      <c r="H3" s="22"/>
      <c r="I3" s="27" t="s">
        <v>2264</v>
      </c>
      <c r="J3" s="22"/>
      <c r="K3" s="22" t="s">
        <v>695</v>
      </c>
      <c r="O3" s="42" t="s">
        <v>2265</v>
      </c>
      <c r="P3" s="42">
        <f>COUNTIF(I:I,"T")</f>
        <v>95</v>
      </c>
      <c r="Q3" s="60">
        <f>P3/P4</f>
        <v>0.34050179211469533</v>
      </c>
    </row>
    <row r="4" spans="1:17" ht="47.25" x14ac:dyDescent="0.25">
      <c r="A4" s="26" t="s">
        <v>287</v>
      </c>
      <c r="B4" s="27">
        <v>6</v>
      </c>
      <c r="C4" s="22" t="s">
        <v>773</v>
      </c>
      <c r="D4" s="22"/>
      <c r="E4" s="22" t="s">
        <v>1512</v>
      </c>
      <c r="F4" s="22" t="s">
        <v>774</v>
      </c>
      <c r="G4" s="22">
        <v>2007</v>
      </c>
      <c r="H4" s="22"/>
      <c r="I4" s="27" t="s">
        <v>2264</v>
      </c>
      <c r="J4" s="22"/>
      <c r="K4" s="22" t="s">
        <v>2208</v>
      </c>
      <c r="O4" s="42" t="s">
        <v>2267</v>
      </c>
      <c r="P4" s="42">
        <f>COUNTIF(I:I,"OUI")</f>
        <v>279</v>
      </c>
      <c r="Q4" s="42"/>
    </row>
    <row r="5" spans="1:17" x14ac:dyDescent="0.25">
      <c r="A5" s="26" t="s">
        <v>1252</v>
      </c>
      <c r="B5" s="27">
        <v>26</v>
      </c>
      <c r="C5" s="22" t="s">
        <v>1277</v>
      </c>
      <c r="D5" s="22"/>
      <c r="E5" s="22" t="s">
        <v>21</v>
      </c>
      <c r="F5" s="22" t="s">
        <v>1278</v>
      </c>
      <c r="G5" s="22">
        <v>2017</v>
      </c>
      <c r="H5" s="22"/>
      <c r="I5" s="27" t="s">
        <v>2264</v>
      </c>
      <c r="J5" s="22"/>
      <c r="K5" s="22" t="s">
        <v>2209</v>
      </c>
    </row>
    <row r="6" spans="1:17" ht="31.5" x14ac:dyDescent="0.25">
      <c r="A6" s="26" t="s">
        <v>287</v>
      </c>
      <c r="B6" s="27">
        <v>7</v>
      </c>
      <c r="C6" s="22" t="s">
        <v>775</v>
      </c>
      <c r="D6" s="22"/>
      <c r="E6" s="22" t="s">
        <v>776</v>
      </c>
      <c r="F6" s="22" t="s">
        <v>777</v>
      </c>
      <c r="G6" s="22">
        <v>2001</v>
      </c>
      <c r="H6" s="22"/>
      <c r="I6" s="27" t="s">
        <v>2264</v>
      </c>
      <c r="J6" s="22"/>
      <c r="K6" s="22" t="s">
        <v>801</v>
      </c>
    </row>
    <row r="7" spans="1:17" ht="31.5" x14ac:dyDescent="0.25">
      <c r="A7" s="26" t="s">
        <v>113</v>
      </c>
      <c r="B7" s="27">
        <v>264</v>
      </c>
      <c r="C7" s="22" t="s">
        <v>1343</v>
      </c>
      <c r="D7" s="22"/>
      <c r="E7" s="22" t="s">
        <v>1407</v>
      </c>
      <c r="F7" s="22" t="s">
        <v>1344</v>
      </c>
      <c r="G7" s="22">
        <v>2000</v>
      </c>
      <c r="H7" s="22"/>
      <c r="I7" s="27" t="s">
        <v>2264</v>
      </c>
      <c r="J7" s="22"/>
      <c r="K7" s="22" t="s">
        <v>964</v>
      </c>
    </row>
    <row r="8" spans="1:17" x14ac:dyDescent="0.25">
      <c r="A8" s="26" t="s">
        <v>1252</v>
      </c>
      <c r="B8" s="27">
        <v>217</v>
      </c>
      <c r="C8" s="22" t="s">
        <v>1287</v>
      </c>
      <c r="D8" s="22"/>
      <c r="E8" s="22" t="s">
        <v>1288</v>
      </c>
      <c r="F8" s="22" t="s">
        <v>1289</v>
      </c>
      <c r="G8" s="22">
        <v>2002</v>
      </c>
      <c r="H8" s="22"/>
      <c r="I8" s="27" t="s">
        <v>2264</v>
      </c>
      <c r="J8" s="22"/>
      <c r="K8" s="22" t="s">
        <v>1</v>
      </c>
    </row>
    <row r="9" spans="1:17" ht="47.25" x14ac:dyDescent="0.25">
      <c r="A9" s="26" t="s">
        <v>257</v>
      </c>
      <c r="B9" s="27">
        <v>14</v>
      </c>
      <c r="C9" s="22" t="s">
        <v>717</v>
      </c>
      <c r="D9" s="22"/>
      <c r="E9" s="22" t="s">
        <v>21</v>
      </c>
      <c r="F9" s="22" t="s">
        <v>718</v>
      </c>
      <c r="G9" s="22">
        <v>2000</v>
      </c>
      <c r="H9" s="22"/>
      <c r="I9" s="27" t="s">
        <v>2264</v>
      </c>
      <c r="J9" s="22"/>
      <c r="K9" s="22" t="s">
        <v>21</v>
      </c>
    </row>
    <row r="10" spans="1:17" ht="31.5" x14ac:dyDescent="0.25">
      <c r="A10" s="26" t="s">
        <v>371</v>
      </c>
      <c r="B10" s="27">
        <v>161</v>
      </c>
      <c r="C10" s="22" t="s">
        <v>1207</v>
      </c>
      <c r="D10" s="22"/>
      <c r="E10" s="24" t="s">
        <v>766</v>
      </c>
      <c r="F10" s="22" t="s">
        <v>1208</v>
      </c>
      <c r="G10" s="22">
        <v>2014</v>
      </c>
      <c r="H10" s="22"/>
      <c r="I10" s="27" t="s">
        <v>2264</v>
      </c>
      <c r="J10" s="22"/>
      <c r="K10" s="22" t="s">
        <v>1448</v>
      </c>
    </row>
    <row r="11" spans="1:17" ht="31.5" x14ac:dyDescent="0.25">
      <c r="A11" s="26" t="s">
        <v>113</v>
      </c>
      <c r="B11" s="27">
        <v>248</v>
      </c>
      <c r="C11" s="22" t="s">
        <v>1333</v>
      </c>
      <c r="D11" s="22"/>
      <c r="E11" s="24" t="s">
        <v>895</v>
      </c>
      <c r="F11" s="22" t="s">
        <v>1334</v>
      </c>
      <c r="G11" s="22">
        <v>2008</v>
      </c>
      <c r="H11" s="22"/>
      <c r="I11" s="27" t="s">
        <v>2264</v>
      </c>
      <c r="J11" s="22"/>
      <c r="K11" s="22" t="s">
        <v>776</v>
      </c>
    </row>
    <row r="12" spans="1:17" x14ac:dyDescent="0.25">
      <c r="A12" s="26" t="s">
        <v>94</v>
      </c>
      <c r="B12" s="27">
        <v>2</v>
      </c>
      <c r="C12" s="22" t="s">
        <v>586</v>
      </c>
      <c r="D12" s="22"/>
      <c r="E12" s="22" t="s">
        <v>902</v>
      </c>
      <c r="F12" s="22" t="s">
        <v>587</v>
      </c>
      <c r="G12" s="22">
        <v>2007</v>
      </c>
      <c r="H12" s="22"/>
      <c r="I12" s="27" t="s">
        <v>2264</v>
      </c>
      <c r="J12" s="22"/>
      <c r="K12" s="22" t="s">
        <v>1407</v>
      </c>
    </row>
    <row r="13" spans="1:17" x14ac:dyDescent="0.25">
      <c r="A13" s="26" t="s">
        <v>1187</v>
      </c>
      <c r="B13" s="27">
        <v>736</v>
      </c>
      <c r="C13" s="22" t="s">
        <v>1299</v>
      </c>
      <c r="D13" s="22"/>
      <c r="E13" s="22" t="s">
        <v>1433</v>
      </c>
      <c r="F13" s="22" t="s">
        <v>1300</v>
      </c>
      <c r="G13" s="22">
        <v>2000</v>
      </c>
      <c r="H13" s="22" t="s">
        <v>1301</v>
      </c>
      <c r="I13" s="27" t="s">
        <v>2264</v>
      </c>
      <c r="J13" s="22"/>
      <c r="K13" s="22" t="s">
        <v>1434</v>
      </c>
    </row>
    <row r="14" spans="1:17" ht="31.5" x14ac:dyDescent="0.25">
      <c r="A14" s="26" t="s">
        <v>237</v>
      </c>
      <c r="B14" s="27">
        <v>7</v>
      </c>
      <c r="C14" s="22" t="s">
        <v>981</v>
      </c>
      <c r="D14" s="22"/>
      <c r="E14" s="22" t="s">
        <v>699</v>
      </c>
      <c r="F14" s="22" t="s">
        <v>697</v>
      </c>
      <c r="G14" s="22">
        <v>1989</v>
      </c>
      <c r="H14" s="22"/>
      <c r="I14" s="27" t="s">
        <v>2264</v>
      </c>
      <c r="J14" s="22"/>
      <c r="K14" s="22" t="s">
        <v>1425</v>
      </c>
    </row>
    <row r="15" spans="1:17" x14ac:dyDescent="0.25">
      <c r="A15" s="26" t="s">
        <v>371</v>
      </c>
      <c r="B15" s="27">
        <v>170</v>
      </c>
      <c r="C15" s="22" t="s">
        <v>1229</v>
      </c>
      <c r="D15" s="22"/>
      <c r="E15" s="22" t="s">
        <v>1427</v>
      </c>
      <c r="F15" s="22" t="s">
        <v>1230</v>
      </c>
      <c r="G15" s="22">
        <v>2018</v>
      </c>
      <c r="H15" s="22" t="s">
        <v>1060</v>
      </c>
      <c r="I15" s="27" t="s">
        <v>2264</v>
      </c>
      <c r="J15" s="22"/>
      <c r="K15" s="22" t="s">
        <v>771</v>
      </c>
    </row>
    <row r="16" spans="1:17" ht="31.5" x14ac:dyDescent="0.25">
      <c r="A16" s="26" t="s">
        <v>1252</v>
      </c>
      <c r="B16" s="27">
        <v>236</v>
      </c>
      <c r="C16" s="22" t="s">
        <v>1290</v>
      </c>
      <c r="D16" s="22"/>
      <c r="E16" s="22" t="s">
        <v>974</v>
      </c>
      <c r="F16" s="22" t="s">
        <v>1291</v>
      </c>
      <c r="G16" s="22">
        <v>2003</v>
      </c>
      <c r="H16" s="22" t="s">
        <v>1292</v>
      </c>
      <c r="I16" s="27" t="s">
        <v>2264</v>
      </c>
      <c r="J16" s="22"/>
      <c r="K16" s="22" t="s">
        <v>1288</v>
      </c>
    </row>
    <row r="17" spans="1:11" x14ac:dyDescent="0.25">
      <c r="A17" s="26" t="s">
        <v>279</v>
      </c>
      <c r="B17" s="27">
        <v>56</v>
      </c>
      <c r="C17" s="22" t="s">
        <v>727</v>
      </c>
      <c r="D17" s="22"/>
      <c r="E17" s="22" t="s">
        <v>952</v>
      </c>
      <c r="F17" s="22" t="s">
        <v>728</v>
      </c>
      <c r="G17" s="22">
        <v>2021</v>
      </c>
      <c r="H17" s="22" t="s">
        <v>729</v>
      </c>
      <c r="I17" s="27" t="s">
        <v>2264</v>
      </c>
      <c r="J17" s="22"/>
      <c r="K17" s="22" t="s">
        <v>21</v>
      </c>
    </row>
    <row r="18" spans="1:11" ht="31.5" x14ac:dyDescent="0.25">
      <c r="A18" s="26" t="s">
        <v>1252</v>
      </c>
      <c r="B18" s="27">
        <v>179</v>
      </c>
      <c r="C18" s="22" t="s">
        <v>1285</v>
      </c>
      <c r="D18" s="22"/>
      <c r="E18" s="22" t="s">
        <v>1437</v>
      </c>
      <c r="F18" s="22" t="s">
        <v>1286</v>
      </c>
      <c r="G18" s="22">
        <v>42283</v>
      </c>
      <c r="H18" s="22"/>
      <c r="I18" s="27" t="s">
        <v>2264</v>
      </c>
      <c r="J18" s="22"/>
      <c r="K18" s="24" t="s">
        <v>766</v>
      </c>
    </row>
    <row r="19" spans="1:11" ht="31.5" x14ac:dyDescent="0.25">
      <c r="A19" s="26" t="s">
        <v>113</v>
      </c>
      <c r="B19" s="27">
        <v>249</v>
      </c>
      <c r="C19" s="22" t="s">
        <v>1337</v>
      </c>
      <c r="D19" s="22"/>
      <c r="E19" s="22" t="s">
        <v>1423</v>
      </c>
      <c r="F19" s="22" t="s">
        <v>1338</v>
      </c>
      <c r="G19" s="22">
        <v>2016</v>
      </c>
      <c r="H19" s="22"/>
      <c r="I19" s="27" t="s">
        <v>2264</v>
      </c>
      <c r="J19" s="22"/>
      <c r="K19" s="24" t="s">
        <v>895</v>
      </c>
    </row>
    <row r="20" spans="1:11" x14ac:dyDescent="0.25">
      <c r="A20" s="26" t="s">
        <v>1252</v>
      </c>
      <c r="B20" s="27">
        <v>21</v>
      </c>
      <c r="C20" s="22" t="s">
        <v>1273</v>
      </c>
      <c r="D20" s="22"/>
      <c r="E20" s="22" t="s">
        <v>1274</v>
      </c>
      <c r="F20" s="22" t="s">
        <v>1275</v>
      </c>
      <c r="G20" s="22">
        <v>2007</v>
      </c>
      <c r="H20" s="22" t="s">
        <v>1276</v>
      </c>
      <c r="I20" s="27" t="s">
        <v>2264</v>
      </c>
      <c r="J20" s="22"/>
      <c r="K20" s="22" t="s">
        <v>902</v>
      </c>
    </row>
    <row r="21" spans="1:11" ht="31.5" x14ac:dyDescent="0.25">
      <c r="A21" s="26" t="s">
        <v>371</v>
      </c>
      <c r="B21" s="27">
        <v>161</v>
      </c>
      <c r="C21" s="22" t="s">
        <v>1205</v>
      </c>
      <c r="D21" s="22"/>
      <c r="E21" s="22" t="s">
        <v>1413</v>
      </c>
      <c r="F21" s="22" t="s">
        <v>1206</v>
      </c>
      <c r="G21" s="22">
        <v>2009</v>
      </c>
      <c r="H21" s="22"/>
      <c r="I21" s="27" t="s">
        <v>2264</v>
      </c>
      <c r="J21" s="22"/>
      <c r="K21" s="22" t="s">
        <v>929</v>
      </c>
    </row>
    <row r="22" spans="1:11" ht="31.5" x14ac:dyDescent="0.25">
      <c r="A22" s="26" t="s">
        <v>287</v>
      </c>
      <c r="B22" s="27">
        <v>3</v>
      </c>
      <c r="C22" s="22" t="s">
        <v>765</v>
      </c>
      <c r="D22" s="22"/>
      <c r="E22" s="22" t="s">
        <v>766</v>
      </c>
      <c r="F22" s="22" t="s">
        <v>767</v>
      </c>
      <c r="G22" s="22">
        <v>2006</v>
      </c>
      <c r="H22" s="22"/>
      <c r="I22" s="27" t="s">
        <v>2264</v>
      </c>
      <c r="J22" s="22"/>
      <c r="K22" s="22" t="s">
        <v>1433</v>
      </c>
    </row>
    <row r="23" spans="1:11" x14ac:dyDescent="0.25">
      <c r="A23" s="26" t="s">
        <v>237</v>
      </c>
      <c r="B23" s="27">
        <v>7</v>
      </c>
      <c r="C23" s="22" t="s">
        <v>700</v>
      </c>
      <c r="D23" s="22"/>
      <c r="E23" s="22" t="s">
        <v>962</v>
      </c>
      <c r="F23" s="22" t="s">
        <v>701</v>
      </c>
      <c r="G23" s="22">
        <v>2005</v>
      </c>
      <c r="H23" s="22"/>
      <c r="I23" s="27" t="s">
        <v>2264</v>
      </c>
      <c r="J23" s="22"/>
      <c r="K23" s="22" t="s">
        <v>699</v>
      </c>
    </row>
    <row r="24" spans="1:11" ht="47.25" x14ac:dyDescent="0.25">
      <c r="A24" s="26" t="s">
        <v>374</v>
      </c>
      <c r="B24" s="27">
        <v>293</v>
      </c>
      <c r="C24" s="22" t="s">
        <v>1177</v>
      </c>
      <c r="D24" s="22"/>
      <c r="E24" s="22" t="s">
        <v>1451</v>
      </c>
      <c r="F24" s="22" t="s">
        <v>1178</v>
      </c>
      <c r="G24" s="22">
        <v>1989</v>
      </c>
      <c r="H24" s="22"/>
      <c r="I24" s="27" t="s">
        <v>2264</v>
      </c>
      <c r="J24" s="22"/>
      <c r="K24" s="22" t="s">
        <v>1454</v>
      </c>
    </row>
    <row r="25" spans="1:11" ht="31.5" x14ac:dyDescent="0.25">
      <c r="A25" s="26" t="s">
        <v>105</v>
      </c>
      <c r="B25" s="27">
        <v>4</v>
      </c>
      <c r="C25" s="22" t="s">
        <v>600</v>
      </c>
      <c r="D25" s="22"/>
      <c r="E25" s="22" t="s">
        <v>882</v>
      </c>
      <c r="F25" s="22" t="s">
        <v>601</v>
      </c>
      <c r="G25" s="22">
        <v>1986</v>
      </c>
      <c r="H25" s="22" t="s">
        <v>602</v>
      </c>
      <c r="I25" s="27" t="s">
        <v>2264</v>
      </c>
      <c r="J25" s="22"/>
      <c r="K25" s="22" t="s">
        <v>1427</v>
      </c>
    </row>
    <row r="26" spans="1:11" ht="31.5" x14ac:dyDescent="0.25">
      <c r="A26" s="26" t="s">
        <v>83</v>
      </c>
      <c r="B26" s="27">
        <v>2</v>
      </c>
      <c r="C26" s="22" t="s">
        <v>508</v>
      </c>
      <c r="D26" s="22"/>
      <c r="E26" s="22" t="s">
        <v>915</v>
      </c>
      <c r="F26" s="22" t="s">
        <v>560</v>
      </c>
      <c r="G26" s="22">
        <v>2020</v>
      </c>
      <c r="H26" s="22" t="s">
        <v>509</v>
      </c>
      <c r="I26" s="27" t="s">
        <v>2264</v>
      </c>
      <c r="J26" s="22"/>
      <c r="K26" s="22" t="s">
        <v>903</v>
      </c>
    </row>
    <row r="27" spans="1:11" ht="31.5" x14ac:dyDescent="0.25">
      <c r="A27" s="26" t="s">
        <v>246</v>
      </c>
      <c r="B27" s="27">
        <v>10</v>
      </c>
      <c r="C27" s="22" t="s">
        <v>677</v>
      </c>
      <c r="D27" s="22"/>
      <c r="E27" s="22" t="s">
        <v>1499</v>
      </c>
      <c r="F27" s="22" t="s">
        <v>678</v>
      </c>
      <c r="G27" s="22">
        <v>2008</v>
      </c>
      <c r="H27" s="22"/>
      <c r="I27" s="27" t="s">
        <v>2264</v>
      </c>
      <c r="J27" s="22"/>
      <c r="K27" s="22" t="s">
        <v>2210</v>
      </c>
    </row>
    <row r="28" spans="1:11" ht="31.5" x14ac:dyDescent="0.25">
      <c r="A28" s="26" t="s">
        <v>1252</v>
      </c>
      <c r="B28" s="27">
        <v>167</v>
      </c>
      <c r="C28" s="22" t="s">
        <v>1282</v>
      </c>
      <c r="D28" s="22"/>
      <c r="E28" s="22" t="s">
        <v>1283</v>
      </c>
      <c r="F28" s="22" t="s">
        <v>1284</v>
      </c>
      <c r="G28" s="22">
        <v>39121</v>
      </c>
      <c r="H28" s="22"/>
      <c r="I28" s="27" t="s">
        <v>2264</v>
      </c>
      <c r="J28" s="22"/>
      <c r="K28" s="22" t="s">
        <v>1435</v>
      </c>
    </row>
    <row r="29" spans="1:11" ht="31.5" x14ac:dyDescent="0.25">
      <c r="A29" s="26" t="s">
        <v>86</v>
      </c>
      <c r="B29" s="27">
        <v>53</v>
      </c>
      <c r="C29" s="22" t="s">
        <v>833</v>
      </c>
      <c r="D29" s="22"/>
      <c r="E29" s="22" t="s">
        <v>1479</v>
      </c>
      <c r="F29" s="22" t="s">
        <v>834</v>
      </c>
      <c r="G29" s="22">
        <v>2017</v>
      </c>
      <c r="H29" s="22" t="s">
        <v>835</v>
      </c>
      <c r="I29" s="27" t="s">
        <v>2264</v>
      </c>
      <c r="J29" s="22"/>
      <c r="K29" s="22" t="s">
        <v>1221</v>
      </c>
    </row>
    <row r="30" spans="1:11" ht="31.5" x14ac:dyDescent="0.25">
      <c r="A30" s="26" t="s">
        <v>81</v>
      </c>
      <c r="B30" s="27">
        <v>4</v>
      </c>
      <c r="C30" s="22" t="s">
        <v>503</v>
      </c>
      <c r="D30" s="22"/>
      <c r="E30" s="22" t="s">
        <v>938</v>
      </c>
      <c r="F30" s="22" t="s">
        <v>504</v>
      </c>
      <c r="G30" s="22">
        <v>2016</v>
      </c>
      <c r="H30" s="22" t="s">
        <v>505</v>
      </c>
      <c r="I30" s="27" t="s">
        <v>2264</v>
      </c>
      <c r="J30" s="22"/>
      <c r="K30" s="22" t="s">
        <v>974</v>
      </c>
    </row>
    <row r="31" spans="1:11" ht="31.5" x14ac:dyDescent="0.25">
      <c r="A31" s="26" t="s">
        <v>1189</v>
      </c>
      <c r="B31" s="27">
        <v>644</v>
      </c>
      <c r="C31" s="22" t="s">
        <v>1353</v>
      </c>
      <c r="D31" s="22"/>
      <c r="E31" s="22" t="s">
        <v>1438</v>
      </c>
      <c r="F31" s="22" t="s">
        <v>1354</v>
      </c>
      <c r="G31" s="22">
        <v>1998</v>
      </c>
      <c r="H31" s="22" t="s">
        <v>1355</v>
      </c>
      <c r="I31" s="27" t="s">
        <v>2264</v>
      </c>
      <c r="J31" s="22"/>
      <c r="K31" s="22" t="s">
        <v>967</v>
      </c>
    </row>
    <row r="32" spans="1:11" x14ac:dyDescent="0.25">
      <c r="A32" s="26" t="s">
        <v>105</v>
      </c>
      <c r="B32" s="27">
        <v>6</v>
      </c>
      <c r="C32" s="22" t="s">
        <v>613</v>
      </c>
      <c r="D32" s="22"/>
      <c r="E32" s="22" t="s">
        <v>886</v>
      </c>
      <c r="F32" s="22" t="s">
        <v>614</v>
      </c>
      <c r="G32" s="22">
        <v>1975</v>
      </c>
      <c r="H32" s="22" t="s">
        <v>615</v>
      </c>
      <c r="I32" s="27" t="s">
        <v>2264</v>
      </c>
      <c r="J32" s="22"/>
      <c r="K32" s="22" t="s">
        <v>952</v>
      </c>
    </row>
    <row r="33" spans="1:11" ht="31.5" x14ac:dyDescent="0.25">
      <c r="A33" s="26" t="s">
        <v>371</v>
      </c>
      <c r="B33" s="27">
        <v>161</v>
      </c>
      <c r="C33" s="22" t="s">
        <v>1212</v>
      </c>
      <c r="D33" s="22"/>
      <c r="E33" s="1" t="s">
        <v>241</v>
      </c>
      <c r="F33" s="22" t="s">
        <v>1213</v>
      </c>
      <c r="G33" s="22">
        <v>2016</v>
      </c>
      <c r="H33" s="22"/>
      <c r="I33" s="27" t="s">
        <v>2264</v>
      </c>
      <c r="J33" s="22"/>
      <c r="K33" s="22" t="s">
        <v>1437</v>
      </c>
    </row>
    <row r="34" spans="1:11" ht="31.5" x14ac:dyDescent="0.25">
      <c r="A34" s="26" t="s">
        <v>312</v>
      </c>
      <c r="B34" s="27">
        <v>14</v>
      </c>
      <c r="C34" s="22" t="s">
        <v>751</v>
      </c>
      <c r="D34" s="22"/>
      <c r="E34" s="22" t="s">
        <v>1473</v>
      </c>
      <c r="F34" s="22" t="s">
        <v>752</v>
      </c>
      <c r="G34" s="22">
        <v>2020</v>
      </c>
      <c r="H34" s="22" t="s">
        <v>559</v>
      </c>
      <c r="I34" s="27" t="s">
        <v>2264</v>
      </c>
      <c r="J34" s="22"/>
      <c r="K34" s="22" t="s">
        <v>1311</v>
      </c>
    </row>
    <row r="35" spans="1:11" ht="31.5" x14ac:dyDescent="0.25">
      <c r="A35" s="26" t="s">
        <v>371</v>
      </c>
      <c r="B35" s="27">
        <v>161</v>
      </c>
      <c r="C35" s="22" t="s">
        <v>1203</v>
      </c>
      <c r="D35" s="22"/>
      <c r="E35" s="22" t="s">
        <v>908</v>
      </c>
      <c r="F35" s="22" t="s">
        <v>1204</v>
      </c>
      <c r="G35" s="22">
        <v>2007</v>
      </c>
      <c r="H35" s="22"/>
      <c r="I35" s="27" t="s">
        <v>2264</v>
      </c>
      <c r="J35" s="22"/>
      <c r="K35" s="22" t="s">
        <v>1423</v>
      </c>
    </row>
    <row r="36" spans="1:11" ht="31.5" x14ac:dyDescent="0.25">
      <c r="A36" s="26" t="s">
        <v>248</v>
      </c>
      <c r="B36" s="27">
        <v>44</v>
      </c>
      <c r="C36" s="22" t="s">
        <v>674</v>
      </c>
      <c r="D36" s="22"/>
      <c r="E36" s="22" t="s">
        <v>948</v>
      </c>
      <c r="F36" s="22" t="s">
        <v>637</v>
      </c>
      <c r="G36" s="22">
        <v>2005</v>
      </c>
      <c r="H36" s="22"/>
      <c r="I36" s="27" t="s">
        <v>2264</v>
      </c>
      <c r="J36" s="22"/>
      <c r="K36" s="22" t="s">
        <v>1419</v>
      </c>
    </row>
    <row r="37" spans="1:11" ht="47.25" x14ac:dyDescent="0.25">
      <c r="A37" s="26" t="s">
        <v>234</v>
      </c>
      <c r="B37" s="27">
        <v>64</v>
      </c>
      <c r="C37" s="22" t="s">
        <v>682</v>
      </c>
      <c r="D37" s="22"/>
      <c r="E37" s="22" t="s">
        <v>1494</v>
      </c>
      <c r="F37" s="22" t="s">
        <v>683</v>
      </c>
      <c r="G37" s="22">
        <v>2011</v>
      </c>
      <c r="H37" s="22"/>
      <c r="I37" s="27" t="s">
        <v>2264</v>
      </c>
      <c r="J37" s="22"/>
      <c r="K37" s="22" t="s">
        <v>1274</v>
      </c>
    </row>
    <row r="38" spans="1:11" ht="47.25" x14ac:dyDescent="0.25">
      <c r="A38" s="26" t="s">
        <v>81</v>
      </c>
      <c r="B38" s="27">
        <v>1</v>
      </c>
      <c r="C38" s="22" t="s">
        <v>496</v>
      </c>
      <c r="D38" s="22"/>
      <c r="E38" s="22" t="s">
        <v>131</v>
      </c>
      <c r="F38" s="22" t="s">
        <v>497</v>
      </c>
      <c r="G38" s="22">
        <v>2013</v>
      </c>
      <c r="H38" s="22"/>
      <c r="I38" s="27" t="s">
        <v>2264</v>
      </c>
      <c r="J38" s="22"/>
      <c r="K38" s="22" t="s">
        <v>1413</v>
      </c>
    </row>
    <row r="39" spans="1:11" ht="31.5" x14ac:dyDescent="0.25">
      <c r="A39" s="26" t="s">
        <v>1094</v>
      </c>
      <c r="B39" s="27">
        <v>14</v>
      </c>
      <c r="C39" s="22" t="s">
        <v>1326</v>
      </c>
      <c r="D39" s="22"/>
      <c r="E39" s="22" t="s">
        <v>50</v>
      </c>
      <c r="F39" s="22" t="s">
        <v>1325</v>
      </c>
      <c r="G39" s="22"/>
      <c r="H39" s="22"/>
      <c r="I39" s="27" t="s">
        <v>2264</v>
      </c>
      <c r="J39" s="22"/>
      <c r="K39" s="22" t="s">
        <v>2211</v>
      </c>
    </row>
    <row r="40" spans="1:11" ht="31.5" x14ac:dyDescent="0.25">
      <c r="A40" s="26" t="s">
        <v>93</v>
      </c>
      <c r="B40" s="27">
        <v>1</v>
      </c>
      <c r="C40" s="22" t="s">
        <v>633</v>
      </c>
      <c r="D40" s="22"/>
      <c r="E40" s="22" t="s">
        <v>50</v>
      </c>
      <c r="F40" s="22" t="s">
        <v>634</v>
      </c>
      <c r="G40" s="22">
        <v>43978</v>
      </c>
      <c r="H40" s="22"/>
      <c r="I40" s="27" t="s">
        <v>2264</v>
      </c>
      <c r="J40" s="22"/>
      <c r="K40" s="22" t="s">
        <v>766</v>
      </c>
    </row>
    <row r="41" spans="1:11" x14ac:dyDescent="0.25">
      <c r="A41" s="26" t="s">
        <v>236</v>
      </c>
      <c r="B41" s="27">
        <v>51</v>
      </c>
      <c r="C41" s="22" t="s">
        <v>690</v>
      </c>
      <c r="D41" s="22"/>
      <c r="E41" s="22" t="s">
        <v>50</v>
      </c>
      <c r="F41" s="22" t="s">
        <v>691</v>
      </c>
      <c r="G41" s="22">
        <v>1999</v>
      </c>
      <c r="H41" s="22"/>
      <c r="I41" s="27" t="s">
        <v>2264</v>
      </c>
      <c r="J41" s="22"/>
      <c r="K41" s="22" t="s">
        <v>962</v>
      </c>
    </row>
    <row r="42" spans="1:11" ht="31.5" x14ac:dyDescent="0.25">
      <c r="A42" s="28" t="s">
        <v>78</v>
      </c>
      <c r="B42" s="27">
        <v>10</v>
      </c>
      <c r="C42" s="22" t="s">
        <v>475</v>
      </c>
      <c r="D42" s="22"/>
      <c r="E42" s="22" t="s">
        <v>50</v>
      </c>
      <c r="F42" s="22" t="s">
        <v>476</v>
      </c>
      <c r="G42" s="22">
        <v>2017</v>
      </c>
      <c r="H42" s="22"/>
      <c r="I42" s="27" t="s">
        <v>2264</v>
      </c>
      <c r="J42" s="22"/>
      <c r="K42" s="22" t="s">
        <v>1451</v>
      </c>
    </row>
    <row r="43" spans="1:11" x14ac:dyDescent="0.25">
      <c r="A43" s="26" t="s">
        <v>78</v>
      </c>
      <c r="B43" s="27">
        <v>4</v>
      </c>
      <c r="C43" s="22" t="s">
        <v>447</v>
      </c>
      <c r="D43" s="22"/>
      <c r="E43" s="22" t="s">
        <v>448</v>
      </c>
      <c r="F43" s="22" t="s">
        <v>449</v>
      </c>
      <c r="G43" s="22">
        <v>39911</v>
      </c>
      <c r="H43" s="22"/>
      <c r="I43" s="27" t="s">
        <v>2264</v>
      </c>
      <c r="J43" s="22"/>
      <c r="K43" s="22" t="s">
        <v>8</v>
      </c>
    </row>
    <row r="44" spans="1:11" ht="31.5" x14ac:dyDescent="0.25">
      <c r="A44" s="26" t="s">
        <v>78</v>
      </c>
      <c r="B44" s="27">
        <v>5</v>
      </c>
      <c r="C44" s="22" t="s">
        <v>455</v>
      </c>
      <c r="D44" s="22"/>
      <c r="E44" s="22" t="s">
        <v>50</v>
      </c>
      <c r="F44" s="22" t="s">
        <v>456</v>
      </c>
      <c r="G44" s="22">
        <v>41269</v>
      </c>
      <c r="H44" s="22"/>
      <c r="I44" s="27" t="s">
        <v>2264</v>
      </c>
      <c r="J44" s="22"/>
      <c r="K44" s="22" t="s">
        <v>2212</v>
      </c>
    </row>
    <row r="45" spans="1:11" ht="47.25" x14ac:dyDescent="0.25">
      <c r="A45" s="26" t="s">
        <v>78</v>
      </c>
      <c r="B45" s="27">
        <v>5</v>
      </c>
      <c r="C45" s="22" t="s">
        <v>453</v>
      </c>
      <c r="D45" s="22"/>
      <c r="E45" s="22" t="s">
        <v>50</v>
      </c>
      <c r="F45" s="22" t="s">
        <v>454</v>
      </c>
      <c r="G45" s="22">
        <v>41087</v>
      </c>
      <c r="H45" s="22"/>
      <c r="I45" s="27" t="s">
        <v>2264</v>
      </c>
      <c r="J45" s="22"/>
      <c r="K45" s="22" t="s">
        <v>2213</v>
      </c>
    </row>
    <row r="46" spans="1:11" ht="31.5" x14ac:dyDescent="0.25">
      <c r="A46" s="26" t="s">
        <v>78</v>
      </c>
      <c r="B46" s="27">
        <v>3</v>
      </c>
      <c r="C46" s="22" t="s">
        <v>439</v>
      </c>
      <c r="D46" s="22"/>
      <c r="E46" s="22" t="s">
        <v>521</v>
      </c>
      <c r="F46" s="22" t="s">
        <v>440</v>
      </c>
      <c r="G46" s="22">
        <v>35144</v>
      </c>
      <c r="H46" s="22"/>
      <c r="I46" s="27" t="s">
        <v>2264</v>
      </c>
      <c r="J46" s="22"/>
      <c r="K46" s="22" t="s">
        <v>882</v>
      </c>
    </row>
    <row r="47" spans="1:11" ht="31.5" x14ac:dyDescent="0.25">
      <c r="A47" s="26" t="s">
        <v>78</v>
      </c>
      <c r="B47" s="27">
        <v>3</v>
      </c>
      <c r="C47" s="22" t="s">
        <v>441</v>
      </c>
      <c r="D47" s="22"/>
      <c r="E47" s="22" t="s">
        <v>50</v>
      </c>
      <c r="F47" s="22" t="s">
        <v>442</v>
      </c>
      <c r="G47" s="22">
        <v>35739</v>
      </c>
      <c r="H47" s="22"/>
      <c r="I47" s="27" t="s">
        <v>2264</v>
      </c>
      <c r="J47" s="22"/>
      <c r="K47" s="22" t="s">
        <v>901</v>
      </c>
    </row>
    <row r="48" spans="1:11" ht="47.25" x14ac:dyDescent="0.25">
      <c r="A48" s="28" t="s">
        <v>78</v>
      </c>
      <c r="B48" s="27">
        <v>9</v>
      </c>
      <c r="C48" s="22" t="s">
        <v>470</v>
      </c>
      <c r="D48" s="22"/>
      <c r="E48" s="22" t="s">
        <v>904</v>
      </c>
      <c r="F48" s="22" t="s">
        <v>480</v>
      </c>
      <c r="G48" s="22">
        <v>2018</v>
      </c>
      <c r="H48" s="22" t="s">
        <v>471</v>
      </c>
      <c r="I48" s="27" t="s">
        <v>2264</v>
      </c>
      <c r="J48" s="22"/>
      <c r="K48" s="22" t="s">
        <v>936</v>
      </c>
    </row>
    <row r="49" spans="1:11" ht="31.5" x14ac:dyDescent="0.25">
      <c r="A49" s="26" t="s">
        <v>77</v>
      </c>
      <c r="B49" s="27">
        <v>4</v>
      </c>
      <c r="C49" s="22" t="s">
        <v>420</v>
      </c>
      <c r="D49" s="22"/>
      <c r="E49" s="22" t="s">
        <v>945</v>
      </c>
      <c r="F49" s="22" t="s">
        <v>421</v>
      </c>
      <c r="G49" s="22">
        <v>2000</v>
      </c>
      <c r="H49" s="22" t="s">
        <v>422</v>
      </c>
      <c r="I49" s="27" t="s">
        <v>2264</v>
      </c>
      <c r="J49" s="22"/>
      <c r="K49" s="22" t="s">
        <v>915</v>
      </c>
    </row>
    <row r="50" spans="1:11" ht="31.5" x14ac:dyDescent="0.25">
      <c r="A50" s="26" t="s">
        <v>107</v>
      </c>
      <c r="B50" s="27">
        <v>14</v>
      </c>
      <c r="C50" s="22" t="s">
        <v>627</v>
      </c>
      <c r="D50" s="22"/>
      <c r="E50" s="22" t="s">
        <v>300</v>
      </c>
      <c r="F50" s="22" t="s">
        <v>421</v>
      </c>
      <c r="G50" s="22">
        <v>2020</v>
      </c>
      <c r="H50" s="22"/>
      <c r="I50" s="27" t="s">
        <v>2264</v>
      </c>
      <c r="J50" s="22"/>
      <c r="K50" s="22" t="s">
        <v>1452</v>
      </c>
    </row>
    <row r="51" spans="1:11" x14ac:dyDescent="0.25">
      <c r="A51" s="26" t="s">
        <v>82</v>
      </c>
      <c r="B51" s="27">
        <v>7</v>
      </c>
      <c r="C51" s="22" t="s">
        <v>506</v>
      </c>
      <c r="D51" s="22"/>
      <c r="E51" s="22" t="s">
        <v>941</v>
      </c>
      <c r="F51" s="22" t="s">
        <v>459</v>
      </c>
      <c r="G51" s="22">
        <v>2017</v>
      </c>
      <c r="H51" s="22" t="s">
        <v>507</v>
      </c>
      <c r="I51" s="27" t="s">
        <v>2264</v>
      </c>
      <c r="J51" s="22"/>
      <c r="K51" s="24" t="s">
        <v>923</v>
      </c>
    </row>
    <row r="52" spans="1:11" x14ac:dyDescent="0.25">
      <c r="A52" s="28" t="s">
        <v>78</v>
      </c>
      <c r="B52" s="27">
        <v>10</v>
      </c>
      <c r="C52" s="22" t="s">
        <v>477</v>
      </c>
      <c r="D52" s="22"/>
      <c r="E52" s="22" t="s">
        <v>941</v>
      </c>
      <c r="F52" s="22" t="s">
        <v>478</v>
      </c>
      <c r="G52" s="22">
        <v>2018</v>
      </c>
      <c r="H52" s="22" t="s">
        <v>479</v>
      </c>
      <c r="I52" s="27" t="s">
        <v>2264</v>
      </c>
      <c r="J52" s="22"/>
      <c r="K52" s="22" t="s">
        <v>1003</v>
      </c>
    </row>
    <row r="53" spans="1:11" x14ac:dyDescent="0.25">
      <c r="A53" s="26" t="s">
        <v>107</v>
      </c>
      <c r="B53" s="27">
        <v>9</v>
      </c>
      <c r="C53" s="22" t="s">
        <v>624</v>
      </c>
      <c r="D53" s="22"/>
      <c r="E53" s="22" t="s">
        <v>625</v>
      </c>
      <c r="F53" s="22" t="s">
        <v>626</v>
      </c>
      <c r="G53" s="22">
        <v>37226</v>
      </c>
      <c r="H53" s="22" t="s">
        <v>564</v>
      </c>
      <c r="I53" s="27" t="s">
        <v>2264</v>
      </c>
      <c r="J53" s="22"/>
      <c r="K53" s="22" t="s">
        <v>907</v>
      </c>
    </row>
    <row r="54" spans="1:11" ht="31.5" x14ac:dyDescent="0.25">
      <c r="A54" s="26" t="s">
        <v>248</v>
      </c>
      <c r="B54" s="27">
        <v>23</v>
      </c>
      <c r="C54" s="22" t="s">
        <v>659</v>
      </c>
      <c r="D54" s="22"/>
      <c r="E54" s="22" t="s">
        <v>914</v>
      </c>
      <c r="F54" s="22" t="s">
        <v>660</v>
      </c>
      <c r="G54" s="22">
        <v>2005</v>
      </c>
      <c r="H54" s="22"/>
      <c r="I54" s="27" t="s">
        <v>2264</v>
      </c>
      <c r="J54" s="22"/>
      <c r="K54" s="22" t="s">
        <v>2214</v>
      </c>
    </row>
    <row r="55" spans="1:11" ht="31.5" x14ac:dyDescent="0.25">
      <c r="A55" s="26" t="s">
        <v>83</v>
      </c>
      <c r="B55" s="27">
        <v>10</v>
      </c>
      <c r="C55" s="22" t="s">
        <v>518</v>
      </c>
      <c r="D55" s="22"/>
      <c r="E55" s="22" t="s">
        <v>906</v>
      </c>
      <c r="F55" s="22" t="s">
        <v>519</v>
      </c>
      <c r="G55" s="22">
        <v>2017</v>
      </c>
      <c r="H55" s="22" t="s">
        <v>520</v>
      </c>
      <c r="I55" s="27" t="s">
        <v>2264</v>
      </c>
      <c r="J55" s="22"/>
      <c r="K55" s="22" t="s">
        <v>804</v>
      </c>
    </row>
    <row r="56" spans="1:11" ht="31.5" x14ac:dyDescent="0.25">
      <c r="A56" s="26" t="s">
        <v>105</v>
      </c>
      <c r="B56" s="27">
        <v>4</v>
      </c>
      <c r="C56" s="22" t="s">
        <v>608</v>
      </c>
      <c r="D56" s="22"/>
      <c r="E56" s="22" t="s">
        <v>925</v>
      </c>
      <c r="F56" s="22" t="s">
        <v>609</v>
      </c>
      <c r="G56" s="22">
        <v>2005</v>
      </c>
      <c r="H56" s="22" t="s">
        <v>610</v>
      </c>
      <c r="I56" s="27" t="s">
        <v>2264</v>
      </c>
      <c r="J56" s="22"/>
      <c r="K56" s="22" t="s">
        <v>2215</v>
      </c>
    </row>
    <row r="57" spans="1:11" ht="63" x14ac:dyDescent="0.25">
      <c r="A57" s="26" t="s">
        <v>92</v>
      </c>
      <c r="B57" s="27">
        <v>8</v>
      </c>
      <c r="C57" s="22" t="s">
        <v>562</v>
      </c>
      <c r="D57" s="22"/>
      <c r="E57" s="22" t="s">
        <v>563</v>
      </c>
      <c r="F57" s="22" t="s">
        <v>565</v>
      </c>
      <c r="G57" s="22">
        <v>2019</v>
      </c>
      <c r="H57" s="22" t="s">
        <v>564</v>
      </c>
      <c r="I57" s="27" t="s">
        <v>2264</v>
      </c>
      <c r="J57" s="22"/>
      <c r="K57" s="22" t="s">
        <v>2216</v>
      </c>
    </row>
    <row r="58" spans="1:11" ht="63" x14ac:dyDescent="0.25">
      <c r="A58" s="26" t="s">
        <v>92</v>
      </c>
      <c r="B58" s="27">
        <v>9</v>
      </c>
      <c r="C58" s="22" t="s">
        <v>567</v>
      </c>
      <c r="D58" s="22"/>
      <c r="E58" s="22" t="s">
        <v>563</v>
      </c>
      <c r="F58" s="22" t="s">
        <v>569</v>
      </c>
      <c r="G58" s="22">
        <v>2018</v>
      </c>
      <c r="H58" s="22" t="s">
        <v>446</v>
      </c>
      <c r="I58" s="27" t="s">
        <v>2264</v>
      </c>
      <c r="J58" s="22"/>
      <c r="K58" s="22" t="s">
        <v>1423</v>
      </c>
    </row>
    <row r="59" spans="1:11" ht="78.75" x14ac:dyDescent="0.25">
      <c r="A59" s="26" t="s">
        <v>92</v>
      </c>
      <c r="B59" s="27">
        <v>9</v>
      </c>
      <c r="C59" s="22" t="s">
        <v>566</v>
      </c>
      <c r="D59" s="22"/>
      <c r="E59" s="22" t="s">
        <v>563</v>
      </c>
      <c r="F59" s="22" t="s">
        <v>568</v>
      </c>
      <c r="G59" s="22">
        <v>2018</v>
      </c>
      <c r="H59" s="22" t="s">
        <v>570</v>
      </c>
      <c r="I59" s="27" t="s">
        <v>2264</v>
      </c>
      <c r="J59" s="22"/>
      <c r="K59" s="22" t="s">
        <v>1283</v>
      </c>
    </row>
    <row r="60" spans="1:11" ht="31.5" x14ac:dyDescent="0.25">
      <c r="A60" s="26" t="s">
        <v>115</v>
      </c>
      <c r="B60" s="27">
        <v>375</v>
      </c>
      <c r="C60" s="22" t="s">
        <v>1153</v>
      </c>
      <c r="D60" s="22"/>
      <c r="E60" s="22" t="s">
        <v>1455</v>
      </c>
      <c r="F60" s="22" t="s">
        <v>1154</v>
      </c>
      <c r="G60" s="22">
        <v>1969</v>
      </c>
      <c r="H60" s="22" t="s">
        <v>1155</v>
      </c>
      <c r="I60" s="27" t="s">
        <v>2264</v>
      </c>
      <c r="J60" s="22"/>
      <c r="K60" s="22" t="s">
        <v>2217</v>
      </c>
    </row>
    <row r="61" spans="1:11" ht="31.5" x14ac:dyDescent="0.25">
      <c r="A61" s="26" t="s">
        <v>282</v>
      </c>
      <c r="B61" s="27">
        <v>7</v>
      </c>
      <c r="C61" s="22" t="s">
        <v>715</v>
      </c>
      <c r="D61" s="22"/>
      <c r="E61" s="22" t="s">
        <v>920</v>
      </c>
      <c r="F61" s="22" t="s">
        <v>716</v>
      </c>
      <c r="G61" s="22">
        <v>2012</v>
      </c>
      <c r="H61" s="22"/>
      <c r="I61" s="27" t="s">
        <v>2264</v>
      </c>
      <c r="J61" s="22"/>
      <c r="K61" s="22" t="s">
        <v>922</v>
      </c>
    </row>
    <row r="62" spans="1:11" ht="47.25" x14ac:dyDescent="0.25">
      <c r="A62" s="26" t="s">
        <v>248</v>
      </c>
      <c r="B62" s="27">
        <v>30</v>
      </c>
      <c r="C62" s="22" t="s">
        <v>667</v>
      </c>
      <c r="D62" s="22"/>
      <c r="E62" s="22" t="s">
        <v>1485</v>
      </c>
      <c r="F62" s="22" t="s">
        <v>1460</v>
      </c>
      <c r="G62" s="22">
        <v>2004</v>
      </c>
      <c r="H62" s="22"/>
      <c r="I62" s="27" t="s">
        <v>2264</v>
      </c>
      <c r="J62" s="22"/>
      <c r="K62" s="22" t="s">
        <v>1</v>
      </c>
    </row>
    <row r="63" spans="1:11" ht="47.25" x14ac:dyDescent="0.25">
      <c r="A63" s="26" t="s">
        <v>285</v>
      </c>
      <c r="B63" s="27">
        <v>24</v>
      </c>
      <c r="C63" s="22" t="s">
        <v>762</v>
      </c>
      <c r="D63" s="22"/>
      <c r="E63" s="22" t="s">
        <v>1471</v>
      </c>
      <c r="F63" s="22" t="s">
        <v>763</v>
      </c>
      <c r="G63" s="22">
        <v>2003</v>
      </c>
      <c r="H63" s="22" t="s">
        <v>764</v>
      </c>
      <c r="I63" s="27" t="s">
        <v>2264</v>
      </c>
      <c r="J63" s="22"/>
      <c r="K63" s="22" t="s">
        <v>889</v>
      </c>
    </row>
    <row r="64" spans="1:11" ht="31.5" x14ac:dyDescent="0.25">
      <c r="A64" s="26" t="s">
        <v>1187</v>
      </c>
      <c r="B64" s="27">
        <v>737</v>
      </c>
      <c r="C64" s="22" t="s">
        <v>1305</v>
      </c>
      <c r="D64" s="22"/>
      <c r="E64" s="24" t="s">
        <v>300</v>
      </c>
      <c r="F64" s="22" t="s">
        <v>1306</v>
      </c>
      <c r="G64" s="22">
        <v>2012</v>
      </c>
      <c r="H64" s="22"/>
      <c r="I64" s="27" t="s">
        <v>2264</v>
      </c>
      <c r="J64" s="22"/>
      <c r="K64" s="22" t="s">
        <v>965</v>
      </c>
    </row>
    <row r="65" spans="1:11" x14ac:dyDescent="0.25">
      <c r="A65" s="26" t="s">
        <v>1187</v>
      </c>
      <c r="B65" s="27">
        <v>736</v>
      </c>
      <c r="C65" s="22" t="s">
        <v>1302</v>
      </c>
      <c r="D65" s="22"/>
      <c r="E65" s="22" t="s">
        <v>1303</v>
      </c>
      <c r="F65" s="22" t="s">
        <v>1304</v>
      </c>
      <c r="G65" s="22">
        <v>2011</v>
      </c>
      <c r="H65" s="22"/>
      <c r="I65" s="27" t="s">
        <v>2264</v>
      </c>
      <c r="J65" s="22"/>
      <c r="K65" s="22" t="s">
        <v>913</v>
      </c>
    </row>
    <row r="66" spans="1:11" ht="31.5" x14ac:dyDescent="0.25">
      <c r="A66" s="26" t="s">
        <v>374</v>
      </c>
      <c r="B66" s="27">
        <v>293</v>
      </c>
      <c r="C66" s="22" t="s">
        <v>1179</v>
      </c>
      <c r="D66" s="22"/>
      <c r="E66" s="22" t="s">
        <v>1442</v>
      </c>
      <c r="F66" s="22" t="s">
        <v>1180</v>
      </c>
      <c r="G66" s="22">
        <v>1992</v>
      </c>
      <c r="H66" s="22" t="s">
        <v>1181</v>
      </c>
      <c r="I66" s="27" t="s">
        <v>2264</v>
      </c>
      <c r="J66" s="22"/>
      <c r="K66" s="22" t="s">
        <v>1727</v>
      </c>
    </row>
    <row r="67" spans="1:11" x14ac:dyDescent="0.25">
      <c r="A67" s="26" t="s">
        <v>94</v>
      </c>
      <c r="B67" s="27">
        <v>2</v>
      </c>
      <c r="C67" s="22" t="s">
        <v>590</v>
      </c>
      <c r="D67" s="22"/>
      <c r="E67" s="22" t="s">
        <v>1518</v>
      </c>
      <c r="F67" s="22" t="s">
        <v>591</v>
      </c>
      <c r="G67" s="22">
        <v>2000</v>
      </c>
      <c r="H67" s="22"/>
      <c r="I67" s="27" t="s">
        <v>2264</v>
      </c>
      <c r="J67" s="22"/>
      <c r="K67" s="22" t="s">
        <v>1677</v>
      </c>
    </row>
    <row r="68" spans="1:11" ht="47.25" x14ac:dyDescent="0.25">
      <c r="A68" s="28" t="s">
        <v>78</v>
      </c>
      <c r="B68" s="27">
        <v>13</v>
      </c>
      <c r="C68" s="22" t="s">
        <v>485</v>
      </c>
      <c r="D68" s="22"/>
      <c r="E68" s="22" t="s">
        <v>911</v>
      </c>
      <c r="F68" s="22" t="s">
        <v>486</v>
      </c>
      <c r="G68" s="22">
        <v>2016</v>
      </c>
      <c r="H68" s="22" t="s">
        <v>487</v>
      </c>
      <c r="I68" s="27" t="s">
        <v>2264</v>
      </c>
      <c r="J68" s="22"/>
      <c r="K68" s="22" t="s">
        <v>903</v>
      </c>
    </row>
    <row r="69" spans="1:11" x14ac:dyDescent="0.25">
      <c r="A69" s="26" t="s">
        <v>107</v>
      </c>
      <c r="B69" s="27">
        <v>3</v>
      </c>
      <c r="C69" s="22" t="s">
        <v>616</v>
      </c>
      <c r="D69" s="22"/>
      <c r="E69" s="22" t="s">
        <v>892</v>
      </c>
      <c r="F69" s="22" t="s">
        <v>617</v>
      </c>
      <c r="G69" s="22"/>
      <c r="H69" s="22" t="s">
        <v>618</v>
      </c>
      <c r="I69" s="27" t="s">
        <v>2264</v>
      </c>
      <c r="J69" s="22"/>
      <c r="K69" s="22" t="s">
        <v>1736</v>
      </c>
    </row>
    <row r="70" spans="1:11" ht="31.5" x14ac:dyDescent="0.25">
      <c r="A70" s="26" t="s">
        <v>78</v>
      </c>
      <c r="B70" s="27">
        <v>3</v>
      </c>
      <c r="C70" s="22" t="s">
        <v>443</v>
      </c>
      <c r="D70" s="22"/>
      <c r="E70" s="22" t="s">
        <v>934</v>
      </c>
      <c r="F70" s="22" t="s">
        <v>444</v>
      </c>
      <c r="G70" s="22">
        <v>42249</v>
      </c>
      <c r="H70" s="22"/>
      <c r="I70" s="27" t="s">
        <v>2264</v>
      </c>
      <c r="J70" s="22"/>
      <c r="K70" s="22" t="s">
        <v>1730</v>
      </c>
    </row>
    <row r="71" spans="1:11" x14ac:dyDescent="0.25">
      <c r="A71" s="26" t="s">
        <v>190</v>
      </c>
      <c r="B71" s="27">
        <v>630</v>
      </c>
      <c r="C71" s="22" t="s">
        <v>1079</v>
      </c>
      <c r="D71" s="22"/>
      <c r="E71" s="24" t="s">
        <v>976</v>
      </c>
      <c r="F71" s="22" t="s">
        <v>1080</v>
      </c>
      <c r="G71" s="22">
        <v>2008</v>
      </c>
      <c r="H71" s="22"/>
      <c r="I71" s="27" t="s">
        <v>2264</v>
      </c>
      <c r="J71" s="22"/>
      <c r="K71" s="22" t="s">
        <v>969</v>
      </c>
    </row>
    <row r="72" spans="1:11" ht="31.5" x14ac:dyDescent="0.25">
      <c r="A72" s="26" t="s">
        <v>94</v>
      </c>
      <c r="B72" s="27">
        <v>5</v>
      </c>
      <c r="C72" s="22" t="s">
        <v>595</v>
      </c>
      <c r="D72" s="22"/>
      <c r="E72" s="22" t="s">
        <v>1504</v>
      </c>
      <c r="F72" s="22" t="s">
        <v>596</v>
      </c>
      <c r="G72" s="22">
        <v>2013</v>
      </c>
      <c r="H72" s="22">
        <v>83</v>
      </c>
      <c r="I72" s="27" t="s">
        <v>2264</v>
      </c>
      <c r="J72" s="22"/>
      <c r="K72" s="22" t="s">
        <v>1750</v>
      </c>
    </row>
    <row r="73" spans="1:11" ht="47.25" x14ac:dyDescent="0.25">
      <c r="A73" s="26" t="s">
        <v>90</v>
      </c>
      <c r="B73" s="27">
        <v>3</v>
      </c>
      <c r="C73" s="22" t="s">
        <v>546</v>
      </c>
      <c r="D73" s="22"/>
      <c r="E73" s="22" t="s">
        <v>942</v>
      </c>
      <c r="F73" s="22" t="s">
        <v>547</v>
      </c>
      <c r="G73" s="22">
        <v>2005</v>
      </c>
      <c r="H73" s="22" t="s">
        <v>548</v>
      </c>
      <c r="I73" s="27" t="s">
        <v>2264</v>
      </c>
      <c r="J73" s="22"/>
      <c r="K73" s="22" t="s">
        <v>938</v>
      </c>
    </row>
    <row r="74" spans="1:11" ht="31.5" x14ac:dyDescent="0.25">
      <c r="A74" s="26" t="s">
        <v>165</v>
      </c>
      <c r="B74" s="27">
        <v>26</v>
      </c>
      <c r="C74" s="22" t="s">
        <v>635</v>
      </c>
      <c r="D74" s="22"/>
      <c r="E74" s="22" t="s">
        <v>1468</v>
      </c>
      <c r="F74" s="22" t="s">
        <v>636</v>
      </c>
      <c r="G74" s="22">
        <v>2014</v>
      </c>
      <c r="H74" s="22"/>
      <c r="I74" s="27" t="s">
        <v>2264</v>
      </c>
      <c r="J74" s="22"/>
      <c r="K74" s="22" t="s">
        <v>1438</v>
      </c>
    </row>
    <row r="75" spans="1:11" ht="31.5" x14ac:dyDescent="0.25">
      <c r="A75" s="26" t="s">
        <v>94</v>
      </c>
      <c r="B75" s="27">
        <v>1</v>
      </c>
      <c r="C75" s="22" t="s">
        <v>578</v>
      </c>
      <c r="D75" s="22"/>
      <c r="E75" s="22" t="s">
        <v>944</v>
      </c>
      <c r="F75" s="22" t="s">
        <v>579</v>
      </c>
      <c r="G75" s="22">
        <v>1993</v>
      </c>
      <c r="H75" s="22" t="s">
        <v>580</v>
      </c>
      <c r="I75" s="27" t="s">
        <v>2264</v>
      </c>
      <c r="J75" s="22"/>
      <c r="K75" s="22" t="s">
        <v>1440</v>
      </c>
    </row>
    <row r="76" spans="1:11" ht="78.75" x14ac:dyDescent="0.25">
      <c r="A76" s="26" t="s">
        <v>371</v>
      </c>
      <c r="B76" s="27">
        <v>169</v>
      </c>
      <c r="C76" s="22" t="s">
        <v>1225</v>
      </c>
      <c r="D76" s="22"/>
      <c r="E76" s="22" t="s">
        <v>1415</v>
      </c>
      <c r="F76" s="22" t="s">
        <v>1226</v>
      </c>
      <c r="G76" s="22">
        <v>2006</v>
      </c>
      <c r="H76" s="22"/>
      <c r="I76" s="27" t="s">
        <v>2264</v>
      </c>
      <c r="J76" s="22"/>
      <c r="K76" s="22" t="s">
        <v>1311</v>
      </c>
    </row>
    <row r="77" spans="1:11" ht="47.25" x14ac:dyDescent="0.25">
      <c r="A77" s="26" t="s">
        <v>92</v>
      </c>
      <c r="B77" s="27">
        <v>2</v>
      </c>
      <c r="C77" s="22" t="s">
        <v>982</v>
      </c>
      <c r="D77" s="22"/>
      <c r="E77" s="22" t="s">
        <v>23</v>
      </c>
      <c r="F77" s="22" t="s">
        <v>561</v>
      </c>
      <c r="G77" s="22">
        <v>2000</v>
      </c>
      <c r="H77" s="22" t="s">
        <v>446</v>
      </c>
      <c r="I77" s="27" t="s">
        <v>2264</v>
      </c>
      <c r="J77" s="22"/>
      <c r="K77" s="22" t="s">
        <v>886</v>
      </c>
    </row>
    <row r="78" spans="1:11" ht="47.25" x14ac:dyDescent="0.25">
      <c r="A78" s="26" t="s">
        <v>355</v>
      </c>
      <c r="B78" s="27">
        <v>5</v>
      </c>
      <c r="C78" s="22" t="s">
        <v>791</v>
      </c>
      <c r="D78" s="22"/>
      <c r="E78" s="22" t="s">
        <v>785</v>
      </c>
      <c r="F78" s="22" t="s">
        <v>792</v>
      </c>
      <c r="G78" s="22">
        <v>2020</v>
      </c>
      <c r="H78" s="22" t="s">
        <v>618</v>
      </c>
      <c r="I78" s="27" t="s">
        <v>2264</v>
      </c>
      <c r="J78" s="22"/>
      <c r="K78" s="1" t="s">
        <v>241</v>
      </c>
    </row>
    <row r="79" spans="1:11" ht="47.25" x14ac:dyDescent="0.25">
      <c r="A79" s="26" t="s">
        <v>355</v>
      </c>
      <c r="B79" s="27">
        <v>3</v>
      </c>
      <c r="C79" s="22" t="s">
        <v>788</v>
      </c>
      <c r="D79" s="22"/>
      <c r="E79" s="22" t="s">
        <v>785</v>
      </c>
      <c r="F79" s="22" t="s">
        <v>789</v>
      </c>
      <c r="G79" s="22">
        <v>2020</v>
      </c>
      <c r="H79" s="22" t="s">
        <v>790</v>
      </c>
      <c r="I79" s="27" t="s">
        <v>2264</v>
      </c>
      <c r="J79" s="22"/>
      <c r="K79" s="22" t="s">
        <v>2218</v>
      </c>
    </row>
    <row r="80" spans="1:11" ht="63" x14ac:dyDescent="0.25">
      <c r="A80" s="26" t="s">
        <v>355</v>
      </c>
      <c r="B80" s="27">
        <v>2</v>
      </c>
      <c r="C80" s="22" t="s">
        <v>784</v>
      </c>
      <c r="D80" s="22"/>
      <c r="E80" s="22" t="s">
        <v>785</v>
      </c>
      <c r="F80" s="22" t="s">
        <v>786</v>
      </c>
      <c r="G80" s="22">
        <v>2020</v>
      </c>
      <c r="H80" s="22" t="s">
        <v>787</v>
      </c>
      <c r="I80" s="27" t="s">
        <v>2264</v>
      </c>
      <c r="J80" s="22"/>
      <c r="K80" s="22" t="s">
        <v>908</v>
      </c>
    </row>
    <row r="81" spans="1:11" ht="31.5" x14ac:dyDescent="0.25">
      <c r="A81" s="26" t="s">
        <v>312</v>
      </c>
      <c r="B81" s="27">
        <v>12</v>
      </c>
      <c r="C81" s="22" t="s">
        <v>876</v>
      </c>
      <c r="D81" s="22"/>
      <c r="E81" s="22" t="s">
        <v>905</v>
      </c>
      <c r="F81" s="22" t="s">
        <v>749</v>
      </c>
      <c r="G81" s="22">
        <v>2011</v>
      </c>
      <c r="H81" s="22" t="s">
        <v>750</v>
      </c>
      <c r="I81" s="27" t="s">
        <v>2264</v>
      </c>
      <c r="J81" s="22"/>
      <c r="K81" s="22" t="s">
        <v>948</v>
      </c>
    </row>
    <row r="82" spans="1:11" ht="31.5" x14ac:dyDescent="0.25">
      <c r="A82" s="26" t="s">
        <v>1251</v>
      </c>
      <c r="B82" s="27">
        <v>114</v>
      </c>
      <c r="C82" s="22" t="s">
        <v>1327</v>
      </c>
      <c r="D82" s="22"/>
      <c r="E82" s="22" t="s">
        <v>1506</v>
      </c>
      <c r="F82" s="22" t="s">
        <v>1374</v>
      </c>
      <c r="G82" s="22"/>
      <c r="H82" s="22" t="s">
        <v>1328</v>
      </c>
      <c r="I82" s="27" t="s">
        <v>2264</v>
      </c>
      <c r="J82" s="22"/>
      <c r="K82" s="22" t="s">
        <v>916</v>
      </c>
    </row>
    <row r="83" spans="1:11" ht="31.5" x14ac:dyDescent="0.25">
      <c r="A83" s="26" t="s">
        <v>86</v>
      </c>
      <c r="B83" s="27">
        <v>16</v>
      </c>
      <c r="C83" s="22" t="s">
        <v>818</v>
      </c>
      <c r="D83" s="22"/>
      <c r="E83" s="22" t="s">
        <v>954</v>
      </c>
      <c r="F83" s="22" t="s">
        <v>819</v>
      </c>
      <c r="G83" s="22">
        <v>2004</v>
      </c>
      <c r="H83" s="22"/>
      <c r="I83" s="27" t="s">
        <v>2264</v>
      </c>
      <c r="J83" s="22"/>
      <c r="K83" s="22" t="s">
        <v>2219</v>
      </c>
    </row>
    <row r="84" spans="1:11" ht="31.5" x14ac:dyDescent="0.25">
      <c r="A84" s="26" t="s">
        <v>248</v>
      </c>
      <c r="B84" s="27">
        <v>41</v>
      </c>
      <c r="C84" s="22" t="s">
        <v>672</v>
      </c>
      <c r="D84" s="22"/>
      <c r="E84" s="22" t="s">
        <v>1515</v>
      </c>
      <c r="F84" s="22" t="s">
        <v>673</v>
      </c>
      <c r="G84" s="22">
        <v>1999</v>
      </c>
      <c r="H84" s="22"/>
      <c r="I84" s="27" t="s">
        <v>2264</v>
      </c>
      <c r="J84" s="22"/>
      <c r="K84" s="22" t="s">
        <v>910</v>
      </c>
    </row>
    <row r="85" spans="1:11" ht="31.5" x14ac:dyDescent="0.25">
      <c r="A85" s="26" t="s">
        <v>1587</v>
      </c>
      <c r="B85" s="27">
        <v>1</v>
      </c>
      <c r="C85" s="22" t="s">
        <v>1756</v>
      </c>
      <c r="D85" s="22"/>
      <c r="E85" s="22" t="s">
        <v>1757</v>
      </c>
      <c r="F85" s="22" t="s">
        <v>1758</v>
      </c>
      <c r="G85" s="22">
        <v>1958</v>
      </c>
      <c r="H85" s="22" t="s">
        <v>1759</v>
      </c>
      <c r="I85" s="27" t="s">
        <v>2264</v>
      </c>
      <c r="J85" s="22"/>
      <c r="K85" s="22" t="s">
        <v>2220</v>
      </c>
    </row>
    <row r="86" spans="1:11" ht="47.25" x14ac:dyDescent="0.25">
      <c r="A86" s="26" t="s">
        <v>245</v>
      </c>
      <c r="B86" s="27">
        <v>13</v>
      </c>
      <c r="C86" s="22" t="s">
        <v>704</v>
      </c>
      <c r="D86" s="22"/>
      <c r="E86" s="22" t="s">
        <v>705</v>
      </c>
      <c r="F86" s="22" t="s">
        <v>706</v>
      </c>
      <c r="G86" s="22"/>
      <c r="H86" s="22"/>
      <c r="I86" s="27" t="s">
        <v>2264</v>
      </c>
      <c r="J86" s="59" t="str">
        <f>HYPERLINK(("https://www.google.fr/search?q=")&amp;(_xlfn.TEXTJOIN(" ",TRUE,Tableau714[[#This Row],[Titre]],K86,Tableau714[[#This Row],[Date]])),Tableau714[[#This Row],[Titre]])</f>
        <v>Is Fiscal Federalism different in the European Union, A comparative Analysis through the allocation function</v>
      </c>
      <c r="K86" s="22" t="s">
        <v>708</v>
      </c>
    </row>
    <row r="87" spans="1:11" ht="47.25" x14ac:dyDescent="0.25">
      <c r="A87" s="26" t="s">
        <v>113</v>
      </c>
      <c r="B87" s="27">
        <v>250</v>
      </c>
      <c r="C87" s="22" t="s">
        <v>1339</v>
      </c>
      <c r="D87" s="22"/>
      <c r="E87" s="22" t="s">
        <v>1436</v>
      </c>
      <c r="F87" s="22" t="s">
        <v>1340</v>
      </c>
      <c r="G87" s="22">
        <v>2010</v>
      </c>
      <c r="H87" s="22"/>
      <c r="I87" s="27" t="s">
        <v>2264</v>
      </c>
      <c r="J87" s="59" t="str">
        <f>HYPERLINK(("https://www.google.fr/search?q=")&amp;(_xlfn.TEXTJOIN(" ",TRUE,Tableau714[[#This Row],[Titre]],K87,Tableau714[[#This Row],[Date]])),Tableau714[[#This Row],[Titre]])</f>
        <v>The potential of multilateral tax treaties</v>
      </c>
      <c r="K87" s="22" t="s">
        <v>899</v>
      </c>
    </row>
    <row r="88" spans="1:11" ht="31.5" x14ac:dyDescent="0.25">
      <c r="A88" s="26" t="s">
        <v>81</v>
      </c>
      <c r="B88" s="27">
        <v>3</v>
      </c>
      <c r="C88" s="22" t="s">
        <v>500</v>
      </c>
      <c r="D88" s="22"/>
      <c r="E88" s="22" t="s">
        <v>274</v>
      </c>
      <c r="F88" s="22" t="s">
        <v>501</v>
      </c>
      <c r="G88" s="22">
        <v>2016</v>
      </c>
      <c r="H88" s="22" t="s">
        <v>502</v>
      </c>
      <c r="I88" s="27" t="s">
        <v>2264</v>
      </c>
      <c r="J88" s="59" t="str">
        <f>HYPERLINK(("https://www.google.fr/search?q=")&amp;(_xlfn.TEXTJOIN(" ",TRUE,Tableau714[[#This Row],[Titre]],K88,Tableau714[[#This Row],[Date]])),Tableau714[[#This Row],[Titre]])</f>
        <v>The new international tax diplomacy</v>
      </c>
      <c r="K88" s="22" t="s">
        <v>1446</v>
      </c>
    </row>
    <row r="89" spans="1:11" ht="31.5" x14ac:dyDescent="0.25">
      <c r="A89" s="26" t="s">
        <v>113</v>
      </c>
      <c r="B89" s="27">
        <v>247</v>
      </c>
      <c r="C89" s="22" t="s">
        <v>1329</v>
      </c>
      <c r="D89" s="22"/>
      <c r="E89" s="22" t="s">
        <v>1518</v>
      </c>
      <c r="F89" s="22" t="s">
        <v>1330</v>
      </c>
      <c r="G89" s="22">
        <v>1998</v>
      </c>
      <c r="H89" s="22"/>
      <c r="I89" s="27" t="s">
        <v>2264</v>
      </c>
      <c r="J89" s="59" t="str">
        <f>HYPERLINK(("https://www.google.fr/search?q=")&amp;(_xlfn.TEXTJOIN(" ",TRUE,Tableau714[[#This Row],[Titre]],K89,Tableau714[[#This Row],[Date]])),Tableau714[[#This Row],[Titre]])</f>
        <v>Why states act through formal international organizations</v>
      </c>
      <c r="K89" s="22" t="s">
        <v>1432</v>
      </c>
    </row>
    <row r="90" spans="1:11" ht="47.25" x14ac:dyDescent="0.25">
      <c r="A90" s="26" t="s">
        <v>1189</v>
      </c>
      <c r="B90" s="27">
        <v>961</v>
      </c>
      <c r="C90" s="22" t="s">
        <v>1402</v>
      </c>
      <c r="D90" s="22"/>
      <c r="E90" s="22" t="s">
        <v>1513</v>
      </c>
      <c r="F90" s="22" t="s">
        <v>1463</v>
      </c>
      <c r="G90" s="22">
        <v>2008</v>
      </c>
      <c r="H90" s="22" t="s">
        <v>1403</v>
      </c>
      <c r="I90" s="27" t="s">
        <v>2264</v>
      </c>
      <c r="J90" s="59" t="str">
        <f>HYPERLINK(("https://www.google.fr/search?q=")&amp;(_xlfn.TEXTJOIN(" ",TRUE,Tableau714[[#This Row],[Titre]],K90,Tableau714[[#This Row],[Date]])),Tableau714[[#This Row],[Titre]])</f>
        <v>Role of the OECD in the Orchetration of global Knowledge network</v>
      </c>
      <c r="K90" s="22" t="s">
        <v>131</v>
      </c>
    </row>
    <row r="91" spans="1:11" ht="31.5" x14ac:dyDescent="0.25">
      <c r="A91" s="26" t="s">
        <v>90</v>
      </c>
      <c r="B91" s="27">
        <v>2</v>
      </c>
      <c r="C91" s="22" t="s">
        <v>538</v>
      </c>
      <c r="D91" s="22"/>
      <c r="E91" s="22" t="s">
        <v>960</v>
      </c>
      <c r="F91" s="22" t="s">
        <v>539</v>
      </c>
      <c r="G91" s="22">
        <v>2008</v>
      </c>
      <c r="H91" s="22"/>
      <c r="I91" s="27" t="s">
        <v>2264</v>
      </c>
      <c r="J91" s="59" t="str">
        <f>HYPERLINK(("https://www.google.fr/search?q=")&amp;(_xlfn.TEXTJOIN(" ",TRUE,Tableau714[[#This Row],[Titre]],K91,Tableau714[[#This Row],[Date]])),Tableau714[[#This Row],[Titre]])</f>
        <v>Une possible histoire de la norme : les normativités émergentes de la mondialisation</v>
      </c>
      <c r="K91" s="22" t="s">
        <v>1040</v>
      </c>
    </row>
    <row r="92" spans="1:11" ht="31.5" x14ac:dyDescent="0.25">
      <c r="A92" s="26" t="s">
        <v>384</v>
      </c>
      <c r="B92" s="27">
        <v>1538</v>
      </c>
      <c r="C92" s="22" t="s">
        <v>1260</v>
      </c>
      <c r="D92" s="22"/>
      <c r="E92" s="22" t="s">
        <v>1470</v>
      </c>
      <c r="F92" s="22" t="s">
        <v>1261</v>
      </c>
      <c r="G92" s="22">
        <v>42364</v>
      </c>
      <c r="H92" s="22"/>
      <c r="I92" s="27" t="s">
        <v>2264</v>
      </c>
      <c r="J92" s="59" t="str">
        <f>HYPERLINK(("https://www.google.fr/search?q=")&amp;(_xlfn.TEXTJOIN(" ",TRUE,Tableau714[[#This Row],[Titre]],K92,Tableau714[[#This Row],[Date]])),Tableau714[[#This Row],[Titre]])</f>
        <v>International Soft Law</v>
      </c>
      <c r="K92" s="22" t="s">
        <v>1459</v>
      </c>
    </row>
    <row r="93" spans="1:11" ht="78.75" x14ac:dyDescent="0.25">
      <c r="A93" s="26" t="s">
        <v>94</v>
      </c>
      <c r="B93" s="27">
        <v>1</v>
      </c>
      <c r="C93" s="22" t="s">
        <v>573</v>
      </c>
      <c r="D93" s="22"/>
      <c r="E93" s="22" t="s">
        <v>1477</v>
      </c>
      <c r="F93" s="22" t="s">
        <v>574</v>
      </c>
      <c r="G93" s="22">
        <v>43476</v>
      </c>
      <c r="H93" s="22"/>
      <c r="I93" s="27" t="s">
        <v>2264</v>
      </c>
      <c r="J93" s="59" t="str">
        <f>HYPERLINK(("https://www.google.fr/search?q=")&amp;(_xlfn.TEXTJOIN(" ",TRUE,Tableau714[[#This Row],[Titre]],K93,Tableau714[[#This Row],[Date]])),Tableau714[[#This Row],[Titre]])</f>
        <v>The making of international tax law : emprirical evidence from natural language processing</v>
      </c>
      <c r="K93" s="22" t="s">
        <v>50</v>
      </c>
    </row>
    <row r="94" spans="1:11" ht="31.5" x14ac:dyDescent="0.25">
      <c r="A94" s="26" t="s">
        <v>107</v>
      </c>
      <c r="B94" s="27">
        <v>4</v>
      </c>
      <c r="C94" s="22" t="s">
        <v>621</v>
      </c>
      <c r="D94" s="22"/>
      <c r="E94" s="22" t="s">
        <v>272</v>
      </c>
      <c r="F94" s="22" t="s">
        <v>622</v>
      </c>
      <c r="G94" s="22"/>
      <c r="H94" s="22" t="s">
        <v>623</v>
      </c>
      <c r="I94" s="27" t="s">
        <v>2264</v>
      </c>
      <c r="J94" s="59" t="str">
        <f>HYPERLINK(("https://www.google.fr/search?q=")&amp;(_xlfn.TEXTJOIN(" ",TRUE,Tableau714[[#This Row],[Titre]],K94,Tableau714[[#This Row],[Date]])),Tableau714[[#This Row],[Titre]])</f>
        <v>International tax coordination for a second best world (part I)</v>
      </c>
      <c r="K94" s="22" t="s">
        <v>50</v>
      </c>
    </row>
    <row r="95" spans="1:11" ht="31.5" x14ac:dyDescent="0.25">
      <c r="A95" s="26" t="s">
        <v>237</v>
      </c>
      <c r="B95" s="27">
        <v>7</v>
      </c>
      <c r="C95" s="22" t="s">
        <v>698</v>
      </c>
      <c r="D95" s="22"/>
      <c r="E95" s="22" t="s">
        <v>1475</v>
      </c>
      <c r="F95" s="22"/>
      <c r="G95" s="22">
        <v>2005</v>
      </c>
      <c r="H95" s="22"/>
      <c r="I95" s="27" t="s">
        <v>2264</v>
      </c>
      <c r="J95" s="59" t="str">
        <f>HYPERLINK(("https://www.google.fr/search?q=")&amp;(_xlfn.TEXTJOIN(" ",TRUE,Tableau714[[#This Row],[Titre]],K95,Tableau714[[#This Row],[Date]])),Tableau714[[#This Row],[Titre]])</f>
        <v>Soft Law, Hard Law, and european integration : toward a theory of hyridity</v>
      </c>
      <c r="K95" s="22" t="s">
        <v>50</v>
      </c>
    </row>
    <row r="96" spans="1:11" x14ac:dyDescent="0.25">
      <c r="A96" s="26" t="s">
        <v>316</v>
      </c>
      <c r="B96" s="27">
        <v>13</v>
      </c>
      <c r="C96" s="22" t="s">
        <v>793</v>
      </c>
      <c r="D96" s="22"/>
      <c r="E96" s="22" t="s">
        <v>794</v>
      </c>
      <c r="F96" s="22"/>
      <c r="G96" s="22">
        <v>1969</v>
      </c>
      <c r="H96" s="22"/>
      <c r="I96" s="27" t="s">
        <v>2264</v>
      </c>
      <c r="J96" s="59" t="str">
        <f>HYPERLINK(("https://www.google.fr/search?q=")&amp;(_xlfn.TEXTJOIN(" ",TRUE,Tableau714[[#This Row],[Titre]],K96,Tableau714[[#This Row],[Date]])),Tableau714[[#This Row],[Titre]])</f>
        <v>Vienna Convention on the Law of Treaties</v>
      </c>
      <c r="K96" s="22" t="s">
        <v>50</v>
      </c>
    </row>
    <row r="97" spans="1:11" ht="31.5" x14ac:dyDescent="0.25">
      <c r="A97" s="26" t="s">
        <v>318</v>
      </c>
      <c r="B97" s="27">
        <v>9</v>
      </c>
      <c r="C97" s="22" t="s">
        <v>810</v>
      </c>
      <c r="D97" s="22"/>
      <c r="E97" s="22" t="s">
        <v>881</v>
      </c>
      <c r="F97" s="22" t="s">
        <v>811</v>
      </c>
      <c r="G97" s="22">
        <v>1970</v>
      </c>
      <c r="H97" s="22" t="s">
        <v>812</v>
      </c>
      <c r="I97" s="27" t="s">
        <v>341</v>
      </c>
      <c r="J97" s="22"/>
      <c r="K97" s="22" t="s">
        <v>1520</v>
      </c>
    </row>
    <row r="98" spans="1:11" ht="31.5" x14ac:dyDescent="0.25">
      <c r="A98" s="26" t="s">
        <v>316</v>
      </c>
      <c r="B98" s="27">
        <v>27</v>
      </c>
      <c r="C98" s="22" t="s">
        <v>800</v>
      </c>
      <c r="D98" s="22"/>
      <c r="E98" s="22" t="s">
        <v>801</v>
      </c>
      <c r="F98" s="22" t="s">
        <v>802</v>
      </c>
      <c r="G98" s="22">
        <v>2007</v>
      </c>
      <c r="H98" s="22"/>
      <c r="I98" s="27" t="s">
        <v>341</v>
      </c>
      <c r="J98" s="22"/>
      <c r="K98" s="22" t="s">
        <v>2221</v>
      </c>
    </row>
    <row r="99" spans="1:11" ht="31.5" x14ac:dyDescent="0.25">
      <c r="A99" s="26" t="s">
        <v>248</v>
      </c>
      <c r="B99" s="27">
        <v>8</v>
      </c>
      <c r="C99" s="22" t="s">
        <v>651</v>
      </c>
      <c r="D99" s="22"/>
      <c r="E99" s="22" t="s">
        <v>964</v>
      </c>
      <c r="F99" s="22" t="s">
        <v>652</v>
      </c>
      <c r="G99" s="22">
        <v>2007</v>
      </c>
      <c r="H99" s="22"/>
      <c r="I99" s="27" t="s">
        <v>341</v>
      </c>
      <c r="J99" s="22"/>
      <c r="K99" s="24" t="s">
        <v>958</v>
      </c>
    </row>
    <row r="100" spans="1:11" ht="31.5" x14ac:dyDescent="0.25">
      <c r="A100" s="26" t="s">
        <v>79</v>
      </c>
      <c r="B100" s="27">
        <v>1</v>
      </c>
      <c r="C100" s="22" t="s">
        <v>493</v>
      </c>
      <c r="D100" s="22"/>
      <c r="E100" s="22" t="s">
        <v>1</v>
      </c>
      <c r="F100" s="22" t="s">
        <v>494</v>
      </c>
      <c r="G100" s="22">
        <v>2016</v>
      </c>
      <c r="H100" s="22"/>
      <c r="I100" s="27" t="s">
        <v>341</v>
      </c>
      <c r="J100" s="22"/>
      <c r="K100" s="22" t="s">
        <v>900</v>
      </c>
    </row>
    <row r="101" spans="1:11" x14ac:dyDescent="0.25">
      <c r="A101" s="26" t="s">
        <v>371</v>
      </c>
      <c r="B101" s="27">
        <v>173</v>
      </c>
      <c r="C101" s="22" t="s">
        <v>1231</v>
      </c>
      <c r="D101" s="22"/>
      <c r="E101" s="22" t="s">
        <v>1448</v>
      </c>
      <c r="F101" s="22" t="s">
        <v>1233</v>
      </c>
      <c r="G101" s="22">
        <v>2001</v>
      </c>
      <c r="H101" s="22" t="s">
        <v>1232</v>
      </c>
      <c r="I101" s="27" t="s">
        <v>341</v>
      </c>
      <c r="J101" s="22"/>
      <c r="K101" s="22" t="s">
        <v>1046</v>
      </c>
    </row>
    <row r="102" spans="1:11" ht="47.25" x14ac:dyDescent="0.25">
      <c r="A102" s="26" t="s">
        <v>371</v>
      </c>
      <c r="B102" s="27">
        <v>168</v>
      </c>
      <c r="C102" s="22" t="s">
        <v>1223</v>
      </c>
      <c r="D102" s="22"/>
      <c r="E102" s="22" t="s">
        <v>1434</v>
      </c>
      <c r="F102" s="22" t="s">
        <v>1224</v>
      </c>
      <c r="G102" s="22">
        <v>2012</v>
      </c>
      <c r="H102" s="22"/>
      <c r="I102" s="27" t="s">
        <v>341</v>
      </c>
      <c r="J102" s="22"/>
      <c r="K102" s="22" t="s">
        <v>1430</v>
      </c>
    </row>
    <row r="103" spans="1:11" x14ac:dyDescent="0.25">
      <c r="A103" s="26" t="s">
        <v>371</v>
      </c>
      <c r="B103" s="27">
        <v>162</v>
      </c>
      <c r="C103" s="22" t="s">
        <v>1215</v>
      </c>
      <c r="D103" s="22"/>
      <c r="E103" s="22" t="s">
        <v>1425</v>
      </c>
      <c r="F103" s="22" t="s">
        <v>1219</v>
      </c>
      <c r="G103" s="22">
        <v>2000</v>
      </c>
      <c r="H103" s="22"/>
      <c r="I103" s="27" t="s">
        <v>341</v>
      </c>
      <c r="J103" s="22"/>
      <c r="K103" s="22" t="s">
        <v>720</v>
      </c>
    </row>
    <row r="104" spans="1:11" x14ac:dyDescent="0.25">
      <c r="A104" s="26" t="s">
        <v>287</v>
      </c>
      <c r="B104" s="27" t="s">
        <v>339</v>
      </c>
      <c r="C104" s="22" t="s">
        <v>770</v>
      </c>
      <c r="D104" s="22"/>
      <c r="E104" s="22" t="s">
        <v>771</v>
      </c>
      <c r="F104" s="22" t="s">
        <v>772</v>
      </c>
      <c r="G104" s="22">
        <v>2006</v>
      </c>
      <c r="H104" s="22"/>
      <c r="I104" s="27" t="s">
        <v>341</v>
      </c>
      <c r="J104" s="22"/>
      <c r="K104" s="22" t="s">
        <v>953</v>
      </c>
    </row>
    <row r="105" spans="1:11" ht="31.5" x14ac:dyDescent="0.25">
      <c r="A105" s="26" t="s">
        <v>248</v>
      </c>
      <c r="B105" s="27">
        <v>14</v>
      </c>
      <c r="C105" s="22" t="s">
        <v>655</v>
      </c>
      <c r="D105" s="22"/>
      <c r="E105" s="22" t="s">
        <v>929</v>
      </c>
      <c r="F105" s="22" t="s">
        <v>656</v>
      </c>
      <c r="G105" s="22">
        <v>2007</v>
      </c>
      <c r="H105" s="22"/>
      <c r="I105" s="27" t="s">
        <v>341</v>
      </c>
      <c r="J105" s="22"/>
      <c r="K105" s="22" t="s">
        <v>448</v>
      </c>
    </row>
    <row r="106" spans="1:11" ht="31.5" x14ac:dyDescent="0.25">
      <c r="A106" s="26" t="s">
        <v>371</v>
      </c>
      <c r="B106" s="27">
        <v>161</v>
      </c>
      <c r="C106" s="22" t="s">
        <v>1209</v>
      </c>
      <c r="D106" s="22"/>
      <c r="E106" s="22" t="s">
        <v>1454</v>
      </c>
      <c r="F106" s="22" t="s">
        <v>1210</v>
      </c>
      <c r="G106" s="22">
        <v>2017</v>
      </c>
      <c r="H106" s="22"/>
      <c r="I106" s="27" t="s">
        <v>341</v>
      </c>
      <c r="J106" s="22"/>
      <c r="K106" s="22" t="s">
        <v>50</v>
      </c>
    </row>
    <row r="107" spans="1:11" x14ac:dyDescent="0.25">
      <c r="A107" s="26" t="s">
        <v>287</v>
      </c>
      <c r="B107" s="27">
        <v>3</v>
      </c>
      <c r="C107" s="22" t="s">
        <v>768</v>
      </c>
      <c r="D107" s="22"/>
      <c r="E107" s="22" t="s">
        <v>903</v>
      </c>
      <c r="F107" s="22" t="s">
        <v>769</v>
      </c>
      <c r="G107" s="22">
        <v>1999</v>
      </c>
      <c r="H107" s="22"/>
      <c r="I107" s="27" t="s">
        <v>341</v>
      </c>
      <c r="J107" s="22"/>
      <c r="K107" s="22" t="s">
        <v>50</v>
      </c>
    </row>
    <row r="108" spans="1:11" ht="31.5" x14ac:dyDescent="0.25">
      <c r="A108" s="26" t="s">
        <v>283</v>
      </c>
      <c r="B108" s="27">
        <v>5</v>
      </c>
      <c r="C108" s="22" t="s">
        <v>734</v>
      </c>
      <c r="D108" s="22"/>
      <c r="E108" s="22" t="s">
        <v>1467</v>
      </c>
      <c r="F108" s="22" t="s">
        <v>735</v>
      </c>
      <c r="G108" s="22">
        <v>2001</v>
      </c>
      <c r="H108" s="22" t="s">
        <v>736</v>
      </c>
      <c r="I108" s="27" t="s">
        <v>341</v>
      </c>
      <c r="J108" s="22"/>
      <c r="K108" s="22" t="s">
        <v>521</v>
      </c>
    </row>
    <row r="109" spans="1:11" ht="31.5" x14ac:dyDescent="0.25">
      <c r="A109" s="26" t="s">
        <v>371</v>
      </c>
      <c r="B109" s="27">
        <v>162</v>
      </c>
      <c r="C109" s="22" t="s">
        <v>1216</v>
      </c>
      <c r="D109" s="22"/>
      <c r="E109" s="22" t="s">
        <v>1435</v>
      </c>
      <c r="F109" s="22" t="s">
        <v>1220</v>
      </c>
      <c r="G109" s="22">
        <v>2002</v>
      </c>
      <c r="H109" s="22"/>
      <c r="I109" s="27" t="s">
        <v>341</v>
      </c>
      <c r="J109" s="22"/>
      <c r="K109" s="22" t="s">
        <v>50</v>
      </c>
    </row>
    <row r="110" spans="1:11" ht="31.5" x14ac:dyDescent="0.25">
      <c r="A110" s="26" t="s">
        <v>371</v>
      </c>
      <c r="B110" s="27">
        <v>162</v>
      </c>
      <c r="C110" s="22" t="s">
        <v>1216</v>
      </c>
      <c r="D110" s="22"/>
      <c r="E110" s="22" t="s">
        <v>1221</v>
      </c>
      <c r="F110" s="22" t="s">
        <v>1220</v>
      </c>
      <c r="G110" s="22">
        <v>2002</v>
      </c>
      <c r="H110" s="22"/>
      <c r="I110" s="27" t="s">
        <v>341</v>
      </c>
      <c r="J110" s="22"/>
      <c r="K110" s="22" t="s">
        <v>893</v>
      </c>
    </row>
    <row r="111" spans="1:11" ht="31.5" x14ac:dyDescent="0.25">
      <c r="A111" s="26" t="s">
        <v>284</v>
      </c>
      <c r="B111" s="27">
        <v>4</v>
      </c>
      <c r="C111" s="22" t="s">
        <v>741</v>
      </c>
      <c r="D111" s="22"/>
      <c r="E111" s="22" t="s">
        <v>967</v>
      </c>
      <c r="F111" s="22" t="s">
        <v>742</v>
      </c>
      <c r="G111" s="22">
        <v>2003</v>
      </c>
      <c r="H111" s="22"/>
      <c r="I111" s="27" t="s">
        <v>341</v>
      </c>
      <c r="J111" s="22"/>
      <c r="K111" s="22" t="s">
        <v>2222</v>
      </c>
    </row>
    <row r="112" spans="1:11" ht="31.5" x14ac:dyDescent="0.25">
      <c r="A112" s="26" t="s">
        <v>371</v>
      </c>
      <c r="B112" s="27">
        <v>170</v>
      </c>
      <c r="C112" s="22" t="s">
        <v>1227</v>
      </c>
      <c r="D112" s="22"/>
      <c r="E112" s="22" t="s">
        <v>1311</v>
      </c>
      <c r="F112" s="22" t="s">
        <v>1228</v>
      </c>
      <c r="G112" s="22">
        <v>2017</v>
      </c>
      <c r="H112" s="22"/>
      <c r="I112" s="27" t="s">
        <v>341</v>
      </c>
      <c r="J112" s="22"/>
      <c r="K112" s="22" t="s">
        <v>1420</v>
      </c>
    </row>
    <row r="113" spans="1:11" ht="31.5" x14ac:dyDescent="0.25">
      <c r="A113" s="26" t="s">
        <v>371</v>
      </c>
      <c r="B113" s="27">
        <v>162</v>
      </c>
      <c r="C113" s="22" t="s">
        <v>1217</v>
      </c>
      <c r="D113" s="22"/>
      <c r="E113" s="22" t="s">
        <v>1419</v>
      </c>
      <c r="F113" s="22" t="s">
        <v>1222</v>
      </c>
      <c r="G113" s="22">
        <v>2016</v>
      </c>
      <c r="H113" s="22"/>
      <c r="I113" s="27" t="s">
        <v>341</v>
      </c>
      <c r="J113" s="22"/>
      <c r="K113" s="22" t="s">
        <v>897</v>
      </c>
    </row>
    <row r="114" spans="1:11" ht="31.5" x14ac:dyDescent="0.25">
      <c r="A114" s="26" t="s">
        <v>108</v>
      </c>
      <c r="B114" s="27">
        <v>2</v>
      </c>
      <c r="C114" s="22" t="s">
        <v>628</v>
      </c>
      <c r="D114" s="22"/>
      <c r="E114" s="22" t="s">
        <v>1502</v>
      </c>
      <c r="F114" s="22" t="s">
        <v>629</v>
      </c>
      <c r="G114" s="22">
        <v>2009</v>
      </c>
      <c r="H114" s="22" t="s">
        <v>630</v>
      </c>
      <c r="I114" s="27" t="s">
        <v>341</v>
      </c>
      <c r="J114" s="22"/>
      <c r="K114" s="22" t="s">
        <v>888</v>
      </c>
    </row>
    <row r="115" spans="1:11" ht="47.25" x14ac:dyDescent="0.25">
      <c r="A115" s="26" t="s">
        <v>86</v>
      </c>
      <c r="B115" s="27">
        <v>100</v>
      </c>
      <c r="C115" s="22" t="s">
        <v>845</v>
      </c>
      <c r="D115" s="22"/>
      <c r="E115" s="22" t="s">
        <v>8</v>
      </c>
      <c r="F115" s="22" t="s">
        <v>846</v>
      </c>
      <c r="G115" s="22">
        <v>1995</v>
      </c>
      <c r="H115" s="22" t="s">
        <v>847</v>
      </c>
      <c r="I115" s="27" t="s">
        <v>341</v>
      </c>
      <c r="J115" s="22"/>
      <c r="K115" s="22"/>
    </row>
    <row r="116" spans="1:11" x14ac:dyDescent="0.25">
      <c r="A116" s="26" t="s">
        <v>1684</v>
      </c>
      <c r="B116" s="27">
        <v>1</v>
      </c>
      <c r="C116" s="22" t="s">
        <v>1740</v>
      </c>
      <c r="D116" s="22"/>
      <c r="E116" s="22" t="s">
        <v>2206</v>
      </c>
      <c r="F116" s="22" t="s">
        <v>1741</v>
      </c>
      <c r="G116" s="22">
        <v>2010</v>
      </c>
      <c r="H116" s="22"/>
      <c r="I116" s="27" t="s">
        <v>341</v>
      </c>
      <c r="J116" s="22"/>
      <c r="K116" s="22" t="s">
        <v>888</v>
      </c>
    </row>
    <row r="117" spans="1:11" ht="31.5" x14ac:dyDescent="0.25">
      <c r="A117" s="26" t="s">
        <v>383</v>
      </c>
      <c r="B117" s="27">
        <v>124</v>
      </c>
      <c r="C117" s="22" t="s">
        <v>1052</v>
      </c>
      <c r="D117" s="22"/>
      <c r="E117" s="22" t="s">
        <v>1503</v>
      </c>
      <c r="F117" s="22" t="s">
        <v>1053</v>
      </c>
      <c r="G117" s="22">
        <v>1990</v>
      </c>
      <c r="H117" s="22" t="s">
        <v>1054</v>
      </c>
      <c r="I117" s="27" t="s">
        <v>341</v>
      </c>
      <c r="J117" s="22"/>
      <c r="K117" s="22" t="s">
        <v>897</v>
      </c>
    </row>
    <row r="118" spans="1:11" ht="31.5" x14ac:dyDescent="0.25">
      <c r="A118" s="26" t="s">
        <v>133</v>
      </c>
      <c r="B118" s="27">
        <v>37</v>
      </c>
      <c r="C118" s="22" t="s">
        <v>870</v>
      </c>
      <c r="D118" s="22"/>
      <c r="E118" s="22" t="s">
        <v>901</v>
      </c>
      <c r="F118" s="22" t="s">
        <v>871</v>
      </c>
      <c r="G118" s="22">
        <v>2018</v>
      </c>
      <c r="H118" s="22"/>
      <c r="I118" s="27" t="s">
        <v>341</v>
      </c>
      <c r="J118" s="22"/>
      <c r="K118" s="22" t="s">
        <v>946</v>
      </c>
    </row>
    <row r="119" spans="1:11" x14ac:dyDescent="0.25">
      <c r="A119" s="26" t="s">
        <v>86</v>
      </c>
      <c r="B119" s="27">
        <v>57</v>
      </c>
      <c r="C119" s="22" t="s">
        <v>838</v>
      </c>
      <c r="D119" s="22"/>
      <c r="E119" s="22" t="s">
        <v>936</v>
      </c>
      <c r="F119" s="22" t="s">
        <v>839</v>
      </c>
      <c r="G119" s="22">
        <v>39873</v>
      </c>
      <c r="H119" s="22" t="s">
        <v>840</v>
      </c>
      <c r="I119" s="27" t="s">
        <v>341</v>
      </c>
      <c r="J119" s="22"/>
      <c r="K119" s="22" t="s">
        <v>1673</v>
      </c>
    </row>
    <row r="120" spans="1:11" ht="31.5" x14ac:dyDescent="0.25">
      <c r="A120" s="26" t="s">
        <v>115</v>
      </c>
      <c r="B120" s="27">
        <v>371</v>
      </c>
      <c r="C120" s="22" t="s">
        <v>1146</v>
      </c>
      <c r="D120" s="22"/>
      <c r="E120" s="22" t="s">
        <v>1452</v>
      </c>
      <c r="F120" s="22" t="s">
        <v>1147</v>
      </c>
      <c r="G120" s="22">
        <v>1958</v>
      </c>
      <c r="H120" s="22"/>
      <c r="I120" s="27" t="s">
        <v>341</v>
      </c>
      <c r="J120" s="22"/>
      <c r="K120" s="22" t="s">
        <v>896</v>
      </c>
    </row>
    <row r="121" spans="1:11" x14ac:dyDescent="0.25">
      <c r="A121" s="26" t="s">
        <v>374</v>
      </c>
      <c r="B121" s="27">
        <v>289</v>
      </c>
      <c r="C121" s="22" t="s">
        <v>1171</v>
      </c>
      <c r="D121" s="22"/>
      <c r="E121" s="24" t="s">
        <v>923</v>
      </c>
      <c r="F121" s="22" t="s">
        <v>1172</v>
      </c>
      <c r="G121" s="22">
        <v>1990</v>
      </c>
      <c r="H121" s="22" t="s">
        <v>1173</v>
      </c>
      <c r="I121" s="27" t="s">
        <v>341</v>
      </c>
      <c r="J121" s="22"/>
      <c r="K121" s="22" t="s">
        <v>961</v>
      </c>
    </row>
    <row r="122" spans="1:11" x14ac:dyDescent="0.25">
      <c r="A122" s="26" t="s">
        <v>119</v>
      </c>
      <c r="B122" s="27">
        <v>314</v>
      </c>
      <c r="C122" s="22" t="s">
        <v>998</v>
      </c>
      <c r="D122" s="22"/>
      <c r="E122" s="22" t="s">
        <v>1003</v>
      </c>
      <c r="F122" s="22" t="s">
        <v>999</v>
      </c>
      <c r="G122" s="22">
        <v>1984</v>
      </c>
      <c r="H122" s="22"/>
      <c r="I122" s="27" t="s">
        <v>341</v>
      </c>
      <c r="J122" s="22"/>
      <c r="K122" s="22" t="s">
        <v>964</v>
      </c>
    </row>
    <row r="123" spans="1:11" ht="31.5" x14ac:dyDescent="0.25">
      <c r="A123" s="26" t="s">
        <v>83</v>
      </c>
      <c r="B123" s="27">
        <v>2</v>
      </c>
      <c r="C123" s="22" t="s">
        <v>510</v>
      </c>
      <c r="D123" s="22"/>
      <c r="E123" s="22" t="s">
        <v>907</v>
      </c>
      <c r="F123" s="22" t="s">
        <v>511</v>
      </c>
      <c r="G123" s="22">
        <v>2017</v>
      </c>
      <c r="H123" s="22" t="s">
        <v>512</v>
      </c>
      <c r="I123" s="27" t="s">
        <v>341</v>
      </c>
      <c r="J123" s="22"/>
      <c r="K123" s="22" t="s">
        <v>904</v>
      </c>
    </row>
    <row r="124" spans="1:11" x14ac:dyDescent="0.25">
      <c r="A124" s="26" t="s">
        <v>189</v>
      </c>
      <c r="B124" s="27" t="s">
        <v>1164</v>
      </c>
      <c r="C124" s="22" t="s">
        <v>1165</v>
      </c>
      <c r="D124" s="22"/>
      <c r="E124" s="22" t="s">
        <v>1484</v>
      </c>
      <c r="F124" s="22" t="s">
        <v>1166</v>
      </c>
      <c r="G124" s="22" t="s">
        <v>1167</v>
      </c>
      <c r="H124" s="22" t="s">
        <v>1168</v>
      </c>
      <c r="I124" s="27" t="s">
        <v>341</v>
      </c>
      <c r="J124" s="22"/>
      <c r="K124" s="22" t="s">
        <v>413</v>
      </c>
    </row>
    <row r="125" spans="1:11" ht="31.5" x14ac:dyDescent="0.25">
      <c r="A125" s="26" t="s">
        <v>316</v>
      </c>
      <c r="B125" s="27">
        <v>27</v>
      </c>
      <c r="C125" s="22" t="s">
        <v>803</v>
      </c>
      <c r="D125" s="22"/>
      <c r="E125" s="22" t="s">
        <v>804</v>
      </c>
      <c r="F125" s="22" t="s">
        <v>805</v>
      </c>
      <c r="G125" s="22">
        <v>2008</v>
      </c>
      <c r="H125" s="22"/>
      <c r="I125" s="27" t="s">
        <v>341</v>
      </c>
      <c r="J125" s="22"/>
      <c r="K125" s="22" t="s">
        <v>945</v>
      </c>
    </row>
    <row r="126" spans="1:11" ht="31.5" x14ac:dyDescent="0.25">
      <c r="A126" s="26" t="s">
        <v>1188</v>
      </c>
      <c r="B126" s="27">
        <v>248</v>
      </c>
      <c r="C126" s="22" t="s">
        <v>1239</v>
      </c>
      <c r="D126" s="22"/>
      <c r="E126" s="22" t="s">
        <v>1482</v>
      </c>
      <c r="F126" s="22" t="s">
        <v>1240</v>
      </c>
      <c r="G126" s="22">
        <v>1991</v>
      </c>
      <c r="H126" s="22" t="s">
        <v>1241</v>
      </c>
      <c r="I126" s="27" t="s">
        <v>341</v>
      </c>
      <c r="J126" s="22"/>
      <c r="K126" s="22" t="s">
        <v>300</v>
      </c>
    </row>
    <row r="127" spans="1:11" ht="31.5" x14ac:dyDescent="0.25">
      <c r="A127" s="26" t="s">
        <v>1189</v>
      </c>
      <c r="B127" s="27">
        <v>898</v>
      </c>
      <c r="C127" s="22" t="s">
        <v>1371</v>
      </c>
      <c r="D127" s="22"/>
      <c r="E127" s="22" t="s">
        <v>1423</v>
      </c>
      <c r="F127" s="22" t="s">
        <v>1466</v>
      </c>
      <c r="G127" s="22">
        <v>2015</v>
      </c>
      <c r="H127" s="22" t="s">
        <v>1372</v>
      </c>
      <c r="I127" s="27" t="s">
        <v>341</v>
      </c>
      <c r="J127" s="22"/>
      <c r="K127" s="22" t="s">
        <v>1682</v>
      </c>
    </row>
    <row r="128" spans="1:11" ht="31.5" x14ac:dyDescent="0.25">
      <c r="A128" s="26" t="s">
        <v>86</v>
      </c>
      <c r="B128" s="27">
        <v>31</v>
      </c>
      <c r="C128" s="22" t="s">
        <v>825</v>
      </c>
      <c r="D128" s="22"/>
      <c r="E128" s="22" t="s">
        <v>922</v>
      </c>
      <c r="F128" s="29" t="s">
        <v>824</v>
      </c>
      <c r="G128" s="22">
        <v>2019</v>
      </c>
      <c r="H128" s="22"/>
      <c r="I128" s="27" t="s">
        <v>341</v>
      </c>
      <c r="J128" s="22"/>
      <c r="K128" s="22" t="s">
        <v>941</v>
      </c>
    </row>
    <row r="129" spans="1:11" ht="31.5" x14ac:dyDescent="0.25">
      <c r="A129" s="26" t="s">
        <v>86</v>
      </c>
      <c r="B129" s="27">
        <v>71</v>
      </c>
      <c r="C129" s="22" t="s">
        <v>841</v>
      </c>
      <c r="D129" s="22"/>
      <c r="E129" s="22" t="s">
        <v>1</v>
      </c>
      <c r="F129" s="22" t="s">
        <v>824</v>
      </c>
      <c r="G129" s="22">
        <v>2005</v>
      </c>
      <c r="H129" s="22"/>
      <c r="I129" s="27" t="s">
        <v>341</v>
      </c>
      <c r="J129" s="22"/>
      <c r="K129" s="22" t="s">
        <v>941</v>
      </c>
    </row>
    <row r="130" spans="1:11" ht="47.25" x14ac:dyDescent="0.25">
      <c r="A130" s="26" t="s">
        <v>86</v>
      </c>
      <c r="B130" s="27">
        <v>30</v>
      </c>
      <c r="C130" s="22" t="s">
        <v>823</v>
      </c>
      <c r="D130" s="22"/>
      <c r="E130" s="22" t="s">
        <v>889</v>
      </c>
      <c r="F130" s="22" t="s">
        <v>824</v>
      </c>
      <c r="G130" s="22">
        <v>1988</v>
      </c>
      <c r="H130" s="22"/>
      <c r="I130" s="27" t="s">
        <v>341</v>
      </c>
      <c r="J130" s="22"/>
      <c r="K130" s="22" t="s">
        <v>939</v>
      </c>
    </row>
    <row r="131" spans="1:11" ht="31.5" x14ac:dyDescent="0.25">
      <c r="A131" s="26" t="s">
        <v>87</v>
      </c>
      <c r="B131" s="27">
        <v>3</v>
      </c>
      <c r="C131" s="22" t="s">
        <v>879</v>
      </c>
      <c r="D131" s="22"/>
      <c r="E131" s="22" t="s">
        <v>965</v>
      </c>
      <c r="F131" s="22" t="s">
        <v>824</v>
      </c>
      <c r="G131" s="22">
        <v>2000</v>
      </c>
      <c r="H131" s="22" t="s">
        <v>861</v>
      </c>
      <c r="I131" s="27" t="s">
        <v>341</v>
      </c>
      <c r="J131" s="22"/>
      <c r="K131" s="22" t="s">
        <v>2223</v>
      </c>
    </row>
    <row r="132" spans="1:11" ht="31.5" x14ac:dyDescent="0.25">
      <c r="A132" s="26" t="s">
        <v>79</v>
      </c>
      <c r="B132" s="27">
        <v>1</v>
      </c>
      <c r="C132" s="22" t="s">
        <v>488</v>
      </c>
      <c r="D132" s="22"/>
      <c r="E132" s="22" t="s">
        <v>913</v>
      </c>
      <c r="F132" s="22" t="s">
        <v>842</v>
      </c>
      <c r="G132" s="22">
        <v>2002</v>
      </c>
      <c r="H132" s="22" t="s">
        <v>489</v>
      </c>
      <c r="I132" s="27" t="s">
        <v>341</v>
      </c>
      <c r="J132" s="22"/>
      <c r="K132" s="22" t="s">
        <v>625</v>
      </c>
    </row>
    <row r="133" spans="1:11" ht="31.5" x14ac:dyDescent="0.25">
      <c r="A133" s="26" t="s">
        <v>1691</v>
      </c>
      <c r="B133" s="27">
        <v>2</v>
      </c>
      <c r="C133" s="22" t="s">
        <v>1726</v>
      </c>
      <c r="D133" s="22"/>
      <c r="E133" s="22" t="s">
        <v>1727</v>
      </c>
      <c r="F133" s="22" t="s">
        <v>1728</v>
      </c>
      <c r="G133" s="22">
        <v>2015</v>
      </c>
      <c r="H133" s="22"/>
      <c r="I133" s="27" t="s">
        <v>341</v>
      </c>
      <c r="J133" s="22"/>
      <c r="K133" s="22" t="s">
        <v>23</v>
      </c>
    </row>
    <row r="134" spans="1:11" x14ac:dyDescent="0.25">
      <c r="A134" s="26" t="s">
        <v>1578</v>
      </c>
      <c r="B134" s="27">
        <v>5</v>
      </c>
      <c r="C134" s="22" t="s">
        <v>1676</v>
      </c>
      <c r="D134" s="22"/>
      <c r="E134" s="22" t="s">
        <v>1677</v>
      </c>
      <c r="F134" s="22" t="s">
        <v>1678</v>
      </c>
      <c r="G134" s="22">
        <v>2015</v>
      </c>
      <c r="H134" s="22" t="s">
        <v>1679</v>
      </c>
      <c r="I134" s="27" t="s">
        <v>341</v>
      </c>
      <c r="J134" s="22"/>
      <c r="K134" s="22" t="s">
        <v>2224</v>
      </c>
    </row>
    <row r="135" spans="1:11" ht="31.5" x14ac:dyDescent="0.25">
      <c r="A135" s="26" t="s">
        <v>312</v>
      </c>
      <c r="B135" s="27">
        <v>10</v>
      </c>
      <c r="C135" s="22" t="s">
        <v>880</v>
      </c>
      <c r="D135" s="22"/>
      <c r="E135" s="22" t="s">
        <v>903</v>
      </c>
      <c r="F135" s="22" t="s">
        <v>745</v>
      </c>
      <c r="G135" s="22">
        <v>2006</v>
      </c>
      <c r="H135" s="22" t="s">
        <v>746</v>
      </c>
      <c r="I135" s="27" t="s">
        <v>341</v>
      </c>
      <c r="J135" s="22"/>
      <c r="K135" s="22" t="s">
        <v>914</v>
      </c>
    </row>
    <row r="136" spans="1:11" ht="31.5" x14ac:dyDescent="0.25">
      <c r="A136" s="26" t="s">
        <v>1687</v>
      </c>
      <c r="B136" s="27">
        <v>1</v>
      </c>
      <c r="C136" s="22" t="s">
        <v>1735</v>
      </c>
      <c r="D136" s="22"/>
      <c r="E136" s="22" t="s">
        <v>1736</v>
      </c>
      <c r="F136" s="22" t="s">
        <v>554</v>
      </c>
      <c r="G136" s="22">
        <v>2012</v>
      </c>
      <c r="H136" s="22"/>
      <c r="I136" s="27" t="s">
        <v>341</v>
      </c>
      <c r="J136" s="22"/>
      <c r="K136" s="22" t="s">
        <v>906</v>
      </c>
    </row>
    <row r="137" spans="1:11" x14ac:dyDescent="0.25">
      <c r="A137" s="26" t="s">
        <v>1690</v>
      </c>
      <c r="B137" s="27">
        <v>1</v>
      </c>
      <c r="C137" s="22" t="s">
        <v>1729</v>
      </c>
      <c r="D137" s="22"/>
      <c r="E137" s="22" t="s">
        <v>1730</v>
      </c>
      <c r="F137" s="22" t="s">
        <v>554</v>
      </c>
      <c r="G137" s="22">
        <v>2015</v>
      </c>
      <c r="H137" s="22"/>
      <c r="I137" s="27" t="s">
        <v>341</v>
      </c>
      <c r="J137" s="22"/>
      <c r="K137" s="22" t="s">
        <v>927</v>
      </c>
    </row>
    <row r="138" spans="1:11" ht="47.25" x14ac:dyDescent="0.25">
      <c r="A138" s="26" t="s">
        <v>78</v>
      </c>
      <c r="B138" s="27">
        <v>3</v>
      </c>
      <c r="C138" s="22" t="s">
        <v>436</v>
      </c>
      <c r="D138" s="22"/>
      <c r="E138" s="22" t="s">
        <v>969</v>
      </c>
      <c r="F138" s="22" t="s">
        <v>437</v>
      </c>
      <c r="G138" s="22">
        <v>2016</v>
      </c>
      <c r="H138" s="22" t="s">
        <v>438</v>
      </c>
      <c r="I138" s="27" t="s">
        <v>341</v>
      </c>
      <c r="J138" s="22"/>
      <c r="K138" s="22" t="s">
        <v>925</v>
      </c>
    </row>
    <row r="139" spans="1:11" ht="31.5" x14ac:dyDescent="0.25">
      <c r="A139" s="26" t="s">
        <v>1634</v>
      </c>
      <c r="B139" s="27">
        <v>2</v>
      </c>
      <c r="C139" s="22" t="s">
        <v>1749</v>
      </c>
      <c r="D139" s="22"/>
      <c r="E139" s="22" t="s">
        <v>1750</v>
      </c>
      <c r="F139" s="22" t="s">
        <v>1751</v>
      </c>
      <c r="G139" s="22">
        <v>2000</v>
      </c>
      <c r="H139" s="22" t="s">
        <v>1752</v>
      </c>
      <c r="I139" s="27" t="s">
        <v>341</v>
      </c>
      <c r="J139" s="22"/>
      <c r="K139" s="22" t="s">
        <v>1368</v>
      </c>
    </row>
    <row r="140" spans="1:11" ht="31.5" x14ac:dyDescent="0.25">
      <c r="A140" s="26" t="s">
        <v>1189</v>
      </c>
      <c r="B140" s="27">
        <v>969</v>
      </c>
      <c r="C140" s="22" t="s">
        <v>1404</v>
      </c>
      <c r="D140" s="22"/>
      <c r="E140" s="22" t="s">
        <v>1440</v>
      </c>
      <c r="F140" s="22" t="s">
        <v>1405</v>
      </c>
      <c r="G140" s="22">
        <v>2002</v>
      </c>
      <c r="H140" s="22" t="s">
        <v>1406</v>
      </c>
      <c r="I140" s="27" t="s">
        <v>341</v>
      </c>
      <c r="J140" s="22"/>
      <c r="K140" s="22" t="s">
        <v>1037</v>
      </c>
    </row>
    <row r="141" spans="1:11" ht="31.5" x14ac:dyDescent="0.25">
      <c r="A141" s="26" t="s">
        <v>209</v>
      </c>
      <c r="B141" s="27">
        <v>605</v>
      </c>
      <c r="C141" s="22" t="s">
        <v>1310</v>
      </c>
      <c r="D141" s="22"/>
      <c r="E141" s="22" t="s">
        <v>1311</v>
      </c>
      <c r="F141" s="22" t="s">
        <v>1313</v>
      </c>
      <c r="G141" s="22">
        <v>2018</v>
      </c>
      <c r="H141" s="22" t="s">
        <v>1312</v>
      </c>
      <c r="I141" s="27" t="s">
        <v>341</v>
      </c>
      <c r="J141" s="22"/>
      <c r="K141" s="22" t="s">
        <v>1441</v>
      </c>
    </row>
    <row r="142" spans="1:11" x14ac:dyDescent="0.25">
      <c r="A142" s="26" t="s">
        <v>105</v>
      </c>
      <c r="B142" s="27">
        <v>4</v>
      </c>
      <c r="C142" s="22" t="s">
        <v>605</v>
      </c>
      <c r="D142" s="22"/>
      <c r="E142" s="22" t="s">
        <v>916</v>
      </c>
      <c r="F142" s="22" t="s">
        <v>606</v>
      </c>
      <c r="G142" s="22">
        <v>2018</v>
      </c>
      <c r="H142" s="22" t="s">
        <v>607</v>
      </c>
      <c r="I142" s="27" t="s">
        <v>341</v>
      </c>
      <c r="J142" s="22"/>
      <c r="K142" s="22" t="s">
        <v>2225</v>
      </c>
    </row>
    <row r="143" spans="1:11" x14ac:dyDescent="0.25">
      <c r="A143" s="26" t="s">
        <v>133</v>
      </c>
      <c r="B143" s="27">
        <v>52</v>
      </c>
      <c r="C143" s="22" t="s">
        <v>874</v>
      </c>
      <c r="D143" s="22"/>
      <c r="E143" s="22" t="s">
        <v>910</v>
      </c>
      <c r="F143" s="22" t="s">
        <v>875</v>
      </c>
      <c r="G143" s="22">
        <v>2015</v>
      </c>
      <c r="H143" s="22"/>
      <c r="I143" s="27" t="s">
        <v>341</v>
      </c>
      <c r="J143" s="22"/>
      <c r="K143" s="22" t="s">
        <v>959</v>
      </c>
    </row>
    <row r="144" spans="1:11" ht="31.5" x14ac:dyDescent="0.25">
      <c r="A144" s="26" t="s">
        <v>190</v>
      </c>
      <c r="B144" s="27">
        <v>630</v>
      </c>
      <c r="C144" s="22" t="s">
        <v>1081</v>
      </c>
      <c r="D144" s="22"/>
      <c r="E144" s="22" t="s">
        <v>1497</v>
      </c>
      <c r="F144" s="22" t="s">
        <v>1082</v>
      </c>
      <c r="G144" s="22"/>
      <c r="H144" s="22"/>
      <c r="I144" s="27" t="s">
        <v>341</v>
      </c>
      <c r="J144" s="22"/>
      <c r="K144" s="22" t="s">
        <v>917</v>
      </c>
    </row>
    <row r="145" spans="1:11" ht="31.5" x14ac:dyDescent="0.25">
      <c r="A145" s="26" t="s">
        <v>253</v>
      </c>
      <c r="B145" s="27">
        <v>4</v>
      </c>
      <c r="C145" s="22" t="s">
        <v>707</v>
      </c>
      <c r="D145" s="22"/>
      <c r="E145" s="22" t="s">
        <v>708</v>
      </c>
      <c r="F145" s="22" t="s">
        <v>709</v>
      </c>
      <c r="G145" s="22">
        <v>1987</v>
      </c>
      <c r="H145" s="22" t="s">
        <v>710</v>
      </c>
      <c r="I145" s="27" t="s">
        <v>341</v>
      </c>
      <c r="J145" s="22"/>
      <c r="K145" s="22" t="s">
        <v>563</v>
      </c>
    </row>
    <row r="146" spans="1:11" ht="63" x14ac:dyDescent="0.25">
      <c r="A146" s="26" t="s">
        <v>165</v>
      </c>
      <c r="B146" s="27">
        <v>27</v>
      </c>
      <c r="C146" s="22" t="s">
        <v>898</v>
      </c>
      <c r="D146" s="22"/>
      <c r="E146" s="22" t="s">
        <v>899</v>
      </c>
      <c r="F146" s="22" t="s">
        <v>640</v>
      </c>
      <c r="G146" s="22">
        <v>2000</v>
      </c>
      <c r="H146" s="22"/>
      <c r="I146" s="27" t="s">
        <v>341</v>
      </c>
      <c r="J146" s="22"/>
      <c r="K146" s="22" t="s">
        <v>563</v>
      </c>
    </row>
    <row r="147" spans="1:11" ht="31.5" x14ac:dyDescent="0.25">
      <c r="A147" s="26" t="s">
        <v>118</v>
      </c>
      <c r="B147" s="27">
        <v>441</v>
      </c>
      <c r="C147" s="22" t="s">
        <v>1083</v>
      </c>
      <c r="D147" s="22"/>
      <c r="E147" s="22" t="s">
        <v>1446</v>
      </c>
      <c r="F147" s="22" t="s">
        <v>1084</v>
      </c>
      <c r="G147" s="22">
        <v>1974</v>
      </c>
      <c r="H147" s="22"/>
      <c r="I147" s="27" t="s">
        <v>341</v>
      </c>
      <c r="J147" s="22"/>
      <c r="K147" s="22" t="s">
        <v>563</v>
      </c>
    </row>
    <row r="148" spans="1:11" ht="47.25" x14ac:dyDescent="0.25">
      <c r="A148" s="26" t="s">
        <v>374</v>
      </c>
      <c r="B148" s="27">
        <v>288</v>
      </c>
      <c r="C148" s="22" t="s">
        <v>1169</v>
      </c>
      <c r="D148" s="22"/>
      <c r="E148" s="22" t="s">
        <v>1432</v>
      </c>
      <c r="F148" s="22" t="s">
        <v>1170</v>
      </c>
      <c r="G148" s="22">
        <v>1988</v>
      </c>
      <c r="H148" s="22"/>
      <c r="I148" s="27" t="s">
        <v>341</v>
      </c>
      <c r="J148" s="22"/>
      <c r="K148" s="22" t="s">
        <v>926</v>
      </c>
    </row>
    <row r="149" spans="1:11" ht="78.75" x14ac:dyDescent="0.25">
      <c r="A149" s="26" t="s">
        <v>383</v>
      </c>
      <c r="B149" s="27">
        <v>122</v>
      </c>
      <c r="C149" s="22" t="s">
        <v>1039</v>
      </c>
      <c r="D149" s="22"/>
      <c r="E149" s="22" t="s">
        <v>1040</v>
      </c>
      <c r="F149" s="22" t="s">
        <v>1041</v>
      </c>
      <c r="G149" s="22">
        <v>1993</v>
      </c>
      <c r="H149" s="22"/>
      <c r="I149" s="27" t="s">
        <v>341</v>
      </c>
      <c r="J149" s="22"/>
      <c r="K149" s="22" t="s">
        <v>972</v>
      </c>
    </row>
    <row r="150" spans="1:11" ht="31.5" x14ac:dyDescent="0.25">
      <c r="A150" s="26" t="s">
        <v>369</v>
      </c>
      <c r="B150" s="27">
        <v>348</v>
      </c>
      <c r="C150" s="22" t="s">
        <v>1134</v>
      </c>
      <c r="D150" s="22"/>
      <c r="E150" s="22" t="s">
        <v>1459</v>
      </c>
      <c r="F150" s="22" t="s">
        <v>1135</v>
      </c>
      <c r="G150" s="22">
        <v>1967</v>
      </c>
      <c r="H150" s="22"/>
      <c r="I150" s="27" t="s">
        <v>341</v>
      </c>
      <c r="J150" s="22"/>
      <c r="K150" s="22" t="s">
        <v>1157</v>
      </c>
    </row>
    <row r="151" spans="1:11" ht="63" x14ac:dyDescent="0.25">
      <c r="A151" s="26" t="s">
        <v>201</v>
      </c>
      <c r="B151" s="27">
        <v>39</v>
      </c>
      <c r="C151" s="22" t="s">
        <v>1005</v>
      </c>
      <c r="D151" s="22"/>
      <c r="E151" s="22" t="s">
        <v>1520</v>
      </c>
      <c r="F151" s="22" t="s">
        <v>1006</v>
      </c>
      <c r="G151" s="22">
        <v>1970</v>
      </c>
      <c r="H151" s="22"/>
      <c r="I151" s="27" t="s">
        <v>341</v>
      </c>
      <c r="J151" s="22"/>
      <c r="K151" s="22" t="s">
        <v>1455</v>
      </c>
    </row>
    <row r="152" spans="1:11" ht="31.5" x14ac:dyDescent="0.25">
      <c r="A152" s="26" t="s">
        <v>248</v>
      </c>
      <c r="B152" s="27">
        <v>16</v>
      </c>
      <c r="C152" s="22" t="s">
        <v>657</v>
      </c>
      <c r="D152" s="22"/>
      <c r="E152" s="22" t="s">
        <v>1516</v>
      </c>
      <c r="F152" s="22" t="s">
        <v>658</v>
      </c>
      <c r="G152" s="22">
        <v>2001</v>
      </c>
      <c r="H152" s="22"/>
      <c r="I152" s="27" t="s">
        <v>341</v>
      </c>
      <c r="J152" s="22"/>
      <c r="K152" s="22" t="s">
        <v>935</v>
      </c>
    </row>
    <row r="153" spans="1:11" ht="63" x14ac:dyDescent="0.25">
      <c r="A153" s="26" t="s">
        <v>1189</v>
      </c>
      <c r="B153" s="27">
        <v>947</v>
      </c>
      <c r="C153" s="22" t="s">
        <v>1394</v>
      </c>
      <c r="D153" s="22"/>
      <c r="E153" s="24" t="s">
        <v>958</v>
      </c>
      <c r="F153" s="22" t="s">
        <v>1395</v>
      </c>
      <c r="G153" s="22">
        <v>2011</v>
      </c>
      <c r="H153" s="22"/>
      <c r="I153" s="27" t="s">
        <v>341</v>
      </c>
      <c r="J153" s="22"/>
      <c r="K153" s="22" t="s">
        <v>2226</v>
      </c>
    </row>
    <row r="154" spans="1:11" ht="47.25" x14ac:dyDescent="0.25">
      <c r="A154" s="26" t="s">
        <v>94</v>
      </c>
      <c r="B154" s="27">
        <v>2</v>
      </c>
      <c r="C154" s="22" t="s">
        <v>588</v>
      </c>
      <c r="D154" s="22"/>
      <c r="E154" s="22" t="s">
        <v>900</v>
      </c>
      <c r="F154" s="22" t="s">
        <v>589</v>
      </c>
      <c r="G154" s="22">
        <v>2010</v>
      </c>
      <c r="H154" s="22"/>
      <c r="I154" s="27" t="s">
        <v>341</v>
      </c>
      <c r="J154" s="22"/>
      <c r="K154" s="22" t="s">
        <v>920</v>
      </c>
    </row>
    <row r="155" spans="1:11" ht="31.5" x14ac:dyDescent="0.25">
      <c r="A155" s="26" t="s">
        <v>383</v>
      </c>
      <c r="B155" s="27">
        <v>123</v>
      </c>
      <c r="C155" s="22" t="s">
        <v>1045</v>
      </c>
      <c r="D155" s="22"/>
      <c r="E155" s="22" t="s">
        <v>1046</v>
      </c>
      <c r="F155" s="22" t="s">
        <v>1047</v>
      </c>
      <c r="G155" s="22">
        <v>1999</v>
      </c>
      <c r="H155" s="22" t="s">
        <v>1048</v>
      </c>
      <c r="I155" s="27" t="s">
        <v>341</v>
      </c>
      <c r="J155" s="22"/>
      <c r="K155" s="22" t="s">
        <v>1062</v>
      </c>
    </row>
    <row r="156" spans="1:11" ht="31.5" x14ac:dyDescent="0.25">
      <c r="A156" s="26" t="s">
        <v>1189</v>
      </c>
      <c r="B156" s="27">
        <v>876</v>
      </c>
      <c r="C156" s="22" t="s">
        <v>1361</v>
      </c>
      <c r="D156" s="22"/>
      <c r="E156" s="22" t="s">
        <v>1430</v>
      </c>
      <c r="F156" s="22" t="s">
        <v>1362</v>
      </c>
      <c r="G156" s="22">
        <v>2008</v>
      </c>
      <c r="H156" s="22"/>
      <c r="I156" s="27" t="s">
        <v>341</v>
      </c>
      <c r="J156" s="22"/>
      <c r="K156" s="22" t="s">
        <v>8</v>
      </c>
    </row>
    <row r="157" spans="1:11" ht="94.5" x14ac:dyDescent="0.25">
      <c r="A157" s="26" t="s">
        <v>257</v>
      </c>
      <c r="B157" s="27">
        <v>22</v>
      </c>
      <c r="C157" s="22" t="s">
        <v>719</v>
      </c>
      <c r="D157" s="22"/>
      <c r="E157" s="22" t="s">
        <v>720</v>
      </c>
      <c r="F157" s="22" t="s">
        <v>721</v>
      </c>
      <c r="G157" s="22">
        <v>2001</v>
      </c>
      <c r="H157" s="22" t="s">
        <v>722</v>
      </c>
      <c r="I157" s="27" t="s">
        <v>341</v>
      </c>
      <c r="J157" s="22"/>
      <c r="K157" s="22" t="s">
        <v>2227</v>
      </c>
    </row>
    <row r="158" spans="1:11" ht="31.5" x14ac:dyDescent="0.25">
      <c r="A158" s="26" t="s">
        <v>79</v>
      </c>
      <c r="B158" s="27">
        <v>1</v>
      </c>
      <c r="C158" s="22" t="s">
        <v>490</v>
      </c>
      <c r="D158" s="22"/>
      <c r="E158" s="22" t="s">
        <v>953</v>
      </c>
      <c r="F158" s="22" t="s">
        <v>491</v>
      </c>
      <c r="G158" s="22">
        <v>2011</v>
      </c>
      <c r="H158" s="22" t="s">
        <v>492</v>
      </c>
      <c r="I158" s="27" t="s">
        <v>341</v>
      </c>
      <c r="J158" s="22"/>
      <c r="K158" s="22" t="s">
        <v>2228</v>
      </c>
    </row>
    <row r="159" spans="1:11" x14ac:dyDescent="0.25">
      <c r="A159" s="26" t="s">
        <v>77</v>
      </c>
      <c r="B159" s="27">
        <v>2</v>
      </c>
      <c r="C159" s="22" t="s">
        <v>406</v>
      </c>
      <c r="D159" s="22"/>
      <c r="E159" s="22" t="s">
        <v>893</v>
      </c>
      <c r="F159" s="22" t="s">
        <v>407</v>
      </c>
      <c r="G159" s="22" t="s">
        <v>147</v>
      </c>
      <c r="H159" s="22" t="s">
        <v>408</v>
      </c>
      <c r="I159" s="27" t="s">
        <v>341</v>
      </c>
      <c r="J159" s="22"/>
      <c r="K159" s="22" t="s">
        <v>1453</v>
      </c>
    </row>
    <row r="160" spans="1:11" x14ac:dyDescent="0.25">
      <c r="A160" s="26" t="s">
        <v>369</v>
      </c>
      <c r="B160" s="27">
        <v>38</v>
      </c>
      <c r="C160" s="22" t="s">
        <v>1119</v>
      </c>
      <c r="D160" s="22"/>
      <c r="E160" s="22" t="s">
        <v>1480</v>
      </c>
      <c r="F160" s="22" t="s">
        <v>1120</v>
      </c>
      <c r="G160" s="22">
        <v>1985</v>
      </c>
      <c r="H160" s="22"/>
      <c r="I160" s="27" t="s">
        <v>341</v>
      </c>
      <c r="J160" s="22"/>
      <c r="K160" s="22" t="s">
        <v>968</v>
      </c>
    </row>
    <row r="161" spans="1:11" ht="31.5" x14ac:dyDescent="0.25">
      <c r="A161" s="26" t="s">
        <v>369</v>
      </c>
      <c r="B161" s="27">
        <v>39</v>
      </c>
      <c r="C161" s="22" t="s">
        <v>1121</v>
      </c>
      <c r="D161" s="22"/>
      <c r="E161" s="22" t="s">
        <v>1420</v>
      </c>
      <c r="F161" s="22" t="s">
        <v>1120</v>
      </c>
      <c r="G161" s="22">
        <v>1985</v>
      </c>
      <c r="H161" s="22" t="s">
        <v>1122</v>
      </c>
      <c r="I161" s="27" t="s">
        <v>341</v>
      </c>
      <c r="J161" s="22"/>
      <c r="K161" s="24" t="s">
        <v>300</v>
      </c>
    </row>
    <row r="162" spans="1:11" ht="31.5" x14ac:dyDescent="0.25">
      <c r="A162" s="26" t="s">
        <v>119</v>
      </c>
      <c r="B162" s="27">
        <v>314</v>
      </c>
      <c r="C162" s="22" t="s">
        <v>996</v>
      </c>
      <c r="D162" s="22"/>
      <c r="E162" s="22" t="s">
        <v>897</v>
      </c>
      <c r="F162" s="22" t="s">
        <v>851</v>
      </c>
      <c r="G162" s="22">
        <v>1983</v>
      </c>
      <c r="H162" s="22" t="s">
        <v>997</v>
      </c>
      <c r="I162" s="27" t="s">
        <v>341</v>
      </c>
      <c r="J162" s="22"/>
      <c r="K162" s="22" t="s">
        <v>368</v>
      </c>
    </row>
    <row r="163" spans="1:11" ht="31.5" x14ac:dyDescent="0.25">
      <c r="A163" s="26" t="s">
        <v>121</v>
      </c>
      <c r="B163" s="27">
        <v>191</v>
      </c>
      <c r="C163" s="22" t="s">
        <v>854</v>
      </c>
      <c r="D163" s="22"/>
      <c r="E163" s="22" t="s">
        <v>888</v>
      </c>
      <c r="F163" s="22" t="s">
        <v>855</v>
      </c>
      <c r="G163" s="22">
        <v>1986</v>
      </c>
      <c r="H163" s="22"/>
      <c r="I163" s="27" t="s">
        <v>341</v>
      </c>
      <c r="J163" s="22"/>
      <c r="K163" s="22" t="s">
        <v>2229</v>
      </c>
    </row>
    <row r="164" spans="1:11" ht="31.5" x14ac:dyDescent="0.25">
      <c r="A164" s="26" t="s">
        <v>383</v>
      </c>
      <c r="B164" s="27">
        <v>132</v>
      </c>
      <c r="C164" s="22" t="s">
        <v>1070</v>
      </c>
      <c r="D164" s="22"/>
      <c r="E164" s="22" t="s">
        <v>1517</v>
      </c>
      <c r="F164" s="22" t="s">
        <v>1071</v>
      </c>
      <c r="G164" s="22">
        <v>2001</v>
      </c>
      <c r="H164" s="22" t="s">
        <v>1072</v>
      </c>
      <c r="I164" s="27" t="s">
        <v>341</v>
      </c>
      <c r="J164" s="22"/>
      <c r="K164" s="22" t="s">
        <v>943</v>
      </c>
    </row>
    <row r="165" spans="1:11" ht="31.5" x14ac:dyDescent="0.25">
      <c r="A165" s="26" t="s">
        <v>118</v>
      </c>
      <c r="B165" s="27">
        <v>101</v>
      </c>
      <c r="C165" s="22" t="s">
        <v>1088</v>
      </c>
      <c r="D165" s="22"/>
      <c r="E165" s="22" t="s">
        <v>888</v>
      </c>
      <c r="F165" s="22" t="s">
        <v>1089</v>
      </c>
      <c r="G165" s="22">
        <v>1984</v>
      </c>
      <c r="H165" s="22" t="s">
        <v>1090</v>
      </c>
      <c r="I165" s="27" t="s">
        <v>341</v>
      </c>
      <c r="J165" s="22"/>
      <c r="K165" s="22" t="s">
        <v>977</v>
      </c>
    </row>
    <row r="166" spans="1:11" ht="31.5" x14ac:dyDescent="0.25">
      <c r="A166" s="26" t="s">
        <v>118</v>
      </c>
      <c r="B166" s="27">
        <v>26</v>
      </c>
      <c r="C166" s="22" t="s">
        <v>1085</v>
      </c>
      <c r="D166" s="22"/>
      <c r="E166" s="22" t="s">
        <v>897</v>
      </c>
      <c r="F166" s="22" t="s">
        <v>1086</v>
      </c>
      <c r="G166" s="22">
        <v>1982</v>
      </c>
      <c r="H166" s="22" t="s">
        <v>1087</v>
      </c>
      <c r="I166" s="27" t="s">
        <v>341</v>
      </c>
      <c r="J166" s="22"/>
      <c r="K166" s="22" t="s">
        <v>370</v>
      </c>
    </row>
    <row r="167" spans="1:11" ht="31.5" x14ac:dyDescent="0.25">
      <c r="A167" s="26" t="s">
        <v>78</v>
      </c>
      <c r="B167" s="27">
        <v>7</v>
      </c>
      <c r="C167" s="22" t="s">
        <v>461</v>
      </c>
      <c r="D167" s="22"/>
      <c r="E167" s="22" t="s">
        <v>946</v>
      </c>
      <c r="F167" s="22" t="s">
        <v>462</v>
      </c>
      <c r="G167" s="22">
        <v>2016</v>
      </c>
      <c r="H167" s="22" t="s">
        <v>463</v>
      </c>
      <c r="I167" s="27" t="s">
        <v>341</v>
      </c>
      <c r="J167" s="22"/>
      <c r="K167" s="22" t="s">
        <v>1350</v>
      </c>
    </row>
    <row r="168" spans="1:11" ht="31.5" x14ac:dyDescent="0.25">
      <c r="A168" s="26" t="s">
        <v>1574</v>
      </c>
      <c r="B168" s="27">
        <v>8</v>
      </c>
      <c r="C168" s="22" t="s">
        <v>1672</v>
      </c>
      <c r="D168" s="22"/>
      <c r="E168" s="22" t="s">
        <v>1673</v>
      </c>
      <c r="F168" s="22" t="s">
        <v>1674</v>
      </c>
      <c r="G168" s="22">
        <v>2017</v>
      </c>
      <c r="H168" s="22" t="s">
        <v>1675</v>
      </c>
      <c r="I168" s="27" t="s">
        <v>341</v>
      </c>
      <c r="J168" s="22"/>
      <c r="K168" s="22" t="s">
        <v>1303</v>
      </c>
    </row>
    <row r="169" spans="1:11" ht="31.5" x14ac:dyDescent="0.25">
      <c r="A169" s="26" t="s">
        <v>107</v>
      </c>
      <c r="B169" s="27">
        <v>3</v>
      </c>
      <c r="C169" s="22" t="s">
        <v>619</v>
      </c>
      <c r="D169" s="22"/>
      <c r="E169" s="22" t="s">
        <v>896</v>
      </c>
      <c r="F169" s="22" t="s">
        <v>414</v>
      </c>
      <c r="G169" s="22">
        <v>42496</v>
      </c>
      <c r="H169" s="22" t="s">
        <v>620</v>
      </c>
      <c r="I169" s="27" t="s">
        <v>341</v>
      </c>
      <c r="J169" s="22"/>
      <c r="K169" s="22" t="s">
        <v>272</v>
      </c>
    </row>
    <row r="170" spans="1:11" x14ac:dyDescent="0.25">
      <c r="A170" s="26" t="s">
        <v>283</v>
      </c>
      <c r="B170" s="27">
        <v>6</v>
      </c>
      <c r="C170" s="22" t="s">
        <v>737</v>
      </c>
      <c r="D170" s="22"/>
      <c r="E170" s="22" t="s">
        <v>961</v>
      </c>
      <c r="F170" s="22" t="s">
        <v>414</v>
      </c>
      <c r="G170" s="22">
        <v>1998</v>
      </c>
      <c r="H170" s="22" t="s">
        <v>553</v>
      </c>
      <c r="I170" s="27" t="s">
        <v>341</v>
      </c>
      <c r="J170" s="22"/>
      <c r="K170" s="22" t="s">
        <v>1764</v>
      </c>
    </row>
    <row r="171" spans="1:11" ht="31.5" x14ac:dyDescent="0.25">
      <c r="A171" s="26" t="s">
        <v>284</v>
      </c>
      <c r="B171" s="27">
        <v>4</v>
      </c>
      <c r="C171" s="22" t="s">
        <v>740</v>
      </c>
      <c r="D171" s="22"/>
      <c r="E171" s="22" t="s">
        <v>964</v>
      </c>
      <c r="F171" s="22" t="s">
        <v>414</v>
      </c>
      <c r="G171" s="22">
        <v>2003</v>
      </c>
      <c r="H171" s="22"/>
      <c r="I171" s="27" t="s">
        <v>341</v>
      </c>
      <c r="J171" s="22"/>
      <c r="K171" s="22" t="s">
        <v>1442</v>
      </c>
    </row>
    <row r="172" spans="1:11" x14ac:dyDescent="0.25">
      <c r="A172" s="26" t="s">
        <v>77</v>
      </c>
      <c r="B172" s="27">
        <v>2</v>
      </c>
      <c r="C172" s="22" t="s">
        <v>412</v>
      </c>
      <c r="D172" s="22"/>
      <c r="E172" s="22" t="s">
        <v>413</v>
      </c>
      <c r="F172" s="22" t="s">
        <v>415</v>
      </c>
      <c r="G172" s="22">
        <v>2004</v>
      </c>
      <c r="H172" s="22" t="s">
        <v>416</v>
      </c>
      <c r="I172" s="27" t="s">
        <v>341</v>
      </c>
      <c r="J172" s="22"/>
      <c r="K172" s="22" t="s">
        <v>1021</v>
      </c>
    </row>
    <row r="173" spans="1:11" x14ac:dyDescent="0.25">
      <c r="A173" s="26" t="s">
        <v>1599</v>
      </c>
      <c r="B173" s="27">
        <v>11</v>
      </c>
      <c r="C173" s="22" t="s">
        <v>1681</v>
      </c>
      <c r="D173" s="22"/>
      <c r="E173" s="22" t="s">
        <v>1682</v>
      </c>
      <c r="F173" s="22" t="s">
        <v>421</v>
      </c>
      <c r="G173" s="22">
        <v>1998</v>
      </c>
      <c r="H173" s="22"/>
      <c r="I173" s="27" t="s">
        <v>341</v>
      </c>
      <c r="J173" s="22"/>
      <c r="K173" s="22" t="s">
        <v>1018</v>
      </c>
    </row>
    <row r="174" spans="1:11" ht="47.25" x14ac:dyDescent="0.25">
      <c r="A174" s="26" t="s">
        <v>78</v>
      </c>
      <c r="B174" s="27">
        <v>6</v>
      </c>
      <c r="C174" s="22" t="s">
        <v>458</v>
      </c>
      <c r="D174" s="22"/>
      <c r="E174" s="22" t="s">
        <v>939</v>
      </c>
      <c r="F174" s="22" t="s">
        <v>481</v>
      </c>
      <c r="G174" s="22">
        <v>2019</v>
      </c>
      <c r="H174" s="22" t="s">
        <v>460</v>
      </c>
      <c r="I174" s="27" t="s">
        <v>341</v>
      </c>
      <c r="J174" s="22"/>
      <c r="K174" s="22" t="s">
        <v>1410</v>
      </c>
    </row>
    <row r="175" spans="1:11" ht="31.5" x14ac:dyDescent="0.25">
      <c r="A175" s="26" t="s">
        <v>281</v>
      </c>
      <c r="B175" s="27">
        <v>5</v>
      </c>
      <c r="C175" s="22" t="s">
        <v>730</v>
      </c>
      <c r="D175" s="22"/>
      <c r="E175" s="22" t="s">
        <v>1496</v>
      </c>
      <c r="F175" s="22" t="s">
        <v>731</v>
      </c>
      <c r="G175" s="22">
        <v>2021</v>
      </c>
      <c r="H175" s="22"/>
      <c r="I175" s="27" t="s">
        <v>341</v>
      </c>
      <c r="J175" s="22"/>
      <c r="K175" s="22" t="s">
        <v>1456</v>
      </c>
    </row>
    <row r="176" spans="1:11" x14ac:dyDescent="0.25">
      <c r="A176" s="26" t="s">
        <v>86</v>
      </c>
      <c r="B176" s="27">
        <v>55</v>
      </c>
      <c r="C176" s="22" t="s">
        <v>837</v>
      </c>
      <c r="D176" s="22"/>
      <c r="E176" s="22" t="s">
        <v>23</v>
      </c>
      <c r="F176" s="22" t="s">
        <v>836</v>
      </c>
      <c r="G176" s="22">
        <v>2019</v>
      </c>
      <c r="H176" s="22"/>
      <c r="I176" s="27" t="s">
        <v>341</v>
      </c>
      <c r="J176" s="22"/>
      <c r="K176" s="22" t="s">
        <v>2230</v>
      </c>
    </row>
    <row r="177" spans="1:11" x14ac:dyDescent="0.25">
      <c r="A177" s="26" t="s">
        <v>1186</v>
      </c>
      <c r="B177" s="27">
        <v>496</v>
      </c>
      <c r="C177" s="22" t="s">
        <v>1346</v>
      </c>
      <c r="D177" s="22"/>
      <c r="E177" s="22" t="s">
        <v>1492</v>
      </c>
      <c r="F177" s="22" t="s">
        <v>1347</v>
      </c>
      <c r="G177" s="22">
        <v>1989</v>
      </c>
      <c r="H177" s="22" t="s">
        <v>1348</v>
      </c>
      <c r="I177" s="27" t="s">
        <v>341</v>
      </c>
      <c r="J177" s="22"/>
      <c r="K177" s="22" t="s">
        <v>1444</v>
      </c>
    </row>
    <row r="178" spans="1:11" ht="31.5" x14ac:dyDescent="0.25">
      <c r="A178" s="26" t="s">
        <v>165</v>
      </c>
      <c r="B178" s="27">
        <v>28</v>
      </c>
      <c r="C178" s="22" t="s">
        <v>645</v>
      </c>
      <c r="D178" s="22"/>
      <c r="E178" s="22" t="s">
        <v>927</v>
      </c>
      <c r="F178" s="22" t="s">
        <v>928</v>
      </c>
      <c r="G178" s="22">
        <v>1992</v>
      </c>
      <c r="H178" s="22"/>
      <c r="I178" s="27" t="s">
        <v>341</v>
      </c>
      <c r="J178" s="22"/>
      <c r="K178" s="22" t="s">
        <v>950</v>
      </c>
    </row>
    <row r="179" spans="1:11" ht="94.5" x14ac:dyDescent="0.25">
      <c r="A179" s="26" t="s">
        <v>1189</v>
      </c>
      <c r="B179" s="27">
        <v>892</v>
      </c>
      <c r="C179" s="22" t="s">
        <v>1367</v>
      </c>
      <c r="D179" s="22"/>
      <c r="E179" s="22" t="s">
        <v>1368</v>
      </c>
      <c r="F179" s="22" t="s">
        <v>1369</v>
      </c>
      <c r="G179" s="22">
        <v>2010</v>
      </c>
      <c r="H179" s="22" t="s">
        <v>1370</v>
      </c>
      <c r="I179" s="27" t="s">
        <v>341</v>
      </c>
      <c r="J179" s="22"/>
      <c r="K179" s="22" t="s">
        <v>2231</v>
      </c>
    </row>
    <row r="180" spans="1:11" ht="31.5" x14ac:dyDescent="0.25">
      <c r="A180" s="26" t="s">
        <v>383</v>
      </c>
      <c r="B180" s="27">
        <v>122</v>
      </c>
      <c r="C180" s="22" t="s">
        <v>1036</v>
      </c>
      <c r="D180" s="22"/>
      <c r="E180" s="22" t="s">
        <v>1037</v>
      </c>
      <c r="F180" s="22" t="s">
        <v>1038</v>
      </c>
      <c r="G180" s="22">
        <v>1995</v>
      </c>
      <c r="H180" s="22" t="s">
        <v>790</v>
      </c>
      <c r="I180" s="27" t="s">
        <v>341</v>
      </c>
      <c r="J180" s="22"/>
      <c r="K180" s="22" t="s">
        <v>909</v>
      </c>
    </row>
    <row r="181" spans="1:11" x14ac:dyDescent="0.25">
      <c r="A181" s="26" t="s">
        <v>374</v>
      </c>
      <c r="B181" s="27">
        <v>297</v>
      </c>
      <c r="C181" s="22" t="s">
        <v>1182</v>
      </c>
      <c r="D181" s="22"/>
      <c r="E181" s="22" t="s">
        <v>1441</v>
      </c>
      <c r="F181" s="22" t="s">
        <v>1183</v>
      </c>
      <c r="G181" s="22">
        <v>1990</v>
      </c>
      <c r="H181" s="22" t="s">
        <v>1184</v>
      </c>
      <c r="I181" s="27" t="s">
        <v>341</v>
      </c>
      <c r="J181" s="22"/>
      <c r="K181" s="22" t="s">
        <v>2232</v>
      </c>
    </row>
    <row r="182" spans="1:11" ht="31.5" x14ac:dyDescent="0.25">
      <c r="A182" s="26" t="s">
        <v>234</v>
      </c>
      <c r="B182" s="27">
        <v>64</v>
      </c>
      <c r="C182" s="22" t="s">
        <v>679</v>
      </c>
      <c r="D182" s="22"/>
      <c r="E182" s="22" t="s">
        <v>1490</v>
      </c>
      <c r="F182" s="22" t="s">
        <v>680</v>
      </c>
      <c r="G182" s="22">
        <v>2010</v>
      </c>
      <c r="H182" s="22" t="s">
        <v>681</v>
      </c>
      <c r="I182" s="27" t="s">
        <v>341</v>
      </c>
      <c r="J182" s="22"/>
      <c r="K182" s="22" t="s">
        <v>2233</v>
      </c>
    </row>
    <row r="183" spans="1:11" ht="32.25" thickBot="1" x14ac:dyDescent="0.3">
      <c r="A183" s="26" t="s">
        <v>165</v>
      </c>
      <c r="B183" s="27">
        <v>28</v>
      </c>
      <c r="C183" s="22" t="s">
        <v>642</v>
      </c>
      <c r="D183" s="22"/>
      <c r="E183" s="22" t="s">
        <v>959</v>
      </c>
      <c r="F183" s="22" t="s">
        <v>643</v>
      </c>
      <c r="G183" s="22">
        <v>2014</v>
      </c>
      <c r="H183" s="22"/>
      <c r="I183" s="27" t="s">
        <v>341</v>
      </c>
      <c r="J183" s="22"/>
      <c r="K183" s="22" t="s">
        <v>1445</v>
      </c>
    </row>
    <row r="184" spans="1:11" ht="33" thickTop="1" thickBot="1" x14ac:dyDescent="0.3">
      <c r="A184" s="32" t="s">
        <v>2520</v>
      </c>
      <c r="B184" s="33" t="s">
        <v>401</v>
      </c>
      <c r="C184" s="22" t="s">
        <v>417</v>
      </c>
      <c r="D184" s="22"/>
      <c r="E184" s="22" t="s">
        <v>917</v>
      </c>
      <c r="F184" s="22" t="s">
        <v>418</v>
      </c>
      <c r="G184" s="22">
        <v>2004</v>
      </c>
      <c r="H184" s="22" t="s">
        <v>419</v>
      </c>
      <c r="I184" s="27" t="s">
        <v>341</v>
      </c>
      <c r="J184" s="22"/>
      <c r="K184" s="22" t="s">
        <v>911</v>
      </c>
    </row>
    <row r="185" spans="1:11" ht="32.25" thickTop="1" x14ac:dyDescent="0.25">
      <c r="A185" s="22"/>
      <c r="B185" s="22" t="s">
        <v>695</v>
      </c>
      <c r="C185" s="22" t="s">
        <v>852</v>
      </c>
      <c r="D185" s="22"/>
      <c r="E185" s="22" t="s">
        <v>926</v>
      </c>
      <c r="F185" s="22" t="s">
        <v>853</v>
      </c>
      <c r="G185" s="22">
        <v>2016</v>
      </c>
      <c r="H185" s="22"/>
      <c r="I185" s="27" t="s">
        <v>341</v>
      </c>
      <c r="J185" s="22"/>
      <c r="K185" s="22" t="s">
        <v>900</v>
      </c>
    </row>
    <row r="186" spans="1:11" ht="78.75" x14ac:dyDescent="0.25">
      <c r="A186" s="22"/>
      <c r="B186" s="22" t="s">
        <v>1474</v>
      </c>
      <c r="C186" s="22" t="s">
        <v>409</v>
      </c>
      <c r="D186" s="22"/>
      <c r="E186" s="22" t="s">
        <v>972</v>
      </c>
      <c r="F186" s="22" t="s">
        <v>410</v>
      </c>
      <c r="G186" s="22">
        <v>2011</v>
      </c>
      <c r="H186" s="22" t="s">
        <v>411</v>
      </c>
      <c r="I186" s="27" t="s">
        <v>341</v>
      </c>
      <c r="J186" s="22"/>
      <c r="K186" s="22" t="s">
        <v>903</v>
      </c>
    </row>
    <row r="187" spans="1:11" ht="63" x14ac:dyDescent="0.25">
      <c r="A187" s="22"/>
      <c r="B187" s="22" t="s">
        <v>1512</v>
      </c>
      <c r="C187" s="22" t="s">
        <v>1156</v>
      </c>
      <c r="D187" s="22"/>
      <c r="E187" s="22" t="s">
        <v>1157</v>
      </c>
      <c r="F187" s="22" t="s">
        <v>2207</v>
      </c>
      <c r="G187" s="22">
        <v>24869</v>
      </c>
      <c r="H187" s="22"/>
      <c r="I187" s="27" t="s">
        <v>341</v>
      </c>
      <c r="J187" s="22"/>
      <c r="K187" s="22" t="s">
        <v>40</v>
      </c>
    </row>
    <row r="188" spans="1:11" ht="31.5" x14ac:dyDescent="0.25">
      <c r="A188" s="22"/>
      <c r="B188" s="22" t="s">
        <v>21</v>
      </c>
      <c r="C188" s="22" t="s">
        <v>472</v>
      </c>
      <c r="D188" s="22"/>
      <c r="E188" s="22" t="s">
        <v>935</v>
      </c>
      <c r="F188" s="22" t="s">
        <v>473</v>
      </c>
      <c r="G188" s="22">
        <v>2019</v>
      </c>
      <c r="H188" s="22" t="s">
        <v>474</v>
      </c>
      <c r="I188" s="27" t="s">
        <v>341</v>
      </c>
      <c r="J188" s="22"/>
      <c r="K188" s="22" t="s">
        <v>994</v>
      </c>
    </row>
    <row r="189" spans="1:11" ht="31.5" x14ac:dyDescent="0.25">
      <c r="A189" s="22"/>
      <c r="B189" s="22" t="s">
        <v>776</v>
      </c>
      <c r="C189" s="22" t="s">
        <v>631</v>
      </c>
      <c r="D189" s="22"/>
      <c r="E189" s="22" t="s">
        <v>1514</v>
      </c>
      <c r="F189" s="22" t="s">
        <v>473</v>
      </c>
      <c r="G189" s="22">
        <v>2019</v>
      </c>
      <c r="H189" s="22" t="s">
        <v>632</v>
      </c>
      <c r="I189" s="27" t="s">
        <v>341</v>
      </c>
      <c r="J189" s="22"/>
      <c r="K189" s="22" t="s">
        <v>957</v>
      </c>
    </row>
    <row r="190" spans="1:11" ht="31.5" x14ac:dyDescent="0.25">
      <c r="A190" s="22"/>
      <c r="B190" s="22" t="s">
        <v>1407</v>
      </c>
      <c r="C190" s="22" t="s">
        <v>1061</v>
      </c>
      <c r="D190" s="22"/>
      <c r="E190" s="22" t="s">
        <v>1062</v>
      </c>
      <c r="F190" s="22" t="s">
        <v>1063</v>
      </c>
      <c r="G190" s="22" t="s">
        <v>1064</v>
      </c>
      <c r="H190" s="22" t="s">
        <v>1065</v>
      </c>
      <c r="I190" s="27" t="s">
        <v>341</v>
      </c>
      <c r="J190" s="22"/>
      <c r="K190" s="22" t="s">
        <v>921</v>
      </c>
    </row>
    <row r="191" spans="1:11" x14ac:dyDescent="0.25">
      <c r="A191" s="22"/>
      <c r="B191" s="22" t="s">
        <v>1288</v>
      </c>
      <c r="C191" s="22" t="s">
        <v>433</v>
      </c>
      <c r="D191" s="22"/>
      <c r="E191" s="22" t="s">
        <v>8</v>
      </c>
      <c r="F191" s="22" t="s">
        <v>434</v>
      </c>
      <c r="G191" s="22">
        <v>2016</v>
      </c>
      <c r="H191" s="22" t="s">
        <v>435</v>
      </c>
      <c r="I191" s="27" t="s">
        <v>341</v>
      </c>
      <c r="J191" s="22"/>
      <c r="K191" s="22" t="s">
        <v>1383</v>
      </c>
    </row>
    <row r="192" spans="1:11" ht="126" x14ac:dyDescent="0.25">
      <c r="A192" s="22"/>
      <c r="B192" s="22" t="s">
        <v>21</v>
      </c>
      <c r="C192" s="22" t="s">
        <v>1429</v>
      </c>
      <c r="D192" s="22"/>
      <c r="E192" s="22" t="s">
        <v>1453</v>
      </c>
      <c r="F192" s="22" t="s">
        <v>1196</v>
      </c>
      <c r="G192" s="22">
        <v>1996</v>
      </c>
      <c r="H192" s="22"/>
      <c r="I192" s="27" t="s">
        <v>341</v>
      </c>
      <c r="J192" s="22"/>
      <c r="K192" s="22" t="s">
        <v>947</v>
      </c>
    </row>
    <row r="193" spans="1:11" ht="47.25" x14ac:dyDescent="0.25">
      <c r="A193" s="22"/>
      <c r="B193" s="24" t="s">
        <v>766</v>
      </c>
      <c r="C193" s="22" t="s">
        <v>723</v>
      </c>
      <c r="D193" s="22"/>
      <c r="E193" s="22" t="s">
        <v>968</v>
      </c>
      <c r="F193" s="22" t="s">
        <v>724</v>
      </c>
      <c r="G193" s="22">
        <v>2017</v>
      </c>
      <c r="H193" s="22" t="s">
        <v>725</v>
      </c>
      <c r="I193" s="27" t="s">
        <v>341</v>
      </c>
      <c r="J193" s="22"/>
      <c r="K193" s="22" t="s">
        <v>2234</v>
      </c>
    </row>
    <row r="194" spans="1:11" ht="31.5" x14ac:dyDescent="0.25">
      <c r="A194" s="22"/>
      <c r="B194" s="24" t="s">
        <v>895</v>
      </c>
      <c r="C194" s="22" t="s">
        <v>464</v>
      </c>
      <c r="D194" s="22"/>
      <c r="E194" s="22" t="s">
        <v>368</v>
      </c>
      <c r="F194" s="22" t="s">
        <v>465</v>
      </c>
      <c r="G194" s="22">
        <v>2018</v>
      </c>
      <c r="H194" s="22" t="s">
        <v>466</v>
      </c>
      <c r="I194" s="27" t="s">
        <v>341</v>
      </c>
      <c r="J194" s="22"/>
      <c r="K194" s="22" t="s">
        <v>975</v>
      </c>
    </row>
    <row r="195" spans="1:11" ht="31.5" x14ac:dyDescent="0.25">
      <c r="A195" s="22"/>
      <c r="B195" s="22" t="s">
        <v>902</v>
      </c>
      <c r="C195" s="22" t="s">
        <v>808</v>
      </c>
      <c r="D195" s="22"/>
      <c r="E195" s="22" t="s">
        <v>1510</v>
      </c>
      <c r="F195" s="22" t="s">
        <v>809</v>
      </c>
      <c r="G195" s="22">
        <v>2008</v>
      </c>
      <c r="H195" s="22"/>
      <c r="I195" s="27" t="s">
        <v>341</v>
      </c>
      <c r="J195" s="22"/>
      <c r="K195" s="22" t="s">
        <v>370</v>
      </c>
    </row>
    <row r="196" spans="1:11" x14ac:dyDescent="0.25">
      <c r="A196" s="22"/>
      <c r="B196" s="22" t="s">
        <v>1433</v>
      </c>
      <c r="C196" s="22" t="s">
        <v>670</v>
      </c>
      <c r="D196" s="22"/>
      <c r="E196" s="22" t="s">
        <v>943</v>
      </c>
      <c r="F196" s="22" t="s">
        <v>671</v>
      </c>
      <c r="G196" s="22">
        <v>2004</v>
      </c>
      <c r="H196" s="22"/>
      <c r="I196" s="27" t="s">
        <v>341</v>
      </c>
      <c r="J196" s="22"/>
      <c r="K196" s="22" t="s">
        <v>971</v>
      </c>
    </row>
    <row r="197" spans="1:11" ht="31.5" x14ac:dyDescent="0.25">
      <c r="A197" s="22"/>
      <c r="B197" s="22" t="s">
        <v>699</v>
      </c>
      <c r="C197" s="22" t="s">
        <v>714</v>
      </c>
      <c r="D197" s="22"/>
      <c r="E197" s="22" t="s">
        <v>977</v>
      </c>
      <c r="F197" s="22" t="s">
        <v>671</v>
      </c>
      <c r="G197" s="22">
        <v>2012</v>
      </c>
      <c r="H197" s="22"/>
      <c r="I197" s="27" t="s">
        <v>341</v>
      </c>
      <c r="J197" s="22"/>
      <c r="K197" s="22" t="s">
        <v>899</v>
      </c>
    </row>
    <row r="198" spans="1:11" ht="31.5" x14ac:dyDescent="0.25">
      <c r="A198" s="22"/>
      <c r="B198" s="22" t="s">
        <v>1427</v>
      </c>
      <c r="C198" s="22" t="s">
        <v>1733</v>
      </c>
      <c r="D198" s="22"/>
      <c r="E198" s="22" t="s">
        <v>370</v>
      </c>
      <c r="F198" s="22" t="s">
        <v>1734</v>
      </c>
      <c r="G198" s="22">
        <v>2012</v>
      </c>
      <c r="H198" s="22"/>
      <c r="I198" s="27" t="s">
        <v>341</v>
      </c>
      <c r="J198" s="22"/>
      <c r="K198" s="22" t="s">
        <v>892</v>
      </c>
    </row>
    <row r="199" spans="1:11" ht="94.5" x14ac:dyDescent="0.25">
      <c r="A199" s="22"/>
      <c r="B199" s="22" t="s">
        <v>974</v>
      </c>
      <c r="C199" s="22" t="s">
        <v>1349</v>
      </c>
      <c r="D199" s="22"/>
      <c r="E199" s="22" t="s">
        <v>1350</v>
      </c>
      <c r="F199" s="22" t="s">
        <v>1351</v>
      </c>
      <c r="G199" s="22">
        <v>1951</v>
      </c>
      <c r="H199" s="22" t="s">
        <v>1352</v>
      </c>
      <c r="I199" s="27" t="s">
        <v>341</v>
      </c>
      <c r="J199" s="22"/>
      <c r="K199" s="22" t="s">
        <v>963</v>
      </c>
    </row>
    <row r="200" spans="1:11" ht="31.5" x14ac:dyDescent="0.25">
      <c r="A200" s="22"/>
      <c r="B200" s="22" t="s">
        <v>952</v>
      </c>
      <c r="C200" s="22" t="s">
        <v>555</v>
      </c>
      <c r="D200" s="22"/>
      <c r="E200" s="22" t="s">
        <v>272</v>
      </c>
      <c r="F200" s="22" t="s">
        <v>556</v>
      </c>
      <c r="G200" s="22">
        <v>2003</v>
      </c>
      <c r="H200" s="22"/>
      <c r="I200" s="27" t="s">
        <v>341</v>
      </c>
      <c r="J200" s="22"/>
      <c r="K200" s="22" t="s">
        <v>901</v>
      </c>
    </row>
    <row r="201" spans="1:11" ht="47.25" x14ac:dyDescent="0.25">
      <c r="A201" s="22"/>
      <c r="B201" s="22" t="s">
        <v>1437</v>
      </c>
      <c r="C201" s="22" t="s">
        <v>1763</v>
      </c>
      <c r="D201" s="22"/>
      <c r="E201" s="22" t="s">
        <v>1764</v>
      </c>
      <c r="F201" s="22" t="s">
        <v>1765</v>
      </c>
      <c r="G201" s="22">
        <v>2002</v>
      </c>
      <c r="H201" s="22" t="s">
        <v>1766</v>
      </c>
      <c r="I201" s="27" t="s">
        <v>341</v>
      </c>
      <c r="J201" s="22"/>
      <c r="K201" s="22" t="s">
        <v>934</v>
      </c>
    </row>
    <row r="202" spans="1:11" x14ac:dyDescent="0.25">
      <c r="A202" s="22"/>
      <c r="B202" s="22" t="s">
        <v>1423</v>
      </c>
      <c r="C202" s="22" t="s">
        <v>1020</v>
      </c>
      <c r="D202" s="22"/>
      <c r="E202" s="22" t="s">
        <v>1021</v>
      </c>
      <c r="F202" s="22" t="s">
        <v>1019</v>
      </c>
      <c r="G202" s="22">
        <v>1958</v>
      </c>
      <c r="H202" s="22"/>
      <c r="I202" s="27" t="s">
        <v>341</v>
      </c>
      <c r="J202" s="22"/>
      <c r="K202" s="24" t="s">
        <v>976</v>
      </c>
    </row>
    <row r="203" spans="1:11" ht="31.5" x14ac:dyDescent="0.25">
      <c r="A203" s="22"/>
      <c r="B203" s="22" t="s">
        <v>1274</v>
      </c>
      <c r="C203" s="22" t="s">
        <v>1017</v>
      </c>
      <c r="D203" s="22"/>
      <c r="E203" s="22" t="s">
        <v>1018</v>
      </c>
      <c r="F203" s="22" t="s">
        <v>1019</v>
      </c>
      <c r="G203" s="22">
        <v>1958</v>
      </c>
      <c r="H203" s="22"/>
      <c r="I203" s="27" t="s">
        <v>341</v>
      </c>
      <c r="J203" s="22"/>
      <c r="K203" s="22" t="s">
        <v>918</v>
      </c>
    </row>
    <row r="204" spans="1:11" ht="31.5" x14ac:dyDescent="0.25">
      <c r="A204" s="22"/>
      <c r="B204" s="22" t="s">
        <v>1413</v>
      </c>
      <c r="C204" s="22" t="s">
        <v>1262</v>
      </c>
      <c r="D204" s="22"/>
      <c r="E204" s="22" t="s">
        <v>1410</v>
      </c>
      <c r="F204" s="22" t="s">
        <v>1263</v>
      </c>
      <c r="G204" s="22">
        <v>1975</v>
      </c>
      <c r="H204" s="22"/>
      <c r="I204" s="27" t="s">
        <v>341</v>
      </c>
      <c r="J204" s="22"/>
      <c r="K204" s="22" t="s">
        <v>1768</v>
      </c>
    </row>
    <row r="205" spans="1:11" ht="31.5" x14ac:dyDescent="0.25">
      <c r="A205" s="22"/>
      <c r="B205" s="22" t="s">
        <v>766</v>
      </c>
      <c r="C205" s="22" t="s">
        <v>1335</v>
      </c>
      <c r="D205" s="22"/>
      <c r="E205" s="22" t="s">
        <v>1456</v>
      </c>
      <c r="F205" s="22" t="s">
        <v>1336</v>
      </c>
      <c r="G205" s="22">
        <v>2010</v>
      </c>
      <c r="H205" s="22"/>
      <c r="I205" s="27" t="s">
        <v>341</v>
      </c>
      <c r="J205" s="22"/>
      <c r="K205" s="22" t="s">
        <v>1</v>
      </c>
    </row>
    <row r="206" spans="1:11" ht="31.5" x14ac:dyDescent="0.25">
      <c r="A206" s="22"/>
      <c r="B206" s="22" t="s">
        <v>962</v>
      </c>
      <c r="C206" s="22" t="s">
        <v>1379</v>
      </c>
      <c r="D206" s="22"/>
      <c r="E206" s="22" t="s">
        <v>1444</v>
      </c>
      <c r="F206" s="22" t="s">
        <v>1380</v>
      </c>
      <c r="G206" s="22">
        <v>1961</v>
      </c>
      <c r="H206" s="22" t="s">
        <v>1381</v>
      </c>
      <c r="I206" s="27" t="s">
        <v>341</v>
      </c>
      <c r="J206" s="22"/>
      <c r="K206" s="22" t="s">
        <v>1010</v>
      </c>
    </row>
    <row r="207" spans="1:11" ht="31.5" x14ac:dyDescent="0.25">
      <c r="A207" s="22"/>
      <c r="B207" s="22" t="s">
        <v>1451</v>
      </c>
      <c r="C207" s="22" t="s">
        <v>687</v>
      </c>
      <c r="D207" s="22"/>
      <c r="E207" s="22" t="s">
        <v>950</v>
      </c>
      <c r="F207" s="22" t="s">
        <v>688</v>
      </c>
      <c r="G207" s="22">
        <v>2003</v>
      </c>
      <c r="H207" s="22" t="s">
        <v>689</v>
      </c>
      <c r="I207" s="27" t="s">
        <v>341</v>
      </c>
      <c r="J207" s="22"/>
      <c r="K207" s="22" t="s">
        <v>900</v>
      </c>
    </row>
    <row r="208" spans="1:11" ht="31.5" x14ac:dyDescent="0.25">
      <c r="A208" s="22"/>
      <c r="B208" s="22" t="s">
        <v>882</v>
      </c>
      <c r="C208" s="22" t="s">
        <v>638</v>
      </c>
      <c r="D208" s="22"/>
      <c r="E208" s="22" t="s">
        <v>1508</v>
      </c>
      <c r="F208" s="22" t="s">
        <v>639</v>
      </c>
      <c r="G208" s="22">
        <v>2008</v>
      </c>
      <c r="H208" s="22"/>
      <c r="I208" s="27" t="s">
        <v>341</v>
      </c>
      <c r="J208" s="22"/>
      <c r="K208" s="22" t="s">
        <v>1414</v>
      </c>
    </row>
    <row r="209" spans="1:11" ht="47.25" x14ac:dyDescent="0.25">
      <c r="A209" s="22"/>
      <c r="B209" s="22" t="s">
        <v>915</v>
      </c>
      <c r="C209" s="22" t="s">
        <v>778</v>
      </c>
      <c r="D209" s="22"/>
      <c r="E209" s="22" t="s">
        <v>909</v>
      </c>
      <c r="F209" s="22" t="s">
        <v>779</v>
      </c>
      <c r="G209" s="22">
        <v>2002</v>
      </c>
      <c r="H209" s="22"/>
      <c r="I209" s="27" t="s">
        <v>341</v>
      </c>
      <c r="J209" s="22"/>
      <c r="K209" s="22" t="s">
        <v>2235</v>
      </c>
    </row>
    <row r="210" spans="1:11" ht="31.5" x14ac:dyDescent="0.25">
      <c r="A210" s="22"/>
      <c r="B210" s="22" t="s">
        <v>1499</v>
      </c>
      <c r="C210" s="22" t="s">
        <v>738</v>
      </c>
      <c r="D210" s="22"/>
      <c r="E210" s="22" t="s">
        <v>1488</v>
      </c>
      <c r="F210" s="22" t="s">
        <v>739</v>
      </c>
      <c r="G210" s="22">
        <v>2007</v>
      </c>
      <c r="H210" s="22"/>
      <c r="I210" s="27" t="s">
        <v>341</v>
      </c>
      <c r="J210" s="22"/>
      <c r="K210" s="22" t="s">
        <v>942</v>
      </c>
    </row>
    <row r="211" spans="1:11" ht="110.25" x14ac:dyDescent="0.25">
      <c r="A211" s="22"/>
      <c r="B211" s="22" t="s">
        <v>1283</v>
      </c>
      <c r="C211" s="22" t="s">
        <v>1321</v>
      </c>
      <c r="D211" s="22"/>
      <c r="E211" s="22" t="s">
        <v>1511</v>
      </c>
      <c r="F211" s="22" t="s">
        <v>1320</v>
      </c>
      <c r="G211" s="22">
        <v>2019</v>
      </c>
      <c r="H211" s="22" t="s">
        <v>1322</v>
      </c>
      <c r="I211" s="27" t="s">
        <v>341</v>
      </c>
      <c r="J211" s="22"/>
      <c r="K211" s="22" t="s">
        <v>951</v>
      </c>
    </row>
    <row r="212" spans="1:11" ht="47.25" x14ac:dyDescent="0.25">
      <c r="A212" s="22"/>
      <c r="B212" s="22" t="s">
        <v>1479</v>
      </c>
      <c r="C212" s="22" t="s">
        <v>1319</v>
      </c>
      <c r="D212" s="22"/>
      <c r="E212" s="22" t="s">
        <v>1445</v>
      </c>
      <c r="F212" s="22" t="s">
        <v>1320</v>
      </c>
      <c r="G212" s="22">
        <v>2001</v>
      </c>
      <c r="H212" s="22" t="s">
        <v>1323</v>
      </c>
      <c r="I212" s="27" t="s">
        <v>341</v>
      </c>
      <c r="J212" s="22"/>
      <c r="K212" s="22" t="s">
        <v>966</v>
      </c>
    </row>
    <row r="213" spans="1:11" ht="63" x14ac:dyDescent="0.25">
      <c r="A213" s="22"/>
      <c r="B213" s="22" t="s">
        <v>938</v>
      </c>
      <c r="C213" s="22" t="s">
        <v>592</v>
      </c>
      <c r="D213" s="22"/>
      <c r="E213" s="22" t="s">
        <v>900</v>
      </c>
      <c r="F213" s="22" t="s">
        <v>593</v>
      </c>
      <c r="G213" s="22">
        <v>2016</v>
      </c>
      <c r="H213" s="22" t="s">
        <v>594</v>
      </c>
      <c r="I213" s="27" t="s">
        <v>341</v>
      </c>
      <c r="J213" s="22"/>
      <c r="K213" s="22" t="s">
        <v>1</v>
      </c>
    </row>
    <row r="214" spans="1:11" ht="31.5" x14ac:dyDescent="0.25">
      <c r="A214" s="22"/>
      <c r="B214" s="22" t="s">
        <v>1438</v>
      </c>
      <c r="C214" s="22" t="s">
        <v>878</v>
      </c>
      <c r="D214" s="22"/>
      <c r="E214" s="22" t="s">
        <v>903</v>
      </c>
      <c r="F214" s="22" t="s">
        <v>743</v>
      </c>
      <c r="G214" s="22">
        <v>2010</v>
      </c>
      <c r="H214" s="22" t="s">
        <v>744</v>
      </c>
      <c r="I214" s="27" t="s">
        <v>341</v>
      </c>
      <c r="J214" s="22"/>
      <c r="K214" s="22" t="s">
        <v>1417</v>
      </c>
    </row>
    <row r="215" spans="1:11" ht="31.5" x14ac:dyDescent="0.25">
      <c r="A215" s="22"/>
      <c r="B215" s="22" t="s">
        <v>886</v>
      </c>
      <c r="C215" s="22" t="s">
        <v>1356</v>
      </c>
      <c r="D215" s="22"/>
      <c r="E215" s="22" t="s">
        <v>40</v>
      </c>
      <c r="F215" s="22" t="s">
        <v>1357</v>
      </c>
      <c r="G215" s="22">
        <v>1951</v>
      </c>
      <c r="H215" s="22" t="s">
        <v>1462</v>
      </c>
      <c r="I215" s="27" t="s">
        <v>341</v>
      </c>
      <c r="J215" s="22"/>
      <c r="K215" s="22" t="s">
        <v>2236</v>
      </c>
    </row>
    <row r="216" spans="1:11" ht="31.5" x14ac:dyDescent="0.25">
      <c r="A216" s="22"/>
      <c r="B216" s="1" t="s">
        <v>241</v>
      </c>
      <c r="C216" s="22" t="s">
        <v>993</v>
      </c>
      <c r="D216" s="22"/>
      <c r="E216" s="22" t="s">
        <v>994</v>
      </c>
      <c r="F216" s="22" t="s">
        <v>995</v>
      </c>
      <c r="G216" s="22">
        <v>1978</v>
      </c>
      <c r="H216" s="22"/>
      <c r="I216" s="27" t="s">
        <v>341</v>
      </c>
      <c r="J216" s="22"/>
      <c r="K216" s="22" t="s">
        <v>897</v>
      </c>
    </row>
    <row r="217" spans="1:11" ht="31.5" x14ac:dyDescent="0.25">
      <c r="A217" s="22"/>
      <c r="B217" s="22" t="s">
        <v>1473</v>
      </c>
      <c r="C217" s="22" t="s">
        <v>665</v>
      </c>
      <c r="D217" s="22"/>
      <c r="E217" s="22" t="s">
        <v>957</v>
      </c>
      <c r="F217" s="22" t="s">
        <v>666</v>
      </c>
      <c r="G217" s="22">
        <v>2001</v>
      </c>
      <c r="H217" s="22"/>
      <c r="I217" s="27" t="s">
        <v>341</v>
      </c>
      <c r="J217" s="22"/>
      <c r="K217" s="22" t="s">
        <v>1411</v>
      </c>
    </row>
    <row r="218" spans="1:11" ht="31.5" x14ac:dyDescent="0.25">
      <c r="A218" s="22"/>
      <c r="B218" s="22" t="s">
        <v>908</v>
      </c>
      <c r="C218" s="22" t="s">
        <v>684</v>
      </c>
      <c r="D218" s="22"/>
      <c r="E218" s="22" t="s">
        <v>921</v>
      </c>
      <c r="F218" s="22" t="s">
        <v>685</v>
      </c>
      <c r="G218" s="22">
        <v>2004</v>
      </c>
      <c r="H218" s="22" t="s">
        <v>686</v>
      </c>
      <c r="I218" s="27" t="s">
        <v>341</v>
      </c>
      <c r="J218" s="22"/>
      <c r="K218" s="22" t="s">
        <v>1043</v>
      </c>
    </row>
    <row r="219" spans="1:11" x14ac:dyDescent="0.25">
      <c r="A219" s="22"/>
      <c r="B219" s="22" t="s">
        <v>948</v>
      </c>
      <c r="C219" s="22" t="s">
        <v>1382</v>
      </c>
      <c r="D219" s="22"/>
      <c r="E219" s="22" t="s">
        <v>1383</v>
      </c>
      <c r="F219" s="22" t="s">
        <v>1384</v>
      </c>
      <c r="G219" s="22">
        <v>2012</v>
      </c>
      <c r="H219" s="22"/>
      <c r="I219" s="27" t="s">
        <v>341</v>
      </c>
      <c r="J219" s="22"/>
      <c r="K219" s="22" t="s">
        <v>2237</v>
      </c>
    </row>
    <row r="220" spans="1:11" ht="94.5" x14ac:dyDescent="0.25">
      <c r="A220" s="22"/>
      <c r="B220" s="22" t="s">
        <v>1494</v>
      </c>
      <c r="C220" s="22" t="s">
        <v>859</v>
      </c>
      <c r="D220" s="22"/>
      <c r="E220" s="22" t="s">
        <v>947</v>
      </c>
      <c r="F220" s="22" t="s">
        <v>860</v>
      </c>
      <c r="G220" s="22">
        <v>1992</v>
      </c>
      <c r="H220" s="22"/>
      <c r="I220" s="27" t="s">
        <v>341</v>
      </c>
      <c r="J220" s="22"/>
      <c r="K220" s="22" t="s">
        <v>924</v>
      </c>
    </row>
    <row r="221" spans="1:11" ht="31.5" x14ac:dyDescent="0.25">
      <c r="A221" s="22"/>
      <c r="B221" s="22" t="s">
        <v>131</v>
      </c>
      <c r="C221" s="22" t="s">
        <v>1148</v>
      </c>
      <c r="D221" s="22"/>
      <c r="E221" s="22" t="s">
        <v>1493</v>
      </c>
      <c r="F221" s="22" t="s">
        <v>988</v>
      </c>
      <c r="G221" s="22"/>
      <c r="H221" s="22"/>
      <c r="I221" s="27" t="s">
        <v>341</v>
      </c>
      <c r="J221" s="22"/>
      <c r="K221" s="22" t="s">
        <v>213</v>
      </c>
    </row>
    <row r="222" spans="1:11" ht="31.5" x14ac:dyDescent="0.25">
      <c r="A222" s="22"/>
      <c r="B222" s="22" t="s">
        <v>50</v>
      </c>
      <c r="C222" s="22" t="s">
        <v>987</v>
      </c>
      <c r="D222" s="22"/>
      <c r="E222" s="22" t="s">
        <v>975</v>
      </c>
      <c r="F222" s="22" t="s">
        <v>988</v>
      </c>
      <c r="G222" s="22">
        <v>1984</v>
      </c>
      <c r="H222" s="22"/>
      <c r="I222" s="27" t="s">
        <v>341</v>
      </c>
      <c r="J222" s="22"/>
      <c r="K222" s="22" t="s">
        <v>2238</v>
      </c>
    </row>
    <row r="223" spans="1:11" ht="47.25" x14ac:dyDescent="0.25">
      <c r="A223" s="22"/>
      <c r="B223" s="22" t="s">
        <v>50</v>
      </c>
      <c r="C223" s="22" t="s">
        <v>1234</v>
      </c>
      <c r="D223" s="22"/>
      <c r="E223" s="22" t="s">
        <v>370</v>
      </c>
      <c r="F223" s="22" t="s">
        <v>1236</v>
      </c>
      <c r="G223" s="22">
        <v>1989</v>
      </c>
      <c r="H223" s="22"/>
      <c r="I223" s="27" t="s">
        <v>341</v>
      </c>
      <c r="J223" s="22"/>
      <c r="K223" s="22" t="s">
        <v>2239</v>
      </c>
    </row>
    <row r="224" spans="1:11" ht="47.25" x14ac:dyDescent="0.25">
      <c r="A224" s="22"/>
      <c r="B224" s="22" t="s">
        <v>50</v>
      </c>
      <c r="C224" s="22" t="s">
        <v>603</v>
      </c>
      <c r="D224" s="22"/>
      <c r="E224" s="22" t="s">
        <v>971</v>
      </c>
      <c r="F224" s="22" t="s">
        <v>604</v>
      </c>
      <c r="G224" s="22">
        <v>1996</v>
      </c>
      <c r="H224" s="22" t="s">
        <v>446</v>
      </c>
      <c r="I224" s="27" t="s">
        <v>341</v>
      </c>
      <c r="J224" s="22"/>
      <c r="K224" s="22" t="s">
        <v>890</v>
      </c>
    </row>
    <row r="225" spans="1:11" ht="63" x14ac:dyDescent="0.25">
      <c r="A225" s="22"/>
      <c r="B225" s="22" t="s">
        <v>50</v>
      </c>
      <c r="C225" s="22" t="s">
        <v>641</v>
      </c>
      <c r="D225" s="22"/>
      <c r="E225" s="22" t="s">
        <v>899</v>
      </c>
      <c r="F225" s="22" t="s">
        <v>644</v>
      </c>
      <c r="G225" s="22">
        <v>2006</v>
      </c>
      <c r="H225" s="22"/>
      <c r="I225" s="27" t="s">
        <v>341</v>
      </c>
      <c r="J225" s="22"/>
      <c r="K225" s="22" t="s">
        <v>8</v>
      </c>
    </row>
    <row r="226" spans="1:11" ht="78.75" x14ac:dyDescent="0.25">
      <c r="A226" s="22"/>
      <c r="B226" s="22" t="s">
        <v>448</v>
      </c>
      <c r="C226" s="22" t="s">
        <v>668</v>
      </c>
      <c r="D226" s="22"/>
      <c r="E226" s="22" t="s">
        <v>963</v>
      </c>
      <c r="F226" s="22" t="s">
        <v>669</v>
      </c>
      <c r="G226" s="22">
        <v>2004</v>
      </c>
      <c r="H226" s="22"/>
      <c r="I226" s="27" t="s">
        <v>341</v>
      </c>
      <c r="J226" s="22"/>
      <c r="K226" s="22" t="s">
        <v>2240</v>
      </c>
    </row>
    <row r="227" spans="1:11" ht="31.5" x14ac:dyDescent="0.25">
      <c r="A227" s="22"/>
      <c r="B227" s="22" t="s">
        <v>50</v>
      </c>
      <c r="C227" s="22" t="s">
        <v>1214</v>
      </c>
      <c r="D227" s="22"/>
      <c r="E227" s="22" t="s">
        <v>901</v>
      </c>
      <c r="F227" s="22" t="s">
        <v>1218</v>
      </c>
      <c r="G227" s="22">
        <v>1998</v>
      </c>
      <c r="H227" s="22"/>
      <c r="I227" s="27" t="s">
        <v>341</v>
      </c>
      <c r="J227" s="22"/>
      <c r="K227" s="22" t="s">
        <v>1</v>
      </c>
    </row>
    <row r="228" spans="1:11" ht="31.5" x14ac:dyDescent="0.25">
      <c r="A228" s="22"/>
      <c r="B228" s="22" t="s">
        <v>50</v>
      </c>
      <c r="C228" s="22" t="s">
        <v>815</v>
      </c>
      <c r="D228" s="22"/>
      <c r="E228" s="22" t="s">
        <v>918</v>
      </c>
      <c r="F228" s="22" t="s">
        <v>816</v>
      </c>
      <c r="G228" s="22">
        <v>2002</v>
      </c>
      <c r="H228" s="22" t="s">
        <v>817</v>
      </c>
      <c r="I228" s="27" t="s">
        <v>341</v>
      </c>
      <c r="J228" s="22"/>
      <c r="K228" s="22" t="s">
        <v>40</v>
      </c>
    </row>
    <row r="229" spans="1:11" ht="47.25" x14ac:dyDescent="0.25">
      <c r="A229" s="22"/>
      <c r="B229" s="22" t="s">
        <v>521</v>
      </c>
      <c r="C229" s="22" t="s">
        <v>1767</v>
      </c>
      <c r="D229" s="22"/>
      <c r="E229" s="22" t="s">
        <v>1768</v>
      </c>
      <c r="F229" s="22" t="s">
        <v>1769</v>
      </c>
      <c r="G229" s="22">
        <v>1999</v>
      </c>
      <c r="H229" s="22"/>
      <c r="I229" s="27" t="s">
        <v>341</v>
      </c>
      <c r="J229" s="22"/>
      <c r="K229" s="22" t="s">
        <v>944</v>
      </c>
    </row>
    <row r="230" spans="1:11" ht="47.25" x14ac:dyDescent="0.25">
      <c r="A230" s="22"/>
      <c r="B230" s="22" t="s">
        <v>50</v>
      </c>
      <c r="C230" s="22" t="s">
        <v>1385</v>
      </c>
      <c r="D230" s="22"/>
      <c r="E230" s="22" t="s">
        <v>1</v>
      </c>
      <c r="F230" s="22" t="s">
        <v>1386</v>
      </c>
      <c r="G230" s="22">
        <v>2005</v>
      </c>
      <c r="H230" s="22" t="s">
        <v>1387</v>
      </c>
      <c r="I230" s="27" t="s">
        <v>341</v>
      </c>
      <c r="J230" s="22"/>
      <c r="K230" s="22" t="s">
        <v>958</v>
      </c>
    </row>
    <row r="231" spans="1:11" ht="31.5" x14ac:dyDescent="0.25">
      <c r="A231" s="22"/>
      <c r="B231" s="22" t="s">
        <v>904</v>
      </c>
      <c r="C231" s="22" t="s">
        <v>1009</v>
      </c>
      <c r="D231" s="22"/>
      <c r="E231" s="22" t="s">
        <v>1010</v>
      </c>
      <c r="F231" s="22" t="s">
        <v>1011</v>
      </c>
      <c r="G231" s="22"/>
      <c r="H231" s="22" t="s">
        <v>1012</v>
      </c>
      <c r="I231" s="27" t="s">
        <v>341</v>
      </c>
      <c r="J231" s="22"/>
      <c r="K231" s="22" t="s">
        <v>1449</v>
      </c>
    </row>
    <row r="232" spans="1:11" ht="63" x14ac:dyDescent="0.25">
      <c r="A232" s="22"/>
      <c r="B232" s="22" t="s">
        <v>945</v>
      </c>
      <c r="C232" s="22" t="s">
        <v>1363</v>
      </c>
      <c r="D232" s="22"/>
      <c r="E232" s="22" t="s">
        <v>900</v>
      </c>
      <c r="F232" s="22" t="s">
        <v>1364</v>
      </c>
      <c r="G232" s="22">
        <v>2002</v>
      </c>
      <c r="H232" s="22"/>
      <c r="I232" s="27" t="s">
        <v>341</v>
      </c>
      <c r="J232" s="22"/>
      <c r="K232" s="22" t="s">
        <v>1415</v>
      </c>
    </row>
    <row r="233" spans="1:11" ht="31.5" x14ac:dyDescent="0.25">
      <c r="A233" s="22"/>
      <c r="B233" s="22" t="s">
        <v>300</v>
      </c>
      <c r="C233" s="22" t="s">
        <v>984</v>
      </c>
      <c r="D233" s="22"/>
      <c r="E233" s="22" t="s">
        <v>1414</v>
      </c>
      <c r="F233" s="22" t="s">
        <v>983</v>
      </c>
      <c r="G233" s="22">
        <v>2007</v>
      </c>
      <c r="H233" s="22"/>
      <c r="I233" s="27" t="s">
        <v>341</v>
      </c>
      <c r="J233" s="22"/>
      <c r="K233" s="22" t="s">
        <v>796</v>
      </c>
    </row>
    <row r="234" spans="1:11" ht="63" x14ac:dyDescent="0.25">
      <c r="A234" s="22"/>
      <c r="B234" s="22" t="s">
        <v>941</v>
      </c>
      <c r="C234" s="22" t="s">
        <v>540</v>
      </c>
      <c r="D234" s="22"/>
      <c r="E234" s="22" t="s">
        <v>951</v>
      </c>
      <c r="F234" s="22" t="s">
        <v>541</v>
      </c>
      <c r="G234" s="22">
        <v>2017</v>
      </c>
      <c r="H234" s="22" t="s">
        <v>542</v>
      </c>
      <c r="I234" s="27" t="s">
        <v>341</v>
      </c>
      <c r="J234" s="22"/>
      <c r="K234" s="22" t="s">
        <v>796</v>
      </c>
    </row>
    <row r="235" spans="1:11" ht="47.25" x14ac:dyDescent="0.25">
      <c r="A235" s="22"/>
      <c r="B235" s="22" t="s">
        <v>941</v>
      </c>
      <c r="C235" s="22" t="s">
        <v>1022</v>
      </c>
      <c r="D235" s="22"/>
      <c r="E235" s="22" t="s">
        <v>966</v>
      </c>
      <c r="F235" s="22" t="s">
        <v>1023</v>
      </c>
      <c r="G235" s="22">
        <v>2002</v>
      </c>
      <c r="H235" s="22" t="s">
        <v>1024</v>
      </c>
      <c r="I235" s="27" t="s">
        <v>341</v>
      </c>
      <c r="J235" s="22"/>
      <c r="K235" s="22" t="s">
        <v>23</v>
      </c>
    </row>
    <row r="236" spans="1:11" ht="94.5" x14ac:dyDescent="0.25">
      <c r="A236" s="22"/>
      <c r="B236" s="22" t="s">
        <v>625</v>
      </c>
      <c r="C236" s="22" t="s">
        <v>1388</v>
      </c>
      <c r="D236" s="22"/>
      <c r="E236" s="22" t="s">
        <v>1</v>
      </c>
      <c r="F236" s="22" t="s">
        <v>1389</v>
      </c>
      <c r="G236" s="22">
        <v>2009</v>
      </c>
      <c r="H236" s="22" t="s">
        <v>1390</v>
      </c>
      <c r="I236" s="27" t="s">
        <v>341</v>
      </c>
      <c r="J236" s="22"/>
      <c r="K236" s="22" t="s">
        <v>50</v>
      </c>
    </row>
    <row r="237" spans="1:11" ht="78.75" x14ac:dyDescent="0.25">
      <c r="A237" s="22"/>
      <c r="B237" s="22" t="s">
        <v>914</v>
      </c>
      <c r="C237" s="22" t="s">
        <v>1244</v>
      </c>
      <c r="D237" s="22"/>
      <c r="E237" s="22" t="s">
        <v>1417</v>
      </c>
      <c r="F237" s="22" t="s">
        <v>1245</v>
      </c>
      <c r="G237" s="22">
        <v>1976</v>
      </c>
      <c r="H237" s="22"/>
      <c r="I237" s="27" t="s">
        <v>341</v>
      </c>
      <c r="J237" s="22"/>
      <c r="K237" s="22" t="s">
        <v>785</v>
      </c>
    </row>
    <row r="238" spans="1:11" x14ac:dyDescent="0.25">
      <c r="A238" s="22"/>
      <c r="B238" s="22" t="s">
        <v>906</v>
      </c>
      <c r="C238" s="22" t="s">
        <v>525</v>
      </c>
      <c r="D238" s="22"/>
      <c r="E238" s="22" t="s">
        <v>897</v>
      </c>
      <c r="F238" s="22" t="s">
        <v>526</v>
      </c>
      <c r="G238" s="22">
        <v>36152</v>
      </c>
      <c r="H238" s="22" t="s">
        <v>527</v>
      </c>
      <c r="I238" s="27" t="s">
        <v>341</v>
      </c>
      <c r="J238" s="22"/>
      <c r="K238" s="22" t="s">
        <v>785</v>
      </c>
    </row>
    <row r="239" spans="1:11" x14ac:dyDescent="0.25">
      <c r="A239" s="22"/>
      <c r="B239" s="22" t="s">
        <v>925</v>
      </c>
      <c r="C239" s="22" t="s">
        <v>1271</v>
      </c>
      <c r="D239" s="22"/>
      <c r="E239" s="22" t="s">
        <v>1411</v>
      </c>
      <c r="F239" s="22" t="s">
        <v>526</v>
      </c>
      <c r="G239" s="22">
        <v>36152</v>
      </c>
      <c r="H239" s="22" t="s">
        <v>1272</v>
      </c>
      <c r="I239" s="27" t="s">
        <v>341</v>
      </c>
      <c r="J239" s="22"/>
      <c r="K239" s="22" t="s">
        <v>785</v>
      </c>
    </row>
    <row r="240" spans="1:11" ht="31.5" x14ac:dyDescent="0.25">
      <c r="A240" s="22"/>
      <c r="B240" s="22" t="s">
        <v>563</v>
      </c>
      <c r="C240" s="22" t="s">
        <v>1042</v>
      </c>
      <c r="D240" s="22"/>
      <c r="E240" s="22" t="s">
        <v>1043</v>
      </c>
      <c r="F240" s="22" t="s">
        <v>1044</v>
      </c>
      <c r="G240" s="22">
        <v>2001</v>
      </c>
      <c r="H240" s="22" t="s">
        <v>489</v>
      </c>
      <c r="I240" s="27" t="s">
        <v>341</v>
      </c>
      <c r="J240" s="22"/>
      <c r="K240" s="22" t="s">
        <v>2217</v>
      </c>
    </row>
    <row r="241" spans="1:11" ht="31.5" x14ac:dyDescent="0.25">
      <c r="A241" s="22"/>
      <c r="B241" s="22" t="s">
        <v>563</v>
      </c>
      <c r="C241" s="22" t="s">
        <v>467</v>
      </c>
      <c r="D241" s="22"/>
      <c r="E241" s="22" t="s">
        <v>1478</v>
      </c>
      <c r="F241" s="22" t="s">
        <v>468</v>
      </c>
      <c r="G241" s="22">
        <v>2018</v>
      </c>
      <c r="H241" s="22" t="s">
        <v>469</v>
      </c>
      <c r="I241" s="27" t="s">
        <v>341</v>
      </c>
      <c r="J241" s="22"/>
      <c r="K241" s="22" t="s">
        <v>905</v>
      </c>
    </row>
    <row r="242" spans="1:11" ht="31.5" x14ac:dyDescent="0.25">
      <c r="A242" s="22"/>
      <c r="B242" s="22" t="s">
        <v>563</v>
      </c>
      <c r="C242" s="22" t="s">
        <v>872</v>
      </c>
      <c r="D242" s="22"/>
      <c r="E242" s="22" t="s">
        <v>924</v>
      </c>
      <c r="F242" s="22" t="s">
        <v>873</v>
      </c>
      <c r="G242" s="22">
        <v>2004</v>
      </c>
      <c r="H242" s="22"/>
      <c r="I242" s="27" t="s">
        <v>341</v>
      </c>
      <c r="J242" s="22"/>
      <c r="K242" s="22" t="s">
        <v>1439</v>
      </c>
    </row>
    <row r="243" spans="1:11" ht="31.5" x14ac:dyDescent="0.25">
      <c r="A243" s="22"/>
      <c r="B243" s="22" t="s">
        <v>1455</v>
      </c>
      <c r="C243" s="22" t="s">
        <v>865</v>
      </c>
      <c r="D243" s="22"/>
      <c r="E243" s="22" t="s">
        <v>213</v>
      </c>
      <c r="F243" s="22" t="s">
        <v>866</v>
      </c>
      <c r="G243" s="22">
        <v>2005</v>
      </c>
      <c r="H243" s="22" t="s">
        <v>867</v>
      </c>
      <c r="I243" s="27" t="s">
        <v>341</v>
      </c>
      <c r="J243" s="22"/>
      <c r="K243" s="22" t="s">
        <v>1431</v>
      </c>
    </row>
    <row r="244" spans="1:11" ht="31.5" x14ac:dyDescent="0.25">
      <c r="A244" s="22"/>
      <c r="B244" s="22" t="s">
        <v>920</v>
      </c>
      <c r="C244" s="22" t="s">
        <v>868</v>
      </c>
      <c r="D244" s="22"/>
      <c r="E244" s="22" t="s">
        <v>1500</v>
      </c>
      <c r="F244" s="22" t="s">
        <v>869</v>
      </c>
      <c r="G244" s="22">
        <v>2011</v>
      </c>
      <c r="H244" s="22"/>
      <c r="I244" s="27" t="s">
        <v>341</v>
      </c>
      <c r="J244" s="22"/>
      <c r="K244" s="22" t="s">
        <v>1443</v>
      </c>
    </row>
    <row r="245" spans="1:11" ht="47.25" x14ac:dyDescent="0.25">
      <c r="A245" s="22"/>
      <c r="B245" s="22" t="s">
        <v>1485</v>
      </c>
      <c r="C245" s="22" t="s">
        <v>1007</v>
      </c>
      <c r="D245" s="22"/>
      <c r="E245" s="22" t="s">
        <v>1469</v>
      </c>
      <c r="F245" s="22" t="s">
        <v>1008</v>
      </c>
      <c r="G245" s="22">
        <v>1968</v>
      </c>
      <c r="H245" s="22"/>
      <c r="I245" s="27" t="s">
        <v>341</v>
      </c>
      <c r="J245" s="22"/>
      <c r="K245" s="22" t="s">
        <v>1412</v>
      </c>
    </row>
    <row r="246" spans="1:11" ht="47.25" x14ac:dyDescent="0.25">
      <c r="A246" s="22"/>
      <c r="B246" s="22" t="s">
        <v>1471</v>
      </c>
      <c r="C246" s="22" t="s">
        <v>877</v>
      </c>
      <c r="D246" s="22"/>
      <c r="E246" s="22" t="s">
        <v>890</v>
      </c>
      <c r="F246" s="22" t="s">
        <v>747</v>
      </c>
      <c r="G246" s="22"/>
      <c r="H246" s="22" t="s">
        <v>748</v>
      </c>
      <c r="I246" s="27" t="s">
        <v>341</v>
      </c>
      <c r="J246" s="22"/>
      <c r="K246" s="22" t="s">
        <v>912</v>
      </c>
    </row>
    <row r="247" spans="1:11" ht="63" x14ac:dyDescent="0.25">
      <c r="A247" s="22"/>
      <c r="B247" s="24" t="s">
        <v>300</v>
      </c>
      <c r="C247" s="22" t="s">
        <v>820</v>
      </c>
      <c r="D247" s="22"/>
      <c r="E247" s="22" t="s">
        <v>8</v>
      </c>
      <c r="F247" s="22" t="s">
        <v>821</v>
      </c>
      <c r="G247" s="22">
        <v>2006</v>
      </c>
      <c r="H247" s="22" t="s">
        <v>822</v>
      </c>
      <c r="I247" s="27" t="s">
        <v>341</v>
      </c>
      <c r="J247" s="22"/>
      <c r="K247" s="22" t="s">
        <v>2241</v>
      </c>
    </row>
    <row r="248" spans="1:11" ht="31.5" x14ac:dyDescent="0.25">
      <c r="A248" s="22"/>
      <c r="B248" s="22" t="s">
        <v>1303</v>
      </c>
      <c r="C248" s="22" t="s">
        <v>806</v>
      </c>
      <c r="D248" s="22"/>
      <c r="E248" s="22" t="s">
        <v>1483</v>
      </c>
      <c r="F248" s="22" t="s">
        <v>807</v>
      </c>
      <c r="G248" s="22">
        <v>2001</v>
      </c>
      <c r="H248" s="22"/>
      <c r="I248" s="27" t="s">
        <v>341</v>
      </c>
      <c r="J248" s="22"/>
      <c r="K248" s="22" t="s">
        <v>1457</v>
      </c>
    </row>
    <row r="249" spans="1:11" ht="94.5" x14ac:dyDescent="0.25">
      <c r="A249" s="22"/>
      <c r="B249" s="22" t="s">
        <v>1442</v>
      </c>
      <c r="C249" s="22" t="s">
        <v>1391</v>
      </c>
      <c r="D249" s="22"/>
      <c r="E249" s="22" t="s">
        <v>1</v>
      </c>
      <c r="F249" s="22" t="s">
        <v>1392</v>
      </c>
      <c r="G249" s="22">
        <v>2012</v>
      </c>
      <c r="H249" s="22" t="s">
        <v>1393</v>
      </c>
      <c r="I249" s="27" t="s">
        <v>341</v>
      </c>
      <c r="J249" s="22"/>
      <c r="K249" s="22" t="s">
        <v>923</v>
      </c>
    </row>
    <row r="250" spans="1:11" ht="47.25" x14ac:dyDescent="0.25">
      <c r="A250" s="22"/>
      <c r="B250" s="22" t="s">
        <v>1518</v>
      </c>
      <c r="C250" s="22" t="s">
        <v>1128</v>
      </c>
      <c r="D250" s="22"/>
      <c r="E250" s="22" t="s">
        <v>40</v>
      </c>
      <c r="F250" s="22" t="s">
        <v>1129</v>
      </c>
      <c r="G250" s="22">
        <v>1974</v>
      </c>
      <c r="H250" s="22" t="s">
        <v>1130</v>
      </c>
      <c r="I250" s="27" t="s">
        <v>341</v>
      </c>
      <c r="J250" s="22"/>
      <c r="K250" s="22" t="s">
        <v>2242</v>
      </c>
    </row>
    <row r="251" spans="1:11" ht="78.75" x14ac:dyDescent="0.25">
      <c r="A251" s="22"/>
      <c r="B251" s="22" t="s">
        <v>911</v>
      </c>
      <c r="C251" s="22" t="s">
        <v>661</v>
      </c>
      <c r="D251" s="22"/>
      <c r="E251" s="22" t="s">
        <v>958</v>
      </c>
      <c r="F251" s="22" t="s">
        <v>662</v>
      </c>
      <c r="G251" s="22">
        <v>2004</v>
      </c>
      <c r="H251" s="22"/>
      <c r="I251" s="27" t="s">
        <v>341</v>
      </c>
      <c r="J251" s="22"/>
      <c r="K251" s="22" t="s">
        <v>2243</v>
      </c>
    </row>
    <row r="252" spans="1:11" ht="31.5" x14ac:dyDescent="0.25">
      <c r="A252" s="22"/>
      <c r="B252" s="22" t="s">
        <v>892</v>
      </c>
      <c r="C252" s="22" t="s">
        <v>1341</v>
      </c>
      <c r="D252" s="22"/>
      <c r="E252" s="22" t="s">
        <v>1449</v>
      </c>
      <c r="F252" s="22" t="s">
        <v>1342</v>
      </c>
      <c r="G252" s="22">
        <v>1998</v>
      </c>
      <c r="H252" s="22"/>
      <c r="I252" s="27" t="s">
        <v>341</v>
      </c>
      <c r="J252" s="22"/>
      <c r="K252" s="22" t="s">
        <v>712</v>
      </c>
    </row>
    <row r="253" spans="1:11" ht="31.5" x14ac:dyDescent="0.25">
      <c r="A253" s="22"/>
      <c r="B253" s="22" t="s">
        <v>934</v>
      </c>
      <c r="C253" s="22" t="s">
        <v>795</v>
      </c>
      <c r="D253" s="22"/>
      <c r="E253" s="22" t="s">
        <v>796</v>
      </c>
      <c r="F253" s="22" t="s">
        <v>797</v>
      </c>
      <c r="G253" s="22">
        <v>1996</v>
      </c>
      <c r="H253" s="22"/>
      <c r="I253" s="27" t="s">
        <v>341</v>
      </c>
      <c r="J253" s="22"/>
      <c r="K253" s="22" t="s">
        <v>1077</v>
      </c>
    </row>
    <row r="254" spans="1:11" ht="31.5" x14ac:dyDescent="0.25">
      <c r="A254" s="22"/>
      <c r="B254" s="24" t="s">
        <v>976</v>
      </c>
      <c r="C254" s="22" t="s">
        <v>798</v>
      </c>
      <c r="D254" s="22"/>
      <c r="E254" s="22" t="s">
        <v>796</v>
      </c>
      <c r="F254" s="22" t="s">
        <v>799</v>
      </c>
      <c r="G254" s="22"/>
      <c r="H254" s="22"/>
      <c r="I254" s="27" t="s">
        <v>341</v>
      </c>
      <c r="J254" s="22"/>
      <c r="K254" s="22" t="s">
        <v>933</v>
      </c>
    </row>
    <row r="255" spans="1:11" ht="47.25" x14ac:dyDescent="0.25">
      <c r="A255" s="22"/>
      <c r="B255" s="22" t="s">
        <v>1504</v>
      </c>
      <c r="C255" s="22" t="s">
        <v>782</v>
      </c>
      <c r="D255" s="22"/>
      <c r="E255" s="22" t="s">
        <v>50</v>
      </c>
      <c r="F255" s="22" t="s">
        <v>783</v>
      </c>
      <c r="G255" s="22">
        <v>2002</v>
      </c>
      <c r="H255" s="22"/>
      <c r="I255" s="27" t="s">
        <v>341</v>
      </c>
      <c r="J255" s="22"/>
      <c r="K255" s="22" t="s">
        <v>1409</v>
      </c>
    </row>
    <row r="256" spans="1:11" ht="31.5" x14ac:dyDescent="0.25">
      <c r="A256" s="22"/>
      <c r="B256" s="22" t="s">
        <v>942</v>
      </c>
      <c r="C256" s="22" t="s">
        <v>648</v>
      </c>
      <c r="D256" s="22"/>
      <c r="E256" s="22" t="s">
        <v>1479</v>
      </c>
      <c r="F256" s="22" t="s">
        <v>649</v>
      </c>
      <c r="G256" s="22">
        <v>42864</v>
      </c>
      <c r="H256" s="22" t="s">
        <v>650</v>
      </c>
      <c r="I256" s="27" t="s">
        <v>341</v>
      </c>
      <c r="J256" s="22"/>
      <c r="K256" s="22" t="s">
        <v>23</v>
      </c>
    </row>
    <row r="257" spans="1:11" ht="63" x14ac:dyDescent="0.25">
      <c r="A257" s="22"/>
      <c r="B257" s="22" t="s">
        <v>1468</v>
      </c>
      <c r="C257" s="22" t="s">
        <v>1331</v>
      </c>
      <c r="D257" s="22"/>
      <c r="E257" s="22" t="s">
        <v>1439</v>
      </c>
      <c r="F257" s="22" t="s">
        <v>1332</v>
      </c>
      <c r="G257" s="22">
        <v>2005</v>
      </c>
      <c r="H257" s="22"/>
      <c r="I257" s="27" t="s">
        <v>341</v>
      </c>
      <c r="J257" s="22"/>
      <c r="K257" s="22" t="s">
        <v>1137</v>
      </c>
    </row>
    <row r="258" spans="1:11" ht="47.25" x14ac:dyDescent="0.25">
      <c r="A258" s="22"/>
      <c r="B258" s="22" t="s">
        <v>944</v>
      </c>
      <c r="C258" s="22" t="s">
        <v>1242</v>
      </c>
      <c r="D258" s="22"/>
      <c r="E258" s="22" t="s">
        <v>1431</v>
      </c>
      <c r="F258" s="22" t="s">
        <v>1243</v>
      </c>
      <c r="G258" s="22">
        <v>35313</v>
      </c>
      <c r="H258" s="22"/>
      <c r="I258" s="27" t="s">
        <v>341</v>
      </c>
      <c r="J258" s="22"/>
      <c r="K258" s="22" t="s">
        <v>1816</v>
      </c>
    </row>
    <row r="259" spans="1:11" ht="31.5" x14ac:dyDescent="0.25">
      <c r="A259" s="22"/>
      <c r="B259" s="22" t="s">
        <v>1415</v>
      </c>
      <c r="C259" s="22" t="s">
        <v>1142</v>
      </c>
      <c r="D259" s="22"/>
      <c r="E259" s="22" t="s">
        <v>1443</v>
      </c>
      <c r="F259" s="22" t="s">
        <v>1143</v>
      </c>
      <c r="G259" s="22">
        <v>1970</v>
      </c>
      <c r="H259" s="22"/>
      <c r="I259" s="27" t="s">
        <v>341</v>
      </c>
      <c r="J259" s="22"/>
      <c r="K259" s="22" t="s">
        <v>933</v>
      </c>
    </row>
    <row r="260" spans="1:11" ht="31.5" x14ac:dyDescent="0.25">
      <c r="A260" s="22"/>
      <c r="B260" s="22" t="s">
        <v>23</v>
      </c>
      <c r="C260" s="22" t="s">
        <v>1314</v>
      </c>
      <c r="D260" s="22"/>
      <c r="E260" s="22" t="s">
        <v>1412</v>
      </c>
      <c r="F260" s="22" t="s">
        <v>1315</v>
      </c>
      <c r="G260" s="22">
        <v>2013</v>
      </c>
      <c r="H260" s="22"/>
      <c r="I260" s="27" t="s">
        <v>341</v>
      </c>
      <c r="J260" s="22"/>
      <c r="K260" s="22" t="s">
        <v>2244</v>
      </c>
    </row>
    <row r="261" spans="1:11" ht="47.25" x14ac:dyDescent="0.25">
      <c r="A261" s="22"/>
      <c r="B261" s="22" t="s">
        <v>785</v>
      </c>
      <c r="C261" s="22" t="s">
        <v>584</v>
      </c>
      <c r="D261" s="22"/>
      <c r="E261" s="22" t="s">
        <v>912</v>
      </c>
      <c r="F261" s="22" t="s">
        <v>585</v>
      </c>
      <c r="G261" s="22">
        <v>2014</v>
      </c>
      <c r="H261" s="22"/>
      <c r="I261" s="27" t="s">
        <v>341</v>
      </c>
      <c r="J261" s="22"/>
      <c r="K261" s="22" t="s">
        <v>973</v>
      </c>
    </row>
    <row r="262" spans="1:11" ht="31.5" x14ac:dyDescent="0.25">
      <c r="A262" s="22"/>
      <c r="B262" s="22" t="s">
        <v>785</v>
      </c>
      <c r="C262" s="22" t="s">
        <v>1737</v>
      </c>
      <c r="D262" s="22"/>
      <c r="E262" s="22" t="s">
        <v>1738</v>
      </c>
      <c r="F262" s="22" t="s">
        <v>1739</v>
      </c>
      <c r="G262" s="22">
        <v>2011</v>
      </c>
      <c r="H262" s="22"/>
      <c r="I262" s="27" t="s">
        <v>341</v>
      </c>
      <c r="J262" s="22"/>
      <c r="K262" s="22" t="s">
        <v>1359</v>
      </c>
    </row>
    <row r="263" spans="1:11" ht="31.5" x14ac:dyDescent="0.25">
      <c r="A263" s="22"/>
      <c r="B263" s="22" t="s">
        <v>785</v>
      </c>
      <c r="C263" s="22" t="s">
        <v>1235</v>
      </c>
      <c r="D263" s="22"/>
      <c r="E263" s="22" t="s">
        <v>1457</v>
      </c>
      <c r="F263" s="22" t="s">
        <v>1000</v>
      </c>
      <c r="G263" s="22" t="s">
        <v>1001</v>
      </c>
      <c r="H263" s="22"/>
      <c r="I263" s="27" t="s">
        <v>341</v>
      </c>
      <c r="J263" s="22"/>
      <c r="K263" s="22" t="s">
        <v>954</v>
      </c>
    </row>
    <row r="264" spans="1:11" ht="31.5" x14ac:dyDescent="0.25">
      <c r="A264" s="22"/>
      <c r="B264" s="22" t="s">
        <v>905</v>
      </c>
      <c r="C264" s="22" t="s">
        <v>848</v>
      </c>
      <c r="D264" s="22"/>
      <c r="E264" s="22" t="s">
        <v>923</v>
      </c>
      <c r="F264" s="22" t="s">
        <v>844</v>
      </c>
      <c r="G264" s="22">
        <v>2002</v>
      </c>
      <c r="H264" s="22" t="s">
        <v>849</v>
      </c>
      <c r="I264" s="27" t="s">
        <v>341</v>
      </c>
      <c r="J264" s="22"/>
      <c r="K264" s="22" t="s">
        <v>894</v>
      </c>
    </row>
    <row r="265" spans="1:11" ht="31.5" x14ac:dyDescent="0.25">
      <c r="A265" s="22"/>
      <c r="B265" s="22" t="s">
        <v>1506</v>
      </c>
      <c r="C265" s="22" t="s">
        <v>551</v>
      </c>
      <c r="D265" s="22"/>
      <c r="E265" s="22" t="s">
        <v>1519</v>
      </c>
      <c r="F265" s="22" t="s">
        <v>552</v>
      </c>
      <c r="G265" s="22">
        <v>2013</v>
      </c>
      <c r="H265" s="22" t="s">
        <v>553</v>
      </c>
      <c r="I265" s="27" t="s">
        <v>341</v>
      </c>
      <c r="J265" s="22"/>
      <c r="K265" s="23" t="s">
        <v>970</v>
      </c>
    </row>
    <row r="266" spans="1:11" ht="31.5" x14ac:dyDescent="0.25">
      <c r="A266" s="22"/>
      <c r="B266" s="22" t="s">
        <v>954</v>
      </c>
      <c r="C266" s="22" t="s">
        <v>851</v>
      </c>
      <c r="D266" s="22"/>
      <c r="E266" s="22" t="s">
        <v>1495</v>
      </c>
      <c r="F266" s="22" t="s">
        <v>1117</v>
      </c>
      <c r="G266" s="22">
        <v>1985</v>
      </c>
      <c r="H266" s="22" t="s">
        <v>1118</v>
      </c>
      <c r="I266" s="27" t="s">
        <v>341</v>
      </c>
      <c r="J266" s="22"/>
      <c r="K266" s="22" t="s">
        <v>885</v>
      </c>
    </row>
    <row r="267" spans="1:11" ht="47.25" x14ac:dyDescent="0.25">
      <c r="A267" s="22"/>
      <c r="B267" s="22" t="s">
        <v>1515</v>
      </c>
      <c r="C267" s="22" t="s">
        <v>711</v>
      </c>
      <c r="D267" s="22"/>
      <c r="E267" s="22" t="s">
        <v>712</v>
      </c>
      <c r="F267" s="22" t="s">
        <v>713</v>
      </c>
      <c r="G267" s="22">
        <v>1994</v>
      </c>
      <c r="H267" s="22"/>
      <c r="I267" s="27" t="s">
        <v>341</v>
      </c>
      <c r="J267" s="22"/>
      <c r="K267" s="22" t="s">
        <v>1428</v>
      </c>
    </row>
    <row r="268" spans="1:11" ht="31.5" x14ac:dyDescent="0.25">
      <c r="A268" s="22"/>
      <c r="B268" s="22" t="s">
        <v>1757</v>
      </c>
      <c r="C268" s="22" t="s">
        <v>1076</v>
      </c>
      <c r="D268" s="22"/>
      <c r="E268" s="22" t="s">
        <v>1077</v>
      </c>
      <c r="F268" s="22" t="s">
        <v>1078</v>
      </c>
      <c r="G268" s="22">
        <v>2005</v>
      </c>
      <c r="H268" s="22" t="s">
        <v>466</v>
      </c>
      <c r="I268" s="27" t="s">
        <v>341</v>
      </c>
      <c r="J268" s="22"/>
      <c r="K268" s="22" t="s">
        <v>1161</v>
      </c>
    </row>
    <row r="269" spans="1:11" ht="31.5" x14ac:dyDescent="0.25">
      <c r="A269" s="22"/>
      <c r="B269" s="22" t="s">
        <v>705</v>
      </c>
      <c r="C269" s="22" t="s">
        <v>1316</v>
      </c>
      <c r="D269" s="22"/>
      <c r="E269" s="22" t="s">
        <v>933</v>
      </c>
      <c r="F269" s="22" t="s">
        <v>1554</v>
      </c>
      <c r="G269" s="22"/>
      <c r="H269" s="22"/>
      <c r="I269" s="27" t="s">
        <v>341</v>
      </c>
      <c r="J269" s="22"/>
      <c r="K269" s="22" t="s">
        <v>40</v>
      </c>
    </row>
    <row r="270" spans="1:11" ht="31.5" x14ac:dyDescent="0.25">
      <c r="A270" s="22"/>
      <c r="B270" s="22" t="s">
        <v>1436</v>
      </c>
      <c r="C270" s="22" t="s">
        <v>1296</v>
      </c>
      <c r="D270" s="22"/>
      <c r="E270" s="22" t="s">
        <v>1409</v>
      </c>
      <c r="F270" s="22" t="s">
        <v>1297</v>
      </c>
      <c r="G270" s="22">
        <v>2011</v>
      </c>
      <c r="H270" s="22" t="s">
        <v>1298</v>
      </c>
      <c r="I270" s="27" t="s">
        <v>341</v>
      </c>
      <c r="J270" s="22"/>
      <c r="K270" s="22" t="s">
        <v>2245</v>
      </c>
    </row>
    <row r="271" spans="1:11" ht="63" x14ac:dyDescent="0.25">
      <c r="A271" s="22"/>
      <c r="B271" s="22" t="s">
        <v>274</v>
      </c>
      <c r="C271" s="22" t="s">
        <v>498</v>
      </c>
      <c r="D271" s="22"/>
      <c r="E271" s="22" t="s">
        <v>23</v>
      </c>
      <c r="F271" s="22" t="s">
        <v>499</v>
      </c>
      <c r="G271" s="22">
        <v>2015</v>
      </c>
      <c r="H271" s="22"/>
      <c r="I271" s="27" t="s">
        <v>341</v>
      </c>
      <c r="J271" s="22"/>
      <c r="K271" s="22" t="s">
        <v>756</v>
      </c>
    </row>
    <row r="272" spans="1:11" ht="47.25" x14ac:dyDescent="0.25">
      <c r="A272" s="22"/>
      <c r="B272" s="22" t="s">
        <v>1518</v>
      </c>
      <c r="C272" s="22" t="s">
        <v>1136</v>
      </c>
      <c r="D272" s="22"/>
      <c r="E272" s="22" t="s">
        <v>1137</v>
      </c>
      <c r="F272" s="22" t="s">
        <v>1138</v>
      </c>
      <c r="G272" s="22">
        <v>1973</v>
      </c>
      <c r="H272" s="22"/>
      <c r="I272" s="27" t="s">
        <v>341</v>
      </c>
      <c r="J272" s="22"/>
      <c r="K272" s="22" t="s">
        <v>933</v>
      </c>
    </row>
    <row r="273" spans="1:11" ht="31.5" x14ac:dyDescent="0.25">
      <c r="A273" s="22"/>
      <c r="B273" s="22" t="s">
        <v>1513</v>
      </c>
      <c r="C273" s="22" t="s">
        <v>1815</v>
      </c>
      <c r="D273" s="22"/>
      <c r="E273" s="22" t="s">
        <v>1816</v>
      </c>
      <c r="F273" s="22" t="s">
        <v>1817</v>
      </c>
      <c r="G273" s="22">
        <v>2001</v>
      </c>
      <c r="H273" s="22"/>
      <c r="I273" s="27" t="s">
        <v>341</v>
      </c>
      <c r="J273" s="22"/>
      <c r="K273" s="22" t="s">
        <v>832</v>
      </c>
    </row>
    <row r="274" spans="1:11" ht="31.5" x14ac:dyDescent="0.25">
      <c r="A274" s="22"/>
      <c r="B274" s="22" t="s">
        <v>960</v>
      </c>
      <c r="C274" s="22" t="s">
        <v>1373</v>
      </c>
      <c r="D274" s="22"/>
      <c r="E274" s="22" t="s">
        <v>933</v>
      </c>
      <c r="F274" s="22" t="s">
        <v>1374</v>
      </c>
      <c r="G274" s="22">
        <v>2014</v>
      </c>
      <c r="H274" s="22" t="s">
        <v>1375</v>
      </c>
      <c r="I274" s="27" t="s">
        <v>341</v>
      </c>
      <c r="J274" s="22"/>
      <c r="K274" s="22" t="s">
        <v>2246</v>
      </c>
    </row>
    <row r="275" spans="1:11" ht="47.25" x14ac:dyDescent="0.25">
      <c r="A275" s="22"/>
      <c r="B275" s="22" t="s">
        <v>1470</v>
      </c>
      <c r="C275" s="22" t="s">
        <v>450</v>
      </c>
      <c r="D275" s="22"/>
      <c r="E275" s="22" t="s">
        <v>973</v>
      </c>
      <c r="F275" s="22" t="s">
        <v>451</v>
      </c>
      <c r="G275" s="22">
        <v>2002</v>
      </c>
      <c r="H275" s="22" t="s">
        <v>452</v>
      </c>
      <c r="I275" s="27" t="s">
        <v>341</v>
      </c>
      <c r="J275" s="22"/>
      <c r="K275" s="22" t="s">
        <v>956</v>
      </c>
    </row>
    <row r="276" spans="1:11" ht="47.25" x14ac:dyDescent="0.25">
      <c r="A276" s="22"/>
      <c r="B276" s="22" t="s">
        <v>1477</v>
      </c>
      <c r="C276" s="22" t="s">
        <v>1358</v>
      </c>
      <c r="D276" s="22"/>
      <c r="E276" s="22" t="s">
        <v>1359</v>
      </c>
      <c r="F276" s="22" t="s">
        <v>1360</v>
      </c>
      <c r="G276" s="22">
        <v>1939</v>
      </c>
      <c r="H276" s="22"/>
      <c r="I276" s="27" t="s">
        <v>341</v>
      </c>
      <c r="J276" s="22"/>
      <c r="K276" s="22" t="s">
        <v>1268</v>
      </c>
    </row>
    <row r="277" spans="1:11" ht="31.5" x14ac:dyDescent="0.25">
      <c r="A277" s="22"/>
      <c r="B277" s="22" t="s">
        <v>272</v>
      </c>
      <c r="C277" s="22" t="s">
        <v>780</v>
      </c>
      <c r="D277" s="22"/>
      <c r="E277" s="22" t="s">
        <v>894</v>
      </c>
      <c r="F277" s="22" t="s">
        <v>781</v>
      </c>
      <c r="G277" s="22">
        <v>43149</v>
      </c>
      <c r="H277" s="22"/>
      <c r="I277" s="27" t="s">
        <v>341</v>
      </c>
      <c r="J277" s="22"/>
      <c r="K277" s="22" t="s">
        <v>1030</v>
      </c>
    </row>
    <row r="278" spans="1:11" ht="47.25" x14ac:dyDescent="0.25">
      <c r="A278" s="22"/>
      <c r="B278" s="22" t="s">
        <v>1475</v>
      </c>
      <c r="C278" s="22" t="s">
        <v>597</v>
      </c>
      <c r="D278" s="22"/>
      <c r="E278" s="23" t="s">
        <v>970</v>
      </c>
      <c r="F278" s="22" t="s">
        <v>598</v>
      </c>
      <c r="G278" s="22">
        <v>1964</v>
      </c>
      <c r="H278" s="22" t="s">
        <v>599</v>
      </c>
      <c r="I278" s="27" t="s">
        <v>341</v>
      </c>
      <c r="J278" s="22"/>
      <c r="K278" s="22" t="s">
        <v>1150</v>
      </c>
    </row>
    <row r="279" spans="1:11" x14ac:dyDescent="0.25">
      <c r="A279" s="22"/>
      <c r="B279" s="22" t="s">
        <v>794</v>
      </c>
      <c r="C279" s="22" t="s">
        <v>532</v>
      </c>
      <c r="D279" s="22"/>
      <c r="E279" s="22" t="s">
        <v>885</v>
      </c>
      <c r="F279" s="22" t="s">
        <v>533</v>
      </c>
      <c r="G279" s="22">
        <v>1927</v>
      </c>
      <c r="H279" s="22" t="s">
        <v>534</v>
      </c>
      <c r="I279" s="27" t="s">
        <v>341</v>
      </c>
      <c r="J279" s="22"/>
      <c r="K279" s="22" t="s">
        <v>413</v>
      </c>
    </row>
    <row r="280" spans="1:11" ht="31.5" x14ac:dyDescent="0.25">
      <c r="A280" s="22"/>
      <c r="B280" s="22" t="s">
        <v>881</v>
      </c>
      <c r="C280" s="22" t="s">
        <v>1264</v>
      </c>
      <c r="D280" s="22"/>
      <c r="E280" s="22" t="s">
        <v>1428</v>
      </c>
      <c r="F280" s="22" t="s">
        <v>1265</v>
      </c>
      <c r="G280" s="22">
        <v>1958</v>
      </c>
      <c r="H280" s="22" t="s">
        <v>1266</v>
      </c>
      <c r="I280" s="27" t="s">
        <v>341</v>
      </c>
      <c r="J280" s="22"/>
      <c r="K280" s="22" t="s">
        <v>897</v>
      </c>
    </row>
    <row r="281" spans="1:11" ht="31.5" x14ac:dyDescent="0.25">
      <c r="A281" s="22"/>
      <c r="B281" s="22" t="s">
        <v>801</v>
      </c>
      <c r="C281" s="22" t="s">
        <v>1160</v>
      </c>
      <c r="D281" s="22"/>
      <c r="E281" s="22" t="s">
        <v>1161</v>
      </c>
      <c r="F281" s="22" t="s">
        <v>1162</v>
      </c>
      <c r="G281" s="22">
        <v>2009</v>
      </c>
      <c r="H281" s="22" t="s">
        <v>1163</v>
      </c>
      <c r="I281" s="27" t="s">
        <v>341</v>
      </c>
      <c r="J281" s="22"/>
      <c r="K281" s="22" t="s">
        <v>1067</v>
      </c>
    </row>
    <row r="282" spans="1:11" ht="31.5" x14ac:dyDescent="0.25">
      <c r="A282" s="22"/>
      <c r="B282" s="22" t="s">
        <v>964</v>
      </c>
      <c r="C282" s="22" t="s">
        <v>529</v>
      </c>
      <c r="D282" s="22"/>
      <c r="E282" s="22" t="s">
        <v>40</v>
      </c>
      <c r="F282" s="22" t="s">
        <v>530</v>
      </c>
      <c r="G282" s="22">
        <v>1954</v>
      </c>
      <c r="H282" s="22" t="s">
        <v>531</v>
      </c>
      <c r="I282" s="27" t="s">
        <v>341</v>
      </c>
      <c r="J282" s="22"/>
      <c r="K282" s="22" t="s">
        <v>1757</v>
      </c>
    </row>
    <row r="283" spans="1:11" ht="47.25" x14ac:dyDescent="0.25">
      <c r="A283" s="22"/>
      <c r="B283" s="22" t="s">
        <v>1</v>
      </c>
      <c r="C283" s="22" t="s">
        <v>755</v>
      </c>
      <c r="D283" s="22"/>
      <c r="E283" s="22" t="s">
        <v>756</v>
      </c>
      <c r="F283" s="22" t="s">
        <v>757</v>
      </c>
      <c r="G283" s="22">
        <v>1993</v>
      </c>
      <c r="H283" s="22"/>
      <c r="I283" s="27" t="s">
        <v>341</v>
      </c>
      <c r="J283" s="22"/>
      <c r="K283" s="22" t="s">
        <v>1746</v>
      </c>
    </row>
    <row r="284" spans="1:11" ht="31.5" x14ac:dyDescent="0.25">
      <c r="A284" s="22"/>
      <c r="B284" s="22" t="s">
        <v>1448</v>
      </c>
      <c r="C284" s="22" t="s">
        <v>932</v>
      </c>
      <c r="D284" s="22"/>
      <c r="E284" s="22" t="s">
        <v>933</v>
      </c>
      <c r="F284" s="22" t="s">
        <v>428</v>
      </c>
      <c r="G284" s="22">
        <v>2015</v>
      </c>
      <c r="H284" s="22" t="s">
        <v>429</v>
      </c>
      <c r="I284" s="27" t="s">
        <v>341</v>
      </c>
      <c r="J284" s="22"/>
      <c r="K284" s="22" t="s">
        <v>2247</v>
      </c>
    </row>
    <row r="285" spans="1:11" ht="31.5" x14ac:dyDescent="0.25">
      <c r="A285" s="22"/>
      <c r="B285" s="22" t="s">
        <v>1434</v>
      </c>
      <c r="C285" s="22" t="s">
        <v>831</v>
      </c>
      <c r="D285" s="22"/>
      <c r="E285" s="22" t="s">
        <v>832</v>
      </c>
      <c r="F285" s="22" t="s">
        <v>495</v>
      </c>
      <c r="G285" s="22">
        <v>2020</v>
      </c>
      <c r="H285" s="22"/>
      <c r="I285" s="27" t="s">
        <v>341</v>
      </c>
      <c r="J285" s="22"/>
      <c r="K285" s="22" t="s">
        <v>1059</v>
      </c>
    </row>
    <row r="286" spans="1:11" ht="31.5" x14ac:dyDescent="0.25">
      <c r="A286" s="22"/>
      <c r="B286" s="22" t="s">
        <v>1425</v>
      </c>
      <c r="C286" s="22" t="s">
        <v>611</v>
      </c>
      <c r="D286" s="22"/>
      <c r="E286" s="22" t="s">
        <v>1505</v>
      </c>
      <c r="F286" s="22" t="s">
        <v>495</v>
      </c>
      <c r="G286" s="22">
        <v>2017</v>
      </c>
      <c r="H286" s="22" t="s">
        <v>612</v>
      </c>
      <c r="I286" s="27" t="s">
        <v>341</v>
      </c>
      <c r="J286" s="22"/>
      <c r="K286" s="22"/>
    </row>
    <row r="287" spans="1:11" x14ac:dyDescent="0.25">
      <c r="A287" s="22"/>
      <c r="B287" s="22" t="s">
        <v>771</v>
      </c>
      <c r="C287" s="22" t="s">
        <v>430</v>
      </c>
      <c r="D287" s="22"/>
      <c r="E287" s="22" t="s">
        <v>956</v>
      </c>
      <c r="F287" s="22" t="s">
        <v>431</v>
      </c>
      <c r="G287" s="22">
        <v>2016</v>
      </c>
      <c r="H287" s="22" t="s">
        <v>432</v>
      </c>
      <c r="I287" s="27" t="s">
        <v>341</v>
      </c>
      <c r="J287" s="22"/>
      <c r="K287" s="22" t="s">
        <v>2213</v>
      </c>
    </row>
    <row r="288" spans="1:11" ht="31.5" x14ac:dyDescent="0.25">
      <c r="A288" s="22"/>
      <c r="B288" s="22" t="s">
        <v>929</v>
      </c>
      <c r="C288" s="22" t="s">
        <v>1267</v>
      </c>
      <c r="D288" s="22"/>
      <c r="E288" s="22" t="s">
        <v>1268</v>
      </c>
      <c r="F288" s="22" t="s">
        <v>1269</v>
      </c>
      <c r="G288" s="22">
        <v>33939</v>
      </c>
      <c r="H288" s="22" t="s">
        <v>1270</v>
      </c>
      <c r="I288" s="27" t="s">
        <v>341</v>
      </c>
      <c r="J288" s="22"/>
      <c r="K288" s="22" t="s">
        <v>1458</v>
      </c>
    </row>
    <row r="289" spans="1:11" ht="31.5" x14ac:dyDescent="0.25">
      <c r="A289" s="22"/>
      <c r="B289" s="22" t="s">
        <v>1454</v>
      </c>
      <c r="C289" s="22" t="s">
        <v>1029</v>
      </c>
      <c r="D289" s="22"/>
      <c r="E289" s="22" t="s">
        <v>1030</v>
      </c>
      <c r="F289" s="22" t="s">
        <v>1031</v>
      </c>
      <c r="G289" s="22">
        <v>2002</v>
      </c>
      <c r="H289" s="22" t="s">
        <v>1032</v>
      </c>
      <c r="I289" s="27" t="s">
        <v>341</v>
      </c>
      <c r="J289" s="22"/>
      <c r="K289" s="22" t="s">
        <v>930</v>
      </c>
    </row>
    <row r="290" spans="1:11" ht="31.5" x14ac:dyDescent="0.25">
      <c r="A290" s="22"/>
      <c r="B290" s="22" t="s">
        <v>903</v>
      </c>
      <c r="C290" s="22" t="s">
        <v>1149</v>
      </c>
      <c r="D290" s="22"/>
      <c r="E290" s="22" t="s">
        <v>1150</v>
      </c>
      <c r="F290" s="22" t="s">
        <v>1151</v>
      </c>
      <c r="G290" s="22">
        <v>1972</v>
      </c>
      <c r="H290" s="22" t="s">
        <v>1152</v>
      </c>
      <c r="I290" s="27" t="s">
        <v>341</v>
      </c>
      <c r="J290" s="22"/>
      <c r="K290" s="22" t="s">
        <v>1056</v>
      </c>
    </row>
    <row r="291" spans="1:11" ht="78.75" x14ac:dyDescent="0.25">
      <c r="A291" s="22"/>
      <c r="B291" s="22" t="s">
        <v>1467</v>
      </c>
      <c r="C291" s="22" t="s">
        <v>1033</v>
      </c>
      <c r="D291" s="22"/>
      <c r="E291" s="22" t="s">
        <v>413</v>
      </c>
      <c r="F291" s="22" t="s">
        <v>1034</v>
      </c>
      <c r="G291" s="22">
        <v>2005</v>
      </c>
      <c r="H291" s="22" t="s">
        <v>1035</v>
      </c>
      <c r="I291" s="27" t="s">
        <v>341</v>
      </c>
      <c r="J291" s="22"/>
      <c r="K291" s="22" t="s">
        <v>370</v>
      </c>
    </row>
    <row r="292" spans="1:11" ht="31.5" x14ac:dyDescent="0.25">
      <c r="A292" s="22"/>
      <c r="B292" s="22" t="s">
        <v>1435</v>
      </c>
      <c r="C292" s="22" t="s">
        <v>522</v>
      </c>
      <c r="D292" s="22"/>
      <c r="E292" s="22" t="s">
        <v>897</v>
      </c>
      <c r="F292" s="22" t="s">
        <v>523</v>
      </c>
      <c r="G292" s="22">
        <v>1995</v>
      </c>
      <c r="H292" s="22" t="s">
        <v>524</v>
      </c>
      <c r="I292" s="27" t="s">
        <v>341</v>
      </c>
      <c r="J292" s="22"/>
      <c r="K292" s="22" t="s">
        <v>1059</v>
      </c>
    </row>
    <row r="293" spans="1:11" ht="31.5" x14ac:dyDescent="0.25">
      <c r="A293" s="22"/>
      <c r="B293" s="22" t="s">
        <v>1221</v>
      </c>
      <c r="C293" s="22" t="s">
        <v>1066</v>
      </c>
      <c r="D293" s="22"/>
      <c r="E293" s="22" t="s">
        <v>1067</v>
      </c>
      <c r="F293" s="22" t="s">
        <v>1068</v>
      </c>
      <c r="G293" s="22">
        <v>2004</v>
      </c>
      <c r="H293" s="22" t="s">
        <v>1069</v>
      </c>
      <c r="I293" s="27" t="s">
        <v>341</v>
      </c>
      <c r="J293" s="22"/>
      <c r="K293" s="22" t="s">
        <v>2248</v>
      </c>
    </row>
    <row r="294" spans="1:11" ht="31.5" x14ac:dyDescent="0.25">
      <c r="A294" s="22"/>
      <c r="B294" s="22" t="s">
        <v>967</v>
      </c>
      <c r="C294" s="22" t="s">
        <v>1745</v>
      </c>
      <c r="D294" s="22"/>
      <c r="E294" s="22" t="s">
        <v>1746</v>
      </c>
      <c r="F294" s="22" t="s">
        <v>1747</v>
      </c>
      <c r="G294" s="22">
        <v>2016</v>
      </c>
      <c r="H294" s="22" t="s">
        <v>1748</v>
      </c>
      <c r="I294" s="27" t="s">
        <v>341</v>
      </c>
      <c r="J294" s="22"/>
      <c r="K294" s="22" t="s">
        <v>1761</v>
      </c>
    </row>
    <row r="295" spans="1:11" ht="31.5" x14ac:dyDescent="0.25">
      <c r="A295" s="22"/>
      <c r="B295" s="22" t="s">
        <v>1311</v>
      </c>
      <c r="C295" s="22" t="s">
        <v>1174</v>
      </c>
      <c r="D295" s="22"/>
      <c r="E295" s="22" t="s">
        <v>1486</v>
      </c>
      <c r="F295" s="22" t="s">
        <v>1175</v>
      </c>
      <c r="G295" s="22">
        <v>1990</v>
      </c>
      <c r="H295" s="22" t="s">
        <v>1176</v>
      </c>
      <c r="I295" s="27" t="s">
        <v>341</v>
      </c>
      <c r="J295" s="22"/>
      <c r="K295" s="22" t="s">
        <v>1416</v>
      </c>
    </row>
    <row r="296" spans="1:11" ht="31.5" x14ac:dyDescent="0.25">
      <c r="A296" s="22"/>
      <c r="B296" s="22" t="s">
        <v>1419</v>
      </c>
      <c r="C296" s="22" t="s">
        <v>1139</v>
      </c>
      <c r="D296" s="22"/>
      <c r="E296" s="22" t="s">
        <v>1059</v>
      </c>
      <c r="F296" s="22" t="s">
        <v>1140</v>
      </c>
      <c r="G296" s="22">
        <v>1983</v>
      </c>
      <c r="H296" s="22" t="s">
        <v>1141</v>
      </c>
      <c r="I296" s="27" t="s">
        <v>341</v>
      </c>
      <c r="J296" s="22"/>
      <c r="K296" s="22" t="s">
        <v>2249</v>
      </c>
    </row>
    <row r="297" spans="1:11" ht="78.75" x14ac:dyDescent="0.25">
      <c r="A297" s="22"/>
      <c r="B297" s="22" t="s">
        <v>1502</v>
      </c>
      <c r="C297" s="22" t="s">
        <v>1049</v>
      </c>
      <c r="D297" s="22"/>
      <c r="E297" s="22" t="s">
        <v>1517</v>
      </c>
      <c r="F297" s="22" t="s">
        <v>1050</v>
      </c>
      <c r="G297" s="22">
        <v>1997</v>
      </c>
      <c r="H297" s="22" t="s">
        <v>1051</v>
      </c>
      <c r="I297" s="27" t="s">
        <v>341</v>
      </c>
      <c r="J297" s="22"/>
      <c r="K297" s="22" t="s">
        <v>1424</v>
      </c>
    </row>
    <row r="298" spans="1:11" ht="31.5" x14ac:dyDescent="0.25">
      <c r="A298" s="22"/>
      <c r="B298" s="22" t="s">
        <v>8</v>
      </c>
      <c r="C298" s="22" t="s">
        <v>1073</v>
      </c>
      <c r="D298" s="22"/>
      <c r="E298" s="22" t="s">
        <v>1503</v>
      </c>
      <c r="F298" s="22" t="s">
        <v>1074</v>
      </c>
      <c r="G298" s="22">
        <v>1999</v>
      </c>
      <c r="H298" s="22" t="s">
        <v>1075</v>
      </c>
      <c r="I298" s="27" t="s">
        <v>341</v>
      </c>
      <c r="J298" s="22"/>
      <c r="K298" s="22" t="s">
        <v>1418</v>
      </c>
    </row>
    <row r="299" spans="1:11" ht="47.25" x14ac:dyDescent="0.25">
      <c r="A299" s="22"/>
      <c r="B299" s="22" t="s">
        <v>2206</v>
      </c>
      <c r="C299" s="22" t="s">
        <v>1195</v>
      </c>
      <c r="D299" s="22"/>
      <c r="E299" s="22" t="s">
        <v>1458</v>
      </c>
      <c r="F299" s="22" t="s">
        <v>1193</v>
      </c>
      <c r="G299" s="22">
        <v>1999</v>
      </c>
      <c r="H299" s="22" t="s">
        <v>1194</v>
      </c>
      <c r="I299" s="27" t="s">
        <v>341</v>
      </c>
      <c r="J299" s="22"/>
      <c r="K299" s="22" t="s">
        <v>370</v>
      </c>
    </row>
    <row r="300" spans="1:11" ht="47.25" x14ac:dyDescent="0.25">
      <c r="A300" s="22"/>
      <c r="B300" s="22" t="s">
        <v>1503</v>
      </c>
      <c r="C300" s="22" t="s">
        <v>581</v>
      </c>
      <c r="D300" s="22"/>
      <c r="E300" s="22" t="s">
        <v>930</v>
      </c>
      <c r="F300" s="22" t="s">
        <v>582</v>
      </c>
      <c r="G300" s="22">
        <v>2001</v>
      </c>
      <c r="H300" s="22" t="s">
        <v>583</v>
      </c>
      <c r="I300" s="27" t="s">
        <v>341</v>
      </c>
      <c r="J300" s="22"/>
      <c r="K300" s="22" t="s">
        <v>2250</v>
      </c>
    </row>
    <row r="301" spans="1:11" ht="47.25" x14ac:dyDescent="0.25">
      <c r="A301" s="22"/>
      <c r="B301" s="22" t="s">
        <v>901</v>
      </c>
      <c r="C301" s="22" t="s">
        <v>1055</v>
      </c>
      <c r="D301" s="22"/>
      <c r="E301" s="22" t="s">
        <v>1056</v>
      </c>
      <c r="F301" s="22" t="s">
        <v>1057</v>
      </c>
      <c r="G301" s="22">
        <v>2005</v>
      </c>
      <c r="H301" s="22" t="s">
        <v>1058</v>
      </c>
      <c r="I301" s="27" t="s">
        <v>341</v>
      </c>
      <c r="J301" s="22"/>
      <c r="K301" s="22" t="s">
        <v>944</v>
      </c>
    </row>
    <row r="302" spans="1:11" ht="31.5" x14ac:dyDescent="0.25">
      <c r="A302" s="22"/>
      <c r="B302" s="22" t="s">
        <v>936</v>
      </c>
      <c r="C302" s="22" t="s">
        <v>989</v>
      </c>
      <c r="D302" s="22"/>
      <c r="E302" s="22" t="s">
        <v>370</v>
      </c>
      <c r="F302" s="22" t="s">
        <v>990</v>
      </c>
      <c r="G302" s="22">
        <v>1980</v>
      </c>
      <c r="H302" s="22"/>
      <c r="I302" s="27" t="s">
        <v>341</v>
      </c>
      <c r="J302" s="22"/>
      <c r="K302" s="22" t="s">
        <v>1447</v>
      </c>
    </row>
    <row r="303" spans="1:11" ht="31.5" x14ac:dyDescent="0.25">
      <c r="A303" s="22"/>
      <c r="B303" s="22" t="s">
        <v>1452</v>
      </c>
      <c r="C303" s="22" t="s">
        <v>1235</v>
      </c>
      <c r="D303" s="22"/>
      <c r="E303" s="22" t="s">
        <v>1059</v>
      </c>
      <c r="F303" s="22" t="s">
        <v>1002</v>
      </c>
      <c r="G303" s="22">
        <v>1982</v>
      </c>
      <c r="H303" s="22"/>
      <c r="I303" s="27" t="s">
        <v>341</v>
      </c>
      <c r="J303" s="22"/>
      <c r="K303" s="22" t="s">
        <v>1450</v>
      </c>
    </row>
    <row r="304" spans="1:11" ht="31.5" x14ac:dyDescent="0.25">
      <c r="A304" s="22"/>
      <c r="B304" s="24" t="s">
        <v>923</v>
      </c>
      <c r="C304" s="22" t="s">
        <v>646</v>
      </c>
      <c r="D304" s="22"/>
      <c r="E304" s="22" t="s">
        <v>1507</v>
      </c>
      <c r="F304" s="22" t="s">
        <v>647</v>
      </c>
      <c r="G304" s="22">
        <v>1988</v>
      </c>
      <c r="H304" s="22"/>
      <c r="I304" s="27" t="s">
        <v>341</v>
      </c>
      <c r="J304" s="22"/>
      <c r="K304" s="22" t="s">
        <v>1004</v>
      </c>
    </row>
    <row r="305" spans="1:11" ht="31.5" x14ac:dyDescent="0.25">
      <c r="A305" s="22"/>
      <c r="B305" s="22" t="s">
        <v>1003</v>
      </c>
      <c r="C305" s="22" t="s">
        <v>1760</v>
      </c>
      <c r="D305" s="22"/>
      <c r="E305" s="22" t="s">
        <v>1761</v>
      </c>
      <c r="F305" s="22" t="s">
        <v>2266</v>
      </c>
      <c r="G305" s="22">
        <v>2002</v>
      </c>
      <c r="H305" s="22" t="s">
        <v>1762</v>
      </c>
      <c r="I305" s="27" t="s">
        <v>341</v>
      </c>
      <c r="J305" s="22"/>
      <c r="K305" s="22" t="s">
        <v>2251</v>
      </c>
    </row>
    <row r="306" spans="1:11" ht="31.5" x14ac:dyDescent="0.25">
      <c r="A306" s="22"/>
      <c r="B306" s="22" t="s">
        <v>907</v>
      </c>
      <c r="C306" s="22" t="s">
        <v>1131</v>
      </c>
      <c r="D306" s="22"/>
      <c r="E306" s="22" t="s">
        <v>1416</v>
      </c>
      <c r="F306" s="22" t="s">
        <v>1132</v>
      </c>
      <c r="G306" s="22">
        <v>1960</v>
      </c>
      <c r="H306" s="22" t="s">
        <v>1133</v>
      </c>
      <c r="I306" s="27" t="s">
        <v>341</v>
      </c>
      <c r="J306" s="22"/>
      <c r="K306" s="22" t="s">
        <v>705</v>
      </c>
    </row>
    <row r="307" spans="1:11" ht="31.5" x14ac:dyDescent="0.25">
      <c r="A307" s="22"/>
      <c r="B307" s="22" t="s">
        <v>1484</v>
      </c>
      <c r="C307" s="22" t="s">
        <v>571</v>
      </c>
      <c r="D307" s="22"/>
      <c r="E307" s="22" t="s">
        <v>1501</v>
      </c>
      <c r="F307" s="22" t="s">
        <v>572</v>
      </c>
      <c r="G307" s="22">
        <v>43617</v>
      </c>
      <c r="H307" s="22">
        <v>16</v>
      </c>
      <c r="I307" s="27" t="s">
        <v>341</v>
      </c>
      <c r="J307" s="22"/>
      <c r="K307" s="22" t="s">
        <v>766</v>
      </c>
    </row>
    <row r="308" spans="1:11" ht="31.5" x14ac:dyDescent="0.25">
      <c r="A308" s="22"/>
      <c r="B308" s="22" t="s">
        <v>804</v>
      </c>
      <c r="C308" s="22" t="s">
        <v>1197</v>
      </c>
      <c r="D308" s="22"/>
      <c r="E308" s="22" t="s">
        <v>1424</v>
      </c>
      <c r="F308" s="22" t="s">
        <v>1198</v>
      </c>
      <c r="G308" s="22">
        <v>37135</v>
      </c>
      <c r="H308" s="22" t="s">
        <v>1199</v>
      </c>
      <c r="I308" s="27" t="s">
        <v>341</v>
      </c>
      <c r="J308" s="22"/>
      <c r="K308" s="22" t="s">
        <v>978</v>
      </c>
    </row>
    <row r="309" spans="1:11" ht="31.5" x14ac:dyDescent="0.25">
      <c r="A309" s="22"/>
      <c r="B309" s="22" t="s">
        <v>1482</v>
      </c>
      <c r="C309" s="22" t="s">
        <v>1123</v>
      </c>
      <c r="D309" s="22"/>
      <c r="E309" s="22" t="s">
        <v>1418</v>
      </c>
      <c r="F309" s="22" t="s">
        <v>1124</v>
      </c>
      <c r="G309" s="22">
        <v>1975</v>
      </c>
      <c r="H309" s="22" t="s">
        <v>1125</v>
      </c>
      <c r="I309" s="27" t="s">
        <v>341</v>
      </c>
      <c r="J309" s="57" t="str">
        <f>HYPERLINK(("https://www.google.fr/search?q=")&amp;(_xlfn.TEXTJOIN(" ",TRUE,Tableau714[[#This Row],[Titre]],K309,Tableau714[[#This Row],[Date]])),Tableau714[[#This Row],[Titre]])</f>
        <v>Les fondements juridiques d'une politique fiscale des communautés européennes</v>
      </c>
      <c r="K309" s="22" t="s">
        <v>1026</v>
      </c>
    </row>
    <row r="310" spans="1:11" x14ac:dyDescent="0.25">
      <c r="A310" s="22"/>
      <c r="B310" s="22" t="s">
        <v>1423</v>
      </c>
      <c r="C310" s="22" t="s">
        <v>147</v>
      </c>
      <c r="D310" s="22"/>
      <c r="E310" s="22" t="s">
        <v>370</v>
      </c>
      <c r="F310" s="22" t="s">
        <v>1324</v>
      </c>
      <c r="G310" s="22"/>
      <c r="H310" s="22"/>
      <c r="I310" s="27" t="s">
        <v>341</v>
      </c>
      <c r="J310" s="59" t="str">
        <f>HYPERLINK(("https://www.google.fr/search?q=")&amp;(_xlfn.TEXTJOIN(" ",TRUE,Tableau714[[#This Row],[Titre]],K310,Tableau714[[#This Row],[Date]])),Tableau714[[#This Row],[Titre]])</f>
        <v>X</v>
      </c>
      <c r="K310" s="22" t="s">
        <v>1436</v>
      </c>
    </row>
    <row r="311" spans="1:11" ht="31.5" x14ac:dyDescent="0.25">
      <c r="A311" s="22"/>
      <c r="B311" s="22" t="s">
        <v>922</v>
      </c>
      <c r="C311" s="22" t="s">
        <v>1237</v>
      </c>
      <c r="D311" s="22"/>
      <c r="E311" s="22" t="s">
        <v>1476</v>
      </c>
      <c r="F311" s="22" t="s">
        <v>1238</v>
      </c>
      <c r="G311" s="22"/>
      <c r="H311" s="22"/>
      <c r="I311" s="27" t="s">
        <v>341</v>
      </c>
      <c r="J311" s="59" t="str">
        <f>HYPERLINK(("https://www.google.fr/search?q=")&amp;(_xlfn.TEXTJOIN(" ",TRUE,Tableau714[[#This Row],[Titre]],K311,Tableau714[[#This Row],[Date]])),Tableau714[[#This Row],[Titre]])</f>
        <v>Conventions fiscales bilatérales et droit communautaire</v>
      </c>
      <c r="K311" s="22" t="s">
        <v>40</v>
      </c>
    </row>
    <row r="312" spans="1:11" ht="63" x14ac:dyDescent="0.25">
      <c r="A312" s="22"/>
      <c r="B312" s="22" t="s">
        <v>1</v>
      </c>
      <c r="C312" s="22" t="s">
        <v>663</v>
      </c>
      <c r="D312" s="22"/>
      <c r="E312" s="22" t="s">
        <v>944</v>
      </c>
      <c r="F312" s="22" t="s">
        <v>664</v>
      </c>
      <c r="G312" s="22">
        <v>1994</v>
      </c>
      <c r="H312" s="22"/>
      <c r="I312" s="27" t="s">
        <v>341</v>
      </c>
      <c r="J312" s="59" t="str">
        <f>HYPERLINK(("https://www.google.fr/search?q=")&amp;(_xlfn.TEXTJOIN(" ",TRUE,Tableau714[[#This Row],[Titre]],K312,Tableau714[[#This Row],[Date]])),Tableau714[[#This Row],[Titre]])</f>
        <v>Soft law and institutional practice in the European Community</v>
      </c>
      <c r="K312" s="22" t="s">
        <v>908</v>
      </c>
    </row>
    <row r="313" spans="1:11" ht="31.5" x14ac:dyDescent="0.25">
      <c r="A313" s="22"/>
      <c r="B313" s="22" t="s">
        <v>889</v>
      </c>
      <c r="C313" s="22" t="s">
        <v>985</v>
      </c>
      <c r="D313" s="22"/>
      <c r="E313" s="22" t="s">
        <v>1447</v>
      </c>
      <c r="F313" s="22" t="s">
        <v>986</v>
      </c>
      <c r="G313" s="22">
        <v>1993</v>
      </c>
      <c r="H313" s="22"/>
      <c r="I313" s="27" t="s">
        <v>341</v>
      </c>
      <c r="J313" s="59" t="str">
        <f>HYPERLINK(("https://www.google.fr/search?q=")&amp;(_xlfn.TEXTJOIN(" ",TRUE,Tableau714[[#This Row],[Titre]],K313,Tableau714[[#This Row],[Date]])),Tableau714[[#This Row],[Titre]])</f>
        <v>Guide des paradis fiscaux face à la communauté européenne</v>
      </c>
      <c r="K313" s="22" t="s">
        <v>884</v>
      </c>
    </row>
    <row r="314" spans="1:11" ht="31.5" x14ac:dyDescent="0.25">
      <c r="A314" s="22"/>
      <c r="B314" s="22" t="s">
        <v>965</v>
      </c>
      <c r="C314" s="22" t="s">
        <v>1144</v>
      </c>
      <c r="D314" s="22"/>
      <c r="E314" s="22" t="s">
        <v>1450</v>
      </c>
      <c r="F314" s="22" t="s">
        <v>1145</v>
      </c>
      <c r="G314" s="22"/>
      <c r="H314" s="22"/>
      <c r="I314" s="27" t="s">
        <v>341</v>
      </c>
      <c r="J314" s="59" t="str">
        <f>HYPERLINK(("https://www.google.fr/search?q=")&amp;(_xlfn.TEXTJOIN(" ",TRUE,Tableau714[[#This Row],[Titre]],K314,Tableau714[[#This Row],[Date]])),Tableau714[[#This Row],[Titre]])</f>
        <v>L'imposition des entreprises étrangères et les problèmes fiscaux internationaux</v>
      </c>
      <c r="K314" s="22" t="s">
        <v>883</v>
      </c>
    </row>
    <row r="315" spans="1:11" ht="31.5" x14ac:dyDescent="0.25">
      <c r="A315" s="22"/>
      <c r="B315" s="22" t="s">
        <v>913</v>
      </c>
      <c r="C315" s="22" t="s">
        <v>991</v>
      </c>
      <c r="D315" s="22"/>
      <c r="E315" s="22" t="s">
        <v>1004</v>
      </c>
      <c r="F315" s="22" t="s">
        <v>992</v>
      </c>
      <c r="G315" s="22"/>
      <c r="H315" s="22"/>
      <c r="I315" s="27" t="s">
        <v>341</v>
      </c>
      <c r="J315" s="59" t="str">
        <f>HYPERLINK(("https://www.google.fr/search?q=")&amp;(_xlfn.TEXTJOIN(" ",TRUE,Tableau714[[#This Row],[Titre]],K315,Tableau714[[#This Row],[Date]])),Tableau714[[#This Row],[Titre]])</f>
        <v>L'impôt sur le revenu en droit fiscal international</v>
      </c>
      <c r="K315" s="22" t="s">
        <v>1440</v>
      </c>
    </row>
    <row r="316" spans="1:11" ht="47.25" x14ac:dyDescent="0.25">
      <c r="A316" s="22"/>
      <c r="B316" s="22" t="s">
        <v>1727</v>
      </c>
      <c r="C316" s="22" t="s">
        <v>1365</v>
      </c>
      <c r="D316" s="22"/>
      <c r="E316" s="22" t="s">
        <v>1481</v>
      </c>
      <c r="F316" s="22" t="s">
        <v>1461</v>
      </c>
      <c r="G316" s="22">
        <v>2014</v>
      </c>
      <c r="H316" s="22" t="s">
        <v>1366</v>
      </c>
      <c r="I316" s="27" t="s">
        <v>341</v>
      </c>
      <c r="J316" s="59" t="str">
        <f>HYPERLINK(("https://www.google.fr/search?q=")&amp;(_xlfn.TEXTJOIN(" ",TRUE,Tableau714[[#This Row],[Titre]],K316,Tableau714[[#This Row],[Date]])),Tableau714[[#This Row],[Titre]])</f>
        <v>L'OCDE et la coopération fiscale internationale</v>
      </c>
      <c r="K316" s="22" t="s">
        <v>759</v>
      </c>
    </row>
    <row r="317" spans="1:11" ht="31.5" x14ac:dyDescent="0.25">
      <c r="A317" s="22"/>
      <c r="B317" s="22" t="s">
        <v>1677</v>
      </c>
      <c r="C317" s="22" t="s">
        <v>516</v>
      </c>
      <c r="D317" s="22"/>
      <c r="E317" s="22" t="s">
        <v>766</v>
      </c>
      <c r="F317" s="22" t="s">
        <v>517</v>
      </c>
      <c r="G317" s="22">
        <v>2018</v>
      </c>
      <c r="H317" s="22">
        <v>231</v>
      </c>
      <c r="I317" s="27" t="s">
        <v>341</v>
      </c>
      <c r="J317" s="59" t="str">
        <f>HYPERLINK(("https://www.google.fr/search?q=")&amp;(_xlfn.TEXTJOIN(" ",TRUE,Tableau714[[#This Row],[Titre]],K317,Tableau714[[#This Row],[Date]])),Tableau714[[#This Row],[Titre]])</f>
        <v>Shaping International Tax Law and policy in challenging times</v>
      </c>
      <c r="K317" s="22" t="s">
        <v>274</v>
      </c>
    </row>
    <row r="318" spans="1:11" ht="47.25" x14ac:dyDescent="0.25">
      <c r="A318" s="22"/>
      <c r="B318" s="22" t="s">
        <v>903</v>
      </c>
      <c r="C318" s="22" t="s">
        <v>557</v>
      </c>
      <c r="D318" s="22"/>
      <c r="E318" s="22" t="s">
        <v>978</v>
      </c>
      <c r="F318" s="22" t="s">
        <v>558</v>
      </c>
      <c r="G318" s="22">
        <v>2009</v>
      </c>
      <c r="H318" s="22" t="s">
        <v>559</v>
      </c>
      <c r="I318" s="27" t="s">
        <v>341</v>
      </c>
      <c r="J318" s="59" t="str">
        <f>HYPERLINK(("https://www.google.fr/search?q=")&amp;(_xlfn.TEXTJOIN(" ",TRUE,Tableau714[[#This Row],[Titre]],K318,Tableau714[[#This Row],[Date]])),Tableau714[[#This Row],[Titre]])</f>
        <v>Concurrence et harmonisation fiscale dans l'UE</v>
      </c>
      <c r="K318" s="22" t="s">
        <v>949</v>
      </c>
    </row>
    <row r="319" spans="1:11" ht="31.5" x14ac:dyDescent="0.25">
      <c r="A319" s="22"/>
      <c r="B319" s="22" t="s">
        <v>1736</v>
      </c>
      <c r="C319" s="22" t="s">
        <v>1025</v>
      </c>
      <c r="D319" s="22"/>
      <c r="E319" s="22" t="s">
        <v>1026</v>
      </c>
      <c r="F319" s="22" t="s">
        <v>1027</v>
      </c>
      <c r="G319" s="22">
        <v>2003</v>
      </c>
      <c r="H319" s="22" t="s">
        <v>1028</v>
      </c>
      <c r="I319" s="27" t="s">
        <v>341</v>
      </c>
      <c r="J319" s="59" t="str">
        <f>HYPERLINK(("https://www.google.fr/search?q=")&amp;(_xlfn.TEXTJOIN(" ",TRUE,Tableau714[[#This Row],[Titre]],K319,Tableau714[[#This Row],[Date]])),Tableau714[[#This Row],[Titre]])</f>
        <v>European Officials consider importance of coordination EU company Tax Policies</v>
      </c>
      <c r="K319" s="22" t="s">
        <v>2252</v>
      </c>
    </row>
    <row r="320" spans="1:11" x14ac:dyDescent="0.25">
      <c r="A320" s="22"/>
      <c r="B320" s="22" t="s">
        <v>1730</v>
      </c>
      <c r="C320" s="22" t="s">
        <v>862</v>
      </c>
      <c r="D320" s="22"/>
      <c r="E320" s="22" t="s">
        <v>40</v>
      </c>
      <c r="F320" s="22" t="s">
        <v>863</v>
      </c>
      <c r="G320" s="22">
        <v>1955</v>
      </c>
      <c r="H320" s="22" t="s">
        <v>864</v>
      </c>
      <c r="I320" s="27" t="s">
        <v>341</v>
      </c>
      <c r="J320" s="59" t="str">
        <f>HYPERLINK(("https://www.google.fr/search?q=")&amp;(_xlfn.TEXTJOIN(" ",TRUE,Tableau714[[#This Row],[Titre]],K320,Tableau714[[#This Row],[Date]])),Tableau714[[#This Row],[Titre]])</f>
        <v>Le fisc face au droit international privé : TCFDI</v>
      </c>
      <c r="K320" s="22" t="s">
        <v>980</v>
      </c>
    </row>
    <row r="321" spans="1:11" ht="31.5" x14ac:dyDescent="0.25">
      <c r="A321" s="22"/>
      <c r="B321" s="22" t="s">
        <v>969</v>
      </c>
      <c r="C321" s="22" t="s">
        <v>675</v>
      </c>
      <c r="D321" s="22"/>
      <c r="E321" s="22" t="s">
        <v>908</v>
      </c>
      <c r="F321" s="22" t="s">
        <v>676</v>
      </c>
      <c r="G321" s="22">
        <v>1996</v>
      </c>
      <c r="H321" s="22"/>
      <c r="I321" s="27" t="s">
        <v>341</v>
      </c>
      <c r="J321" s="59" t="str">
        <f>HYPERLINK(("https://www.google.fr/search?q=")&amp;(_xlfn.TEXTJOIN(" ",TRUE,Tableau714[[#This Row],[Titre]],K321,Tableau714[[#This Row],[Date]])),Tableau714[[#This Row],[Titre]])</f>
        <v>The structure of International Taxation : A proposal for simplification</v>
      </c>
      <c r="K321" s="22" t="s">
        <v>900</v>
      </c>
    </row>
    <row r="322" spans="1:11" ht="63" x14ac:dyDescent="0.25">
      <c r="A322" s="22"/>
      <c r="B322" s="22" t="s">
        <v>1750</v>
      </c>
      <c r="C322" s="22" t="s">
        <v>575</v>
      </c>
      <c r="D322" s="22"/>
      <c r="E322" s="22" t="s">
        <v>884</v>
      </c>
      <c r="F322" s="22" t="s">
        <v>577</v>
      </c>
      <c r="G322" s="22">
        <v>30498</v>
      </c>
      <c r="H322" s="22" t="s">
        <v>576</v>
      </c>
      <c r="I322" s="27" t="s">
        <v>341</v>
      </c>
      <c r="J322" s="59" t="str">
        <f>HYPERLINK(("https://www.google.fr/search?q=")&amp;(_xlfn.TEXTJOIN(" ",TRUE,Tableau714[[#This Row],[Titre]],K322,Tableau714[[#This Row],[Date]])),Tableau714[[#This Row],[Titre]])</f>
        <v xml:space="preserve">Towards relative normativity in international law ? </v>
      </c>
      <c r="K322" s="22" t="s">
        <v>2230</v>
      </c>
    </row>
    <row r="323" spans="1:11" ht="47.25" x14ac:dyDescent="0.25">
      <c r="A323" s="22"/>
      <c r="B323" s="22" t="s">
        <v>1440</v>
      </c>
      <c r="C323" s="22" t="s">
        <v>813</v>
      </c>
      <c r="D323" s="22"/>
      <c r="E323" s="22" t="s">
        <v>883</v>
      </c>
      <c r="F323" s="22" t="s">
        <v>814</v>
      </c>
      <c r="G323" s="22"/>
      <c r="H323" s="22"/>
      <c r="I323" s="27" t="s">
        <v>341</v>
      </c>
      <c r="J323" s="59" t="str">
        <f>HYPERLINK(("https://www.google.fr/search?q=")&amp;(_xlfn.TEXTJOIN(" ",TRUE,Tableau714[[#This Row],[Titre]],K323,Tableau714[[#This Row],[Date]])),Tableau714[[#This Row],[Titre]])</f>
        <v>International Tax arbitrage and the international Tax System</v>
      </c>
      <c r="K323" s="22" t="s">
        <v>2253</v>
      </c>
    </row>
    <row r="324" spans="1:11" ht="31.5" x14ac:dyDescent="0.25">
      <c r="A324" s="22"/>
      <c r="B324" s="22" t="s">
        <v>1311</v>
      </c>
      <c r="C324" s="22" t="s">
        <v>1669</v>
      </c>
      <c r="D324" s="22"/>
      <c r="E324" s="22" t="s">
        <v>1440</v>
      </c>
      <c r="F324" s="22" t="s">
        <v>1670</v>
      </c>
      <c r="G324" s="22">
        <v>1999</v>
      </c>
      <c r="H324" s="22" t="s">
        <v>1671</v>
      </c>
      <c r="I324" s="27" t="s">
        <v>341</v>
      </c>
      <c r="J324" s="59" t="str">
        <f>HYPERLINK(("https://www.google.fr/search?q=")&amp;(_xlfn.TEXTJOIN(" ",TRUE,Tableau714[[#This Row],[Titre]],K324,Tableau714[[#This Row],[Date]])),Tableau714[[#This Row],[Titre]])</f>
        <v>The future of the OECD model tax convention</v>
      </c>
      <c r="K324" s="22" t="s">
        <v>857</v>
      </c>
    </row>
    <row r="325" spans="1:11" ht="47.25" x14ac:dyDescent="0.25">
      <c r="A325" s="22"/>
      <c r="B325" s="22" t="s">
        <v>916</v>
      </c>
      <c r="C325" s="22" t="s">
        <v>758</v>
      </c>
      <c r="D325" s="22"/>
      <c r="E325" s="22" t="s">
        <v>759</v>
      </c>
      <c r="F325" s="22" t="s">
        <v>760</v>
      </c>
      <c r="G325" s="22">
        <v>2001</v>
      </c>
      <c r="H325" s="22" t="s">
        <v>761</v>
      </c>
      <c r="I325" s="27" t="s">
        <v>341</v>
      </c>
      <c r="J325" s="59" t="str">
        <f>HYPERLINK(("https://www.google.fr/search?q=")&amp;(_xlfn.TEXTJOIN(" ",TRUE,Tableau714[[#This Row],[Titre]],K325,Tableau714[[#This Row],[Date]])),Tableau714[[#This Row],[Titre]])</f>
        <v>International Regimes</v>
      </c>
      <c r="K325" s="22" t="s">
        <v>960</v>
      </c>
    </row>
    <row r="326" spans="1:11" ht="31.5" x14ac:dyDescent="0.25">
      <c r="A326" s="22"/>
      <c r="B326" s="22" t="s">
        <v>910</v>
      </c>
      <c r="C326" s="22" t="s">
        <v>732</v>
      </c>
      <c r="D326" s="22"/>
      <c r="E326" s="22" t="s">
        <v>949</v>
      </c>
      <c r="F326" s="22" t="s">
        <v>733</v>
      </c>
      <c r="G326" s="22">
        <v>1999</v>
      </c>
      <c r="H326" s="22"/>
      <c r="I326" s="27" t="s">
        <v>341</v>
      </c>
      <c r="J326" s="59" t="str">
        <f>HYPERLINK(("https://www.google.fr/search?q=")&amp;(_xlfn.TEXTJOIN(" ",TRUE,Tableau714[[#This Row],[Titre]],K326,Tableau714[[#This Row],[Date]])),Tableau714[[#This Row],[Titre]])</f>
        <v>The principle of Equality in European Taxation</v>
      </c>
      <c r="K326" s="22" t="s">
        <v>457</v>
      </c>
    </row>
    <row r="327" spans="1:11" ht="47.25" x14ac:dyDescent="0.25">
      <c r="A327" s="22"/>
      <c r="B327" s="22" t="s">
        <v>1497</v>
      </c>
      <c r="C327" s="22" t="s">
        <v>1191</v>
      </c>
      <c r="D327" s="22"/>
      <c r="E327" s="22" t="s">
        <v>1498</v>
      </c>
      <c r="F327" s="22" t="s">
        <v>1192</v>
      </c>
      <c r="G327" s="22">
        <v>2006</v>
      </c>
      <c r="H327" s="22"/>
      <c r="I327" s="27" t="s">
        <v>341</v>
      </c>
      <c r="J327" s="59" t="str">
        <f>HYPERLINK(("https://www.google.fr/search?q=")&amp;(_xlfn.TEXTJOIN(" ",TRUE,Tableau714[[#This Row],[Titre]],K327,Tableau714[[#This Row],[Date]])),Tableau714[[#This Row],[Titre]])</f>
        <v>The relevance of WTO law for tax matters</v>
      </c>
      <c r="K327" s="24" t="s">
        <v>11</v>
      </c>
    </row>
    <row r="328" spans="1:11" ht="31.5" x14ac:dyDescent="0.25">
      <c r="A328" s="22"/>
      <c r="B328" s="22" t="s">
        <v>708</v>
      </c>
      <c r="C328" s="22" t="s">
        <v>653</v>
      </c>
      <c r="D328" s="22"/>
      <c r="E328" s="22" t="s">
        <v>980</v>
      </c>
      <c r="F328" s="22" t="s">
        <v>1465</v>
      </c>
      <c r="G328" s="22">
        <v>2003</v>
      </c>
      <c r="H328" s="22" t="s">
        <v>654</v>
      </c>
      <c r="I328" s="27" t="s">
        <v>341</v>
      </c>
      <c r="J328" s="59" t="str">
        <f>HYPERLINK(("https://www.google.fr/search?q=")&amp;(_xlfn.TEXTJOIN(" ",TRUE,Tableau714[[#This Row],[Titre]],K328,Tableau714[[#This Row],[Date]])),Tableau714[[#This Row],[Titre]])</f>
        <v>Tax competition and EU Law</v>
      </c>
      <c r="K328" s="22" t="s">
        <v>931</v>
      </c>
    </row>
    <row r="329" spans="1:11" ht="47.25" x14ac:dyDescent="0.25">
      <c r="A329" s="22"/>
      <c r="B329" s="22" t="s">
        <v>899</v>
      </c>
      <c r="C329" s="22" t="s">
        <v>1399</v>
      </c>
      <c r="D329" s="22"/>
      <c r="E329" s="22" t="s">
        <v>900</v>
      </c>
      <c r="F329" s="22" t="s">
        <v>1400</v>
      </c>
      <c r="G329" s="22">
        <v>2012</v>
      </c>
      <c r="H329" s="22" t="s">
        <v>1401</v>
      </c>
      <c r="I329" s="27" t="s">
        <v>341</v>
      </c>
      <c r="J329" s="59" t="str">
        <f>HYPERLINK(("https://www.google.fr/search?q=")&amp;(_xlfn.TEXTJOIN(" ",TRUE,Tableau714[[#This Row],[Titre]],K329,Tableau714[[#This Row],[Date]])),Tableau714[[#This Row],[Titre]])</f>
        <v>The impact of the OECD and UN model conventions on bilateral Tax treaties. General Report</v>
      </c>
      <c r="K329" s="22" t="s">
        <v>966</v>
      </c>
    </row>
    <row r="330" spans="1:11" ht="31.5" x14ac:dyDescent="0.25">
      <c r="A330" s="22"/>
      <c r="B330" s="22" t="s">
        <v>1446</v>
      </c>
      <c r="C330" s="22" t="s">
        <v>856</v>
      </c>
      <c r="D330" s="22"/>
      <c r="E330" s="22" t="s">
        <v>857</v>
      </c>
      <c r="F330" s="22" t="s">
        <v>858</v>
      </c>
      <c r="G330" s="22">
        <v>1999</v>
      </c>
      <c r="H330" s="22"/>
      <c r="I330" s="27" t="s">
        <v>341</v>
      </c>
      <c r="J330" s="59" t="str">
        <f>HYPERLINK(("https://www.google.fr/search?q=")&amp;(_xlfn.TEXTJOIN(" ",TRUE,Tableau714[[#This Row],[Titre]],K330,Tableau714[[#This Row],[Date]])),Tableau714[[#This Row],[Titre]])</f>
        <v>La pénétration du droit communautaire en droit fiscal français</v>
      </c>
      <c r="K330" s="22" t="s">
        <v>16</v>
      </c>
    </row>
    <row r="331" spans="1:11" ht="31.5" x14ac:dyDescent="0.25">
      <c r="A331" s="22"/>
      <c r="B331" s="22" t="s">
        <v>1432</v>
      </c>
      <c r="C331" s="22" t="s">
        <v>1190</v>
      </c>
      <c r="D331" s="22"/>
      <c r="E331" s="22" t="s">
        <v>457</v>
      </c>
      <c r="F331" s="22" t="s">
        <v>1127</v>
      </c>
      <c r="G331" s="22">
        <v>2008</v>
      </c>
      <c r="H331" s="22"/>
      <c r="I331" s="27" t="s">
        <v>341</v>
      </c>
      <c r="J331" s="59" t="str">
        <f>HYPERLINK(("https://www.google.fr/search?q=")&amp;(_xlfn.TEXTJOIN(" ",TRUE,Tableau714[[#This Row],[Titre]],K331,Tableau714[[#This Row],[Date]])),Tableau714[[#This Row],[Titre]])</f>
        <v>Les relations entre le droit communautaire et le droit international, Nouvelles perspectives</v>
      </c>
      <c r="K331" s="22" t="s">
        <v>1</v>
      </c>
    </row>
    <row r="332" spans="1:11" ht="31.5" x14ac:dyDescent="0.25">
      <c r="A332" s="22"/>
      <c r="B332" s="22" t="s">
        <v>1040</v>
      </c>
      <c r="C332" s="22" t="s">
        <v>1126</v>
      </c>
      <c r="D332" s="22"/>
      <c r="E332" s="24" t="s">
        <v>11</v>
      </c>
      <c r="F332" s="22" t="s">
        <v>1127</v>
      </c>
      <c r="G332" s="22">
        <v>1972</v>
      </c>
      <c r="H332" s="22"/>
      <c r="I332" s="27" t="s">
        <v>341</v>
      </c>
      <c r="J332" s="59" t="str">
        <f>HYPERLINK(("https://www.google.fr/search?q=")&amp;(_xlfn.TEXTJOIN(" ",TRUE,Tableau714[[#This Row],[Titre]],K332,Tableau714[[#This Row],[Date]])),Tableau714[[#This Row],[Titre]])</f>
        <v>La répartition des compétences juridictionnelles en matière fiscale</v>
      </c>
      <c r="K332" s="22" t="s">
        <v>2254</v>
      </c>
    </row>
    <row r="333" spans="1:11" ht="31.5" x14ac:dyDescent="0.25">
      <c r="A333" s="22"/>
      <c r="B333" s="22" t="s">
        <v>1459</v>
      </c>
      <c r="C333" s="22" t="s">
        <v>543</v>
      </c>
      <c r="D333" s="22"/>
      <c r="E333" s="22" t="s">
        <v>931</v>
      </c>
      <c r="F333" s="22" t="s">
        <v>544</v>
      </c>
      <c r="G333" s="22">
        <v>1995</v>
      </c>
      <c r="H333" s="22" t="s">
        <v>545</v>
      </c>
      <c r="I333" s="27" t="s">
        <v>341</v>
      </c>
      <c r="J333" s="59" t="str">
        <f>HYPERLINK(("https://www.google.fr/search?q=")&amp;(_xlfn.TEXTJOIN(" ",TRUE,Tableau714[[#This Row],[Titre]],K333,Tableau714[[#This Row],[Date]])),Tableau714[[#This Row],[Titre]])</f>
        <v>L'OCDE et l'évolution du droit international de l'économie et de l'environnement</v>
      </c>
      <c r="K333" s="22" t="s">
        <v>2255</v>
      </c>
    </row>
    <row r="334" spans="1:11" ht="31.5" x14ac:dyDescent="0.25">
      <c r="A334" s="22"/>
      <c r="B334" s="22" t="s">
        <v>1520</v>
      </c>
      <c r="C334" s="22" t="s">
        <v>445</v>
      </c>
      <c r="D334" s="22"/>
      <c r="E334" s="22" t="s">
        <v>966</v>
      </c>
      <c r="F334" s="22" t="s">
        <v>827</v>
      </c>
      <c r="G334" s="22">
        <v>2011</v>
      </c>
      <c r="H334" s="22" t="s">
        <v>828</v>
      </c>
      <c r="I334" s="27" t="s">
        <v>341</v>
      </c>
      <c r="J334" s="59" t="str">
        <f>HYPERLINK(("https://www.google.fr/search?q=")&amp;(_xlfn.TEXTJOIN(" ",TRUE,Tableau714[[#This Row],[Titre]],K334,Tableau714[[#This Row],[Date]])),Tableau714[[#This Row],[Titre]])</f>
        <v>OCDE, du pluriel au singulier</v>
      </c>
      <c r="K334" s="24" t="s">
        <v>902</v>
      </c>
    </row>
    <row r="335" spans="1:11" ht="63" x14ac:dyDescent="0.25">
      <c r="A335" s="22"/>
      <c r="B335" s="22" t="s">
        <v>1516</v>
      </c>
      <c r="C335" s="22" t="s">
        <v>826</v>
      </c>
      <c r="D335" s="22"/>
      <c r="E335" s="22" t="s">
        <v>16</v>
      </c>
      <c r="F335" s="25" t="s">
        <v>827</v>
      </c>
      <c r="G335" s="22">
        <v>2011</v>
      </c>
      <c r="H335" s="22" t="s">
        <v>829</v>
      </c>
      <c r="I335" s="27" t="s">
        <v>341</v>
      </c>
      <c r="J335" s="59" t="str">
        <f>HYPERLINK(("https://www.google.fr/search?q=")&amp;(_xlfn.TEXTJOIN(" ",TRUE,Tableau714[[#This Row],[Titre]],K335,Tableau714[[#This Row],[Date]])),Tableau714[[#This Row],[Titre]])</f>
        <v>Les accords entre l'Union européenne et la Suisse pour lutter contre la fraude et l'évasion fiscale</v>
      </c>
      <c r="K335" s="22" t="s">
        <v>1426</v>
      </c>
    </row>
    <row r="336" spans="1:11" x14ac:dyDescent="0.25">
      <c r="A336" s="22"/>
      <c r="B336" s="24" t="s">
        <v>958</v>
      </c>
      <c r="C336" s="22" t="s">
        <v>423</v>
      </c>
      <c r="D336" s="22"/>
      <c r="E336" s="22" t="s">
        <v>1</v>
      </c>
      <c r="F336" s="22" t="s">
        <v>424</v>
      </c>
      <c r="G336" s="22" t="s">
        <v>425</v>
      </c>
      <c r="H336" s="22" t="s">
        <v>426</v>
      </c>
      <c r="I336" s="27" t="s">
        <v>341</v>
      </c>
      <c r="J336" s="59" t="str">
        <f>HYPERLINK(("https://www.google.fr/search?q=")&amp;(_xlfn.TEXTJOIN(" ",TRUE,Tableau714[[#This Row],[Titre]],K336,Tableau714[[#This Row],[Date]])),Tableau714[[#This Row],[Titre]])</f>
        <v>L'application du droit de l'UE en matière fiscale</v>
      </c>
      <c r="K336" s="22" t="s">
        <v>1422</v>
      </c>
    </row>
    <row r="337" spans="1:11" ht="31.5" x14ac:dyDescent="0.25">
      <c r="A337" s="22"/>
      <c r="B337" s="22" t="s">
        <v>900</v>
      </c>
      <c r="C337" s="22" t="s">
        <v>513</v>
      </c>
      <c r="D337" s="22"/>
      <c r="E337" s="22" t="s">
        <v>1491</v>
      </c>
      <c r="F337" s="22" t="s">
        <v>514</v>
      </c>
      <c r="G337" s="22"/>
      <c r="H337" s="22"/>
      <c r="I337" s="27" t="s">
        <v>341</v>
      </c>
      <c r="J337" s="59" t="str">
        <f>HYPERLINK(("https://www.google.fr/search?q=")&amp;(_xlfn.TEXTJOIN(" ",TRUE,Tableau714[[#This Row],[Titre]],K337,Tableau714[[#This Row],[Date]])),Tableau714[[#This Row],[Titre]])</f>
        <v>Public international law and tax law : tax payer's rights. The international law association's on international tax law</v>
      </c>
      <c r="K337" s="22" t="s">
        <v>1408</v>
      </c>
    </row>
    <row r="338" spans="1:11" ht="31.5" x14ac:dyDescent="0.25">
      <c r="A338" s="22"/>
      <c r="B338" s="22" t="s">
        <v>1046</v>
      </c>
      <c r="C338" s="22" t="s">
        <v>535</v>
      </c>
      <c r="D338" s="22"/>
      <c r="E338" s="22" t="s">
        <v>1489</v>
      </c>
      <c r="F338" s="22" t="s">
        <v>536</v>
      </c>
      <c r="G338" s="22">
        <v>1989</v>
      </c>
      <c r="H338" s="22" t="s">
        <v>537</v>
      </c>
      <c r="I338" s="27" t="s">
        <v>341</v>
      </c>
      <c r="J338" s="59" t="str">
        <f>HYPERLINK(("https://www.google.fr/search?q=")&amp;(_xlfn.TEXTJOIN(" ",TRUE,Tableau714[[#This Row],[Titre]],K338,Tableau714[[#This Row],[Date]])),Tableau714[[#This Row],[Titre]])</f>
        <v>Droit fiscal contemporain</v>
      </c>
      <c r="K338" s="22" t="s">
        <v>2256</v>
      </c>
    </row>
    <row r="339" spans="1:11" ht="47.25" x14ac:dyDescent="0.25">
      <c r="A339" s="22"/>
      <c r="B339" s="22" t="s">
        <v>1430</v>
      </c>
      <c r="C339" s="22" t="s">
        <v>1307</v>
      </c>
      <c r="D339" s="22"/>
      <c r="E339" s="24" t="s">
        <v>902</v>
      </c>
      <c r="F339" s="22" t="s">
        <v>1308</v>
      </c>
      <c r="G339" s="22">
        <v>2010</v>
      </c>
      <c r="H339" s="22" t="s">
        <v>1309</v>
      </c>
      <c r="I339" s="27" t="s">
        <v>341</v>
      </c>
      <c r="J339" s="59" t="str">
        <f>HYPERLINK(("https://www.google.fr/search?q=")&amp;(_xlfn.TEXTJOIN(" ",TRUE,Tableau714[[#This Row],[Titre]],K339,Tableau714[[#This Row],[Date]])),Tableau714[[#This Row],[Titre]])</f>
        <v>The code of conduct for business taxation, an evolution of an EU soft Law Instrument</v>
      </c>
      <c r="K339" s="22" t="s">
        <v>2257</v>
      </c>
    </row>
    <row r="340" spans="1:11" ht="63" x14ac:dyDescent="0.25">
      <c r="A340" s="22"/>
      <c r="B340" s="22" t="s">
        <v>720</v>
      </c>
      <c r="C340" s="22" t="s">
        <v>1345</v>
      </c>
      <c r="D340" s="22"/>
      <c r="E340" s="22" t="s">
        <v>1426</v>
      </c>
      <c r="F340" s="22" t="s">
        <v>1294</v>
      </c>
      <c r="G340" s="22">
        <v>2010</v>
      </c>
      <c r="H340" s="22"/>
      <c r="I340" s="27" t="s">
        <v>341</v>
      </c>
      <c r="J340" s="59" t="str">
        <f>HYPERLINK(("https://www.google.fr/search?q=")&amp;(_xlfn.TEXTJOIN(" ",TRUE,Tableau714[[#This Row],[Titre]],K340,Tableau714[[#This Row],[Date]])),Tableau714[[#This Row],[Titre]])</f>
        <v>Sources of EU law for integration in taxation</v>
      </c>
      <c r="K340" s="22" t="s">
        <v>1743</v>
      </c>
    </row>
    <row r="341" spans="1:11" ht="63" x14ac:dyDescent="0.25">
      <c r="A341" s="22"/>
      <c r="B341" s="22" t="s">
        <v>953</v>
      </c>
      <c r="C341" s="22" t="s">
        <v>1293</v>
      </c>
      <c r="D341" s="22"/>
      <c r="E341" s="22" t="s">
        <v>1422</v>
      </c>
      <c r="F341" s="22" t="s">
        <v>1294</v>
      </c>
      <c r="G341" s="22">
        <v>2010</v>
      </c>
      <c r="H341" s="22" t="s">
        <v>1295</v>
      </c>
      <c r="I341" s="27" t="s">
        <v>341</v>
      </c>
      <c r="J341" s="59" t="str">
        <f>HYPERLINK(("https://www.google.fr/search?q=")&amp;(_xlfn.TEXTJOIN(" ",TRUE,Tableau714[[#This Row],[Titre]],K341,Tableau714[[#This Row],[Date]])),Tableau714[[#This Row],[Titre]])</f>
        <v>Comitology : an alternative route towards European direct tax integration</v>
      </c>
      <c r="K341" s="22" t="s">
        <v>2258</v>
      </c>
    </row>
    <row r="342" spans="1:11" ht="47.25" x14ac:dyDescent="0.25">
      <c r="A342" s="22"/>
      <c r="B342" s="22" t="s">
        <v>893</v>
      </c>
      <c r="C342" s="22" t="s">
        <v>1211</v>
      </c>
      <c r="D342" s="22"/>
      <c r="E342" s="22" t="s">
        <v>1408</v>
      </c>
      <c r="F342" s="22" t="s">
        <v>1464</v>
      </c>
      <c r="G342" s="22">
        <v>2015</v>
      </c>
      <c r="H342" s="22"/>
      <c r="I342" s="27" t="s">
        <v>341</v>
      </c>
      <c r="J342" s="59" t="str">
        <f>HYPERLINK(("https://www.google.fr/search?q=")&amp;(_xlfn.TEXTJOIN(" ",TRUE,Tableau714[[#This Row],[Titre]],K342,Tableau714[[#This Row],[Date]])),Tableau714[[#This Row],[Titre]])</f>
        <v>Settling and unsettling the Transnational Legal order of International Taxation</v>
      </c>
      <c r="K342" s="22" t="s">
        <v>1016</v>
      </c>
    </row>
    <row r="343" spans="1:11" ht="31.5" x14ac:dyDescent="0.25">
      <c r="A343" s="22"/>
      <c r="B343" s="22" t="s">
        <v>1480</v>
      </c>
      <c r="C343" s="22" t="s">
        <v>1742</v>
      </c>
      <c r="D343" s="22"/>
      <c r="E343" s="22" t="s">
        <v>1743</v>
      </c>
      <c r="F343" s="22" t="s">
        <v>1732</v>
      </c>
      <c r="G343" s="22">
        <v>2008</v>
      </c>
      <c r="H343" s="22"/>
      <c r="I343" s="27" t="s">
        <v>341</v>
      </c>
      <c r="J343" s="59" t="str">
        <f>HYPERLINK(("https://www.google.fr/search?q=")&amp;(_xlfn.TEXTJOIN(" ",TRUE,Tableau714[[#This Row],[Titre]],K343,Tableau714[[#This Row],[Date]])),Tableau714[[#This Row],[Titre]])</f>
        <v>Relations internationales, une perspective européenne</v>
      </c>
      <c r="K343" s="22" t="s">
        <v>900</v>
      </c>
    </row>
    <row r="344" spans="1:11" ht="47.25" x14ac:dyDescent="0.25">
      <c r="A344" s="22"/>
      <c r="B344" s="22" t="s">
        <v>1420</v>
      </c>
      <c r="C344" s="22" t="s">
        <v>1731</v>
      </c>
      <c r="D344" s="22"/>
      <c r="E344" s="22" t="s">
        <v>2205</v>
      </c>
      <c r="F344" s="22" t="s">
        <v>1732</v>
      </c>
      <c r="G344" s="22">
        <v>2015</v>
      </c>
      <c r="H344" s="22"/>
      <c r="I344" s="27" t="s">
        <v>341</v>
      </c>
      <c r="J344" s="59" t="str">
        <f>HYPERLINK(("https://www.google.fr/search?q=")&amp;(_xlfn.TEXTJOIN(" ",TRUE,Tableau714[[#This Row],[Titre]],K344,Tableau714[[#This Row],[Date]])),Tableau714[[#This Row],[Titre]])</f>
        <v>L'Union européenne comme acteur international</v>
      </c>
      <c r="K344" s="22" t="s">
        <v>1754</v>
      </c>
    </row>
    <row r="345" spans="1:11" ht="94.5" x14ac:dyDescent="0.25">
      <c r="A345" s="22"/>
      <c r="B345" s="22" t="s">
        <v>897</v>
      </c>
      <c r="C345" s="22" t="s">
        <v>1013</v>
      </c>
      <c r="D345" s="22"/>
      <c r="E345" s="22" t="s">
        <v>1016</v>
      </c>
      <c r="F345" s="22" t="s">
        <v>1014</v>
      </c>
      <c r="G345" s="22"/>
      <c r="H345" s="22" t="s">
        <v>1015</v>
      </c>
      <c r="I345" s="27" t="s">
        <v>341</v>
      </c>
      <c r="J345" s="59" t="str">
        <f>HYPERLINK(("https://www.google.fr/search?q=")&amp;(_xlfn.TEXTJOIN(" ",TRUE,Tableau714[[#This Row],[Titre]],K345,Tableau714[[#This Row],[Date]])),Tableau714[[#This Row],[Titre]])</f>
        <v>Aspects juridiques et fiscaux de la création d'un marché commun des capitaux</v>
      </c>
      <c r="K345" s="22" t="s">
        <v>1421</v>
      </c>
    </row>
    <row r="346" spans="1:11" ht="47.25" x14ac:dyDescent="0.25">
      <c r="A346" s="22"/>
      <c r="B346" s="22" t="s">
        <v>888</v>
      </c>
      <c r="C346" s="22" t="s">
        <v>1396</v>
      </c>
      <c r="D346" s="22"/>
      <c r="E346" s="22" t="s">
        <v>900</v>
      </c>
      <c r="F346" s="22" t="s">
        <v>1397</v>
      </c>
      <c r="G346" s="22">
        <v>2009</v>
      </c>
      <c r="H346" s="22" t="s">
        <v>1398</v>
      </c>
      <c r="I346" s="27" t="s">
        <v>341</v>
      </c>
      <c r="J346" s="59" t="str">
        <f>HYPERLINK(("https://www.google.fr/search?q=")&amp;(_xlfn.TEXTJOIN(" ",TRUE,Tableau714[[#This Row],[Titre]],K346,Tableau714[[#This Row],[Date]])),Tableau714[[#This Row],[Titre]])</f>
        <v>Soft tax coordination : a suitable path for the OECD and the European Union to adress the Challeges of International double (non)-taxation in VAT GST System</v>
      </c>
      <c r="K346" s="22" t="s">
        <v>272</v>
      </c>
    </row>
    <row r="347" spans="1:11" x14ac:dyDescent="0.25">
      <c r="A347" s="22"/>
      <c r="B347" s="22" t="s">
        <v>1517</v>
      </c>
      <c r="C347" s="22" t="s">
        <v>1753</v>
      </c>
      <c r="D347" s="22"/>
      <c r="E347" s="22" t="s">
        <v>1754</v>
      </c>
      <c r="F347" s="22" t="s">
        <v>1755</v>
      </c>
      <c r="G347" s="22">
        <v>2010</v>
      </c>
      <c r="H347" s="22" t="s">
        <v>787</v>
      </c>
      <c r="I347" s="27" t="s">
        <v>341</v>
      </c>
      <c r="J347" s="59" t="str">
        <f>HYPERLINK(("https://www.google.fr/search?q=")&amp;(_xlfn.TEXTJOIN(" ",TRUE,Tableau714[[#This Row],[Titre]],K347,Tableau714[[#This Row],[Date]])),Tableau714[[#This Row],[Titre]])</f>
        <v>Introduction to the Law of Double Taxation Conventions</v>
      </c>
      <c r="K347" s="22" t="s">
        <v>955</v>
      </c>
    </row>
    <row r="348" spans="1:11" ht="47.25" x14ac:dyDescent="0.25">
      <c r="A348" s="22"/>
      <c r="B348" s="22" t="s">
        <v>888</v>
      </c>
      <c r="C348" s="22" t="s">
        <v>1376</v>
      </c>
      <c r="D348" s="22"/>
      <c r="E348" s="22" t="s">
        <v>1421</v>
      </c>
      <c r="F348" s="22" t="s">
        <v>1377</v>
      </c>
      <c r="G348" s="22">
        <v>1994</v>
      </c>
      <c r="H348" s="22" t="s">
        <v>1378</v>
      </c>
      <c r="I348" s="27" t="s">
        <v>341</v>
      </c>
      <c r="J348" s="59" t="str">
        <f>HYPERLINK(("https://www.google.fr/search?q=")&amp;(_xlfn.TEXTJOIN(" ",TRUE,Tableau714[[#This Row],[Titre]],K348,Tableau714[[#This Row],[Date]])),Tableau714[[#This Row],[Titre]])</f>
        <v>Is the european Community an international Organization</v>
      </c>
      <c r="K348" s="22" t="s">
        <v>1280</v>
      </c>
    </row>
    <row r="349" spans="1:11" x14ac:dyDescent="0.25">
      <c r="A349" s="22"/>
      <c r="B349" s="22" t="s">
        <v>897</v>
      </c>
      <c r="C349" s="22" t="s">
        <v>482</v>
      </c>
      <c r="D349" s="22"/>
      <c r="E349" s="22" t="s">
        <v>955</v>
      </c>
      <c r="F349" s="22" t="s">
        <v>483</v>
      </c>
      <c r="G349" s="22">
        <v>2020</v>
      </c>
      <c r="H349" s="22" t="s">
        <v>484</v>
      </c>
      <c r="I349" s="27" t="s">
        <v>341</v>
      </c>
      <c r="J349" s="59" t="str">
        <f>HYPERLINK(("https://www.google.fr/search?q=")&amp;(_xlfn.TEXTJOIN(" ",TRUE,Tableau714[[#This Row],[Titre]],K349,Tableau714[[#This Row],[Date]])),Tableau714[[#This Row],[Titre]])</f>
        <v>On the future of business income taxation in Europe</v>
      </c>
      <c r="K349" s="22" t="s">
        <v>2259</v>
      </c>
    </row>
    <row r="350" spans="1:11" ht="47.25" x14ac:dyDescent="0.25">
      <c r="A350" s="22"/>
      <c r="B350" s="22" t="s">
        <v>946</v>
      </c>
      <c r="C350" s="22" t="s">
        <v>1279</v>
      </c>
      <c r="D350" s="22"/>
      <c r="E350" s="22" t="s">
        <v>1280</v>
      </c>
      <c r="F350" s="22" t="s">
        <v>1281</v>
      </c>
      <c r="G350" s="22">
        <v>1990</v>
      </c>
      <c r="H350" s="22"/>
      <c r="I350" s="27" t="s">
        <v>341</v>
      </c>
      <c r="J350" s="59" t="str">
        <f>HYPERLINK(("https://www.google.fr/search?q=")&amp;(_xlfn.TEXTJOIN(" ",TRUE,Tableau714[[#This Row],[Titre]],K350,Tableau714[[#This Row],[Date]])),Tableau714[[#This Row],[Titre]])</f>
        <v>Tax principles in an international economy</v>
      </c>
      <c r="K350" s="22" t="s">
        <v>2260</v>
      </c>
    </row>
    <row r="351" spans="1:11" ht="63" x14ac:dyDescent="0.25">
      <c r="A351" s="22"/>
      <c r="B351" s="22" t="s">
        <v>1673</v>
      </c>
      <c r="C351" s="22" t="s">
        <v>1200</v>
      </c>
      <c r="D351" s="22"/>
      <c r="E351" s="22" t="s">
        <v>1509</v>
      </c>
      <c r="F351" s="22" t="s">
        <v>1201</v>
      </c>
      <c r="G351" s="22">
        <v>2005</v>
      </c>
      <c r="H351" s="22" t="s">
        <v>1202</v>
      </c>
      <c r="I351" s="27" t="s">
        <v>341</v>
      </c>
      <c r="J351" s="59" t="str">
        <f>HYPERLINK(("https://www.google.fr/search?q=")&amp;(_xlfn.TEXTJOIN(" ",TRUE,Tableau714[[#This Row],[Titre]],K351,Tableau714[[#This Row],[Date]])),Tableau714[[#This Row],[Titre]])</f>
        <v xml:space="preserve">The effect of WTO law in the legal order of the European Communit, a judicial protection deficit or a real-politic solution, or both ? </v>
      </c>
      <c r="K351" s="22" t="s">
        <v>405</v>
      </c>
    </row>
    <row r="352" spans="1:11" ht="31.5" x14ac:dyDescent="0.25">
      <c r="A352" s="22"/>
      <c r="B352" s="22" t="s">
        <v>896</v>
      </c>
      <c r="C352" s="22" t="s">
        <v>403</v>
      </c>
      <c r="D352" s="22"/>
      <c r="E352" s="22" t="s">
        <v>1472</v>
      </c>
      <c r="F352" s="22" t="s">
        <v>147</v>
      </c>
      <c r="G352" s="22">
        <v>1923</v>
      </c>
      <c r="H352" s="22" t="s">
        <v>404</v>
      </c>
      <c r="I352" s="27" t="s">
        <v>341</v>
      </c>
      <c r="J352" s="59" t="str">
        <f>HYPERLINK(("https://www.google.fr/search?q=")&amp;(_xlfn.TEXTJOIN(" ",TRUE,Tableau714[[#This Row],[Titre]],K352,Tableau714[[#This Row],[Date]])),Tableau714[[#This Row],[Titre]])</f>
        <v>Report to the financial committee</v>
      </c>
      <c r="K352" s="22" t="s">
        <v>405</v>
      </c>
    </row>
    <row r="353" spans="1:11" ht="31.5" x14ac:dyDescent="0.25">
      <c r="A353" s="22"/>
      <c r="B353" s="22" t="s">
        <v>961</v>
      </c>
      <c r="C353" s="22" t="s">
        <v>403</v>
      </c>
      <c r="D353" s="22"/>
      <c r="E353" s="22" t="s">
        <v>405</v>
      </c>
      <c r="F353" s="22" t="s">
        <v>147</v>
      </c>
      <c r="G353" s="22">
        <v>1927</v>
      </c>
      <c r="H353" s="22" t="s">
        <v>404</v>
      </c>
      <c r="I353" s="27" t="s">
        <v>341</v>
      </c>
      <c r="J353" s="59" t="str">
        <f>HYPERLINK(("https://www.google.fr/search?q=")&amp;(_xlfn.TEXTJOIN(" ",TRUE,Tableau714[[#This Row],[Titre]],K353,Tableau714[[#This Row],[Date]])),Tableau714[[#This Row],[Titre]])</f>
        <v>Report to the financial committee</v>
      </c>
      <c r="K353" s="22" t="s">
        <v>2261</v>
      </c>
    </row>
    <row r="354" spans="1:11" ht="31.5" x14ac:dyDescent="0.25">
      <c r="A354" s="22"/>
      <c r="B354" s="22" t="s">
        <v>964</v>
      </c>
      <c r="C354" s="22" t="s">
        <v>403</v>
      </c>
      <c r="D354" s="22"/>
      <c r="E354" s="22" t="s">
        <v>405</v>
      </c>
      <c r="F354" s="22" t="s">
        <v>147</v>
      </c>
      <c r="G354" s="22">
        <v>1935</v>
      </c>
      <c r="H354" s="22" t="s">
        <v>404</v>
      </c>
      <c r="I354" s="27" t="s">
        <v>341</v>
      </c>
      <c r="J354" s="59" t="str">
        <f>HYPERLINK(("https://www.google.fr/search?q=")&amp;(_xlfn.TEXTJOIN(" ",TRUE,Tableau714[[#This Row],[Titre]],K354,Tableau714[[#This Row],[Date]])),Tableau714[[#This Row],[Titre]])</f>
        <v>Report to the financial committee</v>
      </c>
      <c r="K354" s="22" t="s">
        <v>891</v>
      </c>
    </row>
    <row r="355" spans="1:11" ht="31.5" x14ac:dyDescent="0.25">
      <c r="A355" s="22"/>
      <c r="B355" s="22" t="s">
        <v>413</v>
      </c>
      <c r="C355" s="22" t="s">
        <v>515</v>
      </c>
      <c r="D355" s="22"/>
      <c r="E355" s="22" t="s">
        <v>1487</v>
      </c>
      <c r="F355" s="22"/>
      <c r="G355" s="22">
        <v>1992</v>
      </c>
      <c r="H355" s="22">
        <v>10</v>
      </c>
      <c r="I355" s="27" t="s">
        <v>341</v>
      </c>
      <c r="J355" s="59" t="str">
        <f>HYPERLINK(("https://www.google.fr/search?q=")&amp;(_xlfn.TEXTJOIN(" ",TRUE,Tableau714[[#This Row],[Titre]],K355,Tableau714[[#This Row],[Date]])),Tableau714[[#This Row],[Titre]])</f>
        <v>Governance without government : order and change in world politics</v>
      </c>
      <c r="K355" s="22" t="s">
        <v>1159</v>
      </c>
    </row>
    <row r="356" spans="1:11" x14ac:dyDescent="0.25">
      <c r="A356" s="22"/>
      <c r="B356" s="22" t="s">
        <v>1682</v>
      </c>
      <c r="C356" s="22" t="s">
        <v>549</v>
      </c>
      <c r="D356" s="22"/>
      <c r="E356" s="22" t="s">
        <v>891</v>
      </c>
      <c r="F356" s="22"/>
      <c r="G356" s="22"/>
      <c r="H356" s="22" t="s">
        <v>550</v>
      </c>
      <c r="I356" s="27" t="s">
        <v>341</v>
      </c>
      <c r="J356" s="59" t="str">
        <f>HYPERLINK(("https://www.google.fr/search?q=")&amp;(_xlfn.TEXTJOIN(" ",TRUE,Tableau714[[#This Row],[Titre]],K356,Tableau714[[#This Row],[Date]])),Tableau714[[#This Row],[Titre]])</f>
        <v>Le droit souple, réflexion sur les textures du droit</v>
      </c>
      <c r="K356" s="22" t="s">
        <v>2208</v>
      </c>
    </row>
    <row r="357" spans="1:11" ht="47.25" x14ac:dyDescent="0.25">
      <c r="A357" s="22"/>
      <c r="B357" s="22" t="s">
        <v>939</v>
      </c>
      <c r="C357" s="22" t="s">
        <v>1158</v>
      </c>
      <c r="D357" s="22"/>
      <c r="E357" s="22" t="s">
        <v>1159</v>
      </c>
      <c r="F357" s="22"/>
      <c r="G357" s="22"/>
      <c r="H357" s="22"/>
      <c r="I357" s="27" t="s">
        <v>341</v>
      </c>
      <c r="J357" s="59" t="str">
        <f>HYPERLINK(("https://www.google.fr/search?q=")&amp;(_xlfn.TEXTJOIN(" ",TRUE,Tableau714[[#This Row],[Titre]],K357,Tableau714[[#This Row],[Date]])),Tableau714[[#This Row],[Titre]])</f>
        <v>Règlement des difficultés et des différends découlant des accords sur la double imposition, rapport de la commission des questions fiscales</v>
      </c>
      <c r="K357" s="22" t="s">
        <v>693</v>
      </c>
    </row>
    <row r="358" spans="1:11" ht="31.5" x14ac:dyDescent="0.25">
      <c r="A358" s="22"/>
      <c r="B358" s="22" t="s">
        <v>1496</v>
      </c>
      <c r="C358" s="22" t="s">
        <v>692</v>
      </c>
      <c r="D358" s="22"/>
      <c r="E358" s="22" t="s">
        <v>693</v>
      </c>
      <c r="F358" s="22"/>
      <c r="G358" s="22">
        <v>2006</v>
      </c>
      <c r="H358" s="22"/>
      <c r="I358" s="27" t="s">
        <v>341</v>
      </c>
      <c r="J358" s="59" t="str">
        <f>HYPERLINK(("https://www.google.fr/search?q=")&amp;(_xlfn.TEXTJOIN(" ",TRUE,Tableau714[[#This Row],[Titre]],K358,Tableau714[[#This Row],[Date]])),Tableau714[[#This Row],[Titre]])</f>
        <v>Principles of international Law</v>
      </c>
      <c r="K358" s="22" t="s">
        <v>368</v>
      </c>
    </row>
    <row r="359" spans="1:11" ht="31.5" x14ac:dyDescent="0.25">
      <c r="A359" s="22"/>
      <c r="B359" s="22" t="s">
        <v>23</v>
      </c>
      <c r="C359" s="22" t="s">
        <v>726</v>
      </c>
      <c r="D359" s="22"/>
      <c r="E359" s="22" t="s">
        <v>368</v>
      </c>
      <c r="F359" s="22"/>
      <c r="G359" s="22"/>
      <c r="H359" s="22"/>
      <c r="I359" s="27" t="s">
        <v>341</v>
      </c>
      <c r="J359" s="59" t="str">
        <f>HYPERLINK(("https://www.google.fr/search?q=")&amp;(_xlfn.TEXTJOIN(" ",TRUE,Tableau714[[#This Row],[Titre]],K359,Tableau714[[#This Row],[Date]])),Tableau714[[#This Row],[Titre]])</f>
        <v>Traditional and Alternatives Routes to European Tax Integration</v>
      </c>
      <c r="K359" s="22" t="s">
        <v>754</v>
      </c>
    </row>
    <row r="360" spans="1:11" ht="31.5" x14ac:dyDescent="0.25">
      <c r="A360" s="22"/>
      <c r="B360" s="22" t="s">
        <v>1492</v>
      </c>
      <c r="C360" s="22" t="s">
        <v>753</v>
      </c>
      <c r="D360" s="22"/>
      <c r="E360" s="22" t="s">
        <v>754</v>
      </c>
      <c r="F360" s="22"/>
      <c r="G360" s="22">
        <v>2003</v>
      </c>
      <c r="H360" s="22"/>
      <c r="I360" s="27" t="s">
        <v>341</v>
      </c>
      <c r="J360" s="59" t="str">
        <f>HYPERLINK(("https://www.google.fr/search?q=")&amp;(_xlfn.TEXTJOIN(" ",TRUE,Tableau714[[#This Row],[Titre]],K360,Tableau714[[#This Row],[Date]])),Tableau714[[#This Row],[Titre]])</f>
        <v>Foundations of international Taxation</v>
      </c>
      <c r="K360" s="22" t="s">
        <v>794</v>
      </c>
    </row>
    <row r="361" spans="1:11" ht="31.5" x14ac:dyDescent="0.25">
      <c r="A361" s="22"/>
      <c r="B361" s="22" t="s">
        <v>927</v>
      </c>
      <c r="C361" s="22" t="s">
        <v>2481</v>
      </c>
      <c r="D361" s="22"/>
      <c r="E361" s="22" t="s">
        <v>2482</v>
      </c>
      <c r="F361" s="22"/>
      <c r="G361" s="22"/>
      <c r="H361" s="22"/>
      <c r="I361" s="27" t="s">
        <v>341</v>
      </c>
      <c r="J361" s="22"/>
      <c r="K361" s="22"/>
    </row>
    <row r="362" spans="1:11" ht="31.5" x14ac:dyDescent="0.25">
      <c r="A362" s="22"/>
      <c r="B362" s="22" t="s">
        <v>1368</v>
      </c>
      <c r="C362" s="22" t="s">
        <v>2479</v>
      </c>
      <c r="D362" s="22"/>
      <c r="E362" s="22" t="s">
        <v>1528</v>
      </c>
      <c r="F362" s="22" t="s">
        <v>2480</v>
      </c>
      <c r="G362" s="22"/>
      <c r="H362" s="22"/>
      <c r="I362" s="27" t="s">
        <v>341</v>
      </c>
      <c r="J362" s="22"/>
      <c r="K362" s="22"/>
    </row>
    <row r="363" spans="1:11" ht="31.5" x14ac:dyDescent="0.25">
      <c r="A363" s="22"/>
      <c r="B363" s="22" t="s">
        <v>1037</v>
      </c>
      <c r="C363" s="22" t="s">
        <v>2476</v>
      </c>
      <c r="D363" s="22"/>
      <c r="E363" s="22" t="s">
        <v>2477</v>
      </c>
      <c r="F363" s="22" t="s">
        <v>2478</v>
      </c>
      <c r="G363" s="65">
        <v>39271</v>
      </c>
      <c r="H363" s="22"/>
      <c r="I363" s="27" t="s">
        <v>341</v>
      </c>
      <c r="J363" s="22"/>
      <c r="K363" s="22"/>
    </row>
    <row r="364" spans="1:11" ht="31.5" x14ac:dyDescent="0.25">
      <c r="A364" s="22"/>
      <c r="B364" s="22" t="s">
        <v>1441</v>
      </c>
      <c r="C364" s="22" t="s">
        <v>2495</v>
      </c>
      <c r="D364" s="22"/>
      <c r="E364" s="22" t="s">
        <v>2496</v>
      </c>
      <c r="F364" s="22" t="s">
        <v>2497</v>
      </c>
      <c r="G364" s="22">
        <v>1928</v>
      </c>
      <c r="H364" s="22" t="s">
        <v>2498</v>
      </c>
      <c r="I364" s="27" t="s">
        <v>341</v>
      </c>
      <c r="J364" s="22"/>
      <c r="K364" s="22"/>
    </row>
    <row r="365" spans="1:11" ht="31.5" x14ac:dyDescent="0.25">
      <c r="A365" s="22"/>
      <c r="B365" s="22" t="s">
        <v>1490</v>
      </c>
      <c r="C365" s="22" t="s">
        <v>2493</v>
      </c>
      <c r="D365" s="22"/>
      <c r="E365" s="22"/>
      <c r="F365" s="22" t="s">
        <v>2494</v>
      </c>
      <c r="G365" s="22">
        <v>2017</v>
      </c>
      <c r="H365" s="22">
        <v>471</v>
      </c>
      <c r="I365" s="27" t="s">
        <v>341</v>
      </c>
      <c r="J365" s="22"/>
      <c r="K365" s="22"/>
    </row>
    <row r="366" spans="1:11" x14ac:dyDescent="0.25">
      <c r="A366" s="22"/>
      <c r="B366" s="22" t="s">
        <v>959</v>
      </c>
      <c r="C366" s="22" t="s">
        <v>2487</v>
      </c>
      <c r="D366" s="22"/>
      <c r="E366" s="22" t="s">
        <v>2488</v>
      </c>
      <c r="F366" s="22" t="s">
        <v>2489</v>
      </c>
      <c r="G366" s="22">
        <v>1982</v>
      </c>
      <c r="H366" s="22">
        <v>5</v>
      </c>
      <c r="I366" s="27" t="s">
        <v>341</v>
      </c>
      <c r="J366" s="22"/>
      <c r="K366" s="22"/>
    </row>
    <row r="367" spans="1:11" ht="47.25" x14ac:dyDescent="0.25">
      <c r="A367" s="22"/>
      <c r="B367" s="22" t="s">
        <v>917</v>
      </c>
      <c r="C367" s="22" t="s">
        <v>2483</v>
      </c>
      <c r="D367" s="22"/>
      <c r="E367" s="22" t="s">
        <v>2484</v>
      </c>
      <c r="F367" s="22" t="s">
        <v>2485</v>
      </c>
      <c r="G367" s="22">
        <v>1998</v>
      </c>
      <c r="H367" s="22" t="s">
        <v>2486</v>
      </c>
      <c r="I367" s="27" t="s">
        <v>341</v>
      </c>
      <c r="J367" s="22"/>
      <c r="K367" s="22"/>
    </row>
    <row r="368" spans="1:11" ht="31.5" x14ac:dyDescent="0.25">
      <c r="A368" s="22"/>
      <c r="B368" s="22" t="s">
        <v>926</v>
      </c>
      <c r="C368" s="22" t="s">
        <v>2490</v>
      </c>
      <c r="D368" s="22"/>
      <c r="E368" s="22" t="s">
        <v>2477</v>
      </c>
      <c r="F368" s="22" t="s">
        <v>2491</v>
      </c>
      <c r="G368" s="22">
        <v>1997</v>
      </c>
      <c r="H368" s="22" t="s">
        <v>2492</v>
      </c>
      <c r="I368" s="27" t="s">
        <v>341</v>
      </c>
      <c r="J368" s="22"/>
      <c r="K368" s="22"/>
    </row>
    <row r="369" spans="1:11" ht="31.5" x14ac:dyDescent="0.25">
      <c r="A369" s="22"/>
      <c r="B369" s="22" t="s">
        <v>972</v>
      </c>
      <c r="C369" s="22" t="s">
        <v>2511</v>
      </c>
      <c r="D369" s="22"/>
      <c r="E369" s="22" t="s">
        <v>897</v>
      </c>
      <c r="F369" s="22"/>
      <c r="G369" s="22">
        <v>19923</v>
      </c>
      <c r="H369" s="22"/>
      <c r="I369" s="27" t="s">
        <v>341</v>
      </c>
      <c r="J369" s="22"/>
      <c r="K369" s="22"/>
    </row>
    <row r="370" spans="1:11" x14ac:dyDescent="0.25">
      <c r="A370" s="22"/>
      <c r="B370" s="22" t="s">
        <v>1157</v>
      </c>
      <c r="C370" s="22" t="s">
        <v>2509</v>
      </c>
      <c r="D370" s="22"/>
      <c r="E370" s="22" t="s">
        <v>1407</v>
      </c>
      <c r="F370" s="22" t="s">
        <v>2510</v>
      </c>
      <c r="G370" s="22">
        <v>2001</v>
      </c>
      <c r="H370" s="22"/>
      <c r="I370" s="27" t="s">
        <v>341</v>
      </c>
      <c r="J370" s="22"/>
      <c r="K370" s="22"/>
    </row>
    <row r="371" spans="1:11" x14ac:dyDescent="0.25">
      <c r="A371" s="22"/>
      <c r="B371" s="22" t="s">
        <v>935</v>
      </c>
      <c r="C371" s="22" t="s">
        <v>2506</v>
      </c>
      <c r="D371" s="22"/>
      <c r="E371" s="22" t="s">
        <v>2507</v>
      </c>
      <c r="F371" s="22" t="s">
        <v>2508</v>
      </c>
      <c r="G371" s="22">
        <v>2011</v>
      </c>
      <c r="H371" s="22"/>
      <c r="I371" s="27" t="s">
        <v>341</v>
      </c>
      <c r="J371" s="22"/>
      <c r="K371" s="22"/>
    </row>
    <row r="372" spans="1:11" ht="78.75" x14ac:dyDescent="0.25">
      <c r="A372" s="22"/>
      <c r="B372" s="22" t="s">
        <v>1514</v>
      </c>
      <c r="C372" s="22" t="s">
        <v>2504</v>
      </c>
      <c r="D372" s="22"/>
      <c r="E372" s="22" t="s">
        <v>2505</v>
      </c>
      <c r="F372" s="22">
        <v>2011</v>
      </c>
      <c r="G372" s="22"/>
      <c r="H372" s="22"/>
      <c r="I372" s="27" t="s">
        <v>341</v>
      </c>
      <c r="J372" s="22"/>
      <c r="K372" s="22"/>
    </row>
    <row r="373" spans="1:11" ht="31.5" x14ac:dyDescent="0.25">
      <c r="A373" s="22"/>
      <c r="B373" s="22" t="s">
        <v>1062</v>
      </c>
      <c r="C373" s="22" t="s">
        <v>2501</v>
      </c>
      <c r="D373" s="22"/>
      <c r="E373" s="22" t="s">
        <v>2502</v>
      </c>
      <c r="F373" s="22" t="s">
        <v>212</v>
      </c>
      <c r="G373" s="22">
        <v>1982</v>
      </c>
      <c r="H373" s="22" t="s">
        <v>2503</v>
      </c>
      <c r="I373" s="27" t="s">
        <v>341</v>
      </c>
      <c r="J373" s="22"/>
      <c r="K373" s="22"/>
    </row>
    <row r="374" spans="1:11" ht="63" x14ac:dyDescent="0.25">
      <c r="A374" s="22"/>
      <c r="B374" s="22" t="s">
        <v>8</v>
      </c>
      <c r="C374" s="22" t="s">
        <v>2499</v>
      </c>
      <c r="D374" s="22"/>
      <c r="E374" s="22" t="s">
        <v>2500</v>
      </c>
      <c r="F374" s="22" t="s">
        <v>2515</v>
      </c>
      <c r="G374" s="22">
        <v>1993</v>
      </c>
      <c r="H374" s="27" t="s">
        <v>618</v>
      </c>
      <c r="I374" s="27" t="s">
        <v>341</v>
      </c>
      <c r="J374" s="22"/>
      <c r="K374" s="22"/>
    </row>
    <row r="375" spans="1:11" ht="31.5" x14ac:dyDescent="0.25">
      <c r="A375" s="22"/>
      <c r="B375" s="22" t="s">
        <v>1453</v>
      </c>
      <c r="C375" s="22" t="s">
        <v>2512</v>
      </c>
      <c r="D375" s="22"/>
      <c r="E375" s="22" t="s">
        <v>2513</v>
      </c>
      <c r="F375" s="22" t="s">
        <v>2514</v>
      </c>
      <c r="G375" s="22">
        <v>2011</v>
      </c>
      <c r="H375" s="22"/>
      <c r="I375" s="27" t="s">
        <v>341</v>
      </c>
      <c r="J375" s="22"/>
      <c r="K375" s="22"/>
    </row>
    <row r="376" spans="1:11" x14ac:dyDescent="0.25">
      <c r="A376" s="22"/>
      <c r="B376" s="22"/>
      <c r="C376" s="22"/>
      <c r="D376" s="22"/>
      <c r="E376" s="22" t="s">
        <v>1517</v>
      </c>
      <c r="F376" s="22"/>
      <c r="G376" s="22"/>
      <c r="H376" s="22"/>
      <c r="I376" s="27"/>
      <c r="J376" s="22"/>
      <c r="K376" s="22"/>
    </row>
    <row r="377" spans="1:11" x14ac:dyDescent="0.25">
      <c r="A377" s="22"/>
      <c r="B377" s="22"/>
      <c r="C377" s="22"/>
      <c r="D377" s="22"/>
      <c r="E377" s="22" t="s">
        <v>1517</v>
      </c>
      <c r="F377" s="22"/>
      <c r="G377" s="22"/>
      <c r="H377" s="22"/>
      <c r="I377" s="27"/>
      <c r="J377" s="22"/>
      <c r="K377" s="22"/>
    </row>
    <row r="378" spans="1:11" x14ac:dyDescent="0.25">
      <c r="A378" s="22"/>
      <c r="B378" s="22"/>
      <c r="C378" s="22"/>
      <c r="D378" s="22"/>
      <c r="E378" s="22"/>
      <c r="F378" s="22"/>
      <c r="G378" s="22"/>
      <c r="H378" s="22"/>
      <c r="I378" s="27"/>
      <c r="J378" s="22"/>
      <c r="K378" s="22"/>
    </row>
    <row r="379" spans="1:11" x14ac:dyDescent="0.25">
      <c r="A379" s="22"/>
      <c r="B379" s="22"/>
      <c r="C379" s="22"/>
      <c r="D379" s="22"/>
      <c r="E379" s="22"/>
      <c r="F379" s="22"/>
      <c r="G379" s="22"/>
      <c r="H379" s="22"/>
      <c r="I379" s="27"/>
      <c r="J379" s="22"/>
      <c r="K379" s="22"/>
    </row>
    <row r="380" spans="1:11" x14ac:dyDescent="0.25">
      <c r="A380" s="22"/>
      <c r="B380" s="22"/>
      <c r="C380" s="22"/>
      <c r="D380" s="22"/>
      <c r="E380" s="22"/>
      <c r="F380" s="22"/>
      <c r="G380" s="22"/>
      <c r="H380" s="22"/>
      <c r="I380" s="27"/>
      <c r="J380" s="22"/>
      <c r="K380" s="22"/>
    </row>
    <row r="381" spans="1:11" x14ac:dyDescent="0.25">
      <c r="A381" s="22"/>
      <c r="B381" s="22"/>
      <c r="C381" s="22"/>
      <c r="D381" s="22"/>
      <c r="E381" s="22"/>
      <c r="F381" s="22"/>
      <c r="G381" s="22"/>
      <c r="H381" s="22"/>
      <c r="I381" s="27"/>
      <c r="J381" s="22"/>
      <c r="K381" s="22"/>
    </row>
    <row r="382" spans="1:11" x14ac:dyDescent="0.25">
      <c r="A382" s="22"/>
      <c r="B382" s="22"/>
      <c r="C382" s="22"/>
      <c r="D382" s="22"/>
      <c r="E382" s="22"/>
      <c r="F382" s="22"/>
      <c r="G382" s="22"/>
      <c r="H382" s="22"/>
      <c r="I382" s="27"/>
      <c r="J382" s="22"/>
      <c r="K382" s="22"/>
    </row>
    <row r="383" spans="1:11" x14ac:dyDescent="0.25">
      <c r="A383" s="22"/>
      <c r="B383" s="22"/>
      <c r="C383" s="22"/>
      <c r="D383" s="22"/>
      <c r="E383" s="22" t="s">
        <v>1517</v>
      </c>
      <c r="F383" s="22"/>
      <c r="G383" s="22"/>
      <c r="H383" s="22"/>
      <c r="I383" s="27"/>
      <c r="J383" s="22"/>
      <c r="K383" s="22"/>
    </row>
    <row r="384" spans="1:11" x14ac:dyDescent="0.25">
      <c r="A384" s="22"/>
      <c r="B384" s="22"/>
      <c r="C384" s="22"/>
      <c r="D384" s="22"/>
      <c r="E384" s="22" t="s">
        <v>1517</v>
      </c>
      <c r="F384" s="22"/>
      <c r="G384" s="22"/>
      <c r="H384" s="22"/>
      <c r="I384" s="27"/>
      <c r="J384" s="22"/>
      <c r="K384" s="22"/>
    </row>
    <row r="385" spans="1:11" x14ac:dyDescent="0.25">
      <c r="A385" s="22"/>
      <c r="B385" s="22"/>
      <c r="C385" s="22"/>
      <c r="D385" s="22"/>
      <c r="E385" s="22" t="s">
        <v>1517</v>
      </c>
      <c r="F385" s="22"/>
      <c r="G385" s="22"/>
      <c r="H385" s="22"/>
      <c r="I385" s="27"/>
      <c r="J385" s="22"/>
      <c r="K385" s="22"/>
    </row>
    <row r="386" spans="1:11" x14ac:dyDescent="0.25">
      <c r="A386" s="22"/>
      <c r="B386" s="22"/>
      <c r="C386" s="22"/>
      <c r="D386" s="22"/>
      <c r="E386" s="22" t="s">
        <v>1517</v>
      </c>
      <c r="F386" s="22"/>
      <c r="G386" s="22"/>
      <c r="H386" s="22"/>
      <c r="I386" s="27"/>
      <c r="J386" s="22"/>
      <c r="K386" s="22"/>
    </row>
    <row r="387" spans="1:11" x14ac:dyDescent="0.25">
      <c r="A387" s="22"/>
      <c r="B387" s="22"/>
      <c r="C387" s="22"/>
      <c r="D387" s="22"/>
      <c r="E387" s="22" t="s">
        <v>1517</v>
      </c>
      <c r="F387" s="22"/>
      <c r="G387" s="22"/>
      <c r="H387" s="22"/>
      <c r="I387" s="27"/>
      <c r="J387" s="22"/>
      <c r="K387" s="22"/>
    </row>
    <row r="388" spans="1:11" x14ac:dyDescent="0.25">
      <c r="A388" s="22"/>
      <c r="B388" s="22"/>
      <c r="C388" s="22"/>
      <c r="D388" s="22"/>
      <c r="E388" s="22" t="s">
        <v>1517</v>
      </c>
      <c r="F388" s="22"/>
      <c r="G388" s="22"/>
      <c r="H388" s="22"/>
      <c r="I388" s="27"/>
      <c r="J388" s="22"/>
      <c r="K388" s="22"/>
    </row>
    <row r="389" spans="1:11" x14ac:dyDescent="0.25">
      <c r="A389" s="22"/>
      <c r="B389" s="22"/>
      <c r="C389" s="22"/>
      <c r="D389" s="22"/>
      <c r="E389" s="22" t="s">
        <v>1517</v>
      </c>
      <c r="F389" s="22"/>
      <c r="G389" s="22"/>
      <c r="H389" s="22"/>
      <c r="I389" s="27"/>
      <c r="J389" s="22"/>
      <c r="K389" s="22"/>
    </row>
    <row r="390" spans="1:11" x14ac:dyDescent="0.25">
      <c r="A390" s="22"/>
      <c r="B390" s="22"/>
      <c r="C390" s="22"/>
      <c r="D390" s="22"/>
      <c r="E390" s="22" t="s">
        <v>1517</v>
      </c>
      <c r="F390" s="22"/>
      <c r="G390" s="22"/>
      <c r="H390" s="22"/>
      <c r="I390" s="27"/>
      <c r="J390" s="22"/>
      <c r="K390" s="22"/>
    </row>
    <row r="391" spans="1:11" x14ac:dyDescent="0.25">
      <c r="A391" s="22"/>
      <c r="B391" s="22"/>
      <c r="C391" s="22"/>
      <c r="D391" s="22"/>
      <c r="E391" s="22" t="s">
        <v>1517</v>
      </c>
      <c r="F391" s="22"/>
      <c r="G391" s="22"/>
      <c r="H391" s="22"/>
      <c r="I391" s="27"/>
      <c r="J391" s="22"/>
      <c r="K391" s="22"/>
    </row>
    <row r="392" spans="1:11" x14ac:dyDescent="0.25">
      <c r="A392" s="22"/>
      <c r="B392" s="22"/>
      <c r="C392" s="22"/>
      <c r="D392" s="22"/>
      <c r="E392" s="22" t="s">
        <v>1517</v>
      </c>
      <c r="F392" s="22"/>
      <c r="G392" s="22"/>
      <c r="H392" s="22"/>
      <c r="I392" s="27"/>
      <c r="J392" s="22"/>
      <c r="K392" s="22"/>
    </row>
    <row r="393" spans="1:11" x14ac:dyDescent="0.25">
      <c r="A393" s="22"/>
      <c r="B393" s="22"/>
      <c r="C393" s="22"/>
      <c r="D393" s="22"/>
      <c r="E393" s="22"/>
      <c r="F393" s="22"/>
      <c r="G393" s="22"/>
      <c r="H393" s="22"/>
      <c r="I393" s="27"/>
      <c r="J393" s="22"/>
    </row>
    <row r="394" spans="1:11" x14ac:dyDescent="0.25">
      <c r="A394" s="22"/>
      <c r="B394" s="22"/>
      <c r="C394" s="22"/>
      <c r="D394" s="22"/>
      <c r="E394" s="22"/>
      <c r="F394" s="22"/>
      <c r="G394" s="22"/>
      <c r="H394" s="22"/>
      <c r="I394" s="27"/>
      <c r="J394" s="22"/>
    </row>
    <row r="395" spans="1:11" x14ac:dyDescent="0.25">
      <c r="A395" s="22"/>
      <c r="B395" s="22"/>
      <c r="C395" s="22"/>
      <c r="D395" s="22"/>
      <c r="E395" s="22"/>
      <c r="F395" s="22"/>
      <c r="G395" s="22"/>
      <c r="H395" s="22"/>
      <c r="I395" s="27"/>
      <c r="J395" s="22"/>
    </row>
    <row r="396" spans="1:11" x14ac:dyDescent="0.25">
      <c r="A396" s="22"/>
      <c r="B396" s="22"/>
      <c r="C396" s="22"/>
      <c r="D396" s="22"/>
      <c r="E396" s="22"/>
      <c r="F396" s="22"/>
      <c r="G396" s="22"/>
      <c r="H396" s="22"/>
      <c r="I396" s="27"/>
      <c r="J396" s="22"/>
    </row>
    <row r="397" spans="1:11" x14ac:dyDescent="0.25">
      <c r="A397" s="22"/>
      <c r="B397" s="22"/>
      <c r="C397" s="22"/>
      <c r="D397" s="22"/>
      <c r="E397" s="22"/>
      <c r="F397" s="22"/>
      <c r="G397" s="22"/>
      <c r="H397" s="22"/>
      <c r="I397" s="27"/>
      <c r="J397" s="22"/>
    </row>
    <row r="398" spans="1:11" x14ac:dyDescent="0.25">
      <c r="A398" s="22"/>
      <c r="B398" s="22"/>
      <c r="C398" s="22"/>
      <c r="D398" s="22"/>
      <c r="E398" s="22"/>
      <c r="F398" s="22"/>
      <c r="G398" s="22"/>
      <c r="H398" s="22"/>
      <c r="I398" s="27"/>
      <c r="J398" s="22"/>
    </row>
    <row r="399" spans="1:11" x14ac:dyDescent="0.25">
      <c r="A399" s="22"/>
      <c r="B399" s="22"/>
      <c r="C399" s="22"/>
      <c r="D399" s="22"/>
      <c r="E399" s="22"/>
      <c r="F399" s="22"/>
      <c r="G399" s="22"/>
      <c r="H399" s="22"/>
      <c r="I399" s="27"/>
      <c r="J399" s="22"/>
    </row>
    <row r="400" spans="1:11" x14ac:dyDescent="0.25">
      <c r="A400" s="22"/>
      <c r="B400" s="22"/>
      <c r="C400" s="22"/>
      <c r="D400" s="22"/>
      <c r="E400" s="22"/>
      <c r="F400" s="22"/>
      <c r="G400" s="22"/>
      <c r="H400" s="22"/>
      <c r="I400" s="27"/>
      <c r="J400" s="22"/>
    </row>
    <row r="401" spans="1:10" x14ac:dyDescent="0.25">
      <c r="A401" s="22"/>
      <c r="B401" s="22"/>
      <c r="C401" s="22"/>
      <c r="D401" s="22"/>
      <c r="E401" s="22"/>
      <c r="F401" s="22"/>
      <c r="G401" s="22"/>
      <c r="H401" s="22"/>
      <c r="I401" s="27"/>
      <c r="J401" s="22"/>
    </row>
    <row r="402" spans="1:10" x14ac:dyDescent="0.25">
      <c r="A402" s="22"/>
      <c r="B402" s="22"/>
      <c r="C402" s="22"/>
      <c r="D402" s="22"/>
      <c r="E402" s="22"/>
      <c r="F402" s="22"/>
      <c r="G402" s="22"/>
      <c r="H402" s="22"/>
      <c r="I402" s="27"/>
      <c r="J402" s="22"/>
    </row>
    <row r="403" spans="1:10" x14ac:dyDescent="0.25">
      <c r="A403" s="22"/>
      <c r="B403" s="22"/>
      <c r="C403" s="22"/>
      <c r="D403" s="22"/>
      <c r="E403" s="22"/>
      <c r="F403" s="22"/>
      <c r="G403" s="22"/>
      <c r="H403" s="22"/>
      <c r="I403" s="27"/>
      <c r="J403" s="22"/>
    </row>
    <row r="404" spans="1:10" x14ac:dyDescent="0.25">
      <c r="A404" s="22"/>
      <c r="B404" s="22"/>
      <c r="C404" s="22"/>
      <c r="D404" s="22"/>
      <c r="E404" s="22"/>
      <c r="F404" s="22"/>
      <c r="G404" s="22"/>
      <c r="H404" s="22"/>
      <c r="I404" s="27"/>
      <c r="J404" s="22"/>
    </row>
    <row r="405" spans="1:10" x14ac:dyDescent="0.25">
      <c r="A405" s="22"/>
      <c r="B405" s="22"/>
      <c r="C405" s="22"/>
      <c r="D405" s="22"/>
      <c r="E405" s="22"/>
      <c r="F405" s="22"/>
      <c r="G405" s="22"/>
      <c r="H405" s="22"/>
      <c r="I405" s="27"/>
      <c r="J405" s="22"/>
    </row>
    <row r="406" spans="1:10" x14ac:dyDescent="0.25">
      <c r="A406" s="22"/>
      <c r="B406" s="22"/>
      <c r="C406" s="22"/>
      <c r="D406" s="22"/>
      <c r="E406" s="22"/>
      <c r="F406" s="22"/>
      <c r="G406" s="22"/>
      <c r="H406" s="22"/>
      <c r="I406" s="27"/>
      <c r="J406" s="22"/>
    </row>
    <row r="407" spans="1:10" x14ac:dyDescent="0.25">
      <c r="A407" s="22"/>
      <c r="B407" s="22"/>
      <c r="C407" s="22"/>
      <c r="D407" s="22"/>
      <c r="E407" s="22"/>
      <c r="F407" s="22"/>
      <c r="G407" s="22"/>
      <c r="H407" s="22"/>
      <c r="I407" s="27"/>
      <c r="J407" s="22"/>
    </row>
    <row r="408" spans="1:10" x14ac:dyDescent="0.25">
      <c r="A408" s="22"/>
      <c r="B408" s="22"/>
      <c r="C408" s="22"/>
      <c r="D408" s="22"/>
      <c r="E408" s="22"/>
      <c r="F408" s="22"/>
      <c r="G408" s="22"/>
      <c r="H408" s="22"/>
      <c r="I408" s="27"/>
      <c r="J408" s="22"/>
    </row>
    <row r="409" spans="1:10" x14ac:dyDescent="0.25">
      <c r="A409" s="22"/>
      <c r="B409" s="22"/>
      <c r="C409" s="22"/>
      <c r="D409" s="22"/>
      <c r="E409" s="22"/>
      <c r="F409" s="22"/>
      <c r="G409" s="22"/>
      <c r="H409" s="22"/>
      <c r="I409" s="27"/>
      <c r="J409" s="22"/>
    </row>
    <row r="410" spans="1:10" x14ac:dyDescent="0.25">
      <c r="A410" s="22"/>
      <c r="B410" s="22"/>
      <c r="C410" s="22"/>
      <c r="D410" s="22"/>
      <c r="E410" s="22"/>
      <c r="F410" s="22"/>
      <c r="G410" s="22"/>
      <c r="H410" s="22"/>
      <c r="I410" s="27"/>
      <c r="J410" s="22"/>
    </row>
    <row r="411" spans="1:10" x14ac:dyDescent="0.25">
      <c r="A411" s="22"/>
      <c r="B411" s="22"/>
      <c r="C411" s="22"/>
      <c r="D411" s="22"/>
      <c r="E411" s="22"/>
      <c r="F411" s="22"/>
      <c r="G411" s="22"/>
      <c r="H411" s="22"/>
      <c r="I411" s="27"/>
      <c r="J411" s="22"/>
    </row>
    <row r="412" spans="1:10" x14ac:dyDescent="0.25">
      <c r="A412" s="22"/>
      <c r="B412" s="22"/>
      <c r="C412" s="22"/>
      <c r="D412" s="22"/>
      <c r="E412" s="22"/>
      <c r="F412" s="22"/>
      <c r="G412" s="22"/>
      <c r="H412" s="22"/>
      <c r="I412" s="27"/>
      <c r="J412" s="22"/>
    </row>
    <row r="413" spans="1:10" x14ac:dyDescent="0.25">
      <c r="A413" s="22"/>
      <c r="B413" s="22"/>
      <c r="C413" s="22"/>
      <c r="D413" s="22"/>
      <c r="E413" s="22"/>
      <c r="F413" s="22"/>
      <c r="G413" s="22"/>
      <c r="H413" s="22"/>
      <c r="I413" s="27"/>
      <c r="J413" s="22"/>
    </row>
    <row r="414" spans="1:10" x14ac:dyDescent="0.25">
      <c r="A414" s="22"/>
      <c r="B414" s="22"/>
      <c r="C414" s="22"/>
      <c r="D414" s="22"/>
      <c r="E414" s="22"/>
      <c r="F414" s="22"/>
      <c r="G414" s="22"/>
      <c r="H414" s="22"/>
      <c r="I414" s="27"/>
      <c r="J414" s="22"/>
    </row>
    <row r="415" spans="1:10" x14ac:dyDescent="0.25">
      <c r="A415" s="22"/>
      <c r="B415" s="22"/>
      <c r="C415" s="22"/>
      <c r="D415" s="22"/>
      <c r="E415" s="22"/>
      <c r="F415" s="22"/>
      <c r="G415" s="22"/>
      <c r="H415" s="22"/>
      <c r="I415" s="27"/>
      <c r="J415" s="22"/>
    </row>
    <row r="416" spans="1:10" x14ac:dyDescent="0.25">
      <c r="A416" s="22"/>
      <c r="B416" s="22"/>
      <c r="C416" s="22"/>
      <c r="D416" s="22"/>
      <c r="E416" s="22"/>
      <c r="F416" s="22"/>
      <c r="G416" s="22"/>
      <c r="H416" s="22"/>
      <c r="I416" s="27"/>
      <c r="J416" s="22"/>
    </row>
    <row r="417" spans="1:10" x14ac:dyDescent="0.25">
      <c r="A417" s="22"/>
      <c r="B417" s="22"/>
      <c r="C417" s="22"/>
      <c r="D417" s="22"/>
      <c r="E417" s="22"/>
      <c r="F417" s="22"/>
      <c r="G417" s="22"/>
      <c r="H417" s="22"/>
      <c r="I417" s="27"/>
      <c r="J417" s="22"/>
    </row>
    <row r="418" spans="1:10" x14ac:dyDescent="0.25">
      <c r="A418" s="22"/>
      <c r="B418" s="22"/>
      <c r="C418" s="22"/>
      <c r="D418" s="22"/>
      <c r="E418" s="22"/>
      <c r="F418" s="22"/>
      <c r="G418" s="22"/>
      <c r="H418" s="22"/>
      <c r="I418" s="27"/>
      <c r="J418" s="22"/>
    </row>
    <row r="419" spans="1:10" x14ac:dyDescent="0.25">
      <c r="A419" s="22"/>
      <c r="B419" s="22"/>
      <c r="C419" s="22"/>
      <c r="D419" s="22"/>
      <c r="E419" s="22"/>
      <c r="F419" s="22"/>
      <c r="G419" s="22"/>
      <c r="H419" s="22"/>
      <c r="I419" s="27"/>
      <c r="J419" s="22"/>
    </row>
    <row r="420" spans="1:10" x14ac:dyDescent="0.25">
      <c r="A420" s="22"/>
      <c r="B420" s="22"/>
      <c r="C420" s="22"/>
      <c r="D420" s="22"/>
      <c r="E420" s="22"/>
      <c r="F420" s="22"/>
      <c r="G420" s="22"/>
      <c r="H420" s="22"/>
      <c r="I420" s="27"/>
      <c r="J420" s="22"/>
    </row>
    <row r="421" spans="1:10" x14ac:dyDescent="0.25">
      <c r="A421" s="22"/>
      <c r="B421" s="22"/>
      <c r="C421" s="22"/>
      <c r="D421" s="22"/>
      <c r="E421" s="22"/>
      <c r="F421" s="22"/>
      <c r="G421" s="22"/>
      <c r="H421" s="22"/>
      <c r="I421" s="27"/>
      <c r="J421" s="22"/>
    </row>
    <row r="422" spans="1:10" x14ac:dyDescent="0.25">
      <c r="A422" s="22"/>
      <c r="B422" s="22"/>
      <c r="C422" s="22"/>
      <c r="D422" s="22"/>
      <c r="E422" s="22"/>
      <c r="F422" s="22"/>
      <c r="G422" s="22"/>
      <c r="H422" s="22"/>
      <c r="I422" s="27"/>
      <c r="J422" s="22"/>
    </row>
    <row r="423" spans="1:10" x14ac:dyDescent="0.25">
      <c r="A423" s="22"/>
      <c r="B423" s="22"/>
      <c r="C423" s="22"/>
      <c r="D423" s="22"/>
      <c r="E423" s="22"/>
      <c r="F423" s="22"/>
      <c r="G423" s="22"/>
      <c r="H423" s="22"/>
      <c r="I423" s="27"/>
      <c r="J423" s="22"/>
    </row>
    <row r="424" spans="1:10" x14ac:dyDescent="0.25">
      <c r="A424" s="22"/>
      <c r="B424" s="22"/>
      <c r="C424" s="22"/>
      <c r="D424" s="22"/>
      <c r="E424" s="22"/>
      <c r="F424" s="22"/>
      <c r="G424" s="22"/>
      <c r="H424" s="22"/>
      <c r="I424" s="27"/>
      <c r="J424" s="22"/>
    </row>
    <row r="425" spans="1:10" x14ac:dyDescent="0.25">
      <c r="A425" s="22"/>
      <c r="B425" s="22"/>
      <c r="C425" s="22"/>
      <c r="D425" s="22"/>
      <c r="E425" s="22"/>
      <c r="F425" s="22"/>
      <c r="G425" s="22"/>
      <c r="H425" s="22"/>
      <c r="I425" s="27"/>
      <c r="J425" s="22"/>
    </row>
    <row r="426" spans="1:10" x14ac:dyDescent="0.25">
      <c r="A426" s="22"/>
      <c r="B426" s="22"/>
      <c r="C426" s="22"/>
      <c r="D426" s="22"/>
      <c r="E426" s="22"/>
      <c r="F426" s="22"/>
      <c r="G426" s="22"/>
      <c r="H426" s="22"/>
      <c r="I426" s="27"/>
      <c r="J426" s="22"/>
    </row>
    <row r="427" spans="1:10" x14ac:dyDescent="0.25">
      <c r="A427" s="22"/>
      <c r="B427" s="22"/>
      <c r="C427" s="22"/>
      <c r="D427" s="22"/>
      <c r="E427" s="22"/>
      <c r="F427" s="22"/>
      <c r="G427" s="22"/>
      <c r="H427" s="22"/>
      <c r="I427" s="27"/>
      <c r="J427" s="22"/>
    </row>
    <row r="428" spans="1:10" x14ac:dyDescent="0.25">
      <c r="A428" s="22"/>
      <c r="B428" s="22"/>
      <c r="C428" s="22"/>
      <c r="D428" s="22"/>
      <c r="E428" s="22"/>
      <c r="F428" s="22"/>
      <c r="G428" s="22"/>
      <c r="H428" s="22"/>
      <c r="I428" s="27"/>
      <c r="J428" s="22"/>
    </row>
    <row r="429" spans="1:10" x14ac:dyDescent="0.25">
      <c r="A429" s="22"/>
      <c r="B429" s="22"/>
      <c r="C429" s="22"/>
      <c r="D429" s="22"/>
      <c r="E429" s="22"/>
      <c r="F429" s="22"/>
      <c r="G429" s="22"/>
      <c r="H429" s="22"/>
      <c r="I429" s="27"/>
      <c r="J429" s="22"/>
    </row>
    <row r="430" spans="1:10" x14ac:dyDescent="0.25">
      <c r="A430" s="22"/>
      <c r="B430" s="22"/>
      <c r="C430" s="22"/>
      <c r="D430" s="22"/>
      <c r="E430" s="22"/>
      <c r="F430" s="22"/>
      <c r="G430" s="22"/>
      <c r="H430" s="22"/>
      <c r="I430" s="27"/>
      <c r="J430" s="22"/>
    </row>
    <row r="431" spans="1:10" x14ac:dyDescent="0.25">
      <c r="A431" s="22"/>
      <c r="B431" s="22"/>
      <c r="C431" s="22"/>
      <c r="D431" s="22"/>
      <c r="E431" s="22"/>
      <c r="F431" s="22"/>
      <c r="G431" s="22"/>
      <c r="H431" s="22"/>
      <c r="I431" s="27"/>
      <c r="J431" s="22"/>
    </row>
    <row r="432" spans="1:10" x14ac:dyDescent="0.25">
      <c r="A432" s="22"/>
      <c r="B432" s="22"/>
      <c r="C432" s="22"/>
      <c r="D432" s="22"/>
      <c r="E432" s="22"/>
      <c r="F432" s="22"/>
      <c r="G432" s="22"/>
      <c r="H432" s="22"/>
      <c r="I432" s="27"/>
      <c r="J432" s="22"/>
    </row>
    <row r="433" spans="1:10" x14ac:dyDescent="0.25">
      <c r="A433" s="22"/>
      <c r="B433" s="22"/>
      <c r="C433" s="22"/>
      <c r="D433" s="22"/>
      <c r="E433" s="22"/>
      <c r="F433" s="22"/>
      <c r="G433" s="22"/>
      <c r="H433" s="22"/>
      <c r="I433" s="27"/>
      <c r="J433" s="22"/>
    </row>
    <row r="434" spans="1:10" x14ac:dyDescent="0.25">
      <c r="A434" s="22"/>
      <c r="B434" s="22"/>
      <c r="C434" s="22"/>
      <c r="D434" s="22"/>
      <c r="E434" s="22"/>
      <c r="F434" s="22"/>
      <c r="G434" s="22"/>
      <c r="H434" s="22"/>
      <c r="I434" s="27"/>
      <c r="J434" s="22"/>
    </row>
    <row r="435" spans="1:10" x14ac:dyDescent="0.25">
      <c r="A435" s="22"/>
      <c r="B435" s="22"/>
      <c r="C435" s="22"/>
      <c r="D435" s="22"/>
      <c r="E435" s="22"/>
      <c r="F435" s="22"/>
      <c r="G435" s="22"/>
      <c r="H435" s="22"/>
      <c r="I435" s="27"/>
      <c r="J435" s="22"/>
    </row>
    <row r="436" spans="1:10" x14ac:dyDescent="0.25">
      <c r="A436" s="22"/>
      <c r="B436" s="22"/>
      <c r="C436" s="22"/>
      <c r="D436" s="22"/>
      <c r="E436" s="22"/>
      <c r="F436" s="22"/>
      <c r="G436" s="22"/>
      <c r="H436" s="22"/>
      <c r="I436" s="27"/>
      <c r="J436" s="22"/>
    </row>
    <row r="437" spans="1:10" x14ac:dyDescent="0.25">
      <c r="A437" s="22"/>
      <c r="B437" s="22"/>
      <c r="C437" s="22"/>
      <c r="D437" s="22"/>
      <c r="E437" s="22"/>
      <c r="F437" s="22"/>
      <c r="G437" s="22"/>
      <c r="H437" s="22"/>
      <c r="I437" s="27"/>
      <c r="J437" s="22"/>
    </row>
    <row r="438" spans="1:10" x14ac:dyDescent="0.25">
      <c r="A438" s="22"/>
      <c r="B438" s="22"/>
      <c r="C438" s="22"/>
      <c r="D438" s="22"/>
      <c r="E438" s="22"/>
      <c r="F438" s="22"/>
      <c r="G438" s="22"/>
      <c r="H438" s="22"/>
      <c r="I438" s="27"/>
      <c r="J438" s="22"/>
    </row>
    <row r="439" spans="1:10" x14ac:dyDescent="0.25">
      <c r="A439" s="22"/>
      <c r="B439" s="22"/>
      <c r="C439" s="22"/>
      <c r="D439" s="22"/>
      <c r="E439" s="22"/>
      <c r="F439" s="22"/>
      <c r="G439" s="22"/>
      <c r="H439" s="22"/>
      <c r="I439" s="27"/>
      <c r="J439" s="22"/>
    </row>
    <row r="440" spans="1:10" x14ac:dyDescent="0.25">
      <c r="A440" s="22"/>
      <c r="B440" s="22"/>
      <c r="C440" s="22"/>
      <c r="D440" s="22"/>
      <c r="E440" s="22"/>
      <c r="F440" s="22"/>
      <c r="G440" s="22"/>
      <c r="H440" s="22"/>
      <c r="I440" s="27"/>
      <c r="J440" s="22"/>
    </row>
    <row r="441" spans="1:10" x14ac:dyDescent="0.25">
      <c r="A441" s="22"/>
      <c r="B441" s="22"/>
      <c r="C441" s="22"/>
      <c r="D441" s="22"/>
      <c r="E441" s="22"/>
      <c r="F441" s="22"/>
      <c r="G441" s="22"/>
      <c r="H441" s="22"/>
      <c r="I441" s="27"/>
      <c r="J441" s="22"/>
    </row>
    <row r="442" spans="1:10" x14ac:dyDescent="0.25">
      <c r="A442" s="22"/>
      <c r="B442" s="22"/>
      <c r="C442" s="22"/>
      <c r="D442" s="22"/>
      <c r="E442" s="22"/>
      <c r="F442" s="22"/>
      <c r="G442" s="22"/>
      <c r="H442" s="22"/>
      <c r="I442" s="27"/>
      <c r="J442" s="22"/>
    </row>
    <row r="443" spans="1:10" x14ac:dyDescent="0.25">
      <c r="A443" s="22"/>
      <c r="B443" s="22"/>
      <c r="C443" s="22"/>
      <c r="D443" s="22"/>
      <c r="E443" s="22"/>
      <c r="F443" s="22"/>
      <c r="G443" s="22"/>
      <c r="H443" s="22"/>
      <c r="I443" s="27"/>
      <c r="J443" s="22"/>
    </row>
    <row r="444" spans="1:10" x14ac:dyDescent="0.25">
      <c r="A444" s="22"/>
      <c r="B444" s="22"/>
      <c r="C444" s="22"/>
      <c r="D444" s="22"/>
      <c r="E444" s="22"/>
      <c r="F444" s="22"/>
      <c r="G444" s="22"/>
      <c r="H444" s="22"/>
      <c r="I444" s="27"/>
      <c r="J444" s="22"/>
    </row>
    <row r="445" spans="1:10" x14ac:dyDescent="0.25">
      <c r="A445" s="22"/>
      <c r="B445" s="22"/>
      <c r="C445" s="22"/>
      <c r="D445" s="22"/>
      <c r="E445" s="22"/>
      <c r="F445" s="22"/>
      <c r="G445" s="22"/>
      <c r="H445" s="22"/>
      <c r="I445" s="27"/>
      <c r="J445" s="22"/>
    </row>
    <row r="446" spans="1:10" x14ac:dyDescent="0.25">
      <c r="A446" s="22"/>
      <c r="B446" s="22"/>
      <c r="C446" s="22"/>
      <c r="D446" s="22"/>
      <c r="E446" s="22"/>
      <c r="F446" s="22"/>
      <c r="G446" s="22"/>
      <c r="H446" s="22"/>
      <c r="I446" s="27"/>
      <c r="J446" s="22"/>
    </row>
    <row r="447" spans="1:10" x14ac:dyDescent="0.25">
      <c r="A447" s="22"/>
      <c r="B447" s="22"/>
      <c r="C447" s="22"/>
      <c r="D447" s="22"/>
      <c r="E447" s="22"/>
      <c r="F447" s="22"/>
      <c r="G447" s="22"/>
      <c r="H447" s="22"/>
      <c r="I447" s="27"/>
      <c r="J447" s="22"/>
    </row>
    <row r="448" spans="1:10" x14ac:dyDescent="0.25">
      <c r="A448" s="22"/>
      <c r="B448" s="22"/>
      <c r="C448" s="22"/>
      <c r="D448" s="22"/>
      <c r="E448" s="22"/>
      <c r="F448" s="22"/>
      <c r="G448" s="22"/>
      <c r="H448" s="22"/>
      <c r="I448" s="27"/>
      <c r="J448" s="22"/>
    </row>
    <row r="449" spans="1:10" x14ac:dyDescent="0.25">
      <c r="A449" s="22"/>
      <c r="B449" s="22"/>
      <c r="C449" s="22"/>
      <c r="D449" s="22"/>
      <c r="E449" s="22"/>
      <c r="F449" s="22"/>
      <c r="G449" s="22"/>
      <c r="H449" s="22"/>
      <c r="I449" s="27"/>
      <c r="J449" s="22"/>
    </row>
    <row r="450" spans="1:10" x14ac:dyDescent="0.25">
      <c r="A450" s="22"/>
      <c r="B450" s="22"/>
      <c r="C450" s="22"/>
      <c r="D450" s="22"/>
      <c r="E450" s="22"/>
      <c r="F450" s="22"/>
      <c r="G450" s="22"/>
      <c r="H450" s="22"/>
      <c r="I450" s="27"/>
      <c r="J450" s="22"/>
    </row>
    <row r="451" spans="1:10" x14ac:dyDescent="0.25">
      <c r="A451" s="22"/>
      <c r="B451" s="22"/>
      <c r="C451" s="22"/>
      <c r="D451" s="22"/>
      <c r="E451" s="22"/>
      <c r="F451" s="22"/>
      <c r="G451" s="22"/>
      <c r="H451" s="22"/>
      <c r="I451" s="27"/>
      <c r="J451" s="22"/>
    </row>
    <row r="452" spans="1:10" x14ac:dyDescent="0.25">
      <c r="A452" s="22"/>
      <c r="B452" s="22"/>
      <c r="C452" s="22"/>
      <c r="D452" s="22"/>
      <c r="E452" s="22"/>
      <c r="F452" s="22"/>
      <c r="G452" s="22"/>
      <c r="H452" s="22"/>
      <c r="I452" s="27"/>
      <c r="J452" s="22"/>
    </row>
    <row r="453" spans="1:10" x14ac:dyDescent="0.25">
      <c r="A453" s="22"/>
      <c r="B453" s="22"/>
      <c r="C453" s="22"/>
      <c r="D453" s="22"/>
      <c r="E453" s="22"/>
      <c r="F453" s="22"/>
      <c r="G453" s="22"/>
      <c r="H453" s="22"/>
      <c r="I453" s="27"/>
      <c r="J453" s="22"/>
    </row>
    <row r="454" spans="1:10" x14ac:dyDescent="0.25">
      <c r="A454" s="22"/>
      <c r="B454" s="22"/>
      <c r="C454" s="22"/>
      <c r="D454" s="22"/>
      <c r="E454" s="22"/>
      <c r="F454" s="22"/>
      <c r="G454" s="22"/>
      <c r="H454" s="22"/>
      <c r="I454" s="27"/>
      <c r="J454" s="22"/>
    </row>
    <row r="455" spans="1:10" x14ac:dyDescent="0.25">
      <c r="A455" s="22"/>
      <c r="B455" s="22"/>
      <c r="C455" s="22"/>
      <c r="D455" s="22"/>
      <c r="E455" s="22"/>
      <c r="F455" s="22"/>
      <c r="G455" s="22"/>
      <c r="H455" s="22"/>
      <c r="I455" s="27"/>
      <c r="J455" s="22"/>
    </row>
    <row r="456" spans="1:10" x14ac:dyDescent="0.25">
      <c r="A456" s="22"/>
      <c r="B456" s="22"/>
      <c r="C456" s="22"/>
      <c r="D456" s="22"/>
      <c r="E456" s="22"/>
      <c r="F456" s="22"/>
      <c r="G456" s="22"/>
      <c r="H456" s="22"/>
      <c r="I456" s="27"/>
      <c r="J456" s="22"/>
    </row>
    <row r="457" spans="1:10" x14ac:dyDescent="0.25">
      <c r="A457" s="22"/>
      <c r="B457" s="22"/>
      <c r="C457" s="22"/>
      <c r="D457" s="22"/>
      <c r="E457" s="22"/>
      <c r="F457" s="22"/>
      <c r="G457" s="22"/>
      <c r="H457" s="22"/>
      <c r="I457" s="27"/>
      <c r="J457" s="22"/>
    </row>
    <row r="458" spans="1:10" x14ac:dyDescent="0.25">
      <c r="A458" s="22"/>
      <c r="B458" s="22"/>
      <c r="C458" s="22"/>
      <c r="D458" s="22"/>
      <c r="E458" s="22"/>
      <c r="F458" s="22"/>
      <c r="G458" s="22"/>
      <c r="H458" s="22"/>
      <c r="I458" s="27"/>
      <c r="J458" s="22"/>
    </row>
    <row r="459" spans="1:10" x14ac:dyDescent="0.25">
      <c r="A459" s="22"/>
      <c r="B459" s="22"/>
      <c r="C459" s="22"/>
      <c r="D459" s="22"/>
      <c r="E459" s="22"/>
      <c r="F459" s="22"/>
      <c r="G459" s="22"/>
      <c r="H459" s="22"/>
      <c r="I459" s="27"/>
      <c r="J459" s="22"/>
    </row>
    <row r="460" spans="1:10" x14ac:dyDescent="0.25">
      <c r="A460" s="22"/>
      <c r="B460" s="22"/>
      <c r="C460" s="22"/>
      <c r="D460" s="22"/>
      <c r="E460" s="22"/>
      <c r="F460" s="22"/>
      <c r="G460" s="22"/>
      <c r="H460" s="22"/>
      <c r="I460" s="27"/>
      <c r="J460" s="22"/>
    </row>
    <row r="461" spans="1:10" x14ac:dyDescent="0.25">
      <c r="A461" s="22"/>
      <c r="B461" s="23"/>
      <c r="C461" s="22"/>
      <c r="D461" s="22"/>
      <c r="E461" s="22"/>
      <c r="F461" s="22"/>
      <c r="G461" s="22"/>
      <c r="H461" s="22"/>
      <c r="I461" s="27"/>
      <c r="J461" s="22"/>
    </row>
    <row r="462" spans="1:10" x14ac:dyDescent="0.25">
      <c r="A462" s="22"/>
      <c r="B462" s="22"/>
      <c r="C462" s="22"/>
      <c r="D462" s="22"/>
      <c r="E462" s="22"/>
      <c r="F462" s="22"/>
      <c r="G462" s="22"/>
      <c r="H462" s="22"/>
      <c r="I462" s="27"/>
      <c r="J462" s="22"/>
    </row>
    <row r="463" spans="1:10" x14ac:dyDescent="0.25">
      <c r="A463" s="22"/>
      <c r="B463" s="22"/>
      <c r="C463" s="22"/>
      <c r="D463" s="22"/>
      <c r="E463" s="22"/>
      <c r="F463" s="22"/>
      <c r="G463" s="22"/>
      <c r="H463" s="22"/>
      <c r="I463" s="27"/>
      <c r="J463" s="22"/>
    </row>
    <row r="464" spans="1:10" x14ac:dyDescent="0.25">
      <c r="A464" s="22"/>
      <c r="B464" s="22"/>
      <c r="C464" s="22"/>
      <c r="D464" s="22"/>
      <c r="E464" s="22"/>
      <c r="F464" s="22"/>
      <c r="G464" s="22"/>
      <c r="H464" s="22"/>
      <c r="I464" s="27"/>
      <c r="J464" s="22"/>
    </row>
    <row r="465" spans="1:10" x14ac:dyDescent="0.25">
      <c r="A465" s="22"/>
      <c r="B465" s="22"/>
      <c r="C465" s="22"/>
      <c r="D465" s="22"/>
      <c r="E465" s="22"/>
      <c r="F465" s="22"/>
      <c r="G465" s="22"/>
      <c r="H465" s="22"/>
      <c r="I465" s="27"/>
      <c r="J465" s="22"/>
    </row>
    <row r="466" spans="1:10" x14ac:dyDescent="0.25">
      <c r="A466" s="22"/>
      <c r="B466" s="22"/>
      <c r="C466" s="22"/>
      <c r="D466" s="22"/>
      <c r="E466" s="22"/>
      <c r="F466" s="22"/>
      <c r="G466" s="22"/>
      <c r="H466" s="22"/>
      <c r="I466" s="27"/>
      <c r="J466" s="22"/>
    </row>
    <row r="467" spans="1:10" x14ac:dyDescent="0.25">
      <c r="A467" s="22"/>
      <c r="B467" s="22"/>
      <c r="C467" s="22"/>
      <c r="D467" s="22"/>
      <c r="E467" s="22"/>
      <c r="F467" s="22"/>
      <c r="G467" s="22"/>
      <c r="H467" s="22"/>
      <c r="I467" s="27"/>
      <c r="J467" s="22"/>
    </row>
    <row r="468" spans="1:10" x14ac:dyDescent="0.25">
      <c r="A468" s="22"/>
      <c r="B468" s="22"/>
      <c r="C468" s="22"/>
      <c r="D468" s="22"/>
      <c r="E468" s="22"/>
      <c r="F468" s="22"/>
      <c r="G468" s="22"/>
      <c r="H468" s="22"/>
      <c r="I468" s="27"/>
      <c r="J468" s="22"/>
    </row>
    <row r="469" spans="1:10" x14ac:dyDescent="0.25">
      <c r="A469" s="22"/>
      <c r="B469" s="22"/>
      <c r="C469" s="22"/>
      <c r="D469" s="22"/>
      <c r="E469" s="22"/>
      <c r="F469" s="22"/>
      <c r="G469" s="22"/>
      <c r="H469" s="22"/>
      <c r="I469" s="27"/>
      <c r="J469" s="22"/>
    </row>
    <row r="470" spans="1:10" x14ac:dyDescent="0.25">
      <c r="A470" s="22"/>
      <c r="B470" s="22"/>
      <c r="C470" s="22"/>
      <c r="D470" s="22"/>
      <c r="E470" s="22"/>
      <c r="F470" s="22"/>
      <c r="G470" s="22"/>
      <c r="H470" s="22"/>
      <c r="I470" s="27"/>
      <c r="J470" s="22"/>
    </row>
    <row r="471" spans="1:10" x14ac:dyDescent="0.25">
      <c r="A471" s="22"/>
      <c r="B471" s="22"/>
      <c r="C471" s="22"/>
      <c r="D471" s="22"/>
      <c r="E471" s="22"/>
      <c r="F471" s="22"/>
      <c r="G471" s="22"/>
      <c r="H471" s="22"/>
      <c r="I471" s="27"/>
      <c r="J471" s="22"/>
    </row>
    <row r="472" spans="1:10" x14ac:dyDescent="0.25">
      <c r="A472" s="22"/>
      <c r="B472" s="22"/>
      <c r="C472" s="22"/>
      <c r="D472" s="22"/>
      <c r="E472" s="22"/>
      <c r="F472" s="22"/>
      <c r="G472" s="22"/>
      <c r="H472" s="22"/>
      <c r="I472" s="27"/>
      <c r="J472" s="22"/>
    </row>
    <row r="473" spans="1:10" x14ac:dyDescent="0.25">
      <c r="A473" s="22"/>
      <c r="B473" s="22"/>
      <c r="C473" s="22"/>
      <c r="D473" s="22"/>
      <c r="E473" s="22"/>
      <c r="F473" s="22"/>
      <c r="G473" s="22"/>
      <c r="H473" s="22"/>
      <c r="I473" s="27"/>
      <c r="J473" s="22"/>
    </row>
    <row r="474" spans="1:10" x14ac:dyDescent="0.25">
      <c r="A474" s="22"/>
      <c r="B474" s="22"/>
      <c r="C474" s="22"/>
      <c r="D474" s="22"/>
      <c r="E474" s="22"/>
      <c r="F474" s="22"/>
      <c r="G474" s="22"/>
      <c r="H474" s="22"/>
      <c r="I474" s="27"/>
      <c r="J474" s="22"/>
    </row>
    <row r="475" spans="1:10" x14ac:dyDescent="0.25">
      <c r="A475" s="22"/>
      <c r="B475" s="22"/>
      <c r="C475" s="22"/>
      <c r="D475" s="22"/>
      <c r="E475" s="22"/>
      <c r="F475" s="22"/>
      <c r="G475" s="22"/>
      <c r="H475" s="22"/>
      <c r="I475" s="27"/>
      <c r="J475" s="22"/>
    </row>
    <row r="476" spans="1:10" x14ac:dyDescent="0.25">
      <c r="A476" s="22"/>
      <c r="B476" s="22"/>
      <c r="C476" s="22"/>
      <c r="D476" s="22"/>
      <c r="E476" s="22"/>
      <c r="F476" s="22"/>
      <c r="G476" s="22"/>
      <c r="H476" s="22"/>
      <c r="I476" s="27"/>
      <c r="J476" s="22"/>
    </row>
    <row r="477" spans="1:10" x14ac:dyDescent="0.25">
      <c r="A477" s="22"/>
      <c r="B477" s="22"/>
      <c r="C477" s="22"/>
      <c r="D477" s="22"/>
      <c r="E477" s="22"/>
      <c r="F477" s="22"/>
      <c r="G477" s="22"/>
      <c r="H477" s="22"/>
      <c r="I477" s="27"/>
      <c r="J477" s="22"/>
    </row>
    <row r="478" spans="1:10" x14ac:dyDescent="0.25">
      <c r="A478" s="22"/>
      <c r="B478" s="22"/>
      <c r="C478" s="22"/>
      <c r="D478" s="22"/>
      <c r="E478" s="22"/>
      <c r="F478" s="22"/>
      <c r="G478" s="22"/>
      <c r="H478" s="22"/>
      <c r="I478" s="27"/>
      <c r="J478" s="22"/>
    </row>
    <row r="479" spans="1:10" x14ac:dyDescent="0.25">
      <c r="A479" s="22"/>
      <c r="B479" s="22"/>
      <c r="C479" s="22"/>
      <c r="D479" s="22"/>
      <c r="E479" s="22"/>
      <c r="F479" s="22"/>
      <c r="G479" s="22"/>
      <c r="H479" s="22"/>
      <c r="I479" s="27"/>
      <c r="J479" s="22"/>
    </row>
    <row r="480" spans="1:10" x14ac:dyDescent="0.25">
      <c r="A480" s="22"/>
      <c r="B480" s="22"/>
      <c r="C480" s="22"/>
      <c r="D480" s="22"/>
      <c r="E480" s="22"/>
      <c r="F480" s="22"/>
      <c r="G480" s="22"/>
      <c r="H480" s="22"/>
      <c r="I480" s="27"/>
      <c r="J480" s="22"/>
    </row>
    <row r="481" spans="1:10" x14ac:dyDescent="0.25">
      <c r="A481" s="22"/>
      <c r="B481" s="22"/>
      <c r="C481" s="22"/>
      <c r="D481" s="22"/>
      <c r="E481" s="22"/>
      <c r="F481" s="22"/>
      <c r="G481" s="22"/>
      <c r="H481" s="22"/>
      <c r="I481" s="27"/>
      <c r="J481" s="22"/>
    </row>
    <row r="482" spans="1:10" x14ac:dyDescent="0.25">
      <c r="A482" s="22"/>
      <c r="B482" s="22"/>
      <c r="C482" s="22"/>
      <c r="D482" s="22"/>
      <c r="E482" s="22"/>
      <c r="F482" s="22"/>
      <c r="G482" s="22"/>
      <c r="H482" s="22"/>
      <c r="I482" s="27"/>
      <c r="J482" s="22"/>
    </row>
    <row r="483" spans="1:10" x14ac:dyDescent="0.25">
      <c r="A483" s="22"/>
      <c r="B483" s="22"/>
      <c r="C483" s="22"/>
      <c r="D483" s="22"/>
      <c r="E483" s="22"/>
      <c r="F483" s="22"/>
      <c r="G483" s="22"/>
      <c r="H483" s="22"/>
      <c r="I483" s="27"/>
      <c r="J483" s="22"/>
    </row>
    <row r="484" spans="1:10" x14ac:dyDescent="0.25">
      <c r="A484" s="22"/>
      <c r="B484" s="22"/>
      <c r="C484" s="22"/>
      <c r="D484" s="22"/>
      <c r="E484" s="22"/>
      <c r="F484" s="22"/>
      <c r="G484" s="22"/>
      <c r="H484" s="22"/>
      <c r="I484" s="27"/>
      <c r="J484" s="22"/>
    </row>
    <row r="485" spans="1:10" x14ac:dyDescent="0.25">
      <c r="A485" s="22"/>
      <c r="B485" s="22"/>
      <c r="C485" s="22"/>
      <c r="D485" s="22"/>
      <c r="E485" s="22"/>
      <c r="F485" s="22"/>
      <c r="G485" s="22"/>
      <c r="H485" s="22"/>
      <c r="I485" s="27"/>
      <c r="J485" s="22"/>
    </row>
    <row r="486" spans="1:10" x14ac:dyDescent="0.25">
      <c r="A486" s="22"/>
      <c r="B486" s="22"/>
      <c r="C486" s="22"/>
      <c r="D486" s="22"/>
      <c r="E486" s="22"/>
      <c r="F486" s="22"/>
      <c r="G486" s="22"/>
      <c r="H486" s="22"/>
      <c r="I486" s="27"/>
      <c r="J486" s="22"/>
    </row>
    <row r="487" spans="1:10" x14ac:dyDescent="0.25">
      <c r="A487" s="22"/>
      <c r="B487" s="22"/>
      <c r="C487" s="22"/>
      <c r="D487" s="22"/>
      <c r="E487" s="22"/>
      <c r="F487" s="22"/>
      <c r="G487" s="22"/>
      <c r="H487" s="22"/>
      <c r="I487" s="27"/>
      <c r="J487" s="22"/>
    </row>
    <row r="488" spans="1:10" x14ac:dyDescent="0.25">
      <c r="A488" s="22"/>
      <c r="B488" s="22"/>
      <c r="C488" s="22"/>
      <c r="D488" s="22"/>
      <c r="E488" s="22"/>
      <c r="F488" s="22"/>
      <c r="G488" s="22"/>
      <c r="H488" s="22"/>
      <c r="I488" s="27"/>
      <c r="J488" s="22"/>
    </row>
    <row r="489" spans="1:10" x14ac:dyDescent="0.25">
      <c r="A489" s="22"/>
      <c r="B489" s="22"/>
      <c r="C489" s="22"/>
      <c r="D489" s="22"/>
      <c r="E489" s="22"/>
      <c r="F489" s="22"/>
      <c r="G489" s="22"/>
      <c r="H489" s="22"/>
      <c r="I489" s="27"/>
      <c r="J489" s="22"/>
    </row>
    <row r="490" spans="1:10" x14ac:dyDescent="0.25">
      <c r="A490" s="22"/>
      <c r="B490" s="22"/>
      <c r="C490" s="22"/>
      <c r="D490" s="22"/>
      <c r="E490" s="22"/>
      <c r="F490" s="22"/>
      <c r="G490" s="22"/>
      <c r="H490" s="22"/>
      <c r="I490" s="27"/>
      <c r="J490" s="22"/>
    </row>
    <row r="491" spans="1:10" x14ac:dyDescent="0.25">
      <c r="A491" s="22"/>
      <c r="B491" s="22"/>
      <c r="C491" s="22"/>
      <c r="D491" s="22"/>
      <c r="E491" s="22"/>
      <c r="F491" s="22"/>
      <c r="G491" s="22"/>
      <c r="H491" s="22"/>
      <c r="I491" s="27"/>
      <c r="J491" s="22"/>
    </row>
    <row r="492" spans="1:10" x14ac:dyDescent="0.25">
      <c r="A492" s="22"/>
      <c r="B492" s="22"/>
      <c r="C492" s="22"/>
      <c r="D492" s="22"/>
      <c r="E492" s="22"/>
      <c r="F492" s="22"/>
      <c r="G492" s="22"/>
      <c r="H492" s="22"/>
      <c r="I492" s="27"/>
      <c r="J492" s="22"/>
    </row>
    <row r="493" spans="1:10" x14ac:dyDescent="0.25">
      <c r="A493" s="22"/>
      <c r="B493" s="22"/>
      <c r="C493" s="22"/>
      <c r="D493" s="22"/>
      <c r="E493" s="22"/>
      <c r="F493" s="22"/>
      <c r="G493" s="22"/>
      <c r="H493" s="22"/>
      <c r="I493" s="27"/>
      <c r="J493" s="22"/>
    </row>
    <row r="494" spans="1:10" x14ac:dyDescent="0.25">
      <c r="A494" s="22"/>
      <c r="B494" s="22"/>
      <c r="C494" s="22"/>
      <c r="D494" s="22"/>
      <c r="E494" s="22"/>
      <c r="F494" s="22"/>
      <c r="G494" s="22"/>
      <c r="H494" s="22"/>
      <c r="I494" s="27"/>
      <c r="J494" s="22"/>
    </row>
    <row r="495" spans="1:10" x14ac:dyDescent="0.25">
      <c r="A495" s="22"/>
      <c r="B495" s="22"/>
      <c r="C495" s="22"/>
      <c r="D495" s="22"/>
      <c r="E495" s="22"/>
      <c r="F495" s="22"/>
      <c r="G495" s="22"/>
      <c r="H495" s="22"/>
      <c r="I495" s="27"/>
      <c r="J495" s="22"/>
    </row>
    <row r="496" spans="1:10" x14ac:dyDescent="0.25">
      <c r="A496" s="22"/>
      <c r="B496" s="22"/>
      <c r="C496" s="22"/>
      <c r="D496" s="22"/>
      <c r="E496" s="22"/>
      <c r="F496" s="22"/>
      <c r="G496" s="22"/>
      <c r="H496" s="22"/>
      <c r="I496" s="27"/>
      <c r="J496" s="22"/>
    </row>
    <row r="497" spans="1:10" x14ac:dyDescent="0.25">
      <c r="A497" s="22"/>
      <c r="B497" s="22"/>
      <c r="C497" s="22"/>
      <c r="D497" s="22"/>
      <c r="E497" s="22"/>
      <c r="F497" s="22"/>
      <c r="G497" s="22"/>
      <c r="H497" s="22"/>
      <c r="I497" s="27"/>
      <c r="J497" s="22"/>
    </row>
    <row r="498" spans="1:10" x14ac:dyDescent="0.25">
      <c r="A498" s="22"/>
      <c r="B498" s="22"/>
      <c r="C498" s="22"/>
      <c r="D498" s="22"/>
      <c r="E498" s="22"/>
      <c r="F498" s="22"/>
      <c r="G498" s="22"/>
      <c r="H498" s="22"/>
      <c r="I498" s="27"/>
      <c r="J498" s="22"/>
    </row>
    <row r="499" spans="1:10" x14ac:dyDescent="0.25">
      <c r="A499" s="22"/>
      <c r="B499" s="22"/>
      <c r="C499" s="22"/>
      <c r="D499" s="22"/>
      <c r="E499" s="22"/>
      <c r="F499" s="22"/>
      <c r="G499" s="22"/>
      <c r="H499" s="22"/>
      <c r="I499" s="27"/>
      <c r="J499" s="22"/>
    </row>
    <row r="500" spans="1:10" x14ac:dyDescent="0.25">
      <c r="A500" s="22"/>
      <c r="B500" s="22"/>
      <c r="C500" s="22"/>
      <c r="D500" s="22"/>
      <c r="E500" s="22"/>
      <c r="F500" s="22"/>
      <c r="G500" s="22"/>
      <c r="H500" s="22"/>
      <c r="I500" s="27"/>
      <c r="J500" s="22"/>
    </row>
    <row r="501" spans="1:10" x14ac:dyDescent="0.25">
      <c r="A501" s="22"/>
      <c r="B501" s="22"/>
      <c r="C501" s="22"/>
      <c r="D501" s="22"/>
      <c r="E501" s="22"/>
      <c r="F501" s="22"/>
      <c r="G501" s="22"/>
      <c r="H501" s="22"/>
      <c r="I501" s="27"/>
      <c r="J501" s="22"/>
    </row>
    <row r="502" spans="1:10" x14ac:dyDescent="0.25">
      <c r="A502" s="22"/>
      <c r="B502" s="22"/>
      <c r="C502" s="22"/>
      <c r="D502" s="22"/>
      <c r="E502" s="22"/>
      <c r="F502" s="22"/>
      <c r="G502" s="22"/>
      <c r="H502" s="22"/>
      <c r="I502" s="27"/>
      <c r="J502" s="22"/>
    </row>
    <row r="503" spans="1:10" x14ac:dyDescent="0.25">
      <c r="A503" s="22"/>
      <c r="B503" s="22"/>
      <c r="C503" s="22"/>
      <c r="D503" s="22"/>
      <c r="E503" s="22"/>
      <c r="F503" s="22"/>
      <c r="G503" s="22"/>
      <c r="H503" s="22"/>
      <c r="I503" s="27"/>
      <c r="J503" s="22"/>
    </row>
    <row r="504" spans="1:10" x14ac:dyDescent="0.25">
      <c r="A504" s="22"/>
      <c r="B504" s="22"/>
      <c r="C504" s="22"/>
      <c r="D504" s="22"/>
      <c r="E504" s="22"/>
      <c r="F504" s="22"/>
      <c r="G504" s="22"/>
      <c r="H504" s="22"/>
      <c r="I504" s="27"/>
      <c r="J504" s="22"/>
    </row>
    <row r="505" spans="1:10" x14ac:dyDescent="0.25">
      <c r="A505" s="22"/>
      <c r="B505" s="22"/>
      <c r="C505" s="22"/>
      <c r="D505" s="22"/>
      <c r="E505" s="22"/>
      <c r="F505" s="22"/>
      <c r="G505" s="22"/>
      <c r="H505" s="22"/>
      <c r="I505" s="27"/>
      <c r="J505" s="22"/>
    </row>
    <row r="506" spans="1:10" x14ac:dyDescent="0.25">
      <c r="A506" s="22"/>
      <c r="B506" s="22"/>
      <c r="C506" s="22"/>
      <c r="D506" s="22"/>
      <c r="E506" s="22"/>
      <c r="F506" s="22"/>
      <c r="G506" s="22"/>
      <c r="H506" s="22"/>
      <c r="I506" s="27"/>
      <c r="J506" s="22"/>
    </row>
    <row r="507" spans="1:10" x14ac:dyDescent="0.25">
      <c r="A507" s="22"/>
      <c r="B507" s="22"/>
      <c r="C507" s="22"/>
      <c r="D507" s="22"/>
      <c r="E507" s="22"/>
      <c r="F507" s="22"/>
      <c r="G507" s="22"/>
      <c r="H507" s="22"/>
      <c r="I507" s="27"/>
      <c r="J507" s="22"/>
    </row>
    <row r="508" spans="1:10" x14ac:dyDescent="0.25">
      <c r="A508" s="22"/>
      <c r="B508" s="22"/>
      <c r="C508" s="22"/>
      <c r="D508" s="22"/>
      <c r="E508" s="22"/>
      <c r="F508" s="22"/>
      <c r="G508" s="22"/>
      <c r="H508" s="22"/>
      <c r="I508" s="27"/>
      <c r="J508" s="22"/>
    </row>
    <row r="509" spans="1:10" x14ac:dyDescent="0.25">
      <c r="A509" s="22"/>
      <c r="B509" s="22"/>
      <c r="C509" s="22"/>
      <c r="D509" s="22"/>
      <c r="E509" s="22"/>
      <c r="F509" s="22"/>
      <c r="G509" s="22"/>
      <c r="H509" s="22"/>
      <c r="I509" s="27"/>
      <c r="J509" s="22"/>
    </row>
    <row r="510" spans="1:10" x14ac:dyDescent="0.25">
      <c r="A510" s="22"/>
      <c r="B510" s="22"/>
      <c r="C510" s="22"/>
      <c r="D510" s="22"/>
      <c r="E510" s="22"/>
      <c r="F510" s="22"/>
      <c r="G510" s="22"/>
      <c r="H510" s="22"/>
      <c r="I510" s="27"/>
      <c r="J510" s="22"/>
    </row>
    <row r="511" spans="1:10" x14ac:dyDescent="0.25">
      <c r="A511" s="22"/>
      <c r="B511" s="22"/>
      <c r="C511" s="22"/>
      <c r="D511" s="22"/>
      <c r="E511" s="22"/>
      <c r="F511" s="22"/>
      <c r="G511" s="22"/>
      <c r="H511" s="22"/>
      <c r="I511" s="27"/>
      <c r="J511" s="22"/>
    </row>
    <row r="512" spans="1:10" x14ac:dyDescent="0.25">
      <c r="A512" s="22"/>
      <c r="B512" s="22"/>
      <c r="C512" s="22"/>
      <c r="D512" s="22"/>
      <c r="E512" s="22"/>
      <c r="F512" s="22"/>
      <c r="G512" s="22"/>
      <c r="H512" s="22"/>
      <c r="I512" s="27"/>
      <c r="J512" s="22"/>
    </row>
    <row r="513" spans="1:10" x14ac:dyDescent="0.25">
      <c r="A513" s="22"/>
      <c r="B513" s="22"/>
      <c r="C513" s="22"/>
      <c r="D513" s="22"/>
      <c r="E513" s="22"/>
      <c r="F513" s="22"/>
      <c r="G513" s="22"/>
      <c r="H513" s="22"/>
      <c r="I513" s="27"/>
      <c r="J513" s="22"/>
    </row>
    <row r="514" spans="1:10" x14ac:dyDescent="0.25">
      <c r="A514" s="22"/>
      <c r="B514" s="22"/>
      <c r="C514" s="22"/>
      <c r="D514" s="22"/>
      <c r="E514" s="22"/>
      <c r="F514" s="22"/>
      <c r="G514" s="22"/>
      <c r="H514" s="22"/>
      <c r="I514" s="27"/>
      <c r="J514" s="22"/>
    </row>
    <row r="515" spans="1:10" x14ac:dyDescent="0.25">
      <c r="A515" s="22"/>
      <c r="B515" s="24"/>
      <c r="C515" s="22"/>
      <c r="D515" s="22"/>
      <c r="E515" s="22"/>
      <c r="F515" s="22"/>
      <c r="G515" s="22"/>
      <c r="H515" s="22"/>
      <c r="I515" s="27"/>
      <c r="J515" s="22"/>
    </row>
    <row r="516" spans="1:10" x14ac:dyDescent="0.25">
      <c r="A516" s="22"/>
      <c r="B516" s="22"/>
      <c r="C516" s="22"/>
      <c r="D516" s="22"/>
      <c r="E516" s="22"/>
      <c r="F516" s="22"/>
      <c r="G516" s="22"/>
      <c r="H516" s="22"/>
      <c r="I516" s="27"/>
      <c r="J516" s="22"/>
    </row>
    <row r="517" spans="1:10" x14ac:dyDescent="0.25">
      <c r="A517" s="22"/>
      <c r="B517" s="22"/>
      <c r="C517" s="22"/>
      <c r="D517" s="22"/>
      <c r="E517" s="22"/>
      <c r="F517" s="22"/>
      <c r="G517" s="22"/>
      <c r="H517" s="22"/>
      <c r="I517" s="27"/>
      <c r="J517" s="22"/>
    </row>
    <row r="518" spans="1:10" x14ac:dyDescent="0.25">
      <c r="A518" s="22"/>
      <c r="B518" s="22"/>
      <c r="C518" s="22"/>
      <c r="D518" s="22"/>
      <c r="E518" s="22"/>
      <c r="F518" s="22"/>
      <c r="G518" s="22"/>
      <c r="H518" s="22"/>
      <c r="I518" s="27"/>
      <c r="J518" s="22"/>
    </row>
    <row r="519" spans="1:10" x14ac:dyDescent="0.25">
      <c r="A519" s="22"/>
      <c r="B519" s="22"/>
      <c r="C519" s="22"/>
      <c r="D519" s="22"/>
      <c r="E519" s="22"/>
      <c r="F519" s="22"/>
      <c r="G519" s="22"/>
      <c r="H519" s="22"/>
      <c r="I519" s="27"/>
      <c r="J519" s="22"/>
    </row>
    <row r="520" spans="1:10" x14ac:dyDescent="0.25">
      <c r="A520" s="22"/>
      <c r="B520" s="22"/>
      <c r="C520" s="22"/>
      <c r="D520" s="22"/>
      <c r="E520" s="22"/>
      <c r="F520" s="22"/>
      <c r="G520" s="22"/>
      <c r="H520" s="22"/>
      <c r="I520" s="27"/>
      <c r="J520" s="22"/>
    </row>
    <row r="521" spans="1:10" x14ac:dyDescent="0.25">
      <c r="A521" s="22"/>
      <c r="B521" s="22"/>
      <c r="C521" s="22"/>
      <c r="D521" s="22"/>
      <c r="E521" s="22"/>
      <c r="F521" s="22"/>
      <c r="G521" s="22"/>
      <c r="H521" s="22"/>
      <c r="I521" s="27"/>
      <c r="J521" s="22"/>
    </row>
    <row r="522" spans="1:10" x14ac:dyDescent="0.25">
      <c r="A522" s="22"/>
      <c r="B522" s="24"/>
      <c r="C522" s="22"/>
      <c r="D522" s="22"/>
      <c r="E522" s="22"/>
      <c r="F522" s="22"/>
      <c r="G522" s="22"/>
      <c r="H522" s="22"/>
      <c r="I522" s="27"/>
      <c r="J522" s="22"/>
    </row>
    <row r="523" spans="1:10" x14ac:dyDescent="0.25">
      <c r="A523" s="22"/>
      <c r="B523" s="22"/>
      <c r="C523" s="22"/>
      <c r="D523" s="22"/>
      <c r="E523" s="22"/>
      <c r="F523" s="22"/>
      <c r="G523" s="22"/>
      <c r="H523" s="22"/>
      <c r="I523" s="27"/>
      <c r="J523" s="22"/>
    </row>
    <row r="524" spans="1:10" x14ac:dyDescent="0.25">
      <c r="A524" s="22"/>
      <c r="B524" s="22"/>
      <c r="C524" s="22"/>
      <c r="D524" s="22"/>
      <c r="E524" s="22"/>
      <c r="F524" s="22"/>
      <c r="G524" s="22"/>
      <c r="H524" s="22"/>
      <c r="I524" s="27"/>
      <c r="J524" s="22"/>
    </row>
    <row r="525" spans="1:10" x14ac:dyDescent="0.25">
      <c r="A525" s="22"/>
      <c r="B525" s="22"/>
      <c r="C525" s="22"/>
      <c r="D525" s="22"/>
      <c r="E525" s="22"/>
      <c r="F525" s="22"/>
      <c r="G525" s="22"/>
      <c r="H525" s="22"/>
      <c r="I525" s="27"/>
      <c r="J525" s="22"/>
    </row>
    <row r="526" spans="1:10" x14ac:dyDescent="0.25">
      <c r="A526" s="22"/>
      <c r="B526" s="22"/>
      <c r="C526" s="22"/>
      <c r="D526" s="22"/>
      <c r="E526" s="22"/>
      <c r="F526" s="22"/>
      <c r="G526" s="22"/>
      <c r="H526" s="22"/>
      <c r="I526" s="27"/>
      <c r="J526" s="22"/>
    </row>
    <row r="527" spans="1:10" x14ac:dyDescent="0.25">
      <c r="A527" s="22"/>
      <c r="B527" s="22"/>
      <c r="C527" s="22"/>
      <c r="D527" s="22"/>
      <c r="E527" s="22"/>
      <c r="F527" s="22"/>
      <c r="G527" s="22"/>
      <c r="H527" s="22"/>
      <c r="I527" s="27"/>
      <c r="J527" s="22"/>
    </row>
    <row r="528" spans="1:10" x14ac:dyDescent="0.25">
      <c r="A528" s="22"/>
      <c r="B528" s="22"/>
      <c r="C528" s="22"/>
      <c r="D528" s="22"/>
      <c r="E528" s="22"/>
      <c r="F528" s="22"/>
      <c r="G528" s="22"/>
      <c r="H528" s="22"/>
      <c r="I528" s="27"/>
      <c r="J528" s="22"/>
    </row>
    <row r="529" spans="1:10" x14ac:dyDescent="0.25">
      <c r="A529" s="22"/>
      <c r="B529" s="22"/>
      <c r="C529" s="22"/>
      <c r="D529" s="22"/>
      <c r="E529" s="22"/>
      <c r="F529" s="22"/>
      <c r="G529" s="22"/>
      <c r="H529" s="22"/>
      <c r="I529" s="27"/>
      <c r="J529" s="22"/>
    </row>
    <row r="530" spans="1:10" x14ac:dyDescent="0.25">
      <c r="A530" s="22"/>
      <c r="B530" s="22"/>
      <c r="C530" s="22"/>
      <c r="D530" s="22"/>
      <c r="E530" s="22"/>
      <c r="F530" s="22"/>
      <c r="G530" s="22"/>
      <c r="H530" s="22"/>
      <c r="I530" s="27"/>
      <c r="J530" s="22"/>
    </row>
    <row r="531" spans="1:10" x14ac:dyDescent="0.25">
      <c r="A531" s="22"/>
      <c r="B531" s="22"/>
      <c r="C531" s="22"/>
      <c r="D531" s="22"/>
      <c r="E531" s="22"/>
      <c r="F531" s="22"/>
      <c r="G531" s="22"/>
      <c r="H531" s="22"/>
      <c r="I531" s="27"/>
      <c r="J531" s="22"/>
    </row>
    <row r="532" spans="1:10" x14ac:dyDescent="0.25">
      <c r="A532" s="22"/>
      <c r="B532" s="22"/>
      <c r="C532" s="22"/>
      <c r="D532" s="22"/>
      <c r="E532" s="22"/>
      <c r="F532" s="22"/>
      <c r="G532" s="22"/>
      <c r="H532" s="22"/>
      <c r="I532" s="27"/>
      <c r="J532" s="22"/>
    </row>
    <row r="533" spans="1:10" x14ac:dyDescent="0.25">
      <c r="A533" s="22"/>
      <c r="B533" s="22"/>
      <c r="C533" s="22"/>
      <c r="D533" s="22"/>
      <c r="E533" s="22"/>
      <c r="F533" s="22"/>
      <c r="G533" s="22"/>
      <c r="H533" s="22"/>
      <c r="I533" s="27"/>
      <c r="J533" s="22"/>
    </row>
    <row r="534" spans="1:10" x14ac:dyDescent="0.25">
      <c r="A534" s="22"/>
      <c r="B534" s="22"/>
      <c r="C534" s="22"/>
      <c r="D534" s="22"/>
      <c r="E534" s="22"/>
      <c r="F534" s="22"/>
      <c r="G534" s="22"/>
      <c r="H534" s="22"/>
      <c r="I534" s="27"/>
      <c r="J534" s="22"/>
    </row>
    <row r="535" spans="1:10" x14ac:dyDescent="0.25">
      <c r="A535" s="22"/>
      <c r="B535" s="22"/>
      <c r="C535" s="22"/>
      <c r="D535" s="22"/>
      <c r="E535" s="22"/>
      <c r="F535" s="22"/>
      <c r="G535" s="22"/>
      <c r="H535" s="22"/>
      <c r="I535" s="27"/>
      <c r="J535" s="22"/>
    </row>
    <row r="536" spans="1:10" x14ac:dyDescent="0.25">
      <c r="A536" s="22"/>
      <c r="B536" s="22"/>
      <c r="C536" s="22"/>
      <c r="D536" s="22"/>
      <c r="E536" s="22"/>
      <c r="F536" s="22"/>
      <c r="G536" s="22"/>
      <c r="H536" s="22"/>
      <c r="I536" s="27"/>
      <c r="J536" s="22"/>
    </row>
    <row r="537" spans="1:10" x14ac:dyDescent="0.25">
      <c r="A537" s="22"/>
      <c r="B537" s="22"/>
      <c r="C537" s="22"/>
      <c r="D537" s="22"/>
      <c r="E537" s="22"/>
      <c r="F537" s="22"/>
      <c r="G537" s="22"/>
      <c r="H537" s="22"/>
      <c r="I537" s="27"/>
      <c r="J537" s="22"/>
    </row>
    <row r="538" spans="1:10" x14ac:dyDescent="0.25">
      <c r="A538" s="22"/>
      <c r="B538" s="22"/>
      <c r="C538" s="22"/>
      <c r="D538" s="22"/>
      <c r="E538" s="22"/>
      <c r="F538" s="22"/>
      <c r="G538" s="22"/>
      <c r="H538" s="22"/>
      <c r="I538" s="27"/>
      <c r="J538" s="22"/>
    </row>
    <row r="539" spans="1:10" x14ac:dyDescent="0.25">
      <c r="A539" s="22"/>
      <c r="B539" s="22"/>
      <c r="C539" s="22"/>
      <c r="D539" s="22"/>
      <c r="E539" s="22"/>
      <c r="F539" s="22"/>
      <c r="G539" s="22"/>
      <c r="H539" s="22"/>
      <c r="I539" s="27"/>
      <c r="J539" s="22"/>
    </row>
    <row r="540" spans="1:10" x14ac:dyDescent="0.25">
      <c r="A540" s="22"/>
      <c r="B540" s="22"/>
      <c r="C540" s="22"/>
      <c r="D540" s="22"/>
      <c r="E540" s="22"/>
      <c r="F540" s="22"/>
      <c r="G540" s="22"/>
      <c r="H540" s="22"/>
      <c r="I540" s="27"/>
      <c r="J540" s="22"/>
    </row>
    <row r="541" spans="1:10" x14ac:dyDescent="0.25">
      <c r="A541" s="22"/>
      <c r="B541" s="22"/>
      <c r="C541" s="22"/>
      <c r="D541" s="22"/>
      <c r="E541" s="22"/>
      <c r="F541" s="22"/>
      <c r="G541" s="22"/>
      <c r="H541" s="22"/>
      <c r="I541" s="27"/>
      <c r="J541" s="22"/>
    </row>
    <row r="542" spans="1:10" x14ac:dyDescent="0.25">
      <c r="A542" s="22"/>
      <c r="B542" s="22"/>
      <c r="C542" s="22"/>
      <c r="D542" s="22"/>
      <c r="E542" s="22"/>
      <c r="F542" s="22"/>
      <c r="G542" s="22"/>
      <c r="H542" s="22"/>
      <c r="I542" s="27"/>
      <c r="J542" s="22"/>
    </row>
    <row r="543" spans="1:10" x14ac:dyDescent="0.25">
      <c r="A543" s="22"/>
      <c r="B543" s="22"/>
      <c r="C543" s="22"/>
      <c r="D543" s="22"/>
      <c r="E543" s="22"/>
      <c r="F543" s="22"/>
      <c r="G543" s="22"/>
      <c r="H543" s="22"/>
      <c r="I543" s="27"/>
      <c r="J543" s="22"/>
    </row>
    <row r="544" spans="1:10" x14ac:dyDescent="0.25">
      <c r="A544" s="22"/>
      <c r="B544" s="22"/>
      <c r="C544" s="22"/>
      <c r="D544" s="22"/>
      <c r="E544" s="22"/>
      <c r="F544" s="22"/>
      <c r="G544" s="22"/>
      <c r="H544" s="22"/>
      <c r="I544" s="27"/>
      <c r="J544" s="22"/>
    </row>
    <row r="545" spans="1:10" x14ac:dyDescent="0.25">
      <c r="A545" s="22"/>
      <c r="B545" s="22"/>
      <c r="C545" s="22"/>
      <c r="D545" s="22"/>
      <c r="E545" s="22"/>
      <c r="F545" s="22"/>
      <c r="G545" s="22"/>
      <c r="H545" s="22"/>
      <c r="I545" s="27"/>
      <c r="J545" s="22"/>
    </row>
    <row r="546" spans="1:10" x14ac:dyDescent="0.25">
      <c r="A546" s="22"/>
      <c r="B546" s="22"/>
      <c r="C546" s="22"/>
      <c r="D546" s="22"/>
      <c r="E546" s="22"/>
      <c r="F546" s="22"/>
      <c r="G546" s="22"/>
      <c r="H546" s="22"/>
      <c r="I546" s="27"/>
      <c r="J546" s="22"/>
    </row>
    <row r="547" spans="1:10" x14ac:dyDescent="0.25">
      <c r="A547" s="22"/>
      <c r="B547" s="22"/>
      <c r="C547" s="22"/>
      <c r="D547" s="22"/>
      <c r="E547" s="22"/>
      <c r="F547" s="22"/>
      <c r="G547" s="22"/>
      <c r="H547" s="22"/>
      <c r="I547" s="27"/>
      <c r="J547" s="22"/>
    </row>
    <row r="548" spans="1:10" x14ac:dyDescent="0.25">
      <c r="A548" s="22"/>
      <c r="B548" s="22"/>
      <c r="C548" s="22"/>
      <c r="D548" s="22"/>
      <c r="E548" s="22"/>
      <c r="F548" s="22"/>
      <c r="G548" s="22"/>
      <c r="H548" s="22"/>
      <c r="I548" s="27"/>
      <c r="J548" s="22"/>
    </row>
    <row r="549" spans="1:10" x14ac:dyDescent="0.25">
      <c r="A549" s="22"/>
      <c r="B549" s="22"/>
      <c r="C549" s="22"/>
      <c r="D549" s="22"/>
      <c r="E549" s="22"/>
      <c r="F549" s="22"/>
      <c r="G549" s="22"/>
      <c r="H549" s="22"/>
      <c r="I549" s="27"/>
      <c r="J549" s="22"/>
    </row>
    <row r="550" spans="1:10" x14ac:dyDescent="0.25">
      <c r="A550" s="22"/>
      <c r="B550" s="22"/>
      <c r="C550" s="22"/>
      <c r="D550" s="22"/>
      <c r="E550" s="22"/>
      <c r="F550" s="22"/>
      <c r="G550" s="22"/>
      <c r="H550" s="22"/>
      <c r="I550" s="27"/>
      <c r="J550" s="22"/>
    </row>
    <row r="551" spans="1:10" x14ac:dyDescent="0.25">
      <c r="A551" s="22"/>
      <c r="B551" s="22"/>
      <c r="C551" s="22"/>
      <c r="D551" s="22"/>
      <c r="E551" s="22"/>
      <c r="F551" s="22"/>
      <c r="G551" s="22"/>
      <c r="H551" s="22"/>
      <c r="I551" s="27"/>
      <c r="J551" s="22"/>
    </row>
    <row r="552" spans="1:10" x14ac:dyDescent="0.25">
      <c r="A552" s="22"/>
      <c r="B552" s="22"/>
      <c r="C552" s="22"/>
      <c r="D552" s="22"/>
      <c r="E552" s="22"/>
      <c r="F552" s="22"/>
      <c r="G552" s="22"/>
      <c r="H552" s="22"/>
      <c r="I552" s="27"/>
      <c r="J552" s="22"/>
    </row>
    <row r="553" spans="1:10" x14ac:dyDescent="0.25">
      <c r="A553" s="22"/>
      <c r="B553" s="22"/>
      <c r="C553" s="22"/>
      <c r="D553" s="22"/>
      <c r="E553" s="22"/>
      <c r="F553" s="22"/>
      <c r="G553" s="22"/>
      <c r="H553" s="22"/>
      <c r="I553" s="27"/>
      <c r="J553" s="22"/>
    </row>
    <row r="554" spans="1:10" x14ac:dyDescent="0.25">
      <c r="A554" s="22"/>
      <c r="B554" s="22"/>
      <c r="C554" s="22"/>
      <c r="D554" s="22"/>
      <c r="E554" s="22"/>
      <c r="F554" s="22"/>
      <c r="G554" s="22"/>
      <c r="H554" s="22"/>
      <c r="I554" s="27"/>
      <c r="J554" s="22"/>
    </row>
    <row r="555" spans="1:10" x14ac:dyDescent="0.25">
      <c r="A555" s="22"/>
      <c r="B555" s="22"/>
      <c r="C555" s="22"/>
      <c r="D555" s="22"/>
      <c r="E555" s="22"/>
      <c r="F555" s="22"/>
      <c r="G555" s="22"/>
      <c r="H555" s="22"/>
      <c r="I555" s="27"/>
      <c r="J555" s="22"/>
    </row>
    <row r="556" spans="1:10" x14ac:dyDescent="0.25">
      <c r="A556" s="22"/>
      <c r="B556" s="22"/>
      <c r="C556" s="22"/>
      <c r="D556" s="22"/>
      <c r="E556" s="22"/>
      <c r="F556" s="22"/>
      <c r="G556" s="22"/>
      <c r="H556" s="22"/>
      <c r="I556" s="27"/>
      <c r="J556" s="22"/>
    </row>
    <row r="557" spans="1:10" x14ac:dyDescent="0.25">
      <c r="A557" s="22"/>
      <c r="B557" s="22"/>
      <c r="C557" s="22"/>
      <c r="D557" s="22"/>
      <c r="E557" s="22"/>
      <c r="F557" s="22"/>
      <c r="G557" s="22"/>
      <c r="H557" s="22"/>
      <c r="I557" s="27"/>
      <c r="J557" s="22"/>
    </row>
    <row r="558" spans="1:10" x14ac:dyDescent="0.25">
      <c r="A558" s="22"/>
      <c r="B558" s="22"/>
      <c r="C558" s="22"/>
      <c r="D558" s="22"/>
      <c r="E558" s="22"/>
      <c r="F558" s="22"/>
      <c r="G558" s="22"/>
      <c r="H558" s="22"/>
      <c r="I558" s="27"/>
      <c r="J558" s="22"/>
    </row>
    <row r="559" spans="1:10" x14ac:dyDescent="0.25">
      <c r="A559" s="22"/>
      <c r="B559" s="22"/>
      <c r="C559" s="22"/>
      <c r="D559" s="22"/>
      <c r="E559" s="22"/>
      <c r="F559" s="22"/>
      <c r="G559" s="22"/>
      <c r="H559" s="22"/>
      <c r="I559" s="27"/>
      <c r="J559" s="22"/>
    </row>
    <row r="560" spans="1:10" x14ac:dyDescent="0.25">
      <c r="A560" s="22"/>
      <c r="B560" s="22"/>
      <c r="C560" s="22"/>
      <c r="D560" s="22"/>
      <c r="E560" s="22"/>
      <c r="F560" s="22"/>
      <c r="G560" s="22"/>
      <c r="H560" s="22"/>
      <c r="I560" s="27"/>
      <c r="J560" s="22"/>
    </row>
    <row r="561" spans="1:10" x14ac:dyDescent="0.25">
      <c r="A561" s="22"/>
      <c r="B561" s="22"/>
      <c r="C561" s="22"/>
      <c r="D561" s="22"/>
      <c r="E561" s="22"/>
      <c r="F561" s="22"/>
      <c r="G561" s="22"/>
      <c r="H561" s="22"/>
      <c r="I561" s="27"/>
      <c r="J561" s="22"/>
    </row>
    <row r="562" spans="1:10" x14ac:dyDescent="0.25">
      <c r="A562" s="22"/>
      <c r="B562" s="22"/>
      <c r="C562" s="22"/>
      <c r="D562" s="22"/>
      <c r="E562" s="22"/>
      <c r="F562" s="22"/>
      <c r="G562" s="22"/>
      <c r="H562" s="22"/>
      <c r="I562" s="27"/>
      <c r="J562" s="22"/>
    </row>
    <row r="563" spans="1:10" x14ac:dyDescent="0.25">
      <c r="A563" s="22"/>
      <c r="B563" s="22"/>
      <c r="C563" s="22"/>
      <c r="D563" s="22"/>
      <c r="E563" s="22"/>
      <c r="F563" s="22"/>
      <c r="G563" s="22"/>
      <c r="H563" s="22"/>
      <c r="I563" s="27"/>
      <c r="J563" s="22"/>
    </row>
    <row r="564" spans="1:10" x14ac:dyDescent="0.25">
      <c r="A564" s="22"/>
      <c r="B564" s="22"/>
      <c r="C564" s="22"/>
      <c r="D564" s="22"/>
      <c r="E564" s="22"/>
      <c r="F564" s="22"/>
      <c r="G564" s="22"/>
      <c r="H564" s="22"/>
      <c r="I564" s="27"/>
      <c r="J564" s="22"/>
    </row>
    <row r="565" spans="1:10" x14ac:dyDescent="0.25">
      <c r="A565" s="22"/>
      <c r="B565" s="22"/>
      <c r="C565" s="22"/>
      <c r="D565" s="22"/>
      <c r="E565" s="22"/>
      <c r="F565" s="22"/>
      <c r="G565" s="22"/>
      <c r="H565" s="22"/>
      <c r="I565" s="27"/>
      <c r="J565" s="22"/>
    </row>
    <row r="566" spans="1:10" x14ac:dyDescent="0.25">
      <c r="A566" s="22"/>
      <c r="B566" s="22" t="s">
        <v>1517</v>
      </c>
      <c r="C566" s="22"/>
      <c r="D566" s="22"/>
      <c r="E566" s="22"/>
      <c r="F566" s="22"/>
      <c r="G566" s="22"/>
      <c r="H566" s="22"/>
      <c r="I566" s="27"/>
      <c r="J566" s="22"/>
    </row>
    <row r="567" spans="1:10" x14ac:dyDescent="0.25">
      <c r="A567" s="22"/>
      <c r="B567" s="22" t="s">
        <v>1517</v>
      </c>
      <c r="C567" s="22"/>
      <c r="D567" s="22"/>
      <c r="E567" s="22"/>
      <c r="F567" s="22"/>
      <c r="G567" s="22"/>
      <c r="H567" s="22"/>
      <c r="I567" s="27"/>
      <c r="J567" s="22"/>
    </row>
    <row r="568" spans="1:10" x14ac:dyDescent="0.25">
      <c r="A568" s="22"/>
      <c r="B568" s="22" t="s">
        <v>1517</v>
      </c>
      <c r="C568" s="22"/>
      <c r="D568" s="22"/>
      <c r="E568" s="22"/>
      <c r="F568" s="22"/>
      <c r="G568" s="22"/>
      <c r="H568" s="22"/>
      <c r="I568" s="27"/>
      <c r="J568" s="22"/>
    </row>
    <row r="569" spans="1:10" x14ac:dyDescent="0.25">
      <c r="A569" s="22"/>
      <c r="B569" s="22" t="s">
        <v>1517</v>
      </c>
      <c r="C569" s="22"/>
      <c r="D569" s="22"/>
      <c r="E569" s="22"/>
      <c r="F569" s="22"/>
      <c r="G569" s="22"/>
      <c r="H569" s="22"/>
      <c r="I569" s="27"/>
      <c r="J569" s="22"/>
    </row>
    <row r="570" spans="1:10" x14ac:dyDescent="0.25">
      <c r="A570" s="22"/>
      <c r="B570" s="22" t="s">
        <v>1517</v>
      </c>
      <c r="C570" s="22"/>
      <c r="D570" s="22"/>
      <c r="E570" s="22"/>
      <c r="F570" s="22"/>
      <c r="G570" s="22"/>
      <c r="H570" s="22"/>
      <c r="I570" s="27"/>
      <c r="J570" s="22"/>
    </row>
    <row r="571" spans="1:10" x14ac:dyDescent="0.25">
      <c r="A571" s="22"/>
      <c r="B571" s="22" t="s">
        <v>1517</v>
      </c>
      <c r="C571" s="22"/>
      <c r="D571" s="22"/>
      <c r="E571" s="22"/>
      <c r="F571" s="22"/>
      <c r="G571" s="22"/>
      <c r="H571" s="22"/>
      <c r="I571" s="27"/>
      <c r="J571" s="22"/>
    </row>
    <row r="572" spans="1:10" x14ac:dyDescent="0.25">
      <c r="A572" s="22"/>
      <c r="B572" s="22" t="s">
        <v>1517</v>
      </c>
      <c r="C572" s="22"/>
      <c r="D572" s="22"/>
      <c r="E572" s="22"/>
      <c r="F572" s="22"/>
      <c r="G572" s="22"/>
      <c r="H572" s="22"/>
      <c r="I572" s="27"/>
      <c r="J572" s="22"/>
    </row>
    <row r="573" spans="1:10" x14ac:dyDescent="0.25">
      <c r="A573" s="22"/>
      <c r="B573" s="22" t="s">
        <v>1517</v>
      </c>
      <c r="C573" s="22"/>
      <c r="D573" s="22"/>
      <c r="E573" s="22"/>
      <c r="F573" s="22"/>
      <c r="G573" s="22"/>
      <c r="H573" s="22"/>
      <c r="I573" s="27"/>
      <c r="J573" s="22"/>
    </row>
    <row r="574" spans="1:10" x14ac:dyDescent="0.25">
      <c r="A574" s="22"/>
      <c r="B574" s="22" t="s">
        <v>1517</v>
      </c>
      <c r="C574" s="22"/>
      <c r="D574" s="22"/>
      <c r="E574" s="22"/>
      <c r="F574" s="22"/>
      <c r="G574" s="22"/>
      <c r="H574" s="22"/>
      <c r="I574" s="27"/>
      <c r="J574" s="22"/>
    </row>
    <row r="575" spans="1:10" x14ac:dyDescent="0.25">
      <c r="A575" s="22"/>
      <c r="B575" s="22" t="s">
        <v>1517</v>
      </c>
      <c r="C575" s="22"/>
      <c r="D575" s="22"/>
      <c r="E575" s="22"/>
      <c r="F575" s="22"/>
      <c r="G575" s="22"/>
      <c r="H575" s="22"/>
      <c r="I575" s="27"/>
      <c r="J575" s="22"/>
    </row>
  </sheetData>
  <conditionalFormatting sqref="I1:I377 H374 I383:I1048576">
    <cfRule type="containsText" dxfId="47" priority="1" operator="containsText" text="T">
      <formula>NOT(ISERROR(SEARCH("T",H1)))</formula>
    </cfRule>
    <cfRule type="containsText" dxfId="46" priority="2" operator="containsText" text="AD">
      <formula>NOT(ISERROR(SEARCH("AD",H1)))</formula>
    </cfRule>
    <cfRule type="containsText" dxfId="45" priority="4" operator="containsText" text="OUI">
      <formula>NOT(ISERROR(SEARCH("OUI",H1)))</formula>
    </cfRule>
    <cfRule type="containsText" dxfId="44" priority="5" operator="containsText" text="NON">
      <formula>NOT(ISERROR(SEARCH("NON",H1)))</formula>
    </cfRule>
    <cfRule type="containsText" dxfId="43" priority="6" operator="containsText" text="DOUBLON">
      <formula>NOT(ISERROR(SEARCH("DOUBLON",H1)))</formula>
    </cfRule>
  </conditionalFormatting>
  <conditionalFormatting sqref="I2:I377 H374 I383:I575">
    <cfRule type="containsText" dxfId="42" priority="3" operator="containsText" text="NT">
      <formula>NOT(ISERROR(SEARCH("NT",H2)))</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4584" r:id="rId4" name="Check Box 8">
              <controlPr defaultSize="0" autoFill="0" autoLine="0" autoPict="0">
                <anchor moveWithCells="1">
                  <from>
                    <xdr:col>3</xdr:col>
                    <xdr:colOff>228600</xdr:colOff>
                    <xdr:row>2</xdr:row>
                    <xdr:rowOff>28575</xdr:rowOff>
                  </from>
                  <to>
                    <xdr:col>3</xdr:col>
                    <xdr:colOff>238125</xdr:colOff>
                    <xdr:row>2</xdr:row>
                    <xdr:rowOff>409575</xdr:rowOff>
                  </to>
                </anchor>
              </controlPr>
            </control>
          </mc:Choice>
        </mc:AlternateContent>
        <mc:AlternateContent xmlns:mc="http://schemas.openxmlformats.org/markup-compatibility/2006">
          <mc:Choice Requires="x14">
            <control shapeId="24585" r:id="rId5" name="Check Box 9">
              <controlPr defaultSize="0" autoFill="0" autoLine="0" autoPict="0">
                <anchor moveWithCells="1">
                  <from>
                    <xdr:col>0</xdr:col>
                    <xdr:colOff>228600</xdr:colOff>
                    <xdr:row>185</xdr:row>
                    <xdr:rowOff>28575</xdr:rowOff>
                  </from>
                  <to>
                    <xdr:col>0</xdr:col>
                    <xdr:colOff>619125</xdr:colOff>
                    <xdr:row>185</xdr:row>
                    <xdr:rowOff>409575</xdr:rowOff>
                  </to>
                </anchor>
              </controlPr>
            </control>
          </mc:Choice>
        </mc:AlternateContent>
        <mc:AlternateContent xmlns:mc="http://schemas.openxmlformats.org/markup-compatibility/2006">
          <mc:Choice Requires="x14">
            <control shapeId="24586" r:id="rId6" name="Check Box 10">
              <controlPr defaultSize="0" autoFill="0" autoLine="0" autoPict="0">
                <anchor moveWithCells="1">
                  <from>
                    <xdr:col>3</xdr:col>
                    <xdr:colOff>228600</xdr:colOff>
                    <xdr:row>2</xdr:row>
                    <xdr:rowOff>28575</xdr:rowOff>
                  </from>
                  <to>
                    <xdr:col>3</xdr:col>
                    <xdr:colOff>1752600</xdr:colOff>
                    <xdr:row>2</xdr:row>
                    <xdr:rowOff>409575</xdr:rowOff>
                  </to>
                </anchor>
              </controlPr>
            </control>
          </mc:Choice>
        </mc:AlternateContent>
        <mc:AlternateContent xmlns:mc="http://schemas.openxmlformats.org/markup-compatibility/2006">
          <mc:Choice Requires="x14">
            <control shapeId="24587" r:id="rId7" name="Check Box 11">
              <controlPr defaultSize="0" autoFill="0" autoLine="0" autoPict="0">
                <anchor moveWithCells="1">
                  <from>
                    <xdr:col>3</xdr:col>
                    <xdr:colOff>228600</xdr:colOff>
                    <xdr:row>2</xdr:row>
                    <xdr:rowOff>28575</xdr:rowOff>
                  </from>
                  <to>
                    <xdr:col>3</xdr:col>
                    <xdr:colOff>1752600</xdr:colOff>
                    <xdr:row>2</xdr:row>
                    <xdr:rowOff>409575</xdr:rowOff>
                  </to>
                </anchor>
              </controlPr>
            </control>
          </mc:Choice>
        </mc:AlternateContent>
      </controls>
    </mc:Choice>
  </mc:AlternateContent>
  <tableParts count="1">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2F70D3-12D9-4D64-BDC4-6838BA8255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SOURCES</vt:lpstr>
      <vt:lpstr>Tournée BU</vt:lpstr>
      <vt:lpstr>USURE</vt:lpstr>
      <vt:lpstr>Fusion</vt:lpstr>
      <vt:lpstr>Articles de revues</vt:lpstr>
      <vt:lpstr>Archives 2 Usure</vt:lpstr>
      <vt:lpstr>Avancée</vt:lpstr>
      <vt:lpstr>TAG FICHES DE LECTURE</vt:lpstr>
      <vt:lpstr>Usure Archive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Yannis Vassiliadis</dc:creator>
  <cp:lastModifiedBy>Yannis Vassiliadis</cp:lastModifiedBy>
  <cp:lastPrinted>2022-12-29T15:28:58Z</cp:lastPrinted>
  <dcterms:created xsi:type="dcterms:W3CDTF">2021-11-01T07:39:06Z</dcterms:created>
  <dcterms:modified xsi:type="dcterms:W3CDTF">2023-07-16T21:48:04Z</dcterms:modified>
</cp:coreProperties>
</file>