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<sst xmlns="http://schemas.openxmlformats.org/spreadsheetml/2006/main" count="72" uniqueCount="37">
  <si>
    <t>Русский алфавит</t>
  </si>
  <si>
    <t>доля</t>
  </si>
  <si>
    <t>шифр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</si>
  <si>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</si>
  <si>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</si>
  <si>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</si>
  <si>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</si>
  <si>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</si>
  <si>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</si>
  <si>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</si>
  <si>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</si>
  <si>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</si>
  <si>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</si>
  <si>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</si>
  <si>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</si>
  <si>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</si>
  <si>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</si>
  <si>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</si>
  <si>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</si>
  <si>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</si>
  <si>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 xml:space="preserve">р </t>
  </si>
  <si>
    <t>о</t>
  </si>
  <si>
    <t>л</t>
  </si>
  <si>
    <t>д</t>
  </si>
  <si>
    <t>ж</t>
  </si>
  <si>
    <t>э</t>
  </si>
  <si>
    <t>ё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</si>
  <si>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</si>
  <si>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</si>
  <si>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</si>
  <si>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</si>
  <si>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</si>
  <si>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</si>
  <si>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</si>
  <si>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</si>
  <si>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</si>
  <si>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n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</si>
</sst>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1" t="s">
        <v>3</v>
      </c>
      <c r="B2" s="2">
        <f>138/B35</f>
        <v>0.009306089419</v>
      </c>
      <c r="C2" s="1" t="s">
        <v>3</v>
      </c>
      <c r="D2" s="3">
        <f>33/D35</f>
        <v>0.02079395085</v>
      </c>
    </row>
    <row r="3">
      <c r="A3" s="1" t="s">
        <v>4</v>
      </c>
      <c r="B3" s="2">
        <f>49/B35</f>
        <v>0.003304336098</v>
      </c>
      <c r="C3" s="1" t="s">
        <v>4</v>
      </c>
      <c r="D3" s="3">
        <f>144/D35</f>
        <v>0.09073724008</v>
      </c>
    </row>
    <row r="4">
      <c r="A4" s="1" t="s">
        <v>5</v>
      </c>
      <c r="B4" s="2">
        <f>493/B35</f>
        <v>0.03324566727</v>
      </c>
      <c r="C4" s="1" t="s">
        <v>5</v>
      </c>
    </row>
    <row r="5">
      <c r="A5" s="1" t="s">
        <v>6</v>
      </c>
      <c r="B5" s="2">
        <f>497/B35</f>
        <v>0.033515409</v>
      </c>
      <c r="C5" s="1" t="s">
        <v>6</v>
      </c>
      <c r="D5" s="3">
        <f>3/D35</f>
        <v>0.001890359168</v>
      </c>
    </row>
    <row r="6">
      <c r="A6" s="1" t="s">
        <v>7</v>
      </c>
      <c r="B6" s="2">
        <f>1187/B35</f>
        <v>0.08004585609</v>
      </c>
      <c r="C6" s="1" t="s">
        <v>7</v>
      </c>
      <c r="D6" s="3">
        <f>24/D35</f>
        <v>0.01512287335</v>
      </c>
    </row>
    <row r="7">
      <c r="A7" s="1" t="s">
        <v>8</v>
      </c>
      <c r="B7" s="2">
        <f>996/B35</f>
        <v>0.06716568885</v>
      </c>
      <c r="C7" s="1" t="s">
        <v>8</v>
      </c>
      <c r="D7" s="3">
        <f>15/D35</f>
        <v>0.009451795841</v>
      </c>
    </row>
    <row r="8">
      <c r="A8" s="1" t="s">
        <v>9</v>
      </c>
      <c r="B8" s="2">
        <f>258/B35</f>
        <v>0.01739834109</v>
      </c>
      <c r="C8" s="1" t="s">
        <v>9</v>
      </c>
      <c r="D8" s="3">
        <f>139/D35</f>
        <v>0.08758664146</v>
      </c>
    </row>
    <row r="9">
      <c r="A9" s="1" t="s">
        <v>10</v>
      </c>
      <c r="B9" s="2">
        <f>128/B35</f>
        <v>0.008631735114</v>
      </c>
      <c r="C9" s="1" t="s">
        <v>10</v>
      </c>
      <c r="D9" s="3">
        <f>73/D35</f>
        <v>0.04599873976</v>
      </c>
    </row>
    <row r="10">
      <c r="A10" s="1" t="s">
        <v>11</v>
      </c>
      <c r="B10" s="2">
        <f>47/B35</f>
        <v>0.003169465237</v>
      </c>
      <c r="C10" s="1" t="s">
        <v>11</v>
      </c>
      <c r="D10" s="3">
        <f>103/D35</f>
        <v>0.06490233144</v>
      </c>
    </row>
    <row r="11">
      <c r="A11" s="1" t="s">
        <v>12</v>
      </c>
      <c r="B11" s="2">
        <f>232/B35</f>
        <v>0.01564501989</v>
      </c>
      <c r="C11" s="1" t="s">
        <v>12</v>
      </c>
      <c r="D11" s="3">
        <f>40/D35</f>
        <v>0.02520478891</v>
      </c>
    </row>
    <row r="12">
      <c r="A12" s="1" t="s">
        <v>13</v>
      </c>
      <c r="B12" s="2">
        <f>141/B35</f>
        <v>0.009508395711</v>
      </c>
      <c r="C12" s="1" t="s">
        <v>13</v>
      </c>
      <c r="D12" s="3">
        <f>25/D35</f>
        <v>0.01575299307</v>
      </c>
    </row>
    <row r="13">
      <c r="A13" s="1" t="s">
        <v>14</v>
      </c>
      <c r="B13" s="2">
        <f>5/B35</f>
        <v>0.0003371771529</v>
      </c>
      <c r="C13" s="1" t="s">
        <v>14</v>
      </c>
      <c r="D13" s="3">
        <f>1/D35</f>
        <v>0.0006301197227</v>
      </c>
    </row>
    <row r="14">
      <c r="A14" s="1" t="s">
        <v>15</v>
      </c>
      <c r="B14" s="2">
        <f>25/B35</f>
        <v>0.001685885764</v>
      </c>
      <c r="C14" s="1" t="s">
        <v>15</v>
      </c>
      <c r="D14" s="3">
        <f>8/D35</f>
        <v>0.005040957782</v>
      </c>
    </row>
    <row r="15">
      <c r="A15" s="1" t="s">
        <v>16</v>
      </c>
      <c r="B15" s="2">
        <f>284/B35</f>
        <v>0.01915166228</v>
      </c>
      <c r="C15" s="1" t="s">
        <v>16</v>
      </c>
      <c r="D15" s="3">
        <f>12/D35</f>
        <v>0.007561436673</v>
      </c>
    </row>
    <row r="16">
      <c r="A16" s="1" t="s">
        <v>17</v>
      </c>
      <c r="B16" s="2">
        <f>556/B35</f>
        <v>0.0374940994</v>
      </c>
      <c r="C16" s="1" t="s">
        <v>17</v>
      </c>
      <c r="D16" s="3">
        <f>13/D35</f>
        <v>0.008191556396</v>
      </c>
    </row>
    <row r="17">
      <c r="A17" s="1" t="s">
        <v>18</v>
      </c>
      <c r="B17" s="2">
        <f>1052/B35</f>
        <v>0.07094207297</v>
      </c>
      <c r="C17" s="1" t="s">
        <v>18</v>
      </c>
      <c r="D17" s="3">
        <f>43/D35</f>
        <v>0.02709514808</v>
      </c>
    </row>
    <row r="18">
      <c r="A18" s="1" t="s">
        <v>19</v>
      </c>
      <c r="B18" s="2">
        <f>363/B35</f>
        <v>0.0244790613</v>
      </c>
      <c r="C18" s="1" t="s">
        <v>19</v>
      </c>
      <c r="D18" s="3">
        <f>33/D35</f>
        <v>0.02079395085</v>
      </c>
    </row>
    <row r="19">
      <c r="A19" s="1" t="s">
        <v>20</v>
      </c>
      <c r="B19" s="2">
        <f>659/B35</f>
        <v>0.04443994875</v>
      </c>
      <c r="C19" s="1" t="s">
        <v>20</v>
      </c>
      <c r="D19" s="3">
        <f>18/D35</f>
        <v>0.01134215501</v>
      </c>
    </row>
    <row r="20">
      <c r="A20" s="1" t="s">
        <v>21</v>
      </c>
      <c r="B20" s="2">
        <f>1679/B35</f>
        <v>0.1132240879</v>
      </c>
      <c r="C20" s="1" t="s">
        <v>21</v>
      </c>
      <c r="D20" s="3">
        <f>86/D35</f>
        <v>0.05419029616</v>
      </c>
    </row>
    <row r="21">
      <c r="A21" s="1" t="s">
        <v>22</v>
      </c>
      <c r="B21" s="2">
        <f>834/B35</f>
        <v>0.0562411491</v>
      </c>
      <c r="C21" s="1" t="s">
        <v>22</v>
      </c>
      <c r="D21" s="3">
        <f>19/D35</f>
        <v>0.01197227473</v>
      </c>
    </row>
    <row r="22">
      <c r="A22" s="1" t="s">
        <v>23</v>
      </c>
      <c r="B22" s="2">
        <f>555/B35</f>
        <v>0.03742666397</v>
      </c>
      <c r="C22" s="1" t="s">
        <v>23</v>
      </c>
      <c r="D22" s="3">
        <f>2/D35</f>
        <v>0.001260239445</v>
      </c>
    </row>
    <row r="23">
      <c r="A23" s="1" t="s">
        <v>24</v>
      </c>
      <c r="B23" s="2">
        <f>136/B35</f>
        <v>0.009171218558</v>
      </c>
      <c r="C23" s="1" t="s">
        <v>24</v>
      </c>
      <c r="D23" s="3">
        <f>84/D35</f>
        <v>0.05293005671</v>
      </c>
    </row>
    <row r="24">
      <c r="A24" s="1" t="s">
        <v>25</v>
      </c>
      <c r="B24" s="2">
        <f>50/B35</f>
        <v>0.003371771529</v>
      </c>
      <c r="C24" s="1" t="s">
        <v>25</v>
      </c>
      <c r="D24" s="3">
        <f>148/D35</f>
        <v>0.09325771897</v>
      </c>
    </row>
    <row r="25">
      <c r="A25" s="1" t="s">
        <v>26</v>
      </c>
      <c r="B25" s="2"/>
      <c r="C25" s="1" t="s">
        <v>26</v>
      </c>
    </row>
    <row r="26">
      <c r="A26" s="1" t="s">
        <v>27</v>
      </c>
      <c r="B26" s="2">
        <f>301/B35</f>
        <v>0.0202980646</v>
      </c>
      <c r="C26" s="1" t="s">
        <v>27</v>
      </c>
      <c r="D26" s="3">
        <f>75/D35</f>
        <v>0.04725897921</v>
      </c>
    </row>
    <row r="27">
      <c r="A27" s="1" t="s">
        <v>28</v>
      </c>
      <c r="B27" s="2">
        <f>233/B35</f>
        <v>0.01571245532</v>
      </c>
      <c r="C27" s="1" t="s">
        <v>28</v>
      </c>
      <c r="D27" s="3">
        <f>43/D35</f>
        <v>0.02709514808</v>
      </c>
    </row>
    <row r="28">
      <c r="A28" s="1" t="s">
        <v>29</v>
      </c>
      <c r="B28" s="2">
        <f>934/14829</f>
        <v>0.06298469216</v>
      </c>
      <c r="C28" s="1" t="s">
        <v>29</v>
      </c>
      <c r="D28" s="3">
        <f>53/D35</f>
        <v>0.03339634531</v>
      </c>
    </row>
    <row r="29">
      <c r="A29" s="1" t="s">
        <v>30</v>
      </c>
      <c r="B29" s="2">
        <f>490/14829</f>
        <v>0.03304336098</v>
      </c>
      <c r="C29" s="1" t="s">
        <v>30</v>
      </c>
      <c r="D29" s="3">
        <f>29/D35</f>
        <v>0.01827347196</v>
      </c>
    </row>
    <row r="30">
      <c r="A30" s="1" t="s">
        <v>31</v>
      </c>
      <c r="B30" s="2">
        <f>1018/14829</f>
        <v>0.06864926833</v>
      </c>
      <c r="C30" s="1" t="s">
        <v>31</v>
      </c>
      <c r="D30" s="3">
        <f>31/D35</f>
        <v>0.01953371141</v>
      </c>
    </row>
    <row r="31">
      <c r="A31" s="1" t="s">
        <v>32</v>
      </c>
      <c r="B31" s="2">
        <f>858/B35</f>
        <v>0.05785959943</v>
      </c>
      <c r="C31" s="1" t="s">
        <v>32</v>
      </c>
      <c r="D31" s="3">
        <f>25/D35</f>
        <v>0.01575299307</v>
      </c>
    </row>
    <row r="32">
      <c r="A32" s="1" t="s">
        <v>33</v>
      </c>
      <c r="B32" s="2">
        <f>295/B35</f>
        <v>0.01989345202</v>
      </c>
      <c r="C32" s="1" t="s">
        <v>33</v>
      </c>
      <c r="D32" s="3">
        <f>24/D35</f>
        <v>0.01512287335</v>
      </c>
    </row>
    <row r="33">
      <c r="A33" s="1" t="s">
        <v>34</v>
      </c>
      <c r="B33" s="2">
        <f>232/B35</f>
        <v>0.01564501989</v>
      </c>
      <c r="C33" s="1" t="s">
        <v>34</v>
      </c>
      <c r="D33" s="3">
        <f>105/D35</f>
        <v>0.06616257089</v>
      </c>
    </row>
    <row r="34">
      <c r="A34" s="1" t="s">
        <v>35</v>
      </c>
      <c r="B34" s="2">
        <f>104/B35</f>
        <v>0.00701328478</v>
      </c>
      <c r="C34" s="1" t="s">
        <v>35</v>
      </c>
      <c r="D34" s="3">
        <f>84/D35</f>
        <v>0.05293005671</v>
      </c>
    </row>
    <row r="35">
      <c r="A35" s="1" t="s">
        <v>36</v>
      </c>
      <c r="B35" s="1">
        <v>14829.0</v>
      </c>
      <c r="C35" s="1" t="s">
        <v>36</v>
      </c>
      <c r="D35" s="1">
        <v>1587.0</v>
      </c>
    </row>
  </sheetData>
  <drawing r:id="rId1"/>
</worksheet>
</file>