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firstSheet="1" activeTab="1"/>
  </bookViews>
  <sheets>
    <sheet name="Deterministic Demand" sheetId="1" r:id="rId1"/>
    <sheet name="Undeterministic demand" sheetId="2" r:id="rId2"/>
    <sheet name="One period" sheetId="3" r:id="rId3"/>
    <sheet name="Deterministic Demand Practice" sheetId="4" r:id="rId4"/>
  </sheets>
  <definedNames>
    <definedName name="solver_adj" localSheetId="0" hidden="1">'Deterministic Demand'!$B$4:$B$6</definedName>
    <definedName name="solver_adj" localSheetId="1" hidden="1">'Undeterministic demand'!$B$4:$B$6</definedName>
    <definedName name="solver_cvg" localSheetId="0" hidden="1">0.0001</definedName>
    <definedName name="solver_cvg" localSheetId="1" hidden="1">0.00000001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'Deterministic Demand'!$C$5:$C$6</definedName>
    <definedName name="solver_lhs1" localSheetId="1" hidden="1">'Undeterministic demand'!$C$5:$C$6</definedName>
    <definedName name="solver_lhs2" localSheetId="1" hidden="1">'Undeterministic demand'!$C$5:$C$6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opt" localSheetId="0" hidden="1">'Deterministic Demand'!$F$12</definedName>
    <definedName name="solver_opt" localSheetId="1" hidden="1">'Undeterministic demand'!$F$12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1" hidden="1">1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44525" calcMode="manual"/>
</workbook>
</file>

<file path=xl/sharedStrings.xml><?xml version="1.0" encoding="utf-8"?>
<sst xmlns="http://schemas.openxmlformats.org/spreadsheetml/2006/main" count="29">
  <si>
    <t>A</t>
  </si>
  <si>
    <t>B</t>
  </si>
  <si>
    <t xml:space="preserve">Beginning </t>
  </si>
  <si>
    <t>P</t>
  </si>
  <si>
    <t>Change</t>
  </si>
  <si>
    <t>P-r</t>
  </si>
  <si>
    <t>Demand</t>
  </si>
  <si>
    <t>Current inventory</t>
  </si>
  <si>
    <t>Real Revenue</t>
  </si>
  <si>
    <t>model revenue</t>
  </si>
  <si>
    <t>Period 1</t>
  </si>
  <si>
    <t>Period 2</t>
  </si>
  <si>
    <t>Period 3</t>
  </si>
  <si>
    <t>after season</t>
  </si>
  <si>
    <t>Objective function</t>
  </si>
  <si>
    <t>Seasonality</t>
  </si>
  <si>
    <t>trend</t>
  </si>
  <si>
    <t>April</t>
  </si>
  <si>
    <t>June</t>
  </si>
  <si>
    <t>July</t>
  </si>
  <si>
    <t>Price</t>
  </si>
  <si>
    <t>P1</t>
  </si>
  <si>
    <t>2A/3B</t>
  </si>
  <si>
    <t>P2</t>
  </si>
  <si>
    <t>A/3B</t>
  </si>
  <si>
    <t>Beginning</t>
  </si>
  <si>
    <t>Current invetory</t>
  </si>
  <si>
    <t>Model revenue</t>
  </si>
  <si>
    <t>Object function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</si>
</sst>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16" borderId="6" applyNumberFormat="0" applyFon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359229</xdr:colOff>
      <xdr:row>1</xdr:row>
      <xdr:rowOff>45358</xdr:rowOff>
    </xdr:from>
    <xdr:to>
      <xdr:col>17</xdr:col>
      <xdr:colOff>511630</xdr:colOff>
      <xdr:row>24</xdr:row>
      <xdr:rowOff>185058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62670" y="233045"/>
          <a:ext cx="7147560" cy="446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zoomScale="62" zoomScaleNormal="62" workbookViewId="0">
      <selection activeCell="C19" sqref="C19"/>
    </sheetView>
  </sheetViews>
  <sheetFormatPr defaultColWidth="9" defaultRowHeight="14.8" outlineLevelCol="7"/>
  <cols>
    <col min="1" max="1" width="11.3308823529412" customWidth="1"/>
    <col min="5" max="5" width="16.1617647058824" customWidth="1"/>
    <col min="6" max="6" width="15.8308823529412" customWidth="1"/>
    <col min="7" max="7" width="12.3308823529412" customWidth="1"/>
    <col min="8" max="8" width="13.5" customWidth="1"/>
  </cols>
  <sheetData>
    <row r="1" spans="1:8">
      <c r="A1" t="s">
        <v>0</v>
      </c>
      <c r="B1">
        <v>400</v>
      </c>
      <c r="D1" t="s">
        <v>1</v>
      </c>
      <c r="E1">
        <v>10</v>
      </c>
      <c r="G1" t="s">
        <v>2</v>
      </c>
      <c r="H1">
        <v>400</v>
      </c>
    </row>
    <row r="3" spans="2:8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>
      <c r="A4" t="s">
        <v>10</v>
      </c>
      <c r="B4">
        <v>32.4999999907792</v>
      </c>
      <c r="D4">
        <f>B4-$B$7</f>
        <v>27.4999999907792</v>
      </c>
      <c r="E4">
        <f>MAX(0,B1-B4*E1)</f>
        <v>75.0000000922075</v>
      </c>
      <c r="F4">
        <f>H1-E4</f>
        <v>324.999999907792</v>
      </c>
      <c r="G4">
        <f>B4*E4</f>
        <v>2437.50000230519</v>
      </c>
      <c r="H4">
        <f>E4*D4</f>
        <v>2062.50000184415</v>
      </c>
    </row>
    <row r="5" spans="1:8">
      <c r="A5" t="s">
        <v>11</v>
      </c>
      <c r="B5">
        <v>24.9999969892343</v>
      </c>
      <c r="C5">
        <f>B4-B5</f>
        <v>7.50000300154497</v>
      </c>
      <c r="D5">
        <f t="shared" ref="D5:D6" si="0">B5-$B$7</f>
        <v>19.9999969892343</v>
      </c>
      <c r="E5">
        <f>MAX(0,F4-B5*$E$1)</f>
        <v>75.0000300154497</v>
      </c>
      <c r="F5">
        <f>F4-E5</f>
        <v>249.999969892343</v>
      </c>
      <c r="G5">
        <f t="shared" ref="G5:G6" si="1">B5*E5</f>
        <v>1875.00052457872</v>
      </c>
      <c r="H5">
        <f t="shared" ref="H5:H6" si="2">E5*D5</f>
        <v>1500.00037450147</v>
      </c>
    </row>
    <row r="6" spans="1:8">
      <c r="A6" t="s">
        <v>12</v>
      </c>
      <c r="B6">
        <v>17.4999958660253</v>
      </c>
      <c r="C6">
        <f>B5-B6</f>
        <v>7.50000112320899</v>
      </c>
      <c r="D6">
        <f t="shared" si="0"/>
        <v>12.4999958660253</v>
      </c>
      <c r="E6">
        <f>MAX(0,F5-B6*$E$1)</f>
        <v>75.0000112320899</v>
      </c>
      <c r="F6">
        <f>F5-E6</f>
        <v>174.999958660253</v>
      </c>
      <c r="G6">
        <f t="shared" si="1"/>
        <v>1312.49988651342</v>
      </c>
      <c r="H6">
        <f t="shared" si="2"/>
        <v>937.499830352974</v>
      </c>
    </row>
    <row r="7" spans="1:8">
      <c r="A7" t="s">
        <v>13</v>
      </c>
      <c r="B7">
        <v>5</v>
      </c>
      <c r="F7">
        <f>F6-E7</f>
        <v>174.999958660253</v>
      </c>
      <c r="G7">
        <f>F7*B7</f>
        <v>874.999793301264</v>
      </c>
      <c r="H7">
        <f>B7*F7</f>
        <v>874.999793301264</v>
      </c>
    </row>
    <row r="12" spans="5:6">
      <c r="E12" t="s">
        <v>14</v>
      </c>
      <c r="F12">
        <f>SUM(H4:H7)</f>
        <v>5374.99999999986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zoomScale="98" zoomScaleNormal="98" workbookViewId="0">
      <selection activeCell="E13" sqref="E13"/>
    </sheetView>
  </sheetViews>
  <sheetFormatPr defaultColWidth="9" defaultRowHeight="14.8"/>
  <cols>
    <col min="5" max="5" width="16" customWidth="1"/>
    <col min="6" max="6" width="15.5" customWidth="1"/>
    <col min="7" max="7" width="12.1617647058824" customWidth="1"/>
    <col min="8" max="8" width="13.3308823529412" customWidth="1"/>
  </cols>
  <sheetData>
    <row r="1" spans="1:8">
      <c r="A1" t="s">
        <v>0</v>
      </c>
      <c r="B1">
        <v>500</v>
      </c>
      <c r="D1" t="s">
        <v>1</v>
      </c>
      <c r="E1">
        <v>5</v>
      </c>
      <c r="G1" t="s">
        <v>2</v>
      </c>
      <c r="H1">
        <v>1000</v>
      </c>
    </row>
    <row r="3" spans="2:10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15</v>
      </c>
      <c r="J3" t="s">
        <v>16</v>
      </c>
    </row>
    <row r="4" spans="1:10">
      <c r="A4" t="s">
        <v>17</v>
      </c>
      <c r="B4">
        <v>61.9999998202295</v>
      </c>
      <c r="D4">
        <f>B4-$B$7</f>
        <v>56.9999998202295</v>
      </c>
      <c r="E4">
        <f>MIN(B1-(E1*B4)+I4+J4*20,H1)</f>
        <v>260.000000898853</v>
      </c>
      <c r="F4">
        <f>H1-E4</f>
        <v>739.999999101147</v>
      </c>
      <c r="G4">
        <f>B4*E4</f>
        <v>16120.0000089885</v>
      </c>
      <c r="H4">
        <f>E4*D4</f>
        <v>14820.0000044943</v>
      </c>
      <c r="I4">
        <v>50</v>
      </c>
      <c r="J4">
        <v>1</v>
      </c>
    </row>
    <row r="5" spans="1:10">
      <c r="A5" t="s">
        <v>18</v>
      </c>
      <c r="B5">
        <v>24.999989312516</v>
      </c>
      <c r="C5">
        <f>B4-B5</f>
        <v>37.0000105077135</v>
      </c>
      <c r="D5">
        <f t="shared" ref="D5:D6" si="0">B5-$B$7</f>
        <v>19.999989312516</v>
      </c>
      <c r="E5">
        <f>MIN(B1-B5*E1+I5+J5*20,F4)</f>
        <v>15.0000534374201</v>
      </c>
      <c r="F5">
        <f>F4-E5</f>
        <v>724.999945663727</v>
      </c>
      <c r="G5">
        <f t="shared" ref="G5:G6" si="1">B5*E5</f>
        <v>375.001175622672</v>
      </c>
      <c r="H5">
        <f t="shared" ref="H5:H6" si="2">E5*D5</f>
        <v>300.000908435571</v>
      </c>
      <c r="I5">
        <v>-400</v>
      </c>
      <c r="J5">
        <v>2</v>
      </c>
    </row>
    <row r="6" spans="1:10">
      <c r="A6" t="s">
        <v>19</v>
      </c>
      <c r="B6">
        <v>24.9999897127789</v>
      </c>
      <c r="C6">
        <f>B5-B6</f>
        <v>-4.0026290548667e-7</v>
      </c>
      <c r="D6">
        <f t="shared" si="0"/>
        <v>19.9999897127789</v>
      </c>
      <c r="E6">
        <f>MIN(B1-B6*E1+I6+J6*20,F5)</f>
        <v>135.000051436106</v>
      </c>
      <c r="F6">
        <f>F5-E6</f>
        <v>589.999894227622</v>
      </c>
      <c r="G6">
        <f t="shared" si="1"/>
        <v>3374.99989712726</v>
      </c>
      <c r="H6">
        <f t="shared" si="2"/>
        <v>2699.99963994673</v>
      </c>
      <c r="I6">
        <v>-300</v>
      </c>
      <c r="J6">
        <v>3</v>
      </c>
    </row>
    <row r="7" spans="1:8">
      <c r="A7" t="s">
        <v>13</v>
      </c>
      <c r="B7">
        <v>5</v>
      </c>
      <c r="F7">
        <f>F6-E7</f>
        <v>589.999894227622</v>
      </c>
      <c r="G7">
        <f>F7*B7</f>
        <v>2949.99947113811</v>
      </c>
      <c r="H7">
        <f>B7*F7</f>
        <v>2949.99947113811</v>
      </c>
    </row>
    <row r="11" spans="3:3">
      <c r="C11">
        <f>B4*E1</f>
        <v>309.999999101147</v>
      </c>
    </row>
    <row r="12" spans="5:6">
      <c r="E12" t="s">
        <v>14</v>
      </c>
      <c r="F12">
        <f>SUM(H4:H7)</f>
        <v>20770.0000240147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zoomScale="170" zoomScaleNormal="170" workbookViewId="0">
      <selection activeCell="C20" sqref="C20"/>
    </sheetView>
  </sheetViews>
  <sheetFormatPr defaultColWidth="9" defaultRowHeight="14.8" outlineLevelRow="4" outlineLevelCol="3"/>
  <cols>
    <col min="4" max="4" width="20.8308823529412" customWidth="1"/>
  </cols>
  <sheetData>
    <row r="1" spans="1:2">
      <c r="A1" t="s">
        <v>0</v>
      </c>
      <c r="B1">
        <v>500</v>
      </c>
    </row>
    <row r="2" spans="1:2">
      <c r="A2" t="s">
        <v>1</v>
      </c>
      <c r="B2">
        <v>10</v>
      </c>
    </row>
    <row r="3" spans="4:4">
      <c r="D3" t="s">
        <v>20</v>
      </c>
    </row>
    <row r="4" spans="2:4">
      <c r="B4" t="s">
        <v>21</v>
      </c>
      <c r="C4" t="s">
        <v>22</v>
      </c>
      <c r="D4">
        <f>2*B1/(3*B2)</f>
        <v>33.3333333333333</v>
      </c>
    </row>
    <row r="5" spans="2:4">
      <c r="B5" t="s">
        <v>23</v>
      </c>
      <c r="C5" t="s">
        <v>24</v>
      </c>
      <c r="D5">
        <f>B1/(3*B2)</f>
        <v>16.6666666666667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E12" sqref="E12"/>
    </sheetView>
  </sheetViews>
  <sheetFormatPr defaultColWidth="8.94117647058824" defaultRowHeight="14.8" outlineLevelCol="7"/>
  <cols>
    <col min="6" max="6" width="13.2352941176471" customWidth="1"/>
    <col min="7" max="7" width="11.2720588235294" customWidth="1"/>
  </cols>
  <sheetData>
    <row r="1" spans="1:7">
      <c r="A1" t="s">
        <v>0</v>
      </c>
      <c r="B1">
        <v>400</v>
      </c>
      <c r="D1" t="s">
        <v>1</v>
      </c>
      <c r="E1">
        <v>10</v>
      </c>
      <c r="F1" t="s">
        <v>25</v>
      </c>
      <c r="G1">
        <v>400</v>
      </c>
    </row>
    <row r="3" spans="2:8">
      <c r="B3" t="s">
        <v>3</v>
      </c>
      <c r="C3" t="s">
        <v>4</v>
      </c>
      <c r="D3" t="s">
        <v>5</v>
      </c>
      <c r="E3" t="s">
        <v>6</v>
      </c>
      <c r="F3" t="s">
        <v>26</v>
      </c>
      <c r="G3" t="s">
        <v>8</v>
      </c>
      <c r="H3" t="s">
        <v>27</v>
      </c>
    </row>
    <row r="4" spans="1:8">
      <c r="A4" t="s">
        <v>10</v>
      </c>
      <c r="B4">
        <v>30</v>
      </c>
      <c r="D4">
        <f>B4-$B$7</f>
        <v>25</v>
      </c>
      <c r="E4">
        <f>MAX(0,B1-B4*$E$1)</f>
        <v>100</v>
      </c>
      <c r="F4">
        <f>$G$1-E4</f>
        <v>300</v>
      </c>
      <c r="G4">
        <f>E4*F4</f>
        <v>30000</v>
      </c>
      <c r="H4">
        <f>E4*D4</f>
        <v>2500</v>
      </c>
    </row>
    <row r="5" spans="1:8">
      <c r="A5" t="s">
        <v>11</v>
      </c>
      <c r="B5">
        <v>30</v>
      </c>
      <c r="C5">
        <f>B4-B5</f>
        <v>0</v>
      </c>
      <c r="D5">
        <f>B5-$B$7</f>
        <v>25</v>
      </c>
      <c r="E5">
        <f>MAX(0,F4-B5*$E$1)</f>
        <v>0</v>
      </c>
      <c r="F5">
        <f>F4-E5</f>
        <v>300</v>
      </c>
      <c r="G5">
        <f>E5*F5</f>
        <v>0</v>
      </c>
      <c r="H5">
        <f>E5*D5</f>
        <v>0</v>
      </c>
    </row>
    <row r="6" spans="1:8">
      <c r="A6" t="s">
        <v>12</v>
      </c>
      <c r="B6">
        <v>30</v>
      </c>
      <c r="C6">
        <f>B5-B6</f>
        <v>0</v>
      </c>
      <c r="D6">
        <f>B6-$B$7</f>
        <v>25</v>
      </c>
      <c r="E6">
        <f>MAX(0,F5-B6*$E$1)</f>
        <v>0</v>
      </c>
      <c r="F6">
        <f>F5-E6</f>
        <v>300</v>
      </c>
      <c r="G6">
        <f>E6*F6</f>
        <v>0</v>
      </c>
      <c r="H6">
        <f>E6*D6</f>
        <v>0</v>
      </c>
    </row>
    <row r="7" spans="1:8">
      <c r="A7" t="s">
        <v>13</v>
      </c>
      <c r="B7">
        <v>5</v>
      </c>
      <c r="C7"/>
      <c r="F7">
        <f>F6-E7</f>
        <v>300</v>
      </c>
      <c r="G7">
        <f>F7*B7</f>
        <v>1500</v>
      </c>
      <c r="H7">
        <f>F7*B7</f>
        <v>1500</v>
      </c>
    </row>
    <row r="11" spans="4:5">
      <c r="D11" t="s">
        <v>28</v>
      </c>
      <c r="E11">
        <f>SUM(H4:H7)</f>
        <v>4000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Deterministic Demand</vt:lpstr>
      <vt:lpstr>Undeterministic demand</vt:lpstr>
      <vt:lpstr>One period</vt:lpstr>
      <vt:lpstr>Deterministic Demand Practice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2020-06-29T21:16:00Z</dcterms:created>
  <dcterms:modified xsi:type="dcterms:W3CDTF">2021-08-12T13:24:43Z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