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80" activeTab="3"/>
  </bookViews>
  <sheets>
    <sheet name="R,S" sheetId="1" r:id="rId1"/>
    <sheet name="S,Q" sheetId="2" r:id="rId2"/>
    <sheet name="s,S" sheetId="3" r:id="rId3"/>
    <sheet name="Base stock Policy" sheetId="4" r:id="rId4"/>
  </sheets>
  <calcPr calcId="144525"/>
</workbook>
</file>

<file path=xl/sharedStrings.xml><?xml version="1.0" encoding="utf-8"?>
<sst xmlns="http://schemas.openxmlformats.org/spreadsheetml/2006/main" count="38">
  <si>
    <t>You are the supply chain manager of cofee co, a chain store which  sells Hot coffe for take away or in packages to customers, your supplier columbia blend is your main suppliers for cofee,you order from him every two weeks while it takes around three weeks for every order to arrive . you average daily demand of cofee is around 400 kilos we a standard deviation of 70 kilos. you were requested to determine your R,S policy for cofee  for cofee co. assume as service level of 90%</t>
  </si>
  <si>
    <t>R</t>
  </si>
  <si>
    <t>two week</t>
  </si>
  <si>
    <t>L</t>
  </si>
  <si>
    <t>three week</t>
  </si>
  <si>
    <t>R+L</t>
  </si>
  <si>
    <t>Demand</t>
  </si>
  <si>
    <t>sd</t>
  </si>
  <si>
    <t>Demand Leadtime+R</t>
  </si>
  <si>
    <t>Sigmadl</t>
  </si>
  <si>
    <t>service</t>
  </si>
  <si>
    <t>K factory</t>
  </si>
  <si>
    <t>Max</t>
  </si>
  <si>
    <t>Every two weeks order up to 14001</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</si>
  <si>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300 kilos we a standard deviation of 50 kilos. If yoou were to set an (S,Q) policy , what will your reorder point and Q be. You want to follow an EOQ ordering point knowing that your ordering cost is 4000 while your holding cost is 50 USD,service level is 0.9</t>
  </si>
  <si>
    <t xml:space="preserve">daily demand </t>
  </si>
  <si>
    <t>annual demand</t>
  </si>
  <si>
    <t>daily * 365</t>
  </si>
  <si>
    <t>h</t>
  </si>
  <si>
    <t>S</t>
  </si>
  <si>
    <t>EOQ</t>
  </si>
  <si>
    <t>You are the supply chain manager of cofee co, a chain store which  sells Hot cofee for take away or in packages to customers, your supplier columbia blend is your main suppliers for cofee, it takes around three weeks for every order to arrive . you average daily demand of cofee is around 320 kilos we a standard deviation of 60 kilos. If yoou were to set an (s,S) policy , what will your reorder point and S be. Knowing that you want your max to be 2 the Min. Assume a service level of 0.9</t>
  </si>
  <si>
    <t>Demand leadtime</t>
  </si>
  <si>
    <t>K factor</t>
  </si>
  <si>
    <t>Min</t>
  </si>
  <si>
    <t>Daily demand</t>
  </si>
  <si>
    <t>SD</t>
  </si>
  <si>
    <t>Service level</t>
  </si>
  <si>
    <t>Whenever your inventory position reaches 6720, order up to 14144</t>
  </si>
  <si>
    <t>Lead ttime</t>
  </si>
  <si>
    <t>You are the supply chain manager of cofee co, a chain store which  sells Hot cofee for take away or in packages to customers, your supplier columbia blend is your main suppliers for cofee, it takes around four weeks for every order to arrive . you average daily demand of cofee is around 400 kilos we a standard deviation of 50 kilos. If you were to set a base stock  policy , what will be your base?</t>
  </si>
  <si>
    <t>leeadtime</t>
  </si>
  <si>
    <t>Average Daily demand</t>
  </si>
  <si>
    <t>Base</t>
  </si>
  <si>
    <t>Sigma DL</t>
  </si>
  <si>
    <t>Kfactor</t>
  </si>
  <si>
    <t>Base = Max</t>
  </si>
  <si>
    <t>Set a base for 11539 and order what is sold every time period</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</si>
</sst>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2">
    <font>
      <sz val="12"/>
      <color theme="1"/>
      <name val="Calibri"/>
      <charset val="134"/>
      <scheme val="minor"/>
    </font>
    <font>
      <sz val="18"/>
      <color theme="1"/>
      <name val="Calibri"/>
      <charset val="134"/>
      <scheme val="minor"/>
    </font>
    <font>
      <sz val="11"/>
      <color theme="0"/>
      <name val="Calibri"/>
      <charset val="0"/>
      <scheme val="minor"/>
    </font>
    <font>
      <u/>
      <sz val="11"/>
      <color rgb="FF800080"/>
      <name val="Calibri"/>
      <charset val="0"/>
      <scheme val="minor"/>
    </font>
    <font>
      <sz val="11"/>
      <color theme="1"/>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b/>
      <sz val="11"/>
      <color rgb="FFFFFFFF"/>
      <name val="Calibri"/>
      <charset val="0"/>
      <scheme val="minor"/>
    </font>
    <font>
      <u/>
      <sz val="11"/>
      <color rgb="FF0000FF"/>
      <name val="Calibri"/>
      <charset val="0"/>
      <scheme val="minor"/>
    </font>
    <font>
      <sz val="11"/>
      <color rgb="FFFF0000"/>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b/>
      <sz val="13"/>
      <color theme="3"/>
      <name val="Calibri"/>
      <charset val="134"/>
      <scheme val="minor"/>
    </font>
    <font>
      <b/>
      <sz val="18"/>
      <color theme="3"/>
      <name val="Calibri"/>
      <charset val="134"/>
      <scheme val="minor"/>
    </font>
    <font>
      <sz val="11"/>
      <color rgb="FF9C65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9"/>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 fillId="30" borderId="0" applyNumberFormat="0" applyBorder="0" applyAlignment="0" applyProtection="0">
      <alignment vertical="center"/>
    </xf>
    <xf numFmtId="0" fontId="5" fillId="7" borderId="0" applyNumberFormat="0" applyBorder="0" applyAlignment="0" applyProtection="0">
      <alignment vertical="center"/>
    </xf>
    <xf numFmtId="0" fontId="2" fillId="18" borderId="0" applyNumberFormat="0" applyBorder="0" applyAlignment="0" applyProtection="0">
      <alignment vertical="center"/>
    </xf>
    <xf numFmtId="0" fontId="2" fillId="27" borderId="0" applyNumberFormat="0" applyBorder="0" applyAlignment="0" applyProtection="0">
      <alignment vertical="center"/>
    </xf>
    <xf numFmtId="0" fontId="5" fillId="31" borderId="0" applyNumberFormat="0" applyBorder="0" applyAlignment="0" applyProtection="0">
      <alignment vertical="center"/>
    </xf>
    <xf numFmtId="0" fontId="5" fillId="21" borderId="0" applyNumberFormat="0" applyBorder="0" applyAlignment="0" applyProtection="0">
      <alignment vertical="center"/>
    </xf>
    <xf numFmtId="0" fontId="2" fillId="23" borderId="0" applyNumberFormat="0" applyBorder="0" applyAlignment="0" applyProtection="0">
      <alignment vertical="center"/>
    </xf>
    <xf numFmtId="0" fontId="2" fillId="22" borderId="0" applyNumberFormat="0" applyBorder="0" applyAlignment="0" applyProtection="0">
      <alignment vertical="center"/>
    </xf>
    <xf numFmtId="0" fontId="5" fillId="25" borderId="0" applyNumberFormat="0" applyBorder="0" applyAlignment="0" applyProtection="0">
      <alignment vertical="center"/>
    </xf>
    <xf numFmtId="0" fontId="2" fillId="17" borderId="0" applyNumberFormat="0" applyBorder="0" applyAlignment="0" applyProtection="0">
      <alignment vertical="center"/>
    </xf>
    <xf numFmtId="0" fontId="8" fillId="0" borderId="3" applyNumberFormat="0" applyFill="0" applyAlignment="0" applyProtection="0">
      <alignment vertical="center"/>
    </xf>
    <xf numFmtId="0" fontId="5" fillId="20" borderId="0" applyNumberFormat="0" applyBorder="0" applyAlignment="0" applyProtection="0">
      <alignment vertical="center"/>
    </xf>
    <xf numFmtId="0" fontId="2" fillId="15" borderId="0" applyNumberFormat="0" applyBorder="0" applyAlignment="0" applyProtection="0">
      <alignment vertical="center"/>
    </xf>
    <xf numFmtId="0" fontId="2" fillId="14" borderId="0" applyNumberFormat="0" applyBorder="0" applyAlignment="0" applyProtection="0">
      <alignment vertical="center"/>
    </xf>
    <xf numFmtId="0" fontId="5" fillId="24" borderId="0" applyNumberFormat="0" applyBorder="0" applyAlignment="0" applyProtection="0">
      <alignment vertical="center"/>
    </xf>
    <xf numFmtId="0" fontId="2" fillId="2" borderId="0" applyNumberFormat="0" applyBorder="0" applyAlignment="0" applyProtection="0">
      <alignment vertical="center"/>
    </xf>
    <xf numFmtId="0" fontId="5" fillId="9" borderId="0" applyNumberFormat="0" applyBorder="0" applyAlignment="0" applyProtection="0">
      <alignment vertical="center"/>
    </xf>
    <xf numFmtId="0" fontId="5" fillId="32" borderId="0" applyNumberFormat="0" applyBorder="0" applyAlignment="0" applyProtection="0">
      <alignment vertical="center"/>
    </xf>
    <xf numFmtId="0" fontId="2" fillId="12" borderId="0" applyNumberFormat="0" applyBorder="0" applyAlignment="0" applyProtection="0">
      <alignment vertical="center"/>
    </xf>
    <xf numFmtId="0" fontId="20" fillId="26" borderId="0" applyNumberFormat="0" applyBorder="0" applyAlignment="0" applyProtection="0">
      <alignment vertical="center"/>
    </xf>
    <xf numFmtId="0" fontId="2" fillId="16" borderId="0" applyNumberFormat="0" applyBorder="0" applyAlignment="0" applyProtection="0">
      <alignment vertical="center"/>
    </xf>
    <xf numFmtId="0" fontId="17" fillId="19" borderId="0" applyNumberFormat="0" applyBorder="0" applyAlignment="0" applyProtection="0">
      <alignment vertical="center"/>
    </xf>
    <xf numFmtId="0" fontId="5" fillId="8" borderId="0" applyNumberFormat="0" applyBorder="0" applyAlignment="0" applyProtection="0">
      <alignment vertical="center"/>
    </xf>
    <xf numFmtId="0" fontId="15" fillId="0" borderId="7" applyNumberFormat="0" applyFill="0" applyAlignment="0" applyProtection="0">
      <alignment vertical="center"/>
    </xf>
    <xf numFmtId="0" fontId="16" fillId="11" borderId="8" applyNumberFormat="0" applyAlignment="0" applyProtection="0">
      <alignment vertical="center"/>
    </xf>
    <xf numFmtId="44" fontId="4" fillId="0" borderId="0" applyFont="0" applyFill="0" applyBorder="0" applyAlignment="0" applyProtection="0">
      <alignment vertical="center"/>
    </xf>
    <xf numFmtId="0" fontId="5" fillId="29" borderId="0" applyNumberFormat="0" applyBorder="0" applyAlignment="0" applyProtection="0">
      <alignment vertical="center"/>
    </xf>
    <xf numFmtId="0" fontId="4" fillId="6" borderId="4" applyNumberFormat="0" applyFont="0" applyAlignment="0" applyProtection="0">
      <alignment vertical="center"/>
    </xf>
    <xf numFmtId="0" fontId="21" fillId="28" borderId="5" applyNumberFormat="0" applyAlignment="0" applyProtection="0">
      <alignment vertical="center"/>
    </xf>
    <xf numFmtId="0" fontId="7" fillId="0" borderId="0" applyNumberFormat="0" applyFill="0" applyBorder="0" applyAlignment="0" applyProtection="0">
      <alignment vertical="center"/>
    </xf>
    <xf numFmtId="0" fontId="10" fillId="11" borderId="5" applyNumberFormat="0" applyAlignment="0" applyProtection="0">
      <alignment vertical="center"/>
    </xf>
    <xf numFmtId="0" fontId="9" fillId="5" borderId="0" applyNumberFormat="0" applyBorder="0" applyAlignment="0" applyProtection="0">
      <alignment vertical="center"/>
    </xf>
    <xf numFmtId="0" fontId="7" fillId="0" borderId="2" applyNumberFormat="0" applyFill="0" applyAlignment="0" applyProtection="0">
      <alignment vertical="center"/>
    </xf>
    <xf numFmtId="0" fontId="11" fillId="0" borderId="0" applyNumberFormat="0" applyFill="0" applyBorder="0" applyAlignment="0" applyProtection="0">
      <alignment vertical="center"/>
    </xf>
    <xf numFmtId="0" fontId="6" fillId="0" borderId="1" applyNumberFormat="0" applyFill="0" applyAlignment="0" applyProtection="0">
      <alignment vertical="center"/>
    </xf>
    <xf numFmtId="177" fontId="4" fillId="0" borderId="0" applyFont="0" applyFill="0" applyBorder="0" applyAlignment="0" applyProtection="0">
      <alignment vertical="center"/>
    </xf>
    <xf numFmtId="0" fontId="5" fillId="4" borderId="0" applyNumberFormat="0" applyBorder="0" applyAlignment="0" applyProtection="0">
      <alignment vertical="center"/>
    </xf>
    <xf numFmtId="0" fontId="19" fillId="0" borderId="0" applyNumberFormat="0" applyFill="0" applyBorder="0" applyAlignment="0" applyProtection="0">
      <alignment vertical="center"/>
    </xf>
    <xf numFmtId="42" fontId="4" fillId="0" borderId="0" applyFont="0" applyFill="0" applyBorder="0" applyAlignment="0" applyProtection="0">
      <alignment vertical="center"/>
    </xf>
    <xf numFmtId="0" fontId="1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10" borderId="0" applyNumberFormat="0" applyBorder="0" applyAlignment="0" applyProtection="0">
      <alignment vertical="center"/>
    </xf>
    <xf numFmtId="0" fontId="13" fillId="0" borderId="0" applyNumberFormat="0" applyFill="0" applyBorder="0" applyAlignment="0" applyProtection="0">
      <alignment vertical="center"/>
    </xf>
    <xf numFmtId="0" fontId="18" fillId="0" borderId="1" applyNumberFormat="0" applyFill="0" applyAlignment="0" applyProtection="0">
      <alignment vertical="center"/>
    </xf>
    <xf numFmtId="176" fontId="4" fillId="0" borderId="0" applyFont="0" applyFill="0" applyBorder="0" applyAlignment="0" applyProtection="0">
      <alignment vertical="center"/>
    </xf>
    <xf numFmtId="0" fontId="12" fillId="13" borderId="6" applyNumberFormat="0" applyAlignment="0" applyProtection="0">
      <alignment vertical="center"/>
    </xf>
    <xf numFmtId="0" fontId="2" fillId="3" borderId="0" applyNumberFormat="0" applyBorder="0" applyAlignment="0" applyProtection="0">
      <alignment vertical="center"/>
    </xf>
    <xf numFmtId="9" fontId="4" fillId="0" borderId="0" applyFont="0" applyFill="0" applyBorder="0" applyAlignment="0" applyProtection="0">
      <alignment vertical="center"/>
    </xf>
  </cellStyleXfs>
  <cellXfs count="3">
    <xf numFmtId="0" fontId="0" fillId="0" borderId="0" xfId="0"/>
    <xf numFmtId="0" fontId="1" fillId="2" borderId="0" xfId="0" applyFont="1" applyFill="1" applyAlignment="1">
      <alignment horizontal="center" vertical="center" wrapText="1"/>
    </xf>
    <xf numFmtId="0" fontId="0" fillId="0" borderId="0" xfId="0"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topLeftCell="A2" workbookViewId="0">
      <selection activeCell="C24" sqref="C24"/>
    </sheetView>
  </sheetViews>
  <sheetFormatPr defaultColWidth="9" defaultRowHeight="14.8" outlineLevelCol="7"/>
  <cols>
    <col min="2" max="2" width="12.4926470588235" customWidth="1"/>
    <col min="3" max="3" width="22.3308823529412" customWidth="1"/>
    <col min="5" max="6" width="12.6470588235294"/>
    <col min="7" max="7" width="16.8308823529412" customWidth="1"/>
  </cols>
  <sheetData>
    <row r="1" spans="1:7">
      <c r="A1" s="1" t="s">
        <v>0</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19" spans="2:4">
      <c r="B19" t="s">
        <v>1</v>
      </c>
      <c r="C19">
        <v>14</v>
      </c>
      <c r="D19" t="s">
        <v>2</v>
      </c>
    </row>
    <row r="20" spans="2:4">
      <c r="B20" t="s">
        <v>3</v>
      </c>
      <c r="C20">
        <v>21</v>
      </c>
      <c r="D20" t="s">
        <v>4</v>
      </c>
    </row>
    <row r="21" spans="2:3">
      <c r="B21" t="s">
        <v>5</v>
      </c>
      <c r="C21">
        <f>C19+C20</f>
        <v>35</v>
      </c>
    </row>
    <row r="22" spans="2:3">
      <c r="B22" t="s">
        <v>6</v>
      </c>
      <c r="C22">
        <v>400</v>
      </c>
    </row>
    <row r="23" spans="2:3">
      <c r="B23" t="s">
        <v>7</v>
      </c>
      <c r="C23">
        <v>70</v>
      </c>
    </row>
    <row r="25" spans="2:6">
      <c r="B25" t="s">
        <v>8</v>
      </c>
      <c r="C25" t="s">
        <v>9</v>
      </c>
      <c r="D25" t="s">
        <v>10</v>
      </c>
      <c r="E25" t="s">
        <v>11</v>
      </c>
      <c r="F25" t="s">
        <v>12</v>
      </c>
    </row>
    <row r="26" spans="2:6">
      <c r="B26">
        <f>C22*C21</f>
        <v>14000</v>
      </c>
      <c r="C26">
        <f>C23*SQRT(C21)</f>
        <v>414.125584816973</v>
      </c>
      <c r="D26">
        <v>0.9</v>
      </c>
      <c r="E26">
        <f>NORMSINV(D26)</f>
        <v>1.2815515655446</v>
      </c>
      <c r="F26">
        <f>B26+D26*E26</f>
        <v>14001.153396409</v>
      </c>
    </row>
    <row r="28" spans="2:8">
      <c r="B28" s="2" t="s">
        <v>13</v>
      </c>
      <c r="C28" s="2"/>
      <c r="D28" s="2"/>
      <c r="E28" s="2"/>
      <c r="F28" s="2"/>
      <c r="G28" s="2"/>
      <c r="H28" s="2"/>
    </row>
    <row r="29" spans="2:8">
      <c r="B29" s="2"/>
      <c r="C29" s="2"/>
      <c r="D29" s="2"/>
      <c r="E29" s="2"/>
      <c r="F29" s="2"/>
      <c r="G29" s="2"/>
      <c r="H29" s="2"/>
    </row>
  </sheetData>
  <mergeCells count="2">
    <mergeCell ref="A1:G17"/>
    <mergeCell ref="B28:H29"/>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6"/>
  <sheetViews>
    <sheetView workbookViewId="0">
      <selection activeCell="D26" sqref="D26"/>
    </sheetView>
  </sheetViews>
  <sheetFormatPr defaultColWidth="9" defaultRowHeight="14.8" outlineLevelCol="6"/>
  <cols>
    <col min="2" max="2" width="14" customWidth="1"/>
    <col min="4" max="4" width="12.6470588235294"/>
    <col min="6" max="6" width="16" customWidth="1"/>
    <col min="8" max="8" width="12.8308823529412" customWidth="1"/>
  </cols>
  <sheetData>
    <row r="1" spans="1:7">
      <c r="A1" s="1" t="s">
        <v>14</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21" spans="2:3">
      <c r="B21" t="s">
        <v>15</v>
      </c>
      <c r="C21">
        <v>300</v>
      </c>
    </row>
    <row r="22" spans="2:4">
      <c r="B22" t="s">
        <v>16</v>
      </c>
      <c r="C22">
        <f>C21*365</f>
        <v>109500</v>
      </c>
      <c r="D22" t="s">
        <v>17</v>
      </c>
    </row>
    <row r="23" spans="2:3">
      <c r="B23" t="s">
        <v>7</v>
      </c>
      <c r="C23">
        <v>50</v>
      </c>
    </row>
    <row r="24" spans="2:3">
      <c r="B24" t="s">
        <v>18</v>
      </c>
      <c r="C24">
        <v>50</v>
      </c>
    </row>
    <row r="25" spans="2:3">
      <c r="B25" t="s">
        <v>19</v>
      </c>
      <c r="C25">
        <v>4000</v>
      </c>
    </row>
    <row r="26" spans="2:4">
      <c r="B26" t="s">
        <v>20</v>
      </c>
      <c r="C26">
        <f>SQRT((2*C25*C22)/C24)</f>
        <v>4185.68990729127</v>
      </c>
      <c r="D26">
        <f>SQRT((2*C25*C22)/C24)</f>
        <v>4185.68990729127</v>
      </c>
    </row>
  </sheetData>
  <mergeCells count="1">
    <mergeCell ref="A1:G17"/>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
  <sheetViews>
    <sheetView zoomScale="83" zoomScaleNormal="83" workbookViewId="0">
      <selection activeCell="I21" sqref="I21"/>
    </sheetView>
  </sheetViews>
  <sheetFormatPr defaultColWidth="9" defaultRowHeight="14.8"/>
  <cols>
    <col min="2" max="2" width="11.6544117647059" customWidth="1"/>
    <col min="3" max="3" width="12.3308823529412" customWidth="1"/>
    <col min="6" max="6" width="15.8308823529412" customWidth="1"/>
    <col min="7" max="9" width="12.6470588235294"/>
  </cols>
  <sheetData>
    <row r="1" spans="1:6">
      <c r="A1" s="1" t="s">
        <v>21</v>
      </c>
      <c r="B1" s="1"/>
      <c r="C1" s="1"/>
      <c r="D1" s="1"/>
      <c r="E1" s="1"/>
      <c r="F1" s="1"/>
    </row>
    <row r="2" spans="1:6">
      <c r="A2" s="1"/>
      <c r="B2" s="1"/>
      <c r="C2" s="1"/>
      <c r="D2" s="1"/>
      <c r="E2" s="1"/>
      <c r="F2" s="1"/>
    </row>
    <row r="3" spans="1:6">
      <c r="A3" s="1"/>
      <c r="B3" s="1"/>
      <c r="C3" s="1"/>
      <c r="D3" s="1"/>
      <c r="E3" s="1"/>
      <c r="F3" s="1"/>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row r="15" spans="1:6">
      <c r="A15" s="1"/>
      <c r="B15" s="1"/>
      <c r="C15" s="1"/>
      <c r="D15" s="1"/>
      <c r="E15" s="1"/>
      <c r="F15" s="1"/>
    </row>
    <row r="16" spans="1:6">
      <c r="A16" s="1"/>
      <c r="B16" s="1"/>
      <c r="C16" s="1"/>
      <c r="D16" s="1"/>
      <c r="E16" s="1"/>
      <c r="F16" s="1"/>
    </row>
    <row r="17" spans="1:6">
      <c r="A17" s="1"/>
      <c r="B17" s="1"/>
      <c r="C17" s="1"/>
      <c r="D17" s="1"/>
      <c r="E17" s="1"/>
      <c r="F17" s="1"/>
    </row>
    <row r="19" spans="5:9">
      <c r="E19" t="s">
        <v>22</v>
      </c>
      <c r="F19" t="s">
        <v>9</v>
      </c>
      <c r="G19" t="s">
        <v>23</v>
      </c>
      <c r="H19" t="s">
        <v>24</v>
      </c>
      <c r="I19" t="s">
        <v>12</v>
      </c>
    </row>
    <row r="20" spans="2:9">
      <c r="B20" t="s">
        <v>25</v>
      </c>
      <c r="C20">
        <v>320</v>
      </c>
      <c r="E20">
        <f>C20*C23</f>
        <v>6720</v>
      </c>
      <c r="F20">
        <f>SQRT(C23)*C21</f>
        <v>274.95454169735</v>
      </c>
      <c r="G20">
        <f>NORMSINV(C22)</f>
        <v>1.2815515655446</v>
      </c>
      <c r="H20">
        <f>E20+F20*G20</f>
        <v>7072.36842336584</v>
      </c>
      <c r="I20">
        <f>H20*2</f>
        <v>14144.7368467317</v>
      </c>
    </row>
    <row r="21" spans="2:3">
      <c r="B21" t="s">
        <v>26</v>
      </c>
      <c r="C21">
        <v>60</v>
      </c>
    </row>
    <row r="22" spans="2:9">
      <c r="B22" t="s">
        <v>27</v>
      </c>
      <c r="C22">
        <v>0.9</v>
      </c>
      <c r="E22" s="2" t="s">
        <v>28</v>
      </c>
      <c r="F22" s="2"/>
      <c r="G22" s="2"/>
      <c r="H22" s="2"/>
      <c r="I22" s="2"/>
    </row>
    <row r="23" spans="2:9">
      <c r="B23" t="s">
        <v>29</v>
      </c>
      <c r="C23">
        <f>3*7</f>
        <v>21</v>
      </c>
      <c r="E23" s="2"/>
      <c r="F23" s="2"/>
      <c r="G23" s="2"/>
      <c r="H23" s="2"/>
      <c r="I23" s="2"/>
    </row>
  </sheetData>
  <mergeCells count="2">
    <mergeCell ref="A1:F17"/>
    <mergeCell ref="E22:I23"/>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
  <sheetViews>
    <sheetView tabSelected="1" zoomScale="83" zoomScaleNormal="83" workbookViewId="0">
      <selection activeCell="E23" sqref="E23"/>
    </sheetView>
  </sheetViews>
  <sheetFormatPr defaultColWidth="9" defaultRowHeight="14.8"/>
  <cols>
    <col min="2" max="2" width="15.8308823529412" customWidth="1"/>
    <col min="4" max="4" width="19.6617647058824" customWidth="1"/>
    <col min="5" max="5" width="12.6470588235294"/>
  </cols>
  <sheetData>
    <row r="1" spans="1:7">
      <c r="A1" s="1" t="s">
        <v>30</v>
      </c>
      <c r="B1" s="1"/>
      <c r="C1" s="1"/>
      <c r="D1" s="1"/>
      <c r="E1" s="1"/>
      <c r="F1" s="1"/>
      <c r="G1" s="1"/>
    </row>
    <row r="2" spans="1:7">
      <c r="A2" s="1"/>
      <c r="B2" s="1"/>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c r="A15" s="1"/>
      <c r="B15" s="1"/>
      <c r="C15" s="1"/>
      <c r="D15" s="1"/>
      <c r="E15" s="1"/>
      <c r="F15" s="1"/>
      <c r="G15" s="1"/>
    </row>
    <row r="16" spans="1:7">
      <c r="A16" s="1"/>
      <c r="B16" s="1"/>
      <c r="C16" s="1"/>
      <c r="D16" s="1"/>
      <c r="E16" s="1"/>
      <c r="F16" s="1"/>
      <c r="G16" s="1"/>
    </row>
    <row r="17" spans="1:7">
      <c r="A17" s="1"/>
      <c r="B17" s="1"/>
      <c r="C17" s="1"/>
      <c r="D17" s="1"/>
      <c r="E17" s="1"/>
      <c r="F17" s="1"/>
      <c r="G17" s="1"/>
    </row>
    <row r="19" spans="1:6">
      <c r="A19" t="s">
        <v>31</v>
      </c>
      <c r="B19" t="s">
        <v>26</v>
      </c>
      <c r="C19" t="s">
        <v>32</v>
      </c>
      <c r="F19" t="s">
        <v>33</v>
      </c>
    </row>
    <row r="20" spans="1:3">
      <c r="A20">
        <f>4*7</f>
        <v>28</v>
      </c>
      <c r="B20">
        <v>50</v>
      </c>
      <c r="C20">
        <v>400</v>
      </c>
    </row>
    <row r="22" spans="1:5">
      <c r="A22" t="s">
        <v>22</v>
      </c>
      <c r="B22" t="s">
        <v>34</v>
      </c>
      <c r="C22" t="s">
        <v>27</v>
      </c>
      <c r="D22" t="s">
        <v>35</v>
      </c>
      <c r="E22" t="s">
        <v>36</v>
      </c>
    </row>
    <row r="23" spans="1:5">
      <c r="A23">
        <f>C20*A20</f>
        <v>11200</v>
      </c>
      <c r="B23">
        <f>B20*SQRT(A20)</f>
        <v>264.575131106459</v>
      </c>
      <c r="C23">
        <v>0.9</v>
      </c>
      <c r="D23">
        <f>NORMSINV(C23)</f>
        <v>1.2815515655446</v>
      </c>
      <c r="E23">
        <f>A23+B23*D23</f>
        <v>11539.0666734737</v>
      </c>
    </row>
    <row r="26" spans="3:10">
      <c r="C26" s="2" t="s">
        <v>37</v>
      </c>
      <c r="D26" s="2"/>
      <c r="E26" s="2"/>
      <c r="F26" s="2"/>
      <c r="G26" s="2"/>
      <c r="H26" s="2"/>
      <c r="I26" s="2"/>
      <c r="J26" s="2"/>
    </row>
  </sheetData>
  <mergeCells count="2">
    <mergeCell ref="C26:J26"/>
    <mergeCell ref="A1:G17"/>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R,S</vt:lpstr>
      <vt:lpstr>S,Q</vt:lpstr>
      <vt:lpstr>s,S</vt:lpstr>
      <vt:lpstr>Base stock Policy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haytham omar</dc:creator>
  <cp:lastModifiedBy>haytham omar</cp:lastModifiedBy>
  <dcterms:created xsi:type="dcterms:W3CDTF">2020-06-26T09:02:00Z</dcterms:created>
  <dcterms:modified xsi:type="dcterms:W3CDTF">2021-07-13T16:27:41Z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1033-2.5.0.4141</vt:lpwstr>
  </property>
</Properties>
</file>