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115" windowHeight="8010" tabRatio="857"/>
  </bookViews>
  <sheets>
    <sheet name="Jet SG Speed Calculator" sheetId="1" r:id="rId1"/>
    <sheet name="Prop SG Speed Calculator" sheetId="7" r:id="rId2"/>
    <sheet name="Prop LG Speed Calculator" sheetId="8" r:id="rId3"/>
    <sheet name="Space LG Speed Calculator" sheetId="9" r:id="rId4"/>
    <sheet name="Sheet5" sheetId="10" r:id="rId5"/>
  </sheets>
  <calcPr calcId="125725"/>
</workbook>
</file>

<file path=xl/calcChain.xml><?xml version="1.0" encoding="utf-8"?>
<calcChain xmlns="http://schemas.openxmlformats.org/spreadsheetml/2006/main">
  <c r="E10" i="1"/>
  <c r="E14"/>
  <c r="E9"/>
  <c r="C10"/>
  <c r="C12"/>
  <c r="C9"/>
  <c r="D9" s="1"/>
  <c r="B9" s="1"/>
  <c r="F9" s="1"/>
  <c r="G42" i="10"/>
  <c r="G43"/>
  <c r="G44"/>
  <c r="G45"/>
  <c r="G46"/>
  <c r="G47"/>
  <c r="G48"/>
  <c r="G49"/>
  <c r="G50"/>
  <c r="G51"/>
  <c r="G41"/>
  <c r="G40"/>
  <c r="G29"/>
  <c r="G30"/>
  <c r="G31"/>
  <c r="G32"/>
  <c r="G33"/>
  <c r="G34"/>
  <c r="G35"/>
  <c r="G36"/>
  <c r="G37"/>
  <c r="G38"/>
  <c r="G28"/>
  <c r="G27"/>
  <c r="G16"/>
  <c r="G17"/>
  <c r="G18"/>
  <c r="G19"/>
  <c r="G20"/>
  <c r="G21"/>
  <c r="G22"/>
  <c r="G23"/>
  <c r="G24"/>
  <c r="G25"/>
  <c r="G15"/>
  <c r="G14"/>
  <c r="G3"/>
  <c r="G4"/>
  <c r="G5"/>
  <c r="G6"/>
  <c r="G7"/>
  <c r="G8"/>
  <c r="G9"/>
  <c r="G10"/>
  <c r="G11"/>
  <c r="G12"/>
  <c r="G2"/>
  <c r="G1"/>
  <c r="F42"/>
  <c r="F43"/>
  <c r="F44"/>
  <c r="F45"/>
  <c r="F46"/>
  <c r="F47"/>
  <c r="F48"/>
  <c r="F49"/>
  <c r="F50"/>
  <c r="F51"/>
  <c r="F41"/>
  <c r="F40"/>
  <c r="F29"/>
  <c r="F30"/>
  <c r="F31"/>
  <c r="F32"/>
  <c r="F33"/>
  <c r="F34"/>
  <c r="F35"/>
  <c r="F36"/>
  <c r="F37"/>
  <c r="F38"/>
  <c r="F28"/>
  <c r="F27"/>
  <c r="F16"/>
  <c r="F17"/>
  <c r="F18"/>
  <c r="F19"/>
  <c r="F20"/>
  <c r="F21"/>
  <c r="F22"/>
  <c r="F23"/>
  <c r="F24"/>
  <c r="F25"/>
  <c r="F15"/>
  <c r="F14"/>
  <c r="F3"/>
  <c r="F4"/>
  <c r="F5"/>
  <c r="F6"/>
  <c r="F7"/>
  <c r="F8"/>
  <c r="F9"/>
  <c r="F10"/>
  <c r="F11"/>
  <c r="F12"/>
  <c r="F2"/>
  <c r="F1"/>
  <c r="E42"/>
  <c r="E43"/>
  <c r="E44"/>
  <c r="E45"/>
  <c r="E46"/>
  <c r="E47"/>
  <c r="E48"/>
  <c r="E49"/>
  <c r="E50"/>
  <c r="E51"/>
  <c r="E41"/>
  <c r="E29"/>
  <c r="E30"/>
  <c r="E31"/>
  <c r="E32"/>
  <c r="E33"/>
  <c r="E34"/>
  <c r="E35"/>
  <c r="E36"/>
  <c r="E37"/>
  <c r="E38"/>
  <c r="E28"/>
  <c r="E16"/>
  <c r="E17"/>
  <c r="E18"/>
  <c r="E19"/>
  <c r="E20"/>
  <c r="E21"/>
  <c r="E22"/>
  <c r="E23"/>
  <c r="E24"/>
  <c r="E25"/>
  <c r="E15"/>
  <c r="E3"/>
  <c r="E4"/>
  <c r="E5"/>
  <c r="E6"/>
  <c r="E7"/>
  <c r="E8"/>
  <c r="E9"/>
  <c r="E10"/>
  <c r="E11"/>
  <c r="E12"/>
  <c r="E2"/>
  <c r="E40"/>
  <c r="E27"/>
  <c r="E14"/>
  <c r="E1"/>
  <c r="D42"/>
  <c r="D43"/>
  <c r="D44"/>
  <c r="D45"/>
  <c r="D46"/>
  <c r="D47"/>
  <c r="D48"/>
  <c r="D49"/>
  <c r="D50"/>
  <c r="D51"/>
  <c r="D41"/>
  <c r="D29"/>
  <c r="D30"/>
  <c r="D31"/>
  <c r="D32"/>
  <c r="D33"/>
  <c r="D34"/>
  <c r="D35"/>
  <c r="D36"/>
  <c r="D37"/>
  <c r="D38"/>
  <c r="D28"/>
  <c r="D16"/>
  <c r="D17"/>
  <c r="D18"/>
  <c r="D19"/>
  <c r="D20"/>
  <c r="D21"/>
  <c r="D22"/>
  <c r="D23"/>
  <c r="D24"/>
  <c r="D25"/>
  <c r="D15"/>
  <c r="D3"/>
  <c r="D4"/>
  <c r="D5"/>
  <c r="D6"/>
  <c r="D7"/>
  <c r="D8"/>
  <c r="D9"/>
  <c r="D10"/>
  <c r="D11"/>
  <c r="D12"/>
  <c r="D2"/>
  <c r="D40"/>
  <c r="D27"/>
  <c r="D14"/>
  <c r="D1"/>
  <c r="C42"/>
  <c r="C43"/>
  <c r="C44"/>
  <c r="C45"/>
  <c r="C46"/>
  <c r="C47"/>
  <c r="C48"/>
  <c r="C49"/>
  <c r="C50"/>
  <c r="C51"/>
  <c r="C41"/>
  <c r="C29"/>
  <c r="C30"/>
  <c r="C31"/>
  <c r="C32"/>
  <c r="C33"/>
  <c r="C34"/>
  <c r="C35"/>
  <c r="C36"/>
  <c r="C37"/>
  <c r="C38"/>
  <c r="C28"/>
  <c r="C16"/>
  <c r="C17"/>
  <c r="C18"/>
  <c r="C19"/>
  <c r="C20"/>
  <c r="C21"/>
  <c r="C22"/>
  <c r="C23"/>
  <c r="C24"/>
  <c r="C25"/>
  <c r="C15"/>
  <c r="C3"/>
  <c r="C4"/>
  <c r="C5"/>
  <c r="C6"/>
  <c r="C7"/>
  <c r="C8"/>
  <c r="C9"/>
  <c r="C10"/>
  <c r="C11"/>
  <c r="C12"/>
  <c r="C2"/>
  <c r="C40"/>
  <c r="C27"/>
  <c r="C14"/>
  <c r="C1"/>
  <c r="B40"/>
  <c r="B27"/>
  <c r="B14"/>
  <c r="B1"/>
  <c r="B3"/>
  <c r="B4"/>
  <c r="B5"/>
  <c r="B6"/>
  <c r="B7"/>
  <c r="B8"/>
  <c r="B9"/>
  <c r="B10"/>
  <c r="B11"/>
  <c r="B12"/>
  <c r="B15"/>
  <c r="B16"/>
  <c r="B17"/>
  <c r="B18"/>
  <c r="B19"/>
  <c r="B20"/>
  <c r="B21"/>
  <c r="B22"/>
  <c r="B23"/>
  <c r="B24"/>
  <c r="B25"/>
  <c r="B28"/>
  <c r="B29"/>
  <c r="B30"/>
  <c r="B31"/>
  <c r="B32"/>
  <c r="B33"/>
  <c r="B34"/>
  <c r="B35"/>
  <c r="B36"/>
  <c r="B37"/>
  <c r="B38"/>
  <c r="B41"/>
  <c r="B42"/>
  <c r="B43"/>
  <c r="B44"/>
  <c r="B45"/>
  <c r="B46"/>
  <c r="B47"/>
  <c r="B48"/>
  <c r="B49"/>
  <c r="B50"/>
  <c r="B51"/>
  <c r="B2"/>
  <c r="A10" i="9"/>
  <c r="A11" s="1"/>
  <c r="E9"/>
  <c r="C9"/>
  <c r="D9" s="1"/>
  <c r="B9" s="1"/>
  <c r="F9" s="1"/>
  <c r="A10" i="8"/>
  <c r="C10" s="1"/>
  <c r="D10" s="1"/>
  <c r="E9"/>
  <c r="C9"/>
  <c r="D9" s="1"/>
  <c r="B9" s="1"/>
  <c r="F9" s="1"/>
  <c r="A10" i="7"/>
  <c r="A11" s="1"/>
  <c r="E9"/>
  <c r="C9"/>
  <c r="D9" s="1"/>
  <c r="B9" s="1"/>
  <c r="F9" s="1"/>
  <c r="A10" i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E128" s="1"/>
  <c r="C124" l="1"/>
  <c r="D124" s="1"/>
  <c r="B124" s="1"/>
  <c r="C108"/>
  <c r="D108" s="1"/>
  <c r="B108" s="1"/>
  <c r="C92"/>
  <c r="D92" s="1"/>
  <c r="B92" s="1"/>
  <c r="F92" s="1"/>
  <c r="C76"/>
  <c r="C60"/>
  <c r="D60" s="1"/>
  <c r="B60" s="1"/>
  <c r="C44"/>
  <c r="D44" s="1"/>
  <c r="B44" s="1"/>
  <c r="C28"/>
  <c r="D28" s="1"/>
  <c r="B28" s="1"/>
  <c r="F28" s="1"/>
  <c r="E90"/>
  <c r="E74"/>
  <c r="E58"/>
  <c r="E42"/>
  <c r="E26"/>
  <c r="C128"/>
  <c r="D128" s="1"/>
  <c r="C112"/>
  <c r="D112" s="1"/>
  <c r="B112" s="1"/>
  <c r="C96"/>
  <c r="D96" s="1"/>
  <c r="B96" s="1"/>
  <c r="C80"/>
  <c r="D80" s="1"/>
  <c r="B80" s="1"/>
  <c r="C64"/>
  <c r="D64" s="1"/>
  <c r="B64" s="1"/>
  <c r="C48"/>
  <c r="D48" s="1"/>
  <c r="B48" s="1"/>
  <c r="C32"/>
  <c r="D32" s="1"/>
  <c r="B32" s="1"/>
  <c r="C16"/>
  <c r="D16" s="1"/>
  <c r="B16" s="1"/>
  <c r="E94"/>
  <c r="E78"/>
  <c r="E62"/>
  <c r="E46"/>
  <c r="E30"/>
  <c r="C116"/>
  <c r="D116" s="1"/>
  <c r="B116" s="1"/>
  <c r="C100"/>
  <c r="D100" s="1"/>
  <c r="B100" s="1"/>
  <c r="C84"/>
  <c r="C68"/>
  <c r="D68" s="1"/>
  <c r="B68" s="1"/>
  <c r="C52"/>
  <c r="D52" s="1"/>
  <c r="B52" s="1"/>
  <c r="C36"/>
  <c r="D36" s="1"/>
  <c r="B36" s="1"/>
  <c r="C20"/>
  <c r="E82"/>
  <c r="E66"/>
  <c r="E50"/>
  <c r="E34"/>
  <c r="E18"/>
  <c r="C120"/>
  <c r="D120" s="1"/>
  <c r="B120" s="1"/>
  <c r="C104"/>
  <c r="C88"/>
  <c r="C72"/>
  <c r="D72" s="1"/>
  <c r="B72" s="1"/>
  <c r="C56"/>
  <c r="D56" s="1"/>
  <c r="B56" s="1"/>
  <c r="C40"/>
  <c r="D40" s="1"/>
  <c r="B40" s="1"/>
  <c r="C24"/>
  <c r="E86"/>
  <c r="E70"/>
  <c r="E54"/>
  <c r="E38"/>
  <c r="E22"/>
  <c r="C125"/>
  <c r="D125" s="1"/>
  <c r="B125" s="1"/>
  <c r="C121"/>
  <c r="D121" s="1"/>
  <c r="B121" s="1"/>
  <c r="C117"/>
  <c r="C113"/>
  <c r="D113" s="1"/>
  <c r="B113" s="1"/>
  <c r="C109"/>
  <c r="D109" s="1"/>
  <c r="B109" s="1"/>
  <c r="C105"/>
  <c r="D105" s="1"/>
  <c r="B105" s="1"/>
  <c r="C101"/>
  <c r="C97"/>
  <c r="D97" s="1"/>
  <c r="B97" s="1"/>
  <c r="C93"/>
  <c r="D93" s="1"/>
  <c r="B93" s="1"/>
  <c r="C89"/>
  <c r="D89" s="1"/>
  <c r="B89" s="1"/>
  <c r="C85"/>
  <c r="D85" s="1"/>
  <c r="B85" s="1"/>
  <c r="C81"/>
  <c r="D81" s="1"/>
  <c r="B81" s="1"/>
  <c r="C77"/>
  <c r="D77" s="1"/>
  <c r="B77" s="1"/>
  <c r="C73"/>
  <c r="D73" s="1"/>
  <c r="B73" s="1"/>
  <c r="C69"/>
  <c r="C65"/>
  <c r="D65" s="1"/>
  <c r="B65" s="1"/>
  <c r="C61"/>
  <c r="D61" s="1"/>
  <c r="B61" s="1"/>
  <c r="C57"/>
  <c r="D57" s="1"/>
  <c r="B57" s="1"/>
  <c r="C53"/>
  <c r="D53" s="1"/>
  <c r="B53" s="1"/>
  <c r="C49"/>
  <c r="D49" s="1"/>
  <c r="B49" s="1"/>
  <c r="C45"/>
  <c r="D45" s="1"/>
  <c r="B45" s="1"/>
  <c r="C41"/>
  <c r="D41" s="1"/>
  <c r="B41" s="1"/>
  <c r="C37"/>
  <c r="D37" s="1"/>
  <c r="B37" s="1"/>
  <c r="C33"/>
  <c r="D33" s="1"/>
  <c r="B33" s="1"/>
  <c r="F33" s="1"/>
  <c r="C29"/>
  <c r="D29" s="1"/>
  <c r="B29" s="1"/>
  <c r="C25"/>
  <c r="D25" s="1"/>
  <c r="B25" s="1"/>
  <c r="C21"/>
  <c r="C17"/>
  <c r="D17" s="1"/>
  <c r="B17" s="1"/>
  <c r="F17" s="1"/>
  <c r="C13"/>
  <c r="D13" s="1"/>
  <c r="E127"/>
  <c r="E123"/>
  <c r="E119"/>
  <c r="E115"/>
  <c r="E111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  <c r="E15"/>
  <c r="E11"/>
  <c r="E126"/>
  <c r="E122"/>
  <c r="E114"/>
  <c r="E106"/>
  <c r="E98"/>
  <c r="C126"/>
  <c r="C122"/>
  <c r="D122" s="1"/>
  <c r="B122" s="1"/>
  <c r="C118"/>
  <c r="C114"/>
  <c r="D114" s="1"/>
  <c r="B114" s="1"/>
  <c r="F114" s="1"/>
  <c r="C110"/>
  <c r="D110" s="1"/>
  <c r="B110" s="1"/>
  <c r="C106"/>
  <c r="D106" s="1"/>
  <c r="B106" s="1"/>
  <c r="C102"/>
  <c r="D102" s="1"/>
  <c r="B102" s="1"/>
  <c r="C98"/>
  <c r="D98" s="1"/>
  <c r="B98" s="1"/>
  <c r="F98" s="1"/>
  <c r="C94"/>
  <c r="D94" s="1"/>
  <c r="B94" s="1"/>
  <c r="C90"/>
  <c r="D90" s="1"/>
  <c r="B90" s="1"/>
  <c r="F90" s="1"/>
  <c r="C86"/>
  <c r="C82"/>
  <c r="D82" s="1"/>
  <c r="B82" s="1"/>
  <c r="F82" s="1"/>
  <c r="C78"/>
  <c r="D78" s="1"/>
  <c r="B78" s="1"/>
  <c r="F78" s="1"/>
  <c r="C74"/>
  <c r="D74" s="1"/>
  <c r="B74" s="1"/>
  <c r="C70"/>
  <c r="D70" s="1"/>
  <c r="B70" s="1"/>
  <c r="C66"/>
  <c r="D66" s="1"/>
  <c r="B66" s="1"/>
  <c r="F66" s="1"/>
  <c r="C62"/>
  <c r="D62" s="1"/>
  <c r="B62" s="1"/>
  <c r="F62" s="1"/>
  <c r="C58"/>
  <c r="D58" s="1"/>
  <c r="B58" s="1"/>
  <c r="C54"/>
  <c r="D54" s="1"/>
  <c r="B54" s="1"/>
  <c r="F54" s="1"/>
  <c r="C50"/>
  <c r="D50" s="1"/>
  <c r="B50" s="1"/>
  <c r="F50" s="1"/>
  <c r="C46"/>
  <c r="D46" s="1"/>
  <c r="B46" s="1"/>
  <c r="F46" s="1"/>
  <c r="C42"/>
  <c r="D42" s="1"/>
  <c r="B42" s="1"/>
  <c r="F42" s="1"/>
  <c r="C38"/>
  <c r="D38" s="1"/>
  <c r="B38" s="1"/>
  <c r="F38" s="1"/>
  <c r="C34"/>
  <c r="D34" s="1"/>
  <c r="B34" s="1"/>
  <c r="F34" s="1"/>
  <c r="C30"/>
  <c r="D30" s="1"/>
  <c r="B30" s="1"/>
  <c r="C26"/>
  <c r="D26" s="1"/>
  <c r="B26" s="1"/>
  <c r="F26" s="1"/>
  <c r="C22"/>
  <c r="C18"/>
  <c r="D18" s="1"/>
  <c r="B18" s="1"/>
  <c r="F18" s="1"/>
  <c r="C14"/>
  <c r="D14" s="1"/>
  <c r="E124"/>
  <c r="E120"/>
  <c r="E116"/>
  <c r="E112"/>
  <c r="E108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16"/>
  <c r="E12"/>
  <c r="E118"/>
  <c r="E110"/>
  <c r="E102"/>
  <c r="C127"/>
  <c r="D127" s="1"/>
  <c r="B127" s="1"/>
  <c r="F127" s="1"/>
  <c r="C123"/>
  <c r="C119"/>
  <c r="D119" s="1"/>
  <c r="B119" s="1"/>
  <c r="F119" s="1"/>
  <c r="C115"/>
  <c r="D115" s="1"/>
  <c r="B115" s="1"/>
  <c r="F115" s="1"/>
  <c r="C111"/>
  <c r="D111" s="1"/>
  <c r="B111" s="1"/>
  <c r="F111" s="1"/>
  <c r="C107"/>
  <c r="D107" s="1"/>
  <c r="B107" s="1"/>
  <c r="F107" s="1"/>
  <c r="C103"/>
  <c r="D103" s="1"/>
  <c r="B103" s="1"/>
  <c r="F103" s="1"/>
  <c r="C99"/>
  <c r="D99" s="1"/>
  <c r="B99" s="1"/>
  <c r="F99" s="1"/>
  <c r="C95"/>
  <c r="D95" s="1"/>
  <c r="B95" s="1"/>
  <c r="F95" s="1"/>
  <c r="C91"/>
  <c r="D91" s="1"/>
  <c r="B91" s="1"/>
  <c r="F91" s="1"/>
  <c r="C87"/>
  <c r="D87" s="1"/>
  <c r="B87" s="1"/>
  <c r="F87" s="1"/>
  <c r="C83"/>
  <c r="D83" s="1"/>
  <c r="B83" s="1"/>
  <c r="F83" s="1"/>
  <c r="C79"/>
  <c r="D79" s="1"/>
  <c r="B79" s="1"/>
  <c r="F79" s="1"/>
  <c r="C75"/>
  <c r="D75" s="1"/>
  <c r="B75" s="1"/>
  <c r="F75" s="1"/>
  <c r="C71"/>
  <c r="D71" s="1"/>
  <c r="B71" s="1"/>
  <c r="F71" s="1"/>
  <c r="C67"/>
  <c r="D67" s="1"/>
  <c r="B67" s="1"/>
  <c r="F67" s="1"/>
  <c r="C63"/>
  <c r="D63" s="1"/>
  <c r="B63" s="1"/>
  <c r="F63" s="1"/>
  <c r="C59"/>
  <c r="D59" s="1"/>
  <c r="B59" s="1"/>
  <c r="F59" s="1"/>
  <c r="C55"/>
  <c r="D55" s="1"/>
  <c r="B55" s="1"/>
  <c r="F55" s="1"/>
  <c r="C51"/>
  <c r="D51" s="1"/>
  <c r="B51" s="1"/>
  <c r="C47"/>
  <c r="D47" s="1"/>
  <c r="B47" s="1"/>
  <c r="F47" s="1"/>
  <c r="C43"/>
  <c r="D43" s="1"/>
  <c r="B43" s="1"/>
  <c r="F43" s="1"/>
  <c r="C39"/>
  <c r="D39" s="1"/>
  <c r="B39" s="1"/>
  <c r="F39" s="1"/>
  <c r="C35"/>
  <c r="D35" s="1"/>
  <c r="B35" s="1"/>
  <c r="F35" s="1"/>
  <c r="C31"/>
  <c r="D31" s="1"/>
  <c r="B31" s="1"/>
  <c r="F31" s="1"/>
  <c r="C27"/>
  <c r="D27" s="1"/>
  <c r="B27" s="1"/>
  <c r="F27" s="1"/>
  <c r="C23"/>
  <c r="D23" s="1"/>
  <c r="B23" s="1"/>
  <c r="F23" s="1"/>
  <c r="C19"/>
  <c r="D19" s="1"/>
  <c r="B19" s="1"/>
  <c r="F19" s="1"/>
  <c r="C15"/>
  <c r="D15" s="1"/>
  <c r="B15" s="1"/>
  <c r="F15" s="1"/>
  <c r="C11"/>
  <c r="D11" s="1"/>
  <c r="B11" s="1"/>
  <c r="F11" s="1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D126"/>
  <c r="B126" s="1"/>
  <c r="D10"/>
  <c r="B10" s="1"/>
  <c r="F10" s="1"/>
  <c r="D123"/>
  <c r="B123" s="1"/>
  <c r="F123" s="1"/>
  <c r="D104"/>
  <c r="B104" s="1"/>
  <c r="F104" s="1"/>
  <c r="D88"/>
  <c r="B88" s="1"/>
  <c r="D24"/>
  <c r="B24" s="1"/>
  <c r="F24" s="1"/>
  <c r="D84"/>
  <c r="B84" s="1"/>
  <c r="D76"/>
  <c r="B76" s="1"/>
  <c r="D20"/>
  <c r="B20" s="1"/>
  <c r="D12"/>
  <c r="B12" s="1"/>
  <c r="F12" s="1"/>
  <c r="D117"/>
  <c r="B117" s="1"/>
  <c r="D101"/>
  <c r="B101" s="1"/>
  <c r="D69"/>
  <c r="B69" s="1"/>
  <c r="D21"/>
  <c r="B21" s="1"/>
  <c r="D118"/>
  <c r="B118" s="1"/>
  <c r="F118" s="1"/>
  <c r="D86"/>
  <c r="B86" s="1"/>
  <c r="D22"/>
  <c r="B22" s="1"/>
  <c r="C10" i="9"/>
  <c r="D10" s="1"/>
  <c r="B10" s="1"/>
  <c r="F10" s="1"/>
  <c r="E11"/>
  <c r="E10"/>
  <c r="C11"/>
  <c r="D11" s="1"/>
  <c r="B11" s="1"/>
  <c r="F11" s="1"/>
  <c r="A12"/>
  <c r="A11" i="8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C155" s="1"/>
  <c r="D155" s="1"/>
  <c r="B155" s="1"/>
  <c r="F155" s="1"/>
  <c r="B10"/>
  <c r="F10" s="1"/>
  <c r="E10"/>
  <c r="E11" i="7"/>
  <c r="A12"/>
  <c r="C11"/>
  <c r="D11" s="1"/>
  <c r="B11" s="1"/>
  <c r="F11" s="1"/>
  <c r="E10"/>
  <c r="C10"/>
  <c r="D10" s="1"/>
  <c r="B10" s="1"/>
  <c r="F10" s="1"/>
  <c r="A129" i="1"/>
  <c r="F49" l="1"/>
  <c r="F97"/>
  <c r="F72"/>
  <c r="F106"/>
  <c r="F88"/>
  <c r="F65"/>
  <c r="F81"/>
  <c r="F113"/>
  <c r="F56"/>
  <c r="F120"/>
  <c r="F40"/>
  <c r="F32"/>
  <c r="F96"/>
  <c r="F52"/>
  <c r="F116"/>
  <c r="F68"/>
  <c r="F76"/>
  <c r="F86"/>
  <c r="F126"/>
  <c r="F51"/>
  <c r="F30"/>
  <c r="F94"/>
  <c r="F110"/>
  <c r="F58"/>
  <c r="F74"/>
  <c r="F122"/>
  <c r="F25"/>
  <c r="F41"/>
  <c r="F57"/>
  <c r="F73"/>
  <c r="F89"/>
  <c r="F105"/>
  <c r="F121"/>
  <c r="F29"/>
  <c r="F45"/>
  <c r="F61"/>
  <c r="F77"/>
  <c r="F93"/>
  <c r="F109"/>
  <c r="F125"/>
  <c r="F20"/>
  <c r="F84"/>
  <c r="F22"/>
  <c r="F70"/>
  <c r="F36"/>
  <c r="F100"/>
  <c r="E129"/>
  <c r="C129"/>
  <c r="D129" s="1"/>
  <c r="F112"/>
  <c r="F44"/>
  <c r="F64"/>
  <c r="F108"/>
  <c r="F48"/>
  <c r="F102"/>
  <c r="F21"/>
  <c r="F37"/>
  <c r="F53"/>
  <c r="F69"/>
  <c r="F85"/>
  <c r="F101"/>
  <c r="F117"/>
  <c r="F16"/>
  <c r="F60"/>
  <c r="F80"/>
  <c r="F124"/>
  <c r="B128"/>
  <c r="F128" s="1"/>
  <c r="B13"/>
  <c r="F13" s="1"/>
  <c r="B14"/>
  <c r="F14" s="1"/>
  <c r="A13" i="9"/>
  <c r="C12"/>
  <c r="D12" s="1"/>
  <c r="B12" s="1"/>
  <c r="F12" s="1"/>
  <c r="E12"/>
  <c r="A156" i="8"/>
  <c r="E155"/>
  <c r="C11"/>
  <c r="D11" s="1"/>
  <c r="B11" s="1"/>
  <c r="F11" s="1"/>
  <c r="E11"/>
  <c r="A13" i="7"/>
  <c r="C12"/>
  <c r="D12" s="1"/>
  <c r="B12" s="1"/>
  <c r="F12" s="1"/>
  <c r="E12"/>
  <c r="A130" i="1"/>
  <c r="E130" l="1"/>
  <c r="C130"/>
  <c r="D130" s="1"/>
  <c r="B129"/>
  <c r="F129" s="1"/>
  <c r="E13" i="9"/>
  <c r="A14"/>
  <c r="C13"/>
  <c r="D13" s="1"/>
  <c r="B13" s="1"/>
  <c r="F13" s="1"/>
  <c r="E156" i="8"/>
  <c r="C156"/>
  <c r="D156" s="1"/>
  <c r="B156" s="1"/>
  <c r="F156" s="1"/>
  <c r="A157"/>
  <c r="E157" s="1"/>
  <c r="C12"/>
  <c r="D12" s="1"/>
  <c r="B12" s="1"/>
  <c r="F12" s="1"/>
  <c r="E12"/>
  <c r="E13" i="7"/>
  <c r="A14"/>
  <c r="C13"/>
  <c r="D13" s="1"/>
  <c r="B13" s="1"/>
  <c r="F13" s="1"/>
  <c r="A131" i="1"/>
  <c r="C131" l="1"/>
  <c r="D131" s="1"/>
  <c r="B131" s="1"/>
  <c r="F131" s="1"/>
  <c r="E131"/>
  <c r="B130"/>
  <c r="F130" s="1"/>
  <c r="A15" i="9"/>
  <c r="C14"/>
  <c r="D14" s="1"/>
  <c r="B14" s="1"/>
  <c r="F14" s="1"/>
  <c r="E14"/>
  <c r="A158" i="8"/>
  <c r="C158" s="1"/>
  <c r="D158" s="1"/>
  <c r="B158" s="1"/>
  <c r="F158" s="1"/>
  <c r="C157"/>
  <c r="D157" s="1"/>
  <c r="B157" s="1"/>
  <c r="F157" s="1"/>
  <c r="C13"/>
  <c r="D13" s="1"/>
  <c r="B13" s="1"/>
  <c r="F13" s="1"/>
  <c r="E13"/>
  <c r="A15" i="7"/>
  <c r="C14"/>
  <c r="D14" s="1"/>
  <c r="B14" s="1"/>
  <c r="F14" s="1"/>
  <c r="E14"/>
  <c r="A132" i="1"/>
  <c r="E132" l="1"/>
  <c r="C132"/>
  <c r="D132" s="1"/>
  <c r="B132" s="1"/>
  <c r="A133"/>
  <c r="E15" i="9"/>
  <c r="A16"/>
  <c r="C15"/>
  <c r="D15" s="1"/>
  <c r="B15" s="1"/>
  <c r="F15" s="1"/>
  <c r="E158" i="8"/>
  <c r="A159"/>
  <c r="C14"/>
  <c r="D14" s="1"/>
  <c r="B14" s="1"/>
  <c r="F14" s="1"/>
  <c r="E14"/>
  <c r="E15" i="7"/>
  <c r="A16"/>
  <c r="C15"/>
  <c r="D15" s="1"/>
  <c r="B15" s="1"/>
  <c r="F15" s="1"/>
  <c r="F132" i="1" l="1"/>
  <c r="E133"/>
  <c r="C133"/>
  <c r="D133" s="1"/>
  <c r="A134"/>
  <c r="A17" i="9"/>
  <c r="C16"/>
  <c r="D16" s="1"/>
  <c r="B16" s="1"/>
  <c r="F16" s="1"/>
  <c r="E16"/>
  <c r="C159" i="8"/>
  <c r="D159" s="1"/>
  <c r="B159" s="1"/>
  <c r="F159" s="1"/>
  <c r="A160"/>
  <c r="E159"/>
  <c r="E15"/>
  <c r="C15"/>
  <c r="D15" s="1"/>
  <c r="B15" s="1"/>
  <c r="F15" s="1"/>
  <c r="A17" i="7"/>
  <c r="C16"/>
  <c r="D16" s="1"/>
  <c r="B16" s="1"/>
  <c r="F16" s="1"/>
  <c r="E16"/>
  <c r="C134" i="1" l="1"/>
  <c r="D134" s="1"/>
  <c r="E134"/>
  <c r="B133"/>
  <c r="F133" s="1"/>
  <c r="A135"/>
  <c r="E17" i="9"/>
  <c r="A18"/>
  <c r="C17"/>
  <c r="D17" s="1"/>
  <c r="B17" s="1"/>
  <c r="F17" s="1"/>
  <c r="C160" i="8"/>
  <c r="D160" s="1"/>
  <c r="B160" s="1"/>
  <c r="F160" s="1"/>
  <c r="E160"/>
  <c r="A161"/>
  <c r="E16"/>
  <c r="C16"/>
  <c r="D16" s="1"/>
  <c r="B16" s="1"/>
  <c r="F16" s="1"/>
  <c r="E17" i="7"/>
  <c r="A18"/>
  <c r="C17"/>
  <c r="D17" s="1"/>
  <c r="B17" s="1"/>
  <c r="F17" s="1"/>
  <c r="C135" i="1" l="1"/>
  <c r="D135" s="1"/>
  <c r="B135" s="1"/>
  <c r="F135" s="1"/>
  <c r="E135"/>
  <c r="B134"/>
  <c r="F134" s="1"/>
  <c r="A136"/>
  <c r="A19" i="9"/>
  <c r="C18"/>
  <c r="D18" s="1"/>
  <c r="B18" s="1"/>
  <c r="F18" s="1"/>
  <c r="E18"/>
  <c r="C161" i="8"/>
  <c r="D161" s="1"/>
  <c r="B161" s="1"/>
  <c r="F161" s="1"/>
  <c r="E161"/>
  <c r="A162"/>
  <c r="C17"/>
  <c r="D17" s="1"/>
  <c r="B17" s="1"/>
  <c r="F17" s="1"/>
  <c r="E17"/>
  <c r="A19" i="7"/>
  <c r="C18"/>
  <c r="D18" s="1"/>
  <c r="B18" s="1"/>
  <c r="F18" s="1"/>
  <c r="E18"/>
  <c r="E136" i="1" l="1"/>
  <c r="C136"/>
  <c r="D136" s="1"/>
  <c r="B136" s="1"/>
  <c r="A137"/>
  <c r="E19" i="9"/>
  <c r="A20"/>
  <c r="C19"/>
  <c r="D19" s="1"/>
  <c r="B19" s="1"/>
  <c r="F19" s="1"/>
  <c r="E162" i="8"/>
  <c r="A163"/>
  <c r="C162"/>
  <c r="D162" s="1"/>
  <c r="B162" s="1"/>
  <c r="F162" s="1"/>
  <c r="C18"/>
  <c r="D18" s="1"/>
  <c r="B18" s="1"/>
  <c r="F18" s="1"/>
  <c r="E18"/>
  <c r="E19" i="7"/>
  <c r="B19"/>
  <c r="F19" s="1"/>
  <c r="A20"/>
  <c r="C19"/>
  <c r="D19" s="1"/>
  <c r="F136" i="1" l="1"/>
  <c r="E137"/>
  <c r="C137"/>
  <c r="D137" s="1"/>
  <c r="B137" s="1"/>
  <c r="A138"/>
  <c r="A21" i="9"/>
  <c r="C20"/>
  <c r="D20" s="1"/>
  <c r="B20" s="1"/>
  <c r="F20" s="1"/>
  <c r="E20"/>
  <c r="C163" i="8"/>
  <c r="D163" s="1"/>
  <c r="B163" s="1"/>
  <c r="F163" s="1"/>
  <c r="E163"/>
  <c r="A164"/>
  <c r="C19"/>
  <c r="D19" s="1"/>
  <c r="B19" s="1"/>
  <c r="F19" s="1"/>
  <c r="E19"/>
  <c r="A21" i="7"/>
  <c r="C20"/>
  <c r="D20" s="1"/>
  <c r="B20" s="1"/>
  <c r="F20" s="1"/>
  <c r="E20"/>
  <c r="F137" i="1" l="1"/>
  <c r="E138"/>
  <c r="C138"/>
  <c r="D138" s="1"/>
  <c r="A139"/>
  <c r="E21" i="9"/>
  <c r="A22"/>
  <c r="C21"/>
  <c r="D21" s="1"/>
  <c r="B21" s="1"/>
  <c r="F21" s="1"/>
  <c r="A165" i="8"/>
  <c r="C164"/>
  <c r="D164" s="1"/>
  <c r="B164" s="1"/>
  <c r="F164" s="1"/>
  <c r="E164"/>
  <c r="C20"/>
  <c r="D20" s="1"/>
  <c r="B20" s="1"/>
  <c r="F20" s="1"/>
  <c r="E20"/>
  <c r="E21" i="7"/>
  <c r="A22"/>
  <c r="C21"/>
  <c r="D21" s="1"/>
  <c r="B21" s="1"/>
  <c r="F21" s="1"/>
  <c r="C139" i="1" l="1"/>
  <c r="D139" s="1"/>
  <c r="B139" s="1"/>
  <c r="E139"/>
  <c r="B138"/>
  <c r="F138" s="1"/>
  <c r="A140"/>
  <c r="A23" i="9"/>
  <c r="C22"/>
  <c r="D22" s="1"/>
  <c r="B22" s="1"/>
  <c r="F22" s="1"/>
  <c r="E22"/>
  <c r="C165" i="8"/>
  <c r="D165" s="1"/>
  <c r="B165" s="1"/>
  <c r="F165" s="1"/>
  <c r="E165"/>
  <c r="A166"/>
  <c r="C21"/>
  <c r="D21" s="1"/>
  <c r="B21" s="1"/>
  <c r="F21" s="1"/>
  <c r="E21"/>
  <c r="A23" i="7"/>
  <c r="C22"/>
  <c r="D22" s="1"/>
  <c r="B22" s="1"/>
  <c r="F22" s="1"/>
  <c r="E22"/>
  <c r="F139" i="1" l="1"/>
  <c r="E140"/>
  <c r="C140"/>
  <c r="D140" s="1"/>
  <c r="B140" s="1"/>
  <c r="A141"/>
  <c r="E23" i="9"/>
  <c r="A24"/>
  <c r="C23"/>
  <c r="D23" s="1"/>
  <c r="B23" s="1"/>
  <c r="F23" s="1"/>
  <c r="A167" i="8"/>
  <c r="C166"/>
  <c r="D166" s="1"/>
  <c r="B166" s="1"/>
  <c r="F166" s="1"/>
  <c r="E166"/>
  <c r="E22"/>
  <c r="C22"/>
  <c r="D22" s="1"/>
  <c r="B22" s="1"/>
  <c r="F22" s="1"/>
  <c r="E23" i="7"/>
  <c r="A24"/>
  <c r="C23"/>
  <c r="D23" s="1"/>
  <c r="B23" s="1"/>
  <c r="F23" s="1"/>
  <c r="F140" i="1" l="1"/>
  <c r="E141"/>
  <c r="C141"/>
  <c r="D141" s="1"/>
  <c r="B141" s="1"/>
  <c r="A142"/>
  <c r="A25" i="9"/>
  <c r="C24"/>
  <c r="D24" s="1"/>
  <c r="B24" s="1"/>
  <c r="F24" s="1"/>
  <c r="E24"/>
  <c r="C167" i="8"/>
  <c r="D167" s="1"/>
  <c r="B167" s="1"/>
  <c r="F167" s="1"/>
  <c r="E167"/>
  <c r="A168"/>
  <c r="C23"/>
  <c r="D23" s="1"/>
  <c r="B23" s="1"/>
  <c r="F23" s="1"/>
  <c r="E23"/>
  <c r="A25" i="7"/>
  <c r="C24"/>
  <c r="D24" s="1"/>
  <c r="B24" s="1"/>
  <c r="F24" s="1"/>
  <c r="E24"/>
  <c r="F141" i="1" l="1"/>
  <c r="C142"/>
  <c r="D142" s="1"/>
  <c r="E142"/>
  <c r="A143"/>
  <c r="E25" i="9"/>
  <c r="A26"/>
  <c r="C25"/>
  <c r="D25" s="1"/>
  <c r="B25" s="1"/>
  <c r="F25" s="1"/>
  <c r="A169" i="8"/>
  <c r="C168"/>
  <c r="D168" s="1"/>
  <c r="B168" s="1"/>
  <c r="F168" s="1"/>
  <c r="E168"/>
  <c r="E24"/>
  <c r="C24"/>
  <c r="D24" s="1"/>
  <c r="B24" s="1"/>
  <c r="F24" s="1"/>
  <c r="E25" i="7"/>
  <c r="A26"/>
  <c r="C25"/>
  <c r="D25" s="1"/>
  <c r="B25" s="1"/>
  <c r="F25" s="1"/>
  <c r="C143" i="1" l="1"/>
  <c r="D143" s="1"/>
  <c r="B143" s="1"/>
  <c r="F143" s="1"/>
  <c r="E143"/>
  <c r="B142"/>
  <c r="F142" s="1"/>
  <c r="A144"/>
  <c r="A27" i="9"/>
  <c r="C26"/>
  <c r="D26" s="1"/>
  <c r="B26" s="1"/>
  <c r="F26" s="1"/>
  <c r="E26"/>
  <c r="E169" i="8"/>
  <c r="A170"/>
  <c r="C169"/>
  <c r="D169" s="1"/>
  <c r="B169" s="1"/>
  <c r="F169" s="1"/>
  <c r="C25"/>
  <c r="D25" s="1"/>
  <c r="B25" s="1"/>
  <c r="F25" s="1"/>
  <c r="E25"/>
  <c r="A27" i="7"/>
  <c r="C26"/>
  <c r="D26" s="1"/>
  <c r="B26" s="1"/>
  <c r="F26" s="1"/>
  <c r="E26"/>
  <c r="C144" i="1" l="1"/>
  <c r="D144" s="1"/>
  <c r="B144" s="1"/>
  <c r="E144"/>
  <c r="A145"/>
  <c r="E27" i="9"/>
  <c r="A28"/>
  <c r="C27"/>
  <c r="D27" s="1"/>
  <c r="B27" s="1"/>
  <c r="F27" s="1"/>
  <c r="C170" i="8"/>
  <c r="D170" s="1"/>
  <c r="B170" s="1"/>
  <c r="F170" s="1"/>
  <c r="A171"/>
  <c r="E170"/>
  <c r="E26"/>
  <c r="C26"/>
  <c r="D26" s="1"/>
  <c r="B26" s="1"/>
  <c r="F26" s="1"/>
  <c r="E27" i="7"/>
  <c r="A28"/>
  <c r="C27"/>
  <c r="D27" s="1"/>
  <c r="B27" s="1"/>
  <c r="F27" s="1"/>
  <c r="F144" i="1" l="1"/>
  <c r="E145"/>
  <c r="C145"/>
  <c r="D145" s="1"/>
  <c r="B145" s="1"/>
  <c r="A146"/>
  <c r="A29" i="9"/>
  <c r="C28"/>
  <c r="D28" s="1"/>
  <c r="B28" s="1"/>
  <c r="F28" s="1"/>
  <c r="E28"/>
  <c r="C171" i="8"/>
  <c r="D171" s="1"/>
  <c r="B171" s="1"/>
  <c r="F171" s="1"/>
  <c r="A172"/>
  <c r="E171"/>
  <c r="C27"/>
  <c r="D27" s="1"/>
  <c r="B27" s="1"/>
  <c r="F27" s="1"/>
  <c r="E27"/>
  <c r="A29" i="7"/>
  <c r="C28"/>
  <c r="D28" s="1"/>
  <c r="B28" s="1"/>
  <c r="F28" s="1"/>
  <c r="E28"/>
  <c r="F145" i="1" l="1"/>
  <c r="E146"/>
  <c r="C146"/>
  <c r="D146" s="1"/>
  <c r="A147"/>
  <c r="E29" i="9"/>
  <c r="A30"/>
  <c r="C29"/>
  <c r="D29" s="1"/>
  <c r="B29" s="1"/>
  <c r="F29" s="1"/>
  <c r="E172" i="8"/>
  <c r="C172"/>
  <c r="D172" s="1"/>
  <c r="B172" s="1"/>
  <c r="F172" s="1"/>
  <c r="A173"/>
  <c r="C28"/>
  <c r="D28" s="1"/>
  <c r="B28" s="1"/>
  <c r="F28" s="1"/>
  <c r="E28"/>
  <c r="E29" i="7"/>
  <c r="A30"/>
  <c r="C29"/>
  <c r="D29" s="1"/>
  <c r="B29" s="1"/>
  <c r="F29" s="1"/>
  <c r="C147" i="1" l="1"/>
  <c r="D147" s="1"/>
  <c r="B147" s="1"/>
  <c r="F147" s="1"/>
  <c r="E147"/>
  <c r="B146"/>
  <c r="F146" s="1"/>
  <c r="A148"/>
  <c r="A31" i="9"/>
  <c r="C30"/>
  <c r="D30" s="1"/>
  <c r="B30" s="1"/>
  <c r="F30" s="1"/>
  <c r="E30"/>
  <c r="C173" i="8"/>
  <c r="D173" s="1"/>
  <c r="B173" s="1"/>
  <c r="F173" s="1"/>
  <c r="E173"/>
  <c r="A174"/>
  <c r="C29"/>
  <c r="D29" s="1"/>
  <c r="B29" s="1"/>
  <c r="F29" s="1"/>
  <c r="E29"/>
  <c r="A31" i="7"/>
  <c r="C30"/>
  <c r="D30" s="1"/>
  <c r="B30" s="1"/>
  <c r="F30" s="1"/>
  <c r="E30"/>
  <c r="E148" i="1" l="1"/>
  <c r="C148"/>
  <c r="D148" s="1"/>
  <c r="B148" s="1"/>
  <c r="A149"/>
  <c r="E31" i="9"/>
  <c r="A32"/>
  <c r="C31"/>
  <c r="D31" s="1"/>
  <c r="B31" s="1"/>
  <c r="F31" s="1"/>
  <c r="E174" i="8"/>
  <c r="A175"/>
  <c r="C174"/>
  <c r="D174" s="1"/>
  <c r="B174" s="1"/>
  <c r="F174" s="1"/>
  <c r="C30"/>
  <c r="D30" s="1"/>
  <c r="B30" s="1"/>
  <c r="F30" s="1"/>
  <c r="E30"/>
  <c r="E31" i="7"/>
  <c r="A32"/>
  <c r="C31"/>
  <c r="D31" s="1"/>
  <c r="B31" s="1"/>
  <c r="F31" s="1"/>
  <c r="F148" i="1" l="1"/>
  <c r="E149"/>
  <c r="C149"/>
  <c r="D149" s="1"/>
  <c r="B149" s="1"/>
  <c r="A150"/>
  <c r="A33" i="9"/>
  <c r="C32"/>
  <c r="D32" s="1"/>
  <c r="B32" s="1"/>
  <c r="F32" s="1"/>
  <c r="E32"/>
  <c r="C175" i="8"/>
  <c r="D175" s="1"/>
  <c r="B175" s="1"/>
  <c r="F175" s="1"/>
  <c r="E175"/>
  <c r="A176"/>
  <c r="E31"/>
  <c r="C31"/>
  <c r="D31" s="1"/>
  <c r="B31" s="1"/>
  <c r="F31" s="1"/>
  <c r="A33" i="7"/>
  <c r="C32"/>
  <c r="D32" s="1"/>
  <c r="B32" s="1"/>
  <c r="F32" s="1"/>
  <c r="E32"/>
  <c r="F149" i="1" l="1"/>
  <c r="C150"/>
  <c r="D150" s="1"/>
  <c r="B150" s="1"/>
  <c r="F150" s="1"/>
  <c r="E150"/>
  <c r="A151"/>
  <c r="E33" i="9"/>
  <c r="A34"/>
  <c r="C33"/>
  <c r="D33" s="1"/>
  <c r="B33" s="1"/>
  <c r="F33" s="1"/>
  <c r="E176" i="8"/>
  <c r="A177"/>
  <c r="C176"/>
  <c r="D176" s="1"/>
  <c r="B176" s="1"/>
  <c r="F176" s="1"/>
  <c r="E32"/>
  <c r="C32"/>
  <c r="D32" s="1"/>
  <c r="B32" s="1"/>
  <c r="F32" s="1"/>
  <c r="E33" i="7"/>
  <c r="A34"/>
  <c r="C33"/>
  <c r="D33" s="1"/>
  <c r="B33" s="1"/>
  <c r="F33" s="1"/>
  <c r="C151" i="1" l="1"/>
  <c r="D151" s="1"/>
  <c r="B151" s="1"/>
  <c r="F151" s="1"/>
  <c r="E151"/>
  <c r="A152"/>
  <c r="A35" i="9"/>
  <c r="C34"/>
  <c r="D34" s="1"/>
  <c r="B34" s="1"/>
  <c r="F34" s="1"/>
  <c r="E34"/>
  <c r="E177" i="8"/>
  <c r="A178"/>
  <c r="C177"/>
  <c r="D177" s="1"/>
  <c r="B177" s="1"/>
  <c r="F177" s="1"/>
  <c r="E33"/>
  <c r="C33"/>
  <c r="D33" s="1"/>
  <c r="B33" s="1"/>
  <c r="F33" s="1"/>
  <c r="A35" i="7"/>
  <c r="C34"/>
  <c r="D34" s="1"/>
  <c r="B34" s="1"/>
  <c r="F34" s="1"/>
  <c r="E34"/>
  <c r="E152" i="1" l="1"/>
  <c r="C152"/>
  <c r="D152" s="1"/>
  <c r="B152" s="1"/>
  <c r="A153"/>
  <c r="E35" i="9"/>
  <c r="A36"/>
  <c r="C35"/>
  <c r="D35" s="1"/>
  <c r="B35" s="1"/>
  <c r="F35" s="1"/>
  <c r="A179" i="8"/>
  <c r="C178"/>
  <c r="D178" s="1"/>
  <c r="B178" s="1"/>
  <c r="F178" s="1"/>
  <c r="E178"/>
  <c r="C34"/>
  <c r="D34" s="1"/>
  <c r="B34" s="1"/>
  <c r="F34" s="1"/>
  <c r="E34"/>
  <c r="E35" i="7"/>
  <c r="A36"/>
  <c r="C35"/>
  <c r="D35" s="1"/>
  <c r="B35" s="1"/>
  <c r="F35" s="1"/>
  <c r="F152" i="1" l="1"/>
  <c r="E153"/>
  <c r="C153"/>
  <c r="D153" s="1"/>
  <c r="A154"/>
  <c r="A37" i="9"/>
  <c r="C36"/>
  <c r="D36" s="1"/>
  <c r="B36" s="1"/>
  <c r="F36" s="1"/>
  <c r="E36"/>
  <c r="E179" i="8"/>
  <c r="A180"/>
  <c r="C179"/>
  <c r="D179" s="1"/>
  <c r="B179" s="1"/>
  <c r="F179" s="1"/>
  <c r="C35"/>
  <c r="D35" s="1"/>
  <c r="B35" s="1"/>
  <c r="F35" s="1"/>
  <c r="E35"/>
  <c r="A37" i="7"/>
  <c r="C36"/>
  <c r="D36" s="1"/>
  <c r="B36" s="1"/>
  <c r="F36" s="1"/>
  <c r="E36"/>
  <c r="E154" i="1" l="1"/>
  <c r="C154"/>
  <c r="D154" s="1"/>
  <c r="B153"/>
  <c r="F153" s="1"/>
  <c r="E37" i="9"/>
  <c r="A38"/>
  <c r="C37"/>
  <c r="D37" s="1"/>
  <c r="B37" s="1"/>
  <c r="F37" s="1"/>
  <c r="A181" i="8"/>
  <c r="C180"/>
  <c r="D180" s="1"/>
  <c r="B180" s="1"/>
  <c r="F180" s="1"/>
  <c r="E180"/>
  <c r="C36"/>
  <c r="D36" s="1"/>
  <c r="B36" s="1"/>
  <c r="F36" s="1"/>
  <c r="E36"/>
  <c r="E37" i="7"/>
  <c r="A38"/>
  <c r="C37"/>
  <c r="D37" s="1"/>
  <c r="B37" s="1"/>
  <c r="F37" s="1"/>
  <c r="B154" i="1" l="1"/>
  <c r="F154" s="1"/>
  <c r="A39" i="9"/>
  <c r="C38"/>
  <c r="D38" s="1"/>
  <c r="B38" s="1"/>
  <c r="F38" s="1"/>
  <c r="E38"/>
  <c r="C181" i="8"/>
  <c r="D181" s="1"/>
  <c r="B181" s="1"/>
  <c r="F181" s="1"/>
  <c r="E181"/>
  <c r="A182"/>
  <c r="E37"/>
  <c r="C37"/>
  <c r="D37" s="1"/>
  <c r="B37" s="1"/>
  <c r="F37" s="1"/>
  <c r="A39" i="7"/>
  <c r="C38"/>
  <c r="D38" s="1"/>
  <c r="B38" s="1"/>
  <c r="F38" s="1"/>
  <c r="E38"/>
  <c r="E39" i="9" l="1"/>
  <c r="A40"/>
  <c r="C39"/>
  <c r="D39" s="1"/>
  <c r="B39" s="1"/>
  <c r="F39" s="1"/>
  <c r="E182" i="8"/>
  <c r="C182"/>
  <c r="D182" s="1"/>
  <c r="B182" s="1"/>
  <c r="F182" s="1"/>
  <c r="A183"/>
  <c r="C38"/>
  <c r="D38" s="1"/>
  <c r="B38" s="1"/>
  <c r="F38" s="1"/>
  <c r="E38"/>
  <c r="E39" i="7"/>
  <c r="A40"/>
  <c r="C39"/>
  <c r="D39" s="1"/>
  <c r="B39" s="1"/>
  <c r="F39" s="1"/>
  <c r="A41" i="9" l="1"/>
  <c r="C40"/>
  <c r="D40" s="1"/>
  <c r="B40" s="1"/>
  <c r="F40" s="1"/>
  <c r="E40"/>
  <c r="C183" i="8"/>
  <c r="D183" s="1"/>
  <c r="B183" s="1"/>
  <c r="F183" s="1"/>
  <c r="A184"/>
  <c r="E183"/>
  <c r="E39"/>
  <c r="C39"/>
  <c r="D39" s="1"/>
  <c r="B39" s="1"/>
  <c r="F39" s="1"/>
  <c r="A41" i="7"/>
  <c r="C40"/>
  <c r="D40" s="1"/>
  <c r="B40" s="1"/>
  <c r="F40" s="1"/>
  <c r="E40"/>
  <c r="E41" i="9" l="1"/>
  <c r="A42"/>
  <c r="C41"/>
  <c r="D41" s="1"/>
  <c r="B41" s="1"/>
  <c r="F41" s="1"/>
  <c r="C184" i="8"/>
  <c r="D184" s="1"/>
  <c r="B184" s="1"/>
  <c r="F184" s="1"/>
  <c r="A185"/>
  <c r="E184"/>
  <c r="C40"/>
  <c r="D40" s="1"/>
  <c r="B40" s="1"/>
  <c r="F40" s="1"/>
  <c r="E40"/>
  <c r="E41" i="7"/>
  <c r="A42"/>
  <c r="C41"/>
  <c r="D41" s="1"/>
  <c r="B41" s="1"/>
  <c r="F41" s="1"/>
  <c r="A43" i="9" l="1"/>
  <c r="C42"/>
  <c r="D42" s="1"/>
  <c r="B42" s="1"/>
  <c r="F42" s="1"/>
  <c r="E42"/>
  <c r="E185" i="8"/>
  <c r="A186"/>
  <c r="C185"/>
  <c r="D185" s="1"/>
  <c r="B185" s="1"/>
  <c r="F185" s="1"/>
  <c r="E41"/>
  <c r="C41"/>
  <c r="D41" s="1"/>
  <c r="B41" s="1"/>
  <c r="F41" s="1"/>
  <c r="A43" i="7"/>
  <c r="C42"/>
  <c r="D42" s="1"/>
  <c r="B42" s="1"/>
  <c r="F42" s="1"/>
  <c r="E42"/>
  <c r="E43" i="9" l="1"/>
  <c r="A44"/>
  <c r="C43"/>
  <c r="D43" s="1"/>
  <c r="B43" s="1"/>
  <c r="F43" s="1"/>
  <c r="E186" i="8"/>
  <c r="A187"/>
  <c r="C186"/>
  <c r="D186" s="1"/>
  <c r="B186" s="1"/>
  <c r="F186" s="1"/>
  <c r="C42"/>
  <c r="D42" s="1"/>
  <c r="B42" s="1"/>
  <c r="F42" s="1"/>
  <c r="E42"/>
  <c r="E43" i="7"/>
  <c r="A44"/>
  <c r="C43"/>
  <c r="D43" s="1"/>
  <c r="B43" s="1"/>
  <c r="F43" s="1"/>
  <c r="A45" i="9" l="1"/>
  <c r="C44"/>
  <c r="D44" s="1"/>
  <c r="B44" s="1"/>
  <c r="F44" s="1"/>
  <c r="E44"/>
  <c r="E187" i="8"/>
  <c r="A188"/>
  <c r="C187"/>
  <c r="D187" s="1"/>
  <c r="B187" s="1"/>
  <c r="F187" s="1"/>
  <c r="E43"/>
  <c r="C43"/>
  <c r="D43" s="1"/>
  <c r="B43" s="1"/>
  <c r="F43" s="1"/>
  <c r="A45" i="7"/>
  <c r="C44"/>
  <c r="D44" s="1"/>
  <c r="B44" s="1"/>
  <c r="F44" s="1"/>
  <c r="E44"/>
  <c r="E45" i="9" l="1"/>
  <c r="A46"/>
  <c r="C45"/>
  <c r="D45" s="1"/>
  <c r="B45" s="1"/>
  <c r="F45" s="1"/>
  <c r="E188" i="8"/>
  <c r="C188"/>
  <c r="D188" s="1"/>
  <c r="B188" s="1"/>
  <c r="F188" s="1"/>
  <c r="A189"/>
  <c r="C44"/>
  <c r="D44" s="1"/>
  <c r="B44" s="1"/>
  <c r="F44" s="1"/>
  <c r="E44"/>
  <c r="E45" i="7"/>
  <c r="A46"/>
  <c r="C45"/>
  <c r="D45" s="1"/>
  <c r="B45" s="1"/>
  <c r="F45" s="1"/>
  <c r="A47" i="9" l="1"/>
  <c r="C46"/>
  <c r="D46" s="1"/>
  <c r="B46" s="1"/>
  <c r="F46" s="1"/>
  <c r="E46"/>
  <c r="C189" i="8"/>
  <c r="D189" s="1"/>
  <c r="B189" s="1"/>
  <c r="F189" s="1"/>
  <c r="E189"/>
  <c r="A190"/>
  <c r="E45"/>
  <c r="C45"/>
  <c r="D45" s="1"/>
  <c r="B45" s="1"/>
  <c r="F45" s="1"/>
  <c r="A47" i="7"/>
  <c r="C46"/>
  <c r="D46" s="1"/>
  <c r="B46" s="1"/>
  <c r="F46" s="1"/>
  <c r="E46"/>
  <c r="E47" i="9" l="1"/>
  <c r="A48"/>
  <c r="C47"/>
  <c r="D47" s="1"/>
  <c r="B47" s="1"/>
  <c r="F47" s="1"/>
  <c r="A191" i="8"/>
  <c r="E190"/>
  <c r="C190"/>
  <c r="D190" s="1"/>
  <c r="B190" s="1"/>
  <c r="F190" s="1"/>
  <c r="C46"/>
  <c r="D46" s="1"/>
  <c r="B46" s="1"/>
  <c r="F46" s="1"/>
  <c r="E46"/>
  <c r="E47" i="7"/>
  <c r="A48"/>
  <c r="C47"/>
  <c r="D47" s="1"/>
  <c r="B47" s="1"/>
  <c r="F47" s="1"/>
  <c r="A49" i="9" l="1"/>
  <c r="C48"/>
  <c r="D48" s="1"/>
  <c r="B48" s="1"/>
  <c r="F48" s="1"/>
  <c r="E48"/>
  <c r="E191" i="8"/>
  <c r="C191"/>
  <c r="D191" s="1"/>
  <c r="B191" s="1"/>
  <c r="F191" s="1"/>
  <c r="A192"/>
  <c r="E47"/>
  <c r="C47"/>
  <c r="D47" s="1"/>
  <c r="B47" s="1"/>
  <c r="F47" s="1"/>
  <c r="A49" i="7"/>
  <c r="C48"/>
  <c r="D48" s="1"/>
  <c r="B48" s="1"/>
  <c r="F48" s="1"/>
  <c r="E48"/>
  <c r="E49" i="9" l="1"/>
  <c r="A50"/>
  <c r="C49"/>
  <c r="D49" s="1"/>
  <c r="B49" s="1"/>
  <c r="F49" s="1"/>
  <c r="A193" i="8"/>
  <c r="C192"/>
  <c r="D192" s="1"/>
  <c r="B192" s="1"/>
  <c r="F192" s="1"/>
  <c r="E192"/>
  <c r="C48"/>
  <c r="D48" s="1"/>
  <c r="B48" s="1"/>
  <c r="F48" s="1"/>
  <c r="E48"/>
  <c r="E49" i="7"/>
  <c r="A50"/>
  <c r="C49"/>
  <c r="D49" s="1"/>
  <c r="B49" s="1"/>
  <c r="F49" s="1"/>
  <c r="A51" i="9" l="1"/>
  <c r="C50"/>
  <c r="D50" s="1"/>
  <c r="B50" s="1"/>
  <c r="F50" s="1"/>
  <c r="E50"/>
  <c r="C193" i="8"/>
  <c r="D193" s="1"/>
  <c r="B193" s="1"/>
  <c r="F193" s="1"/>
  <c r="A194"/>
  <c r="E193"/>
  <c r="E49"/>
  <c r="C49"/>
  <c r="D49" s="1"/>
  <c r="B49" s="1"/>
  <c r="F49" s="1"/>
  <c r="A51" i="7"/>
  <c r="C50"/>
  <c r="D50" s="1"/>
  <c r="B50" s="1"/>
  <c r="F50" s="1"/>
  <c r="E50"/>
  <c r="E51" i="9" l="1"/>
  <c r="A52"/>
  <c r="C51"/>
  <c r="D51" s="1"/>
  <c r="B51" s="1"/>
  <c r="F51" s="1"/>
  <c r="C194" i="8"/>
  <c r="D194" s="1"/>
  <c r="B194" s="1"/>
  <c r="F194" s="1"/>
  <c r="A195"/>
  <c r="E194"/>
  <c r="C50"/>
  <c r="D50" s="1"/>
  <c r="B50" s="1"/>
  <c r="F50" s="1"/>
  <c r="E50"/>
  <c r="E51" i="7"/>
  <c r="A52"/>
  <c r="C51"/>
  <c r="D51" s="1"/>
  <c r="B51" s="1"/>
  <c r="F51" s="1"/>
  <c r="A53" i="9" l="1"/>
  <c r="C52"/>
  <c r="D52" s="1"/>
  <c r="B52" s="1"/>
  <c r="F52" s="1"/>
  <c r="E52"/>
  <c r="E195" i="8"/>
  <c r="A196"/>
  <c r="C195"/>
  <c r="D195" s="1"/>
  <c r="B195" s="1"/>
  <c r="F195" s="1"/>
  <c r="E51"/>
  <c r="C51"/>
  <c r="D51" s="1"/>
  <c r="B51" s="1"/>
  <c r="F51" s="1"/>
  <c r="A53" i="7"/>
  <c r="C52"/>
  <c r="D52" s="1"/>
  <c r="B52" s="1"/>
  <c r="F52" s="1"/>
  <c r="E52"/>
  <c r="E53" i="9" l="1"/>
  <c r="A54"/>
  <c r="C53"/>
  <c r="D53" s="1"/>
  <c r="B53" s="1"/>
  <c r="F53" s="1"/>
  <c r="C196" i="8"/>
  <c r="D196" s="1"/>
  <c r="B196" s="1"/>
  <c r="F196" s="1"/>
  <c r="E196"/>
  <c r="A197"/>
  <c r="C52"/>
  <c r="D52" s="1"/>
  <c r="B52" s="1"/>
  <c r="F52" s="1"/>
  <c r="E52"/>
  <c r="E53" i="7"/>
  <c r="A54"/>
  <c r="C53"/>
  <c r="D53" s="1"/>
  <c r="B53" s="1"/>
  <c r="F53" s="1"/>
  <c r="A55" i="9" l="1"/>
  <c r="C54"/>
  <c r="D54" s="1"/>
  <c r="B54" s="1"/>
  <c r="F54" s="1"/>
  <c r="E54"/>
  <c r="A198" i="8"/>
  <c r="E197"/>
  <c r="C197"/>
  <c r="D197" s="1"/>
  <c r="B197" s="1"/>
  <c r="F197" s="1"/>
  <c r="E53"/>
  <c r="C53"/>
  <c r="D53" s="1"/>
  <c r="B53" s="1"/>
  <c r="F53" s="1"/>
  <c r="A55" i="7"/>
  <c r="C54"/>
  <c r="D54" s="1"/>
  <c r="B54" s="1"/>
  <c r="F54" s="1"/>
  <c r="E54"/>
  <c r="E55" i="9" l="1"/>
  <c r="A56"/>
  <c r="C55"/>
  <c r="D55" s="1"/>
  <c r="B55" s="1"/>
  <c r="F55" s="1"/>
  <c r="C198" i="8"/>
  <c r="D198" s="1"/>
  <c r="B198" s="1"/>
  <c r="F198" s="1"/>
  <c r="A199"/>
  <c r="E198"/>
  <c r="C54"/>
  <c r="D54" s="1"/>
  <c r="B54" s="1"/>
  <c r="F54" s="1"/>
  <c r="E54"/>
  <c r="E55" i="7"/>
  <c r="A56"/>
  <c r="C55"/>
  <c r="D55" s="1"/>
  <c r="B55" s="1"/>
  <c r="F55" s="1"/>
  <c r="A57" i="9" l="1"/>
  <c r="C56"/>
  <c r="D56" s="1"/>
  <c r="B56" s="1"/>
  <c r="F56" s="1"/>
  <c r="E56"/>
  <c r="C199" i="8"/>
  <c r="D199" s="1"/>
  <c r="B199" s="1"/>
  <c r="F199" s="1"/>
  <c r="E199"/>
  <c r="A200"/>
  <c r="E55"/>
  <c r="C55"/>
  <c r="D55" s="1"/>
  <c r="B55" s="1"/>
  <c r="F55" s="1"/>
  <c r="A57" i="7"/>
  <c r="C56"/>
  <c r="D56" s="1"/>
  <c r="B56" s="1"/>
  <c r="F56" s="1"/>
  <c r="E56"/>
  <c r="E57" i="9" l="1"/>
  <c r="A58"/>
  <c r="C57"/>
  <c r="D57" s="1"/>
  <c r="B57" s="1"/>
  <c r="F57" s="1"/>
  <c r="E200" i="8"/>
  <c r="A201"/>
  <c r="C200"/>
  <c r="D200" s="1"/>
  <c r="B200" s="1"/>
  <c r="F200" s="1"/>
  <c r="C56"/>
  <c r="D56" s="1"/>
  <c r="B56" s="1"/>
  <c r="F56" s="1"/>
  <c r="E56"/>
  <c r="E57" i="7"/>
  <c r="A58"/>
  <c r="C57"/>
  <c r="D57" s="1"/>
  <c r="B57" s="1"/>
  <c r="F57" s="1"/>
  <c r="A59" i="9" l="1"/>
  <c r="C58"/>
  <c r="D58" s="1"/>
  <c r="B58" s="1"/>
  <c r="F58" s="1"/>
  <c r="E58"/>
  <c r="E201" i="8"/>
  <c r="C201"/>
  <c r="D201" s="1"/>
  <c r="B201" s="1"/>
  <c r="F201" s="1"/>
  <c r="A202"/>
  <c r="E57"/>
  <c r="C57"/>
  <c r="D57" s="1"/>
  <c r="B57" s="1"/>
  <c r="F57" s="1"/>
  <c r="A59" i="7"/>
  <c r="C58"/>
  <c r="D58" s="1"/>
  <c r="B58" s="1"/>
  <c r="F58" s="1"/>
  <c r="E58"/>
  <c r="E59" i="9" l="1"/>
  <c r="A60"/>
  <c r="C59"/>
  <c r="D59" s="1"/>
  <c r="B59" s="1"/>
  <c r="F59" s="1"/>
  <c r="E202" i="8"/>
  <c r="A203"/>
  <c r="C202"/>
  <c r="D202" s="1"/>
  <c r="B202" s="1"/>
  <c r="F202" s="1"/>
  <c r="C58"/>
  <c r="D58" s="1"/>
  <c r="B58" s="1"/>
  <c r="F58" s="1"/>
  <c r="E58"/>
  <c r="E59" i="7"/>
  <c r="A60"/>
  <c r="C59"/>
  <c r="D59" s="1"/>
  <c r="B59" s="1"/>
  <c r="F59" s="1"/>
  <c r="A61" i="9" l="1"/>
  <c r="C60"/>
  <c r="D60" s="1"/>
  <c r="B60" s="1"/>
  <c r="F60" s="1"/>
  <c r="E60"/>
  <c r="C203" i="8"/>
  <c r="D203" s="1"/>
  <c r="B203" s="1"/>
  <c r="F203" s="1"/>
  <c r="E203"/>
  <c r="A204"/>
  <c r="E59"/>
  <c r="C59"/>
  <c r="D59" s="1"/>
  <c r="B59" s="1"/>
  <c r="F59" s="1"/>
  <c r="A61" i="7"/>
  <c r="C60"/>
  <c r="D60" s="1"/>
  <c r="B60" s="1"/>
  <c r="F60" s="1"/>
  <c r="E60"/>
  <c r="E61" i="9" l="1"/>
  <c r="A62"/>
  <c r="C61"/>
  <c r="D61" s="1"/>
  <c r="B61" s="1"/>
  <c r="F61" s="1"/>
  <c r="E204" i="8"/>
  <c r="A205"/>
  <c r="C204"/>
  <c r="D204" s="1"/>
  <c r="B204" s="1"/>
  <c r="F204" s="1"/>
  <c r="C60"/>
  <c r="D60" s="1"/>
  <c r="B60" s="1"/>
  <c r="F60" s="1"/>
  <c r="E60"/>
  <c r="E61" i="7"/>
  <c r="A62"/>
  <c r="C61"/>
  <c r="D61" s="1"/>
  <c r="B61" s="1"/>
  <c r="F61" s="1"/>
  <c r="A63" i="9" l="1"/>
  <c r="C62"/>
  <c r="D62" s="1"/>
  <c r="B62" s="1"/>
  <c r="F62" s="1"/>
  <c r="E62"/>
  <c r="E205" i="8"/>
  <c r="C205"/>
  <c r="D205" s="1"/>
  <c r="B205" s="1"/>
  <c r="F205" s="1"/>
  <c r="A206"/>
  <c r="E61"/>
  <c r="C61"/>
  <c r="D61" s="1"/>
  <c r="B61" s="1"/>
  <c r="F61" s="1"/>
  <c r="A63" i="7"/>
  <c r="C62"/>
  <c r="D62" s="1"/>
  <c r="B62" s="1"/>
  <c r="F62" s="1"/>
  <c r="E62"/>
  <c r="E63" i="9" l="1"/>
  <c r="A64"/>
  <c r="C63"/>
  <c r="D63" s="1"/>
  <c r="B63" s="1"/>
  <c r="F63" s="1"/>
  <c r="A207" i="8"/>
  <c r="C206"/>
  <c r="D206" s="1"/>
  <c r="B206" s="1"/>
  <c r="F206" s="1"/>
  <c r="E206"/>
  <c r="C62"/>
  <c r="D62" s="1"/>
  <c r="B62" s="1"/>
  <c r="F62" s="1"/>
  <c r="E62"/>
  <c r="E63" i="7"/>
  <c r="A64"/>
  <c r="C63"/>
  <c r="D63" s="1"/>
  <c r="B63" s="1"/>
  <c r="F63" s="1"/>
  <c r="A65" i="9" l="1"/>
  <c r="C64"/>
  <c r="D64" s="1"/>
  <c r="B64" s="1"/>
  <c r="F64" s="1"/>
  <c r="E64"/>
  <c r="E207" i="8"/>
  <c r="C207"/>
  <c r="D207" s="1"/>
  <c r="B207" s="1"/>
  <c r="F207" s="1"/>
  <c r="A208"/>
  <c r="E63"/>
  <c r="C63"/>
  <c r="D63" s="1"/>
  <c r="B63" s="1"/>
  <c r="F63" s="1"/>
  <c r="A65" i="7"/>
  <c r="C64"/>
  <c r="D64" s="1"/>
  <c r="B64" s="1"/>
  <c r="F64" s="1"/>
  <c r="E64"/>
  <c r="E65" i="9" l="1"/>
  <c r="A66"/>
  <c r="C65"/>
  <c r="D65" s="1"/>
  <c r="B65" s="1"/>
  <c r="F65" s="1"/>
  <c r="C208" i="8"/>
  <c r="D208" s="1"/>
  <c r="B208" s="1"/>
  <c r="F208" s="1"/>
  <c r="E208"/>
  <c r="A209"/>
  <c r="C64"/>
  <c r="D64" s="1"/>
  <c r="B64" s="1"/>
  <c r="F64" s="1"/>
  <c r="E64"/>
  <c r="E65" i="7"/>
  <c r="A66"/>
  <c r="C65"/>
  <c r="D65" s="1"/>
  <c r="B65" s="1"/>
  <c r="F65" s="1"/>
  <c r="A67" i="9" l="1"/>
  <c r="C66"/>
  <c r="D66" s="1"/>
  <c r="B66" s="1"/>
  <c r="F66" s="1"/>
  <c r="E66"/>
  <c r="E209" i="8"/>
  <c r="A210"/>
  <c r="C209"/>
  <c r="D209" s="1"/>
  <c r="B209" s="1"/>
  <c r="F209" s="1"/>
  <c r="E65"/>
  <c r="C65"/>
  <c r="D65" s="1"/>
  <c r="B65" s="1"/>
  <c r="F65" s="1"/>
  <c r="A67" i="7"/>
  <c r="C66"/>
  <c r="D66" s="1"/>
  <c r="B66" s="1"/>
  <c r="F66" s="1"/>
  <c r="E66"/>
  <c r="E67" i="9" l="1"/>
  <c r="A68"/>
  <c r="C67"/>
  <c r="D67" s="1"/>
  <c r="B67" s="1"/>
  <c r="F67" s="1"/>
  <c r="A211" i="8"/>
  <c r="E210"/>
  <c r="C210"/>
  <c r="D210" s="1"/>
  <c r="B210" s="1"/>
  <c r="F210" s="1"/>
  <c r="C66"/>
  <c r="D66" s="1"/>
  <c r="B66" s="1"/>
  <c r="F66" s="1"/>
  <c r="E66"/>
  <c r="E67" i="7"/>
  <c r="A68"/>
  <c r="C67"/>
  <c r="D67" s="1"/>
  <c r="B67" s="1"/>
  <c r="F67" s="1"/>
  <c r="A69" i="9" l="1"/>
  <c r="C68"/>
  <c r="D68" s="1"/>
  <c r="B68" s="1"/>
  <c r="F68" s="1"/>
  <c r="E68"/>
  <c r="E211" i="8"/>
  <c r="C211"/>
  <c r="D211" s="1"/>
  <c r="B211" s="1"/>
  <c r="F211" s="1"/>
  <c r="A212"/>
  <c r="E67"/>
  <c r="C67"/>
  <c r="D67" s="1"/>
  <c r="B67" s="1"/>
  <c r="F67" s="1"/>
  <c r="A69" i="7"/>
  <c r="C68"/>
  <c r="D68" s="1"/>
  <c r="B68" s="1"/>
  <c r="F68" s="1"/>
  <c r="E68"/>
  <c r="E69" i="9" l="1"/>
  <c r="A70"/>
  <c r="C69"/>
  <c r="D69" s="1"/>
  <c r="B69" s="1"/>
  <c r="F69" s="1"/>
  <c r="C212" i="8"/>
  <c r="D212" s="1"/>
  <c r="B212" s="1"/>
  <c r="F212" s="1"/>
  <c r="E212"/>
  <c r="A213"/>
  <c r="C68"/>
  <c r="D68" s="1"/>
  <c r="B68" s="1"/>
  <c r="F68" s="1"/>
  <c r="E68"/>
  <c r="E69" i="7"/>
  <c r="B69"/>
  <c r="F69" s="1"/>
  <c r="A70"/>
  <c r="C69"/>
  <c r="D69" s="1"/>
  <c r="A71" i="9" l="1"/>
  <c r="C70"/>
  <c r="D70" s="1"/>
  <c r="B70" s="1"/>
  <c r="F70" s="1"/>
  <c r="E70"/>
  <c r="A214" i="8"/>
  <c r="C213"/>
  <c r="D213" s="1"/>
  <c r="B213" s="1"/>
  <c r="F213" s="1"/>
  <c r="E213"/>
  <c r="E69"/>
  <c r="C69"/>
  <c r="D69" s="1"/>
  <c r="B69" s="1"/>
  <c r="F69" s="1"/>
  <c r="A71" i="7"/>
  <c r="C70"/>
  <c r="D70" s="1"/>
  <c r="B70" s="1"/>
  <c r="F70" s="1"/>
  <c r="E70"/>
  <c r="E71" i="9" l="1"/>
  <c r="A72"/>
  <c r="C71"/>
  <c r="D71" s="1"/>
  <c r="B71" s="1"/>
  <c r="F71" s="1"/>
  <c r="C214" i="8"/>
  <c r="D214" s="1"/>
  <c r="B214" s="1"/>
  <c r="F214" s="1"/>
  <c r="E214"/>
  <c r="A215"/>
  <c r="C70"/>
  <c r="D70" s="1"/>
  <c r="B70" s="1"/>
  <c r="F70" s="1"/>
  <c r="E70"/>
  <c r="E71" i="7"/>
  <c r="B71"/>
  <c r="F71" s="1"/>
  <c r="A72"/>
  <c r="C71"/>
  <c r="D71" s="1"/>
  <c r="A73" i="9" l="1"/>
  <c r="C72"/>
  <c r="D72" s="1"/>
  <c r="B72" s="1"/>
  <c r="F72" s="1"/>
  <c r="E72"/>
  <c r="E215" i="8"/>
  <c r="C215"/>
  <c r="D215" s="1"/>
  <c r="B215" s="1"/>
  <c r="F215" s="1"/>
  <c r="A216"/>
  <c r="E71"/>
  <c r="C71"/>
  <c r="D71" s="1"/>
  <c r="B71" s="1"/>
  <c r="F71" s="1"/>
  <c r="A73" i="7"/>
  <c r="C72"/>
  <c r="D72" s="1"/>
  <c r="B72" s="1"/>
  <c r="F72" s="1"/>
  <c r="E72"/>
  <c r="E73" i="9" l="1"/>
  <c r="A74"/>
  <c r="C73"/>
  <c r="D73" s="1"/>
  <c r="B73" s="1"/>
  <c r="F73" s="1"/>
  <c r="E216" i="8"/>
  <c r="A217"/>
  <c r="C216"/>
  <c r="D216" s="1"/>
  <c r="B216" s="1"/>
  <c r="F216" s="1"/>
  <c r="E72"/>
  <c r="C72"/>
  <c r="D72" s="1"/>
  <c r="B72" s="1"/>
  <c r="F72" s="1"/>
  <c r="E73" i="7"/>
  <c r="A74"/>
  <c r="C73"/>
  <c r="D73" s="1"/>
  <c r="B73" s="1"/>
  <c r="F73" s="1"/>
  <c r="A75" i="9" l="1"/>
  <c r="C74"/>
  <c r="D74" s="1"/>
  <c r="B74" s="1"/>
  <c r="F74" s="1"/>
  <c r="E74"/>
  <c r="A218" i="8"/>
  <c r="E217"/>
  <c r="C217"/>
  <c r="D217" s="1"/>
  <c r="B217" s="1"/>
  <c r="F217" s="1"/>
  <c r="E73"/>
  <c r="C73"/>
  <c r="D73" s="1"/>
  <c r="B73" s="1"/>
  <c r="F73" s="1"/>
  <c r="A75" i="7"/>
  <c r="C74"/>
  <c r="D74" s="1"/>
  <c r="B74" s="1"/>
  <c r="F74" s="1"/>
  <c r="E74"/>
  <c r="E75" i="9" l="1"/>
  <c r="A76"/>
  <c r="C75"/>
  <c r="D75" s="1"/>
  <c r="B75" s="1"/>
  <c r="F75" s="1"/>
  <c r="C218" i="8"/>
  <c r="D218" s="1"/>
  <c r="B218" s="1"/>
  <c r="F218" s="1"/>
  <c r="A219"/>
  <c r="E218"/>
  <c r="C74"/>
  <c r="D74" s="1"/>
  <c r="B74" s="1"/>
  <c r="F74" s="1"/>
  <c r="E74"/>
  <c r="E75" i="7"/>
  <c r="A76"/>
  <c r="C75"/>
  <c r="D75" s="1"/>
  <c r="B75" s="1"/>
  <c r="F75" s="1"/>
  <c r="A77" i="9" l="1"/>
  <c r="C76"/>
  <c r="D76" s="1"/>
  <c r="B76" s="1"/>
  <c r="F76" s="1"/>
  <c r="E76"/>
  <c r="E219" i="8"/>
  <c r="A220"/>
  <c r="C219"/>
  <c r="D219" s="1"/>
  <c r="B219" s="1"/>
  <c r="F219" s="1"/>
  <c r="C75"/>
  <c r="D75" s="1"/>
  <c r="B75" s="1"/>
  <c r="F75" s="1"/>
  <c r="E75"/>
  <c r="A77" i="7"/>
  <c r="C76"/>
  <c r="D76" s="1"/>
  <c r="B76" s="1"/>
  <c r="F76" s="1"/>
  <c r="E76"/>
  <c r="E77" i="9" l="1"/>
  <c r="A78"/>
  <c r="C77"/>
  <c r="D77" s="1"/>
  <c r="B77" s="1"/>
  <c r="F77" s="1"/>
  <c r="C220" i="8"/>
  <c r="D220" s="1"/>
  <c r="B220" s="1"/>
  <c r="F220" s="1"/>
  <c r="A221"/>
  <c r="E220"/>
  <c r="C76"/>
  <c r="D76" s="1"/>
  <c r="B76" s="1"/>
  <c r="F76" s="1"/>
  <c r="E76"/>
  <c r="E77" i="7"/>
  <c r="A78"/>
  <c r="C77"/>
  <c r="D77" s="1"/>
  <c r="B77" s="1"/>
  <c r="F77" s="1"/>
  <c r="A79" i="9" l="1"/>
  <c r="C78"/>
  <c r="D78" s="1"/>
  <c r="B78" s="1"/>
  <c r="F78" s="1"/>
  <c r="E78"/>
  <c r="E221" i="8"/>
  <c r="C221"/>
  <c r="D221" s="1"/>
  <c r="B221" s="1"/>
  <c r="F221" s="1"/>
  <c r="A222"/>
  <c r="E77"/>
  <c r="C77"/>
  <c r="D77" s="1"/>
  <c r="B77" s="1"/>
  <c r="F77" s="1"/>
  <c r="A79" i="7"/>
  <c r="C78"/>
  <c r="D78" s="1"/>
  <c r="B78" s="1"/>
  <c r="F78" s="1"/>
  <c r="E78"/>
  <c r="E79" i="9" l="1"/>
  <c r="A80"/>
  <c r="C79"/>
  <c r="D79" s="1"/>
  <c r="B79" s="1"/>
  <c r="F79" s="1"/>
  <c r="C222" i="8"/>
  <c r="D222" s="1"/>
  <c r="B222" s="1"/>
  <c r="F222" s="1"/>
  <c r="E222"/>
  <c r="A223"/>
  <c r="C78"/>
  <c r="D78" s="1"/>
  <c r="B78" s="1"/>
  <c r="F78" s="1"/>
  <c r="E78"/>
  <c r="E79" i="7"/>
  <c r="A80"/>
  <c r="C79"/>
  <c r="D79" s="1"/>
  <c r="B79" s="1"/>
  <c r="F79" s="1"/>
  <c r="A81" i="9" l="1"/>
  <c r="C80"/>
  <c r="D80" s="1"/>
  <c r="B80" s="1"/>
  <c r="F80" s="1"/>
  <c r="E80"/>
  <c r="C223" i="8"/>
  <c r="D223" s="1"/>
  <c r="B223" s="1"/>
  <c r="F223" s="1"/>
  <c r="A224"/>
  <c r="E223"/>
  <c r="E79"/>
  <c r="C79"/>
  <c r="D79" s="1"/>
  <c r="B79" s="1"/>
  <c r="F79" s="1"/>
  <c r="A81" i="7"/>
  <c r="C80"/>
  <c r="D80" s="1"/>
  <c r="B80" s="1"/>
  <c r="F80" s="1"/>
  <c r="E80"/>
  <c r="E81" i="9" l="1"/>
  <c r="A82"/>
  <c r="C81"/>
  <c r="D81" s="1"/>
  <c r="B81" s="1"/>
  <c r="F81" s="1"/>
  <c r="C224" i="8"/>
  <c r="D224" s="1"/>
  <c r="B224" s="1"/>
  <c r="F224" s="1"/>
  <c r="E224"/>
  <c r="A225"/>
  <c r="C80"/>
  <c r="D80" s="1"/>
  <c r="B80" s="1"/>
  <c r="F80" s="1"/>
  <c r="E80"/>
  <c r="E81" i="7"/>
  <c r="A82"/>
  <c r="C81"/>
  <c r="D81" s="1"/>
  <c r="B81" s="1"/>
  <c r="F81" s="1"/>
  <c r="A83" i="9" l="1"/>
  <c r="C82"/>
  <c r="D82" s="1"/>
  <c r="B82" s="1"/>
  <c r="F82" s="1"/>
  <c r="E82"/>
  <c r="E225" i="8"/>
  <c r="C225"/>
  <c r="D225" s="1"/>
  <c r="B225" s="1"/>
  <c r="F225" s="1"/>
  <c r="A226"/>
  <c r="E81"/>
  <c r="C81"/>
  <c r="D81" s="1"/>
  <c r="B81" s="1"/>
  <c r="F81" s="1"/>
  <c r="A83" i="7"/>
  <c r="C82"/>
  <c r="D82" s="1"/>
  <c r="B82" s="1"/>
  <c r="F82" s="1"/>
  <c r="E82"/>
  <c r="E83" i="9" l="1"/>
  <c r="A84"/>
  <c r="C83"/>
  <c r="D83" s="1"/>
  <c r="B83" s="1"/>
  <c r="F83" s="1"/>
  <c r="C226" i="8"/>
  <c r="D226" s="1"/>
  <c r="B226" s="1"/>
  <c r="F226" s="1"/>
  <c r="E226"/>
  <c r="A227"/>
  <c r="C82"/>
  <c r="D82" s="1"/>
  <c r="B82" s="1"/>
  <c r="F82" s="1"/>
  <c r="E82"/>
  <c r="E83" i="7"/>
  <c r="A84"/>
  <c r="C83"/>
  <c r="D83" s="1"/>
  <c r="B83" s="1"/>
  <c r="F83" s="1"/>
  <c r="A85" i="9" l="1"/>
  <c r="C84"/>
  <c r="D84" s="1"/>
  <c r="B84" s="1"/>
  <c r="F84" s="1"/>
  <c r="E84"/>
  <c r="E227" i="8"/>
  <c r="C227"/>
  <c r="D227" s="1"/>
  <c r="B227" s="1"/>
  <c r="F227" s="1"/>
  <c r="A228"/>
  <c r="E83"/>
  <c r="C83"/>
  <c r="D83" s="1"/>
  <c r="B83" s="1"/>
  <c r="F83" s="1"/>
  <c r="A85" i="7"/>
  <c r="C84"/>
  <c r="D84" s="1"/>
  <c r="B84" s="1"/>
  <c r="F84" s="1"/>
  <c r="E84"/>
  <c r="E85" i="9" l="1"/>
  <c r="A86"/>
  <c r="C85"/>
  <c r="D85" s="1"/>
  <c r="B85" s="1"/>
  <c r="F85" s="1"/>
  <c r="C228" i="8"/>
  <c r="D228" s="1"/>
  <c r="B228" s="1"/>
  <c r="F228" s="1"/>
  <c r="E228"/>
  <c r="A229"/>
  <c r="C84"/>
  <c r="D84" s="1"/>
  <c r="B84" s="1"/>
  <c r="F84" s="1"/>
  <c r="E84"/>
  <c r="E85" i="7"/>
  <c r="A86"/>
  <c r="C85"/>
  <c r="D85" s="1"/>
  <c r="B85" s="1"/>
  <c r="F85" s="1"/>
  <c r="A87" i="9" l="1"/>
  <c r="C86"/>
  <c r="D86" s="1"/>
  <c r="B86" s="1"/>
  <c r="F86" s="1"/>
  <c r="E86"/>
  <c r="A230" i="8"/>
  <c r="E229"/>
  <c r="C229"/>
  <c r="D229" s="1"/>
  <c r="B229" s="1"/>
  <c r="F229" s="1"/>
  <c r="E85"/>
  <c r="C85"/>
  <c r="D85" s="1"/>
  <c r="B85" s="1"/>
  <c r="F85" s="1"/>
  <c r="A87" i="7"/>
  <c r="C86"/>
  <c r="D86" s="1"/>
  <c r="B86" s="1"/>
  <c r="F86" s="1"/>
  <c r="E86"/>
  <c r="E87" i="9" l="1"/>
  <c r="A88"/>
  <c r="C87"/>
  <c r="D87" s="1"/>
  <c r="B87" s="1"/>
  <c r="F87" s="1"/>
  <c r="C230" i="8"/>
  <c r="D230" s="1"/>
  <c r="B230" s="1"/>
  <c r="F230" s="1"/>
  <c r="E230"/>
  <c r="A231"/>
  <c r="C86"/>
  <c r="D86" s="1"/>
  <c r="B86" s="1"/>
  <c r="F86" s="1"/>
  <c r="E86"/>
  <c r="E87" i="7"/>
  <c r="A88"/>
  <c r="C87"/>
  <c r="D87" s="1"/>
  <c r="B87" s="1"/>
  <c r="F87" s="1"/>
  <c r="A89" i="9" l="1"/>
  <c r="C88"/>
  <c r="D88" s="1"/>
  <c r="B88" s="1"/>
  <c r="F88" s="1"/>
  <c r="E88"/>
  <c r="A232" i="8"/>
  <c r="E231"/>
  <c r="C231"/>
  <c r="D231" s="1"/>
  <c r="B231" s="1"/>
  <c r="F231" s="1"/>
  <c r="E87"/>
  <c r="C87"/>
  <c r="D87" s="1"/>
  <c r="B87" s="1"/>
  <c r="F87" s="1"/>
  <c r="A89" i="7"/>
  <c r="C88"/>
  <c r="D88" s="1"/>
  <c r="B88" s="1"/>
  <c r="F88" s="1"/>
  <c r="E88"/>
  <c r="E89" i="9" l="1"/>
  <c r="A90"/>
  <c r="C89"/>
  <c r="D89" s="1"/>
  <c r="B89" s="1"/>
  <c r="F89" s="1"/>
  <c r="E232" i="8"/>
  <c r="A233"/>
  <c r="C232"/>
  <c r="D232" s="1"/>
  <c r="B232" s="1"/>
  <c r="F232" s="1"/>
  <c r="C88"/>
  <c r="D88" s="1"/>
  <c r="B88" s="1"/>
  <c r="F88" s="1"/>
  <c r="E88"/>
  <c r="E89" i="7"/>
  <c r="A90"/>
  <c r="C89"/>
  <c r="D89" s="1"/>
  <c r="B89" s="1"/>
  <c r="F89" s="1"/>
  <c r="A91" i="9" l="1"/>
  <c r="C90"/>
  <c r="D90" s="1"/>
  <c r="B90" s="1"/>
  <c r="F90" s="1"/>
  <c r="E90"/>
  <c r="C233" i="8"/>
  <c r="D233" s="1"/>
  <c r="B233" s="1"/>
  <c r="F233" s="1"/>
  <c r="A234"/>
  <c r="E233"/>
  <c r="E89"/>
  <c r="C89"/>
  <c r="D89" s="1"/>
  <c r="B89" s="1"/>
  <c r="F89" s="1"/>
  <c r="A91" i="7"/>
  <c r="C90"/>
  <c r="D90" s="1"/>
  <c r="B90" s="1"/>
  <c r="F90" s="1"/>
  <c r="E90"/>
  <c r="E91" i="9" l="1"/>
  <c r="A92"/>
  <c r="C91"/>
  <c r="D91" s="1"/>
  <c r="B91" s="1"/>
  <c r="F91" s="1"/>
  <c r="E234" i="8"/>
  <c r="A235"/>
  <c r="C234"/>
  <c r="D234" s="1"/>
  <c r="B234" s="1"/>
  <c r="F234" s="1"/>
  <c r="C90"/>
  <c r="D90" s="1"/>
  <c r="B90" s="1"/>
  <c r="F90" s="1"/>
  <c r="E90"/>
  <c r="E91" i="7"/>
  <c r="A92"/>
  <c r="C91"/>
  <c r="D91" s="1"/>
  <c r="B91" s="1"/>
  <c r="F91" s="1"/>
  <c r="A93" i="9" l="1"/>
  <c r="C92"/>
  <c r="D92" s="1"/>
  <c r="B92" s="1"/>
  <c r="F92" s="1"/>
  <c r="E92"/>
  <c r="C235" i="8"/>
  <c r="D235" s="1"/>
  <c r="B235" s="1"/>
  <c r="F235" s="1"/>
  <c r="A236"/>
  <c r="E235"/>
  <c r="E91"/>
  <c r="C91"/>
  <c r="D91" s="1"/>
  <c r="B91" s="1"/>
  <c r="F91" s="1"/>
  <c r="A93" i="7"/>
  <c r="C92"/>
  <c r="D92" s="1"/>
  <c r="B92" s="1"/>
  <c r="F92" s="1"/>
  <c r="E92"/>
  <c r="E93" i="9" l="1"/>
  <c r="A94"/>
  <c r="C93"/>
  <c r="D93" s="1"/>
  <c r="B93" s="1"/>
  <c r="F93" s="1"/>
  <c r="E236" i="8"/>
  <c r="C236"/>
  <c r="D236" s="1"/>
  <c r="B236" s="1"/>
  <c r="F236" s="1"/>
  <c r="A237"/>
  <c r="C92"/>
  <c r="D92" s="1"/>
  <c r="B92" s="1"/>
  <c r="F92" s="1"/>
  <c r="E92"/>
  <c r="E93" i="7"/>
  <c r="A94"/>
  <c r="C93"/>
  <c r="D93" s="1"/>
  <c r="B93" s="1"/>
  <c r="F93" s="1"/>
  <c r="A95" i="9" l="1"/>
  <c r="C94"/>
  <c r="D94" s="1"/>
  <c r="B94" s="1"/>
  <c r="F94" s="1"/>
  <c r="E94"/>
  <c r="E237" i="8"/>
  <c r="C237"/>
  <c r="D237" s="1"/>
  <c r="B237" s="1"/>
  <c r="F237" s="1"/>
  <c r="A238"/>
  <c r="E93"/>
  <c r="C93"/>
  <c r="D93" s="1"/>
  <c r="B93" s="1"/>
  <c r="F93" s="1"/>
  <c r="A95" i="7"/>
  <c r="C94"/>
  <c r="D94" s="1"/>
  <c r="B94" s="1"/>
  <c r="F94" s="1"/>
  <c r="E94"/>
  <c r="E95" i="9" l="1"/>
  <c r="A96"/>
  <c r="C95"/>
  <c r="D95" s="1"/>
  <c r="B95" s="1"/>
  <c r="F95" s="1"/>
  <c r="A239" i="8"/>
  <c r="C238"/>
  <c r="D238" s="1"/>
  <c r="B238" s="1"/>
  <c r="F238" s="1"/>
  <c r="E238"/>
  <c r="C94"/>
  <c r="D94" s="1"/>
  <c r="B94" s="1"/>
  <c r="F94" s="1"/>
  <c r="E94"/>
  <c r="E95" i="7"/>
  <c r="A96"/>
  <c r="C95"/>
  <c r="D95" s="1"/>
  <c r="B95" s="1"/>
  <c r="F95" s="1"/>
  <c r="A97" i="9" l="1"/>
  <c r="C96"/>
  <c r="D96" s="1"/>
  <c r="B96" s="1"/>
  <c r="F96" s="1"/>
  <c r="E96"/>
  <c r="C239" i="8"/>
  <c r="D239" s="1"/>
  <c r="B239" s="1"/>
  <c r="F239" s="1"/>
  <c r="E239"/>
  <c r="A240"/>
  <c r="E95"/>
  <c r="C95"/>
  <c r="D95" s="1"/>
  <c r="B95" s="1"/>
  <c r="F95" s="1"/>
  <c r="A97" i="7"/>
  <c r="C96"/>
  <c r="D96" s="1"/>
  <c r="B96" s="1"/>
  <c r="F96" s="1"/>
  <c r="E96"/>
  <c r="E97" i="9" l="1"/>
  <c r="A98"/>
  <c r="C97"/>
  <c r="D97" s="1"/>
  <c r="B97" s="1"/>
  <c r="F97" s="1"/>
  <c r="C240" i="8"/>
  <c r="D240" s="1"/>
  <c r="B240" s="1"/>
  <c r="F240" s="1"/>
  <c r="E240"/>
  <c r="A241"/>
  <c r="C96"/>
  <c r="D96" s="1"/>
  <c r="B96" s="1"/>
  <c r="F96" s="1"/>
  <c r="E96"/>
  <c r="E97" i="7"/>
  <c r="A98"/>
  <c r="C97"/>
  <c r="D97" s="1"/>
  <c r="B97" s="1"/>
  <c r="F97" s="1"/>
  <c r="A99" i="9" l="1"/>
  <c r="C98"/>
  <c r="D98" s="1"/>
  <c r="B98" s="1"/>
  <c r="F98" s="1"/>
  <c r="E98"/>
  <c r="A242" i="8"/>
  <c r="E241"/>
  <c r="C241"/>
  <c r="D241" s="1"/>
  <c r="B241" s="1"/>
  <c r="F241" s="1"/>
  <c r="E97"/>
  <c r="C97"/>
  <c r="D97" s="1"/>
  <c r="B97" s="1"/>
  <c r="F97" s="1"/>
  <c r="A99" i="7"/>
  <c r="C98"/>
  <c r="D98" s="1"/>
  <c r="B98" s="1"/>
  <c r="F98" s="1"/>
  <c r="E98"/>
  <c r="E99" i="9" l="1"/>
  <c r="A100"/>
  <c r="C99"/>
  <c r="D99" s="1"/>
  <c r="B99" s="1"/>
  <c r="F99" s="1"/>
  <c r="C242" i="8"/>
  <c r="D242" s="1"/>
  <c r="B242" s="1"/>
  <c r="F242" s="1"/>
  <c r="E242"/>
  <c r="A243"/>
  <c r="C98"/>
  <c r="D98" s="1"/>
  <c r="B98" s="1"/>
  <c r="F98" s="1"/>
  <c r="E98"/>
  <c r="E99" i="7"/>
  <c r="A100"/>
  <c r="C99"/>
  <c r="D99" s="1"/>
  <c r="B99" s="1"/>
  <c r="F99" s="1"/>
  <c r="A101" i="9" l="1"/>
  <c r="C100"/>
  <c r="D100" s="1"/>
  <c r="B100" s="1"/>
  <c r="F100" s="1"/>
  <c r="E100"/>
  <c r="A244" i="8"/>
  <c r="E243"/>
  <c r="C243"/>
  <c r="D243" s="1"/>
  <c r="B243" s="1"/>
  <c r="F243" s="1"/>
  <c r="E99"/>
  <c r="C99"/>
  <c r="D99" s="1"/>
  <c r="B99" s="1"/>
  <c r="F99" s="1"/>
  <c r="A101" i="7"/>
  <c r="C100"/>
  <c r="D100" s="1"/>
  <c r="B100" s="1"/>
  <c r="F100" s="1"/>
  <c r="E100"/>
  <c r="E101" i="9" l="1"/>
  <c r="A102"/>
  <c r="C101"/>
  <c r="D101" s="1"/>
  <c r="B101" s="1"/>
  <c r="F101" s="1"/>
  <c r="C244" i="8"/>
  <c r="D244" s="1"/>
  <c r="B244" s="1"/>
  <c r="F244" s="1"/>
  <c r="E244"/>
  <c r="A245"/>
  <c r="C100"/>
  <c r="D100" s="1"/>
  <c r="B100" s="1"/>
  <c r="F100" s="1"/>
  <c r="E100"/>
  <c r="E101" i="7"/>
  <c r="A102"/>
  <c r="C101"/>
  <c r="D101" s="1"/>
  <c r="B101" s="1"/>
  <c r="F101" s="1"/>
  <c r="A103" i="9" l="1"/>
  <c r="C102"/>
  <c r="D102" s="1"/>
  <c r="B102" s="1"/>
  <c r="F102" s="1"/>
  <c r="E102"/>
  <c r="A246" i="8"/>
  <c r="E245"/>
  <c r="C245"/>
  <c r="D245" s="1"/>
  <c r="B245" s="1"/>
  <c r="F245" s="1"/>
  <c r="E101"/>
  <c r="C101"/>
  <c r="D101" s="1"/>
  <c r="B101" s="1"/>
  <c r="F101" s="1"/>
  <c r="A103" i="7"/>
  <c r="C102"/>
  <c r="D102" s="1"/>
  <c r="B102" s="1"/>
  <c r="F102" s="1"/>
  <c r="E102"/>
  <c r="E103" i="9" l="1"/>
  <c r="A104"/>
  <c r="C103"/>
  <c r="D103" s="1"/>
  <c r="B103" s="1"/>
  <c r="F103" s="1"/>
  <c r="C246" i="8"/>
  <c r="D246" s="1"/>
  <c r="B246" s="1"/>
  <c r="F246" s="1"/>
  <c r="E246"/>
  <c r="A247"/>
  <c r="C102"/>
  <c r="D102" s="1"/>
  <c r="B102" s="1"/>
  <c r="F102" s="1"/>
  <c r="E102"/>
  <c r="E103" i="7"/>
  <c r="A104"/>
  <c r="C103"/>
  <c r="D103" s="1"/>
  <c r="B103" s="1"/>
  <c r="F103" s="1"/>
  <c r="A105" i="9" l="1"/>
  <c r="C104"/>
  <c r="D104" s="1"/>
  <c r="B104" s="1"/>
  <c r="F104" s="1"/>
  <c r="E104"/>
  <c r="C247" i="8"/>
  <c r="D247" s="1"/>
  <c r="B247" s="1"/>
  <c r="F247" s="1"/>
  <c r="A248"/>
  <c r="E247"/>
  <c r="E103"/>
  <c r="C103"/>
  <c r="D103" s="1"/>
  <c r="B103" s="1"/>
  <c r="F103" s="1"/>
  <c r="A105" i="7"/>
  <c r="C104"/>
  <c r="D104" s="1"/>
  <c r="B104" s="1"/>
  <c r="F104" s="1"/>
  <c r="E104"/>
  <c r="E105" i="9" l="1"/>
  <c r="A106"/>
  <c r="C105"/>
  <c r="D105" s="1"/>
  <c r="B105" s="1"/>
  <c r="F105" s="1"/>
  <c r="E248" i="8"/>
  <c r="A249"/>
  <c r="C248"/>
  <c r="D248" s="1"/>
  <c r="B248" s="1"/>
  <c r="F248" s="1"/>
  <c r="C104"/>
  <c r="D104" s="1"/>
  <c r="B104" s="1"/>
  <c r="F104" s="1"/>
  <c r="E104"/>
  <c r="E105" i="7"/>
  <c r="A106"/>
  <c r="C105"/>
  <c r="D105" s="1"/>
  <c r="B105" s="1"/>
  <c r="F105" s="1"/>
  <c r="A107" i="9" l="1"/>
  <c r="C106"/>
  <c r="D106" s="1"/>
  <c r="B106" s="1"/>
  <c r="F106" s="1"/>
  <c r="E106"/>
  <c r="A250" i="8"/>
  <c r="C249"/>
  <c r="D249" s="1"/>
  <c r="B249" s="1"/>
  <c r="F249" s="1"/>
  <c r="E249"/>
  <c r="E105"/>
  <c r="C105"/>
  <c r="D105" s="1"/>
  <c r="B105" s="1"/>
  <c r="F105" s="1"/>
  <c r="A107" i="7"/>
  <c r="C106"/>
  <c r="D106" s="1"/>
  <c r="B106" s="1"/>
  <c r="F106" s="1"/>
  <c r="E106"/>
  <c r="E107" i="9" l="1"/>
  <c r="A108"/>
  <c r="C107"/>
  <c r="D107" s="1"/>
  <c r="B107" s="1"/>
  <c r="F107" s="1"/>
  <c r="C250" i="8"/>
  <c r="D250" s="1"/>
  <c r="B250" s="1"/>
  <c r="F250" s="1"/>
  <c r="E250"/>
  <c r="A251"/>
  <c r="C106"/>
  <c r="D106" s="1"/>
  <c r="B106" s="1"/>
  <c r="F106" s="1"/>
  <c r="E106"/>
  <c r="E107" i="7"/>
  <c r="A108"/>
  <c r="C107"/>
  <c r="D107" s="1"/>
  <c r="B107" s="1"/>
  <c r="F107" s="1"/>
  <c r="A109" i="9" l="1"/>
  <c r="C108"/>
  <c r="D108" s="1"/>
  <c r="B108" s="1"/>
  <c r="F108" s="1"/>
  <c r="E108"/>
  <c r="C251" i="8"/>
  <c r="D251" s="1"/>
  <c r="B251" s="1"/>
  <c r="F251" s="1"/>
  <c r="A252"/>
  <c r="E251"/>
  <c r="E107"/>
  <c r="C107"/>
  <c r="D107" s="1"/>
  <c r="B107" s="1"/>
  <c r="F107" s="1"/>
  <c r="A109" i="7"/>
  <c r="C108"/>
  <c r="D108" s="1"/>
  <c r="B108" s="1"/>
  <c r="F108" s="1"/>
  <c r="E108"/>
  <c r="E109" i="9" l="1"/>
  <c r="A110"/>
  <c r="C109"/>
  <c r="D109" s="1"/>
  <c r="B109" s="1"/>
  <c r="F109" s="1"/>
  <c r="E252" i="8"/>
  <c r="A253"/>
  <c r="C252"/>
  <c r="D252" s="1"/>
  <c r="B252" s="1"/>
  <c r="F252" s="1"/>
  <c r="C108"/>
  <c r="D108" s="1"/>
  <c r="B108" s="1"/>
  <c r="F108" s="1"/>
  <c r="E108"/>
  <c r="E109" i="7"/>
  <c r="A110"/>
  <c r="C109"/>
  <c r="D109" s="1"/>
  <c r="B109" s="1"/>
  <c r="F109" s="1"/>
  <c r="A111" i="9" l="1"/>
  <c r="C110"/>
  <c r="D110" s="1"/>
  <c r="B110" s="1"/>
  <c r="F110" s="1"/>
  <c r="E110"/>
  <c r="A254" i="8"/>
  <c r="C253"/>
  <c r="D253" s="1"/>
  <c r="B253" s="1"/>
  <c r="F253" s="1"/>
  <c r="E253"/>
  <c r="E109"/>
  <c r="C109"/>
  <c r="D109" s="1"/>
  <c r="B109" s="1"/>
  <c r="F109" s="1"/>
  <c r="A111" i="7"/>
  <c r="C110"/>
  <c r="D110" s="1"/>
  <c r="B110" s="1"/>
  <c r="F110" s="1"/>
  <c r="E110"/>
  <c r="E111" i="9" l="1"/>
  <c r="A112"/>
  <c r="C111"/>
  <c r="D111" s="1"/>
  <c r="B111" s="1"/>
  <c r="F111" s="1"/>
  <c r="E254" i="8"/>
  <c r="A255"/>
  <c r="C254"/>
  <c r="D254" s="1"/>
  <c r="B254" s="1"/>
  <c r="F254" s="1"/>
  <c r="C110"/>
  <c r="D110" s="1"/>
  <c r="B110" s="1"/>
  <c r="F110" s="1"/>
  <c r="E110"/>
  <c r="E111" i="7"/>
  <c r="A112"/>
  <c r="C111"/>
  <c r="D111" s="1"/>
  <c r="B111" s="1"/>
  <c r="F111" s="1"/>
  <c r="A113" i="9" l="1"/>
  <c r="C112"/>
  <c r="D112" s="1"/>
  <c r="B112" s="1"/>
  <c r="F112" s="1"/>
  <c r="E112"/>
  <c r="E255" i="8"/>
  <c r="C255"/>
  <c r="D255" s="1"/>
  <c r="B255" s="1"/>
  <c r="F255" s="1"/>
  <c r="A256"/>
  <c r="E111"/>
  <c r="C111"/>
  <c r="D111" s="1"/>
  <c r="B111" s="1"/>
  <c r="F111" s="1"/>
  <c r="A113" i="7"/>
  <c r="C112"/>
  <c r="D112" s="1"/>
  <c r="B112" s="1"/>
  <c r="F112" s="1"/>
  <c r="E112"/>
  <c r="E113" i="9" l="1"/>
  <c r="A114"/>
  <c r="C113"/>
  <c r="D113" s="1"/>
  <c r="B113" s="1"/>
  <c r="F113" s="1"/>
  <c r="C256" i="8"/>
  <c r="D256" s="1"/>
  <c r="B256" s="1"/>
  <c r="F256" s="1"/>
  <c r="E256"/>
  <c r="A257"/>
  <c r="C112"/>
  <c r="D112" s="1"/>
  <c r="B112" s="1"/>
  <c r="F112" s="1"/>
  <c r="E112"/>
  <c r="E113" i="7"/>
  <c r="A114"/>
  <c r="C113"/>
  <c r="D113" s="1"/>
  <c r="B113" s="1"/>
  <c r="F113" s="1"/>
  <c r="A115" i="9" l="1"/>
  <c r="C114"/>
  <c r="D114" s="1"/>
  <c r="B114" s="1"/>
  <c r="F114" s="1"/>
  <c r="E114"/>
  <c r="A258" i="8"/>
  <c r="C257"/>
  <c r="D257" s="1"/>
  <c r="B257" s="1"/>
  <c r="F257" s="1"/>
  <c r="E257"/>
  <c r="E113"/>
  <c r="C113"/>
  <c r="D113" s="1"/>
  <c r="B113" s="1"/>
  <c r="F113" s="1"/>
  <c r="A115" i="7"/>
  <c r="C114"/>
  <c r="D114" s="1"/>
  <c r="B114" s="1"/>
  <c r="F114" s="1"/>
  <c r="E114"/>
  <c r="E115" i="9" l="1"/>
  <c r="A116"/>
  <c r="C115"/>
  <c r="D115" s="1"/>
  <c r="B115" s="1"/>
  <c r="F115" s="1"/>
  <c r="C258" i="8"/>
  <c r="D258" s="1"/>
  <c r="B258" s="1"/>
  <c r="F258" s="1"/>
  <c r="E258"/>
  <c r="A259"/>
  <c r="C114"/>
  <c r="D114" s="1"/>
  <c r="B114" s="1"/>
  <c r="F114" s="1"/>
  <c r="E114"/>
  <c r="E115" i="7"/>
  <c r="A116"/>
  <c r="C115"/>
  <c r="D115" s="1"/>
  <c r="B115" s="1"/>
  <c r="F115" s="1"/>
  <c r="A117" i="9" l="1"/>
  <c r="C116"/>
  <c r="D116" s="1"/>
  <c r="B116" s="1"/>
  <c r="F116" s="1"/>
  <c r="E116"/>
  <c r="C259" i="8"/>
  <c r="D259" s="1"/>
  <c r="B259" s="1"/>
  <c r="F259" s="1"/>
  <c r="A260"/>
  <c r="E259"/>
  <c r="E115"/>
  <c r="C115"/>
  <c r="D115" s="1"/>
  <c r="B115" s="1"/>
  <c r="F115" s="1"/>
  <c r="A117" i="7"/>
  <c r="C116"/>
  <c r="D116" s="1"/>
  <c r="B116" s="1"/>
  <c r="F116" s="1"/>
  <c r="E116"/>
  <c r="E117" i="9" l="1"/>
  <c r="A118"/>
  <c r="C117"/>
  <c r="D117" s="1"/>
  <c r="B117" s="1"/>
  <c r="F117" s="1"/>
  <c r="C260" i="8"/>
  <c r="D260" s="1"/>
  <c r="B260" s="1"/>
  <c r="F260" s="1"/>
  <c r="E260"/>
  <c r="A261"/>
  <c r="C116"/>
  <c r="D116" s="1"/>
  <c r="B116" s="1"/>
  <c r="F116" s="1"/>
  <c r="E116"/>
  <c r="E117" i="7"/>
  <c r="A118"/>
  <c r="C117"/>
  <c r="D117" s="1"/>
  <c r="B117" s="1"/>
  <c r="F117" s="1"/>
  <c r="A119" i="9" l="1"/>
  <c r="C118"/>
  <c r="D118" s="1"/>
  <c r="B118" s="1"/>
  <c r="F118" s="1"/>
  <c r="E118"/>
  <c r="E261" i="8"/>
  <c r="A262"/>
  <c r="C261"/>
  <c r="D261" s="1"/>
  <c r="B261" s="1"/>
  <c r="F261" s="1"/>
  <c r="E117"/>
  <c r="C117"/>
  <c r="D117" s="1"/>
  <c r="B117" s="1"/>
  <c r="F117" s="1"/>
  <c r="A119" i="7"/>
  <c r="C118"/>
  <c r="D118" s="1"/>
  <c r="B118" s="1"/>
  <c r="F118" s="1"/>
  <c r="E118"/>
  <c r="E119" i="9" l="1"/>
  <c r="A120"/>
  <c r="C119"/>
  <c r="D119" s="1"/>
  <c r="B119" s="1"/>
  <c r="F119" s="1"/>
  <c r="C262" i="8"/>
  <c r="D262" s="1"/>
  <c r="B262" s="1"/>
  <c r="F262" s="1"/>
  <c r="A263"/>
  <c r="E262"/>
  <c r="C118"/>
  <c r="D118" s="1"/>
  <c r="B118" s="1"/>
  <c r="F118" s="1"/>
  <c r="E118"/>
  <c r="E119" i="7"/>
  <c r="A120"/>
  <c r="C119"/>
  <c r="D119" s="1"/>
  <c r="B119" s="1"/>
  <c r="F119" s="1"/>
  <c r="A121" i="9" l="1"/>
  <c r="C120"/>
  <c r="D120" s="1"/>
  <c r="B120" s="1"/>
  <c r="F120" s="1"/>
  <c r="E120"/>
  <c r="C263" i="8"/>
  <c r="D263" s="1"/>
  <c r="B263" s="1"/>
  <c r="F263" s="1"/>
  <c r="A264"/>
  <c r="E263"/>
  <c r="E119"/>
  <c r="C119"/>
  <c r="D119" s="1"/>
  <c r="B119" s="1"/>
  <c r="F119" s="1"/>
  <c r="A121" i="7"/>
  <c r="C120"/>
  <c r="D120" s="1"/>
  <c r="B120" s="1"/>
  <c r="F120" s="1"/>
  <c r="E120"/>
  <c r="E121" i="9" l="1"/>
  <c r="B121"/>
  <c r="F121" s="1"/>
  <c r="A122"/>
  <c r="C121"/>
  <c r="D121" s="1"/>
  <c r="C264" i="8"/>
  <c r="D264" s="1"/>
  <c r="B264" s="1"/>
  <c r="F264" s="1"/>
  <c r="E264"/>
  <c r="A265"/>
  <c r="C120"/>
  <c r="D120" s="1"/>
  <c r="B120" s="1"/>
  <c r="F120" s="1"/>
  <c r="E120"/>
  <c r="E121" i="7"/>
  <c r="A122"/>
  <c r="C121"/>
  <c r="D121" s="1"/>
  <c r="B121" s="1"/>
  <c r="F121" s="1"/>
  <c r="A123" i="9" l="1"/>
  <c r="C122"/>
  <c r="D122" s="1"/>
  <c r="B122" s="1"/>
  <c r="F122" s="1"/>
  <c r="E122"/>
  <c r="E265" i="8"/>
  <c r="A266"/>
  <c r="C265"/>
  <c r="D265" s="1"/>
  <c r="B265" s="1"/>
  <c r="F265" s="1"/>
  <c r="E121"/>
  <c r="C121"/>
  <c r="D121" s="1"/>
  <c r="B121" s="1"/>
  <c r="F121" s="1"/>
  <c r="A123" i="7"/>
  <c r="C122"/>
  <c r="D122" s="1"/>
  <c r="B122" s="1"/>
  <c r="F122" s="1"/>
  <c r="E122"/>
  <c r="E123" i="9" l="1"/>
  <c r="A124"/>
  <c r="C123"/>
  <c r="D123" s="1"/>
  <c r="B123" s="1"/>
  <c r="F123" s="1"/>
  <c r="C266" i="8"/>
  <c r="D266" s="1"/>
  <c r="B266" s="1"/>
  <c r="F266" s="1"/>
  <c r="E266"/>
  <c r="A267"/>
  <c r="C122"/>
  <c r="D122" s="1"/>
  <c r="B122" s="1"/>
  <c r="F122" s="1"/>
  <c r="E122"/>
  <c r="E123" i="7"/>
  <c r="A124"/>
  <c r="C123"/>
  <c r="D123" s="1"/>
  <c r="B123" s="1"/>
  <c r="F123" s="1"/>
  <c r="A125" i="9" l="1"/>
  <c r="C124"/>
  <c r="D124" s="1"/>
  <c r="B124" s="1"/>
  <c r="F124" s="1"/>
  <c r="E124"/>
  <c r="E267" i="8"/>
  <c r="C267"/>
  <c r="D267" s="1"/>
  <c r="B267" s="1"/>
  <c r="F267" s="1"/>
  <c r="A268"/>
  <c r="E123"/>
  <c r="C123"/>
  <c r="D123" s="1"/>
  <c r="B123" s="1"/>
  <c r="F123" s="1"/>
  <c r="A125" i="7"/>
  <c r="C124"/>
  <c r="D124" s="1"/>
  <c r="B124" s="1"/>
  <c r="F124" s="1"/>
  <c r="E124"/>
  <c r="E125" i="9" l="1"/>
  <c r="A126"/>
  <c r="C125"/>
  <c r="D125" s="1"/>
  <c r="B125" s="1"/>
  <c r="F125" s="1"/>
  <c r="E268" i="8"/>
  <c r="A269"/>
  <c r="C268"/>
  <c r="D268" s="1"/>
  <c r="B268" s="1"/>
  <c r="F268" s="1"/>
  <c r="C124"/>
  <c r="D124" s="1"/>
  <c r="B124" s="1"/>
  <c r="F124" s="1"/>
  <c r="E124"/>
  <c r="E125" i="7"/>
  <c r="A126"/>
  <c r="C125"/>
  <c r="D125" s="1"/>
  <c r="B125" s="1"/>
  <c r="F125" s="1"/>
  <c r="A127" i="9" l="1"/>
  <c r="C126"/>
  <c r="D126" s="1"/>
  <c r="B126" s="1"/>
  <c r="F126" s="1"/>
  <c r="E126"/>
  <c r="E269" i="8"/>
  <c r="A270"/>
  <c r="C269"/>
  <c r="D269" s="1"/>
  <c r="B269" s="1"/>
  <c r="F269" s="1"/>
  <c r="E125"/>
  <c r="C125"/>
  <c r="D125" s="1"/>
  <c r="B125" s="1"/>
  <c r="F125" s="1"/>
  <c r="A127" i="7"/>
  <c r="C126"/>
  <c r="D126" s="1"/>
  <c r="B126" s="1"/>
  <c r="F126" s="1"/>
  <c r="E126"/>
  <c r="E127" i="9" l="1"/>
  <c r="A128"/>
  <c r="C127"/>
  <c r="D127" s="1"/>
  <c r="B127" s="1"/>
  <c r="F127" s="1"/>
  <c r="E270" i="8"/>
  <c r="A271"/>
  <c r="C270"/>
  <c r="D270" s="1"/>
  <c r="B270" s="1"/>
  <c r="F270" s="1"/>
  <c r="C126"/>
  <c r="D126" s="1"/>
  <c r="B126" s="1"/>
  <c r="F126" s="1"/>
  <c r="E126"/>
  <c r="E127" i="7"/>
  <c r="A128"/>
  <c r="C127"/>
  <c r="D127" s="1"/>
  <c r="B127" s="1"/>
  <c r="F127" s="1"/>
  <c r="A129" i="9" l="1"/>
  <c r="C128"/>
  <c r="D128" s="1"/>
  <c r="B128" s="1"/>
  <c r="F128" s="1"/>
  <c r="E128"/>
  <c r="E271" i="8"/>
  <c r="A272"/>
  <c r="C271"/>
  <c r="D271" s="1"/>
  <c r="B271" s="1"/>
  <c r="F271" s="1"/>
  <c r="E127"/>
  <c r="C127"/>
  <c r="D127" s="1"/>
  <c r="B127" s="1"/>
  <c r="F127" s="1"/>
  <c r="A129" i="7"/>
  <c r="C128"/>
  <c r="D128" s="1"/>
  <c r="B128" s="1"/>
  <c r="F128" s="1"/>
  <c r="E128"/>
  <c r="E129" i="9" l="1"/>
  <c r="A130"/>
  <c r="C129"/>
  <c r="D129" s="1"/>
  <c r="B129" s="1"/>
  <c r="F129" s="1"/>
  <c r="E272" i="8"/>
  <c r="C272"/>
  <c r="D272" s="1"/>
  <c r="B272" s="1"/>
  <c r="F272" s="1"/>
  <c r="A273"/>
  <c r="C128"/>
  <c r="D128" s="1"/>
  <c r="B128" s="1"/>
  <c r="F128" s="1"/>
  <c r="E128"/>
  <c r="E129" i="7"/>
  <c r="A130"/>
  <c r="C129"/>
  <c r="D129" s="1"/>
  <c r="B129" s="1"/>
  <c r="F129" s="1"/>
  <c r="A131" i="9" l="1"/>
  <c r="C130"/>
  <c r="D130" s="1"/>
  <c r="B130" s="1"/>
  <c r="F130" s="1"/>
  <c r="E130"/>
  <c r="E273" i="8"/>
  <c r="A274"/>
  <c r="C273"/>
  <c r="D273" s="1"/>
  <c r="B273" s="1"/>
  <c r="F273" s="1"/>
  <c r="E129"/>
  <c r="C129"/>
  <c r="D129" s="1"/>
  <c r="B129" s="1"/>
  <c r="F129" s="1"/>
  <c r="A131" i="7"/>
  <c r="C130"/>
  <c r="D130" s="1"/>
  <c r="B130" s="1"/>
  <c r="F130" s="1"/>
  <c r="E130"/>
  <c r="E131" i="9" l="1"/>
  <c r="A132"/>
  <c r="C131"/>
  <c r="D131" s="1"/>
  <c r="B131" s="1"/>
  <c r="F131" s="1"/>
  <c r="C274" i="8"/>
  <c r="D274" s="1"/>
  <c r="B274" s="1"/>
  <c r="F274" s="1"/>
  <c r="A275"/>
  <c r="E274"/>
  <c r="C130"/>
  <c r="D130" s="1"/>
  <c r="B130" s="1"/>
  <c r="F130" s="1"/>
  <c r="E130"/>
  <c r="E131" i="7"/>
  <c r="A132"/>
  <c r="C131"/>
  <c r="D131" s="1"/>
  <c r="B131" s="1"/>
  <c r="F131" s="1"/>
  <c r="A133" i="9" l="1"/>
  <c r="C132"/>
  <c r="D132" s="1"/>
  <c r="B132" s="1"/>
  <c r="F132" s="1"/>
  <c r="E132"/>
  <c r="E275" i="8"/>
  <c r="A276"/>
  <c r="C275"/>
  <c r="D275" s="1"/>
  <c r="B275" s="1"/>
  <c r="F275" s="1"/>
  <c r="E131"/>
  <c r="C131"/>
  <c r="D131" s="1"/>
  <c r="B131" s="1"/>
  <c r="F131" s="1"/>
  <c r="A133" i="7"/>
  <c r="C132"/>
  <c r="D132" s="1"/>
  <c r="B132" s="1"/>
  <c r="F132" s="1"/>
  <c r="E132"/>
  <c r="E133" i="9" l="1"/>
  <c r="A134"/>
  <c r="C133"/>
  <c r="D133" s="1"/>
  <c r="B133" s="1"/>
  <c r="F133" s="1"/>
  <c r="C276" i="8"/>
  <c r="D276" s="1"/>
  <c r="B276" s="1"/>
  <c r="F276" s="1"/>
  <c r="E276"/>
  <c r="A277"/>
  <c r="C132"/>
  <c r="D132" s="1"/>
  <c r="B132" s="1"/>
  <c r="F132" s="1"/>
  <c r="E132"/>
  <c r="E133" i="7"/>
  <c r="A134"/>
  <c r="C133"/>
  <c r="D133" s="1"/>
  <c r="B133" s="1"/>
  <c r="F133" s="1"/>
  <c r="A135" i="9" l="1"/>
  <c r="C134"/>
  <c r="D134" s="1"/>
  <c r="B134" s="1"/>
  <c r="F134" s="1"/>
  <c r="E134"/>
  <c r="E277" i="8"/>
  <c r="C277"/>
  <c r="D277" s="1"/>
  <c r="B277" s="1"/>
  <c r="F277" s="1"/>
  <c r="A278"/>
  <c r="E133"/>
  <c r="C133"/>
  <c r="D133" s="1"/>
  <c r="B133" s="1"/>
  <c r="F133" s="1"/>
  <c r="A135" i="7"/>
  <c r="C134"/>
  <c r="D134" s="1"/>
  <c r="B134" s="1"/>
  <c r="F134" s="1"/>
  <c r="E134"/>
  <c r="E135" i="9" l="1"/>
  <c r="A136"/>
  <c r="C135"/>
  <c r="D135" s="1"/>
  <c r="B135" s="1"/>
  <c r="F135" s="1"/>
  <c r="C278" i="8"/>
  <c r="D278" s="1"/>
  <c r="B278" s="1"/>
  <c r="F278" s="1"/>
  <c r="A279"/>
  <c r="E278"/>
  <c r="C134"/>
  <c r="D134" s="1"/>
  <c r="B134" s="1"/>
  <c r="F134" s="1"/>
  <c r="E134"/>
  <c r="E135" i="7"/>
  <c r="A136"/>
  <c r="C135"/>
  <c r="D135" s="1"/>
  <c r="B135" s="1"/>
  <c r="F135" s="1"/>
  <c r="A137" i="9" l="1"/>
  <c r="C136"/>
  <c r="D136" s="1"/>
  <c r="B136" s="1"/>
  <c r="F136" s="1"/>
  <c r="E136"/>
  <c r="A280" i="8"/>
  <c r="C279"/>
  <c r="D279" s="1"/>
  <c r="B279" s="1"/>
  <c r="F279" s="1"/>
  <c r="E279"/>
  <c r="E135"/>
  <c r="C135"/>
  <c r="D135" s="1"/>
  <c r="B135" s="1"/>
  <c r="F135" s="1"/>
  <c r="A137" i="7"/>
  <c r="C136"/>
  <c r="D136" s="1"/>
  <c r="B136" s="1"/>
  <c r="F136" s="1"/>
  <c r="E136"/>
  <c r="E137" i="9" l="1"/>
  <c r="A138"/>
  <c r="C137"/>
  <c r="D137" s="1"/>
  <c r="B137" s="1"/>
  <c r="F137" s="1"/>
  <c r="C280" i="8"/>
  <c r="D280" s="1"/>
  <c r="B280" s="1"/>
  <c r="F280" s="1"/>
  <c r="E280"/>
  <c r="A281"/>
  <c r="C136"/>
  <c r="D136" s="1"/>
  <c r="B136" s="1"/>
  <c r="F136" s="1"/>
  <c r="E136"/>
  <c r="E137" i="7"/>
  <c r="A138"/>
  <c r="C137"/>
  <c r="D137" s="1"/>
  <c r="B137" s="1"/>
  <c r="F137" s="1"/>
  <c r="A139" i="9" l="1"/>
  <c r="C138"/>
  <c r="D138" s="1"/>
  <c r="B138" s="1"/>
  <c r="F138" s="1"/>
  <c r="E138"/>
  <c r="A282" i="8"/>
  <c r="E281"/>
  <c r="C281"/>
  <c r="D281" s="1"/>
  <c r="B281" s="1"/>
  <c r="F281" s="1"/>
  <c r="E137"/>
  <c r="C137"/>
  <c r="D137" s="1"/>
  <c r="B137" s="1"/>
  <c r="F137" s="1"/>
  <c r="A139" i="7"/>
  <c r="C138"/>
  <c r="D138" s="1"/>
  <c r="B138" s="1"/>
  <c r="F138" s="1"/>
  <c r="E138"/>
  <c r="E139" i="9" l="1"/>
  <c r="A140"/>
  <c r="C139"/>
  <c r="D139" s="1"/>
  <c r="B139" s="1"/>
  <c r="F139" s="1"/>
  <c r="C282" i="8"/>
  <c r="D282" s="1"/>
  <c r="B282" s="1"/>
  <c r="F282" s="1"/>
  <c r="A283"/>
  <c r="E282"/>
  <c r="C138"/>
  <c r="D138" s="1"/>
  <c r="B138" s="1"/>
  <c r="F138" s="1"/>
  <c r="E138"/>
  <c r="E139" i="7"/>
  <c r="A140"/>
  <c r="C139"/>
  <c r="D139" s="1"/>
  <c r="B139" s="1"/>
  <c r="F139" s="1"/>
  <c r="A141" i="9" l="1"/>
  <c r="C140"/>
  <c r="D140" s="1"/>
  <c r="B140" s="1"/>
  <c r="F140" s="1"/>
  <c r="E140"/>
  <c r="E283" i="8"/>
  <c r="A284"/>
  <c r="C283"/>
  <c r="D283" s="1"/>
  <c r="B283" s="1"/>
  <c r="F283" s="1"/>
  <c r="E139"/>
  <c r="C139"/>
  <c r="D139" s="1"/>
  <c r="B139" s="1"/>
  <c r="F139" s="1"/>
  <c r="A141" i="7"/>
  <c r="C140"/>
  <c r="D140" s="1"/>
  <c r="B140" s="1"/>
  <c r="F140" s="1"/>
  <c r="E140"/>
  <c r="E141" i="9" l="1"/>
  <c r="A142"/>
  <c r="C141"/>
  <c r="D141" s="1"/>
  <c r="B141" s="1"/>
  <c r="F141" s="1"/>
  <c r="C284" i="8"/>
  <c r="D284" s="1"/>
  <c r="B284" s="1"/>
  <c r="F284" s="1"/>
  <c r="E284"/>
  <c r="A285"/>
  <c r="C140"/>
  <c r="D140" s="1"/>
  <c r="B140" s="1"/>
  <c r="F140" s="1"/>
  <c r="E140"/>
  <c r="E141" i="7"/>
  <c r="A142"/>
  <c r="C141"/>
  <c r="D141" s="1"/>
  <c r="B141" s="1"/>
  <c r="F141" s="1"/>
  <c r="A143" i="9" l="1"/>
  <c r="C142"/>
  <c r="D142" s="1"/>
  <c r="B142" s="1"/>
  <c r="F142" s="1"/>
  <c r="E142"/>
  <c r="E285" i="8"/>
  <c r="A286"/>
  <c r="C285"/>
  <c r="D285" s="1"/>
  <c r="B285" s="1"/>
  <c r="F285" s="1"/>
  <c r="E141"/>
  <c r="C141"/>
  <c r="D141" s="1"/>
  <c r="B141" s="1"/>
  <c r="F141" s="1"/>
  <c r="A143" i="7"/>
  <c r="C142"/>
  <c r="D142" s="1"/>
  <c r="B142" s="1"/>
  <c r="F142" s="1"/>
  <c r="E142"/>
  <c r="E143" i="9" l="1"/>
  <c r="A144"/>
  <c r="C143"/>
  <c r="D143" s="1"/>
  <c r="B143" s="1"/>
  <c r="F143" s="1"/>
  <c r="C286" i="8"/>
  <c r="D286" s="1"/>
  <c r="B286" s="1"/>
  <c r="F286" s="1"/>
  <c r="E286"/>
  <c r="A287"/>
  <c r="C142"/>
  <c r="D142" s="1"/>
  <c r="B142" s="1"/>
  <c r="F142" s="1"/>
  <c r="E142"/>
  <c r="E143" i="7"/>
  <c r="A144"/>
  <c r="C143"/>
  <c r="D143" s="1"/>
  <c r="B143" s="1"/>
  <c r="F143" s="1"/>
  <c r="A145" i="9" l="1"/>
  <c r="C144"/>
  <c r="D144" s="1"/>
  <c r="B144" s="1"/>
  <c r="F144" s="1"/>
  <c r="E144"/>
  <c r="A288" i="8"/>
  <c r="C287"/>
  <c r="D287" s="1"/>
  <c r="B287" s="1"/>
  <c r="F287" s="1"/>
  <c r="E287"/>
  <c r="E143"/>
  <c r="C143"/>
  <c r="D143" s="1"/>
  <c r="B143" s="1"/>
  <c r="F143" s="1"/>
  <c r="A145" i="7"/>
  <c r="C144"/>
  <c r="D144" s="1"/>
  <c r="B144" s="1"/>
  <c r="F144" s="1"/>
  <c r="E144"/>
  <c r="E145" i="9" l="1"/>
  <c r="A146"/>
  <c r="C145"/>
  <c r="D145" s="1"/>
  <c r="B145" s="1"/>
  <c r="F145" s="1"/>
  <c r="E288" i="8"/>
  <c r="A289"/>
  <c r="C288"/>
  <c r="D288" s="1"/>
  <c r="B288" s="1"/>
  <c r="F288" s="1"/>
  <c r="C144"/>
  <c r="D144" s="1"/>
  <c r="B144" s="1"/>
  <c r="F144" s="1"/>
  <c r="E144"/>
  <c r="E145" i="7"/>
  <c r="A146"/>
  <c r="C145"/>
  <c r="D145" s="1"/>
  <c r="B145" s="1"/>
  <c r="F145" s="1"/>
  <c r="A147" i="9" l="1"/>
  <c r="C146"/>
  <c r="D146" s="1"/>
  <c r="B146" s="1"/>
  <c r="F146" s="1"/>
  <c r="E146"/>
  <c r="A290" i="8"/>
  <c r="E289"/>
  <c r="C289"/>
  <c r="D289" s="1"/>
  <c r="B289" s="1"/>
  <c r="F289" s="1"/>
  <c r="E145"/>
  <c r="C145"/>
  <c r="D145" s="1"/>
  <c r="B145" s="1"/>
  <c r="F145" s="1"/>
  <c r="A147" i="7"/>
  <c r="C146"/>
  <c r="D146" s="1"/>
  <c r="B146" s="1"/>
  <c r="F146" s="1"/>
  <c r="E146"/>
  <c r="E147" i="9" l="1"/>
  <c r="A148"/>
  <c r="C147"/>
  <c r="D147" s="1"/>
  <c r="B147" s="1"/>
  <c r="F147" s="1"/>
  <c r="C290" i="8"/>
  <c r="D290" s="1"/>
  <c r="B290" s="1"/>
  <c r="F290" s="1"/>
  <c r="E290"/>
  <c r="A291"/>
  <c r="C146"/>
  <c r="D146" s="1"/>
  <c r="B146" s="1"/>
  <c r="F146" s="1"/>
  <c r="E146"/>
  <c r="E147" i="7"/>
  <c r="A148"/>
  <c r="C147"/>
  <c r="D147" s="1"/>
  <c r="B147" s="1"/>
  <c r="F147" s="1"/>
  <c r="A149" i="9" l="1"/>
  <c r="C148"/>
  <c r="D148" s="1"/>
  <c r="B148" s="1"/>
  <c r="F148" s="1"/>
  <c r="E148"/>
  <c r="A292" i="8"/>
  <c r="C291"/>
  <c r="D291" s="1"/>
  <c r="B291" s="1"/>
  <c r="F291" s="1"/>
  <c r="E291"/>
  <c r="E147"/>
  <c r="C147"/>
  <c r="D147" s="1"/>
  <c r="B147" s="1"/>
  <c r="F147" s="1"/>
  <c r="A149" i="7"/>
  <c r="C148"/>
  <c r="D148" s="1"/>
  <c r="B148" s="1"/>
  <c r="F148" s="1"/>
  <c r="E148"/>
  <c r="E149" i="9" l="1"/>
  <c r="A150"/>
  <c r="C149"/>
  <c r="D149" s="1"/>
  <c r="B149" s="1"/>
  <c r="F149" s="1"/>
  <c r="C292" i="8"/>
  <c r="D292" s="1"/>
  <c r="B292" s="1"/>
  <c r="F292" s="1"/>
  <c r="E292"/>
  <c r="A293"/>
  <c r="C148"/>
  <c r="D148" s="1"/>
  <c r="B148" s="1"/>
  <c r="F148" s="1"/>
  <c r="E148"/>
  <c r="E149" i="7"/>
  <c r="A150"/>
  <c r="C149"/>
  <c r="D149" s="1"/>
  <c r="B149" s="1"/>
  <c r="F149" s="1"/>
  <c r="A151" i="9" l="1"/>
  <c r="C150"/>
  <c r="D150" s="1"/>
  <c r="B150" s="1"/>
  <c r="F150" s="1"/>
  <c r="E150"/>
  <c r="E293" i="8"/>
  <c r="C293"/>
  <c r="D293" s="1"/>
  <c r="B293" s="1"/>
  <c r="F293" s="1"/>
  <c r="A294"/>
  <c r="E149"/>
  <c r="C149"/>
  <c r="D149" s="1"/>
  <c r="B149" s="1"/>
  <c r="F149" s="1"/>
  <c r="A151" i="7"/>
  <c r="C150"/>
  <c r="D150" s="1"/>
  <c r="B150" s="1"/>
  <c r="F150" s="1"/>
  <c r="E150"/>
  <c r="E151" i="9" l="1"/>
  <c r="A152"/>
  <c r="C151"/>
  <c r="D151" s="1"/>
  <c r="B151" s="1"/>
  <c r="F151" s="1"/>
  <c r="C294" i="8"/>
  <c r="D294" s="1"/>
  <c r="B294" s="1"/>
  <c r="F294" s="1"/>
  <c r="A295"/>
  <c r="E294"/>
  <c r="C150"/>
  <c r="D150" s="1"/>
  <c r="B150" s="1"/>
  <c r="F150" s="1"/>
  <c r="E150"/>
  <c r="E151" i="7"/>
  <c r="A152"/>
  <c r="C151"/>
  <c r="D151" s="1"/>
  <c r="B151" s="1"/>
  <c r="F151" s="1"/>
  <c r="A153" i="9" l="1"/>
  <c r="C152"/>
  <c r="D152" s="1"/>
  <c r="B152" s="1"/>
  <c r="F152" s="1"/>
  <c r="E152"/>
  <c r="A296" i="8"/>
  <c r="C295"/>
  <c r="D295" s="1"/>
  <c r="B295" s="1"/>
  <c r="F295" s="1"/>
  <c r="E295"/>
  <c r="E151"/>
  <c r="C151"/>
  <c r="D151" s="1"/>
  <c r="B151" s="1"/>
  <c r="F151" s="1"/>
  <c r="A153" i="7"/>
  <c r="C152"/>
  <c r="D152" s="1"/>
  <c r="B152" s="1"/>
  <c r="F152" s="1"/>
  <c r="E152"/>
  <c r="E153" i="9" l="1"/>
  <c r="A154"/>
  <c r="C153"/>
  <c r="D153" s="1"/>
  <c r="B153" s="1"/>
  <c r="F153" s="1"/>
  <c r="C296" i="8"/>
  <c r="D296" s="1"/>
  <c r="B296" s="1"/>
  <c r="F296" s="1"/>
  <c r="E296"/>
  <c r="A297"/>
  <c r="C152"/>
  <c r="D152" s="1"/>
  <c r="B152" s="1"/>
  <c r="F152" s="1"/>
  <c r="E152"/>
  <c r="E153" i="7"/>
  <c r="A154"/>
  <c r="C153"/>
  <c r="D153" s="1"/>
  <c r="B153" s="1"/>
  <c r="F153" s="1"/>
  <c r="A155" i="9" l="1"/>
  <c r="C154"/>
  <c r="D154" s="1"/>
  <c r="B154" s="1"/>
  <c r="F154" s="1"/>
  <c r="E154"/>
  <c r="C297" i="8"/>
  <c r="D297" s="1"/>
  <c r="B297" s="1"/>
  <c r="F297" s="1"/>
  <c r="E297"/>
  <c r="A298"/>
  <c r="E153"/>
  <c r="C153"/>
  <c r="D153" s="1"/>
  <c r="B153" s="1"/>
  <c r="F153" s="1"/>
  <c r="C154" i="7"/>
  <c r="D154" s="1"/>
  <c r="B154" s="1"/>
  <c r="F154" s="1"/>
  <c r="E154"/>
  <c r="E155" i="9" l="1"/>
  <c r="A156"/>
  <c r="C155"/>
  <c r="D155" s="1"/>
  <c r="B155" s="1"/>
  <c r="F155" s="1"/>
  <c r="E298" i="8"/>
  <c r="A299"/>
  <c r="C298"/>
  <c r="D298" s="1"/>
  <c r="B298" s="1"/>
  <c r="F298" s="1"/>
  <c r="C154"/>
  <c r="D154" s="1"/>
  <c r="B154" s="1"/>
  <c r="F154" s="1"/>
  <c r="E154"/>
  <c r="A157" i="9" l="1"/>
  <c r="C156"/>
  <c r="D156" s="1"/>
  <c r="B156" s="1"/>
  <c r="F156" s="1"/>
  <c r="E156"/>
  <c r="A300" i="8"/>
  <c r="E299"/>
  <c r="C299"/>
  <c r="D299" s="1"/>
  <c r="B299" s="1"/>
  <c r="F299" s="1"/>
  <c r="E157" i="9" l="1"/>
  <c r="A158"/>
  <c r="C157"/>
  <c r="D157" s="1"/>
  <c r="B157" s="1"/>
  <c r="F157" s="1"/>
  <c r="C300" i="8"/>
  <c r="D300" s="1"/>
  <c r="B300" s="1"/>
  <c r="F300" s="1"/>
  <c r="E300"/>
  <c r="A301"/>
  <c r="A159" i="9" l="1"/>
  <c r="C158"/>
  <c r="D158" s="1"/>
  <c r="B158" s="1"/>
  <c r="F158" s="1"/>
  <c r="E158"/>
  <c r="E301" i="8"/>
  <c r="C301"/>
  <c r="D301" s="1"/>
  <c r="B301" s="1"/>
  <c r="F301" s="1"/>
  <c r="A302"/>
  <c r="E159" i="9" l="1"/>
  <c r="A160"/>
  <c r="C159"/>
  <c r="D159" s="1"/>
  <c r="B159" s="1"/>
  <c r="F159" s="1"/>
  <c r="C302" i="8"/>
  <c r="D302" s="1"/>
  <c r="B302" s="1"/>
  <c r="F302" s="1"/>
  <c r="E302"/>
  <c r="A303"/>
  <c r="A161" i="9" l="1"/>
  <c r="C160"/>
  <c r="D160" s="1"/>
  <c r="B160" s="1"/>
  <c r="F160" s="1"/>
  <c r="E160"/>
  <c r="E303" i="8"/>
  <c r="A304"/>
  <c r="C303"/>
  <c r="D303" s="1"/>
  <c r="B303" s="1"/>
  <c r="F303" s="1"/>
  <c r="E161" i="9" l="1"/>
  <c r="A162"/>
  <c r="C161"/>
  <c r="D161" s="1"/>
  <c r="B161" s="1"/>
  <c r="F161" s="1"/>
  <c r="C304" i="8"/>
  <c r="D304" s="1"/>
  <c r="B304" s="1"/>
  <c r="F304" s="1"/>
  <c r="E304"/>
  <c r="A305"/>
  <c r="A163" i="9" l="1"/>
  <c r="C162"/>
  <c r="D162" s="1"/>
  <c r="B162" s="1"/>
  <c r="F162" s="1"/>
  <c r="E162"/>
  <c r="C305" i="8"/>
  <c r="D305" s="1"/>
  <c r="B305" s="1"/>
  <c r="F305" s="1"/>
  <c r="A306"/>
  <c r="E305"/>
  <c r="E163" i="9" l="1"/>
  <c r="A164"/>
  <c r="C163"/>
  <c r="D163" s="1"/>
  <c r="B163" s="1"/>
  <c r="F163" s="1"/>
  <c r="C306" i="8"/>
  <c r="D306" s="1"/>
  <c r="B306" s="1"/>
  <c r="F306" s="1"/>
  <c r="E306"/>
  <c r="A307"/>
  <c r="A165" i="9" l="1"/>
  <c r="C164"/>
  <c r="D164" s="1"/>
  <c r="B164" s="1"/>
  <c r="F164" s="1"/>
  <c r="E164"/>
  <c r="E307" i="8"/>
  <c r="A308"/>
  <c r="C307"/>
  <c r="D307" s="1"/>
  <c r="B307" s="1"/>
  <c r="F307" s="1"/>
  <c r="E165" i="9" l="1"/>
  <c r="A166"/>
  <c r="C165"/>
  <c r="D165" s="1"/>
  <c r="B165" s="1"/>
  <c r="F165" s="1"/>
  <c r="C308" i="8"/>
  <c r="D308" s="1"/>
  <c r="B308" s="1"/>
  <c r="F308" s="1"/>
  <c r="E308"/>
  <c r="A309"/>
  <c r="A167" i="9" l="1"/>
  <c r="C166"/>
  <c r="D166" s="1"/>
  <c r="B166" s="1"/>
  <c r="F166" s="1"/>
  <c r="E166"/>
  <c r="E309" i="8"/>
  <c r="A310"/>
  <c r="C309"/>
  <c r="D309" s="1"/>
  <c r="B309" s="1"/>
  <c r="F309" s="1"/>
  <c r="E167" i="9" l="1"/>
  <c r="A168"/>
  <c r="C167"/>
  <c r="D167" s="1"/>
  <c r="B167" s="1"/>
  <c r="F167" s="1"/>
  <c r="C310" i="8"/>
  <c r="D310" s="1"/>
  <c r="B310" s="1"/>
  <c r="F310" s="1"/>
  <c r="E310"/>
  <c r="A311"/>
  <c r="A169" i="9" l="1"/>
  <c r="C168"/>
  <c r="D168" s="1"/>
  <c r="B168" s="1"/>
  <c r="F168" s="1"/>
  <c r="E168"/>
  <c r="E311" i="8"/>
  <c r="A312"/>
  <c r="C311"/>
  <c r="D311" s="1"/>
  <c r="B311" s="1"/>
  <c r="F311" s="1"/>
  <c r="E169" i="9" l="1"/>
  <c r="A170"/>
  <c r="C169"/>
  <c r="D169" s="1"/>
  <c r="B169" s="1"/>
  <c r="F169" s="1"/>
  <c r="C312" i="8"/>
  <c r="D312" s="1"/>
  <c r="B312" s="1"/>
  <c r="F312" s="1"/>
  <c r="E312"/>
  <c r="A313"/>
  <c r="A171" i="9" l="1"/>
  <c r="C170"/>
  <c r="D170" s="1"/>
  <c r="B170" s="1"/>
  <c r="F170" s="1"/>
  <c r="E170"/>
  <c r="E313" i="8"/>
  <c r="A314"/>
  <c r="C313"/>
  <c r="D313" s="1"/>
  <c r="B313" s="1"/>
  <c r="F313" s="1"/>
  <c r="E171" i="9" l="1"/>
  <c r="A172"/>
  <c r="C171"/>
  <c r="D171" s="1"/>
  <c r="B171" s="1"/>
  <c r="F171" s="1"/>
  <c r="C314" i="8"/>
  <c r="D314" s="1"/>
  <c r="B314" s="1"/>
  <c r="F314" s="1"/>
  <c r="E314"/>
  <c r="A315"/>
  <c r="A173" i="9" l="1"/>
  <c r="C172"/>
  <c r="D172" s="1"/>
  <c r="B172" s="1"/>
  <c r="F172" s="1"/>
  <c r="E172"/>
  <c r="E315" i="8"/>
  <c r="A316"/>
  <c r="C315"/>
  <c r="D315" s="1"/>
  <c r="B315" s="1"/>
  <c r="F315" s="1"/>
  <c r="E173" i="9" l="1"/>
  <c r="A174"/>
  <c r="C173"/>
  <c r="D173" s="1"/>
  <c r="B173" s="1"/>
  <c r="F173" s="1"/>
  <c r="A317" i="8"/>
  <c r="C316"/>
  <c r="D316" s="1"/>
  <c r="B316" s="1"/>
  <c r="F316" s="1"/>
  <c r="E316"/>
  <c r="A175" i="9" l="1"/>
  <c r="C174"/>
  <c r="D174" s="1"/>
  <c r="B174" s="1"/>
  <c r="F174" s="1"/>
  <c r="E174"/>
  <c r="A318" i="8"/>
  <c r="C317"/>
  <c r="D317" s="1"/>
  <c r="B317" s="1"/>
  <c r="F317" s="1"/>
  <c r="E317"/>
  <c r="E175" i="9" l="1"/>
  <c r="A176"/>
  <c r="C175"/>
  <c r="D175" s="1"/>
  <c r="B175" s="1"/>
  <c r="F175" s="1"/>
  <c r="C318" i="8"/>
  <c r="D318" s="1"/>
  <c r="B318" s="1"/>
  <c r="F318" s="1"/>
  <c r="A319"/>
  <c r="E318"/>
  <c r="A177" i="9" l="1"/>
  <c r="C176"/>
  <c r="D176" s="1"/>
  <c r="B176" s="1"/>
  <c r="F176" s="1"/>
  <c r="E176"/>
  <c r="E319" i="8"/>
  <c r="A320"/>
  <c r="C319"/>
  <c r="D319" s="1"/>
  <c r="B319" s="1"/>
  <c r="F319" s="1"/>
  <c r="E177" i="9" l="1"/>
  <c r="A178"/>
  <c r="C177"/>
  <c r="D177" s="1"/>
  <c r="B177" s="1"/>
  <c r="F177" s="1"/>
  <c r="C320" i="8"/>
  <c r="D320" s="1"/>
  <c r="B320" s="1"/>
  <c r="F320" s="1"/>
  <c r="E320"/>
  <c r="A321"/>
  <c r="A179" i="9" l="1"/>
  <c r="C178"/>
  <c r="D178" s="1"/>
  <c r="B178" s="1"/>
  <c r="F178" s="1"/>
  <c r="E178"/>
  <c r="E321" i="8"/>
  <c r="A322"/>
  <c r="C321"/>
  <c r="D321" s="1"/>
  <c r="B321" s="1"/>
  <c r="F321" s="1"/>
  <c r="E179" i="9" l="1"/>
  <c r="A180"/>
  <c r="C179"/>
  <c r="D179" s="1"/>
  <c r="B179" s="1"/>
  <c r="F179" s="1"/>
  <c r="A323" i="8"/>
  <c r="C322"/>
  <c r="D322" s="1"/>
  <c r="B322" s="1"/>
  <c r="F322" s="1"/>
  <c r="E322"/>
  <c r="A181" i="9" l="1"/>
  <c r="C180"/>
  <c r="D180" s="1"/>
  <c r="B180" s="1"/>
  <c r="F180" s="1"/>
  <c r="E180"/>
  <c r="E323" i="8"/>
  <c r="C323"/>
  <c r="D323" s="1"/>
  <c r="B323" s="1"/>
  <c r="F323" s="1"/>
  <c r="A324"/>
  <c r="E181" i="9" l="1"/>
  <c r="A182"/>
  <c r="C181"/>
  <c r="D181" s="1"/>
  <c r="B181" s="1"/>
  <c r="F181" s="1"/>
  <c r="C324" i="8"/>
  <c r="D324" s="1"/>
  <c r="B324" s="1"/>
  <c r="F324" s="1"/>
  <c r="E324"/>
  <c r="A325"/>
  <c r="A183" i="9" l="1"/>
  <c r="C182"/>
  <c r="D182" s="1"/>
  <c r="B182" s="1"/>
  <c r="F182" s="1"/>
  <c r="E182"/>
  <c r="E325" i="8"/>
  <c r="C325"/>
  <c r="D325" s="1"/>
  <c r="B325" s="1"/>
  <c r="F325" s="1"/>
  <c r="A326"/>
  <c r="E183" i="9" l="1"/>
  <c r="A184"/>
  <c r="C183"/>
  <c r="D183" s="1"/>
  <c r="B183" s="1"/>
  <c r="F183" s="1"/>
  <c r="C326" i="8"/>
  <c r="D326" s="1"/>
  <c r="B326" s="1"/>
  <c r="F326" s="1"/>
  <c r="A327"/>
  <c r="E326"/>
  <c r="C184" i="9" l="1"/>
  <c r="D184" s="1"/>
  <c r="B184" s="1"/>
  <c r="F184" s="1"/>
  <c r="E184"/>
  <c r="A185"/>
  <c r="C327" i="8"/>
  <c r="D327" s="1"/>
  <c r="B327" s="1"/>
  <c r="F327" s="1"/>
  <c r="E327"/>
  <c r="A328"/>
  <c r="A186" i="9" l="1"/>
  <c r="C185"/>
  <c r="D185" s="1"/>
  <c r="B185" s="1"/>
  <c r="F185" s="1"/>
  <c r="E185"/>
  <c r="E328" i="8"/>
  <c r="A329"/>
  <c r="C328"/>
  <c r="D328" s="1"/>
  <c r="B328" s="1"/>
  <c r="F328" s="1"/>
  <c r="A187" i="9" l="1"/>
  <c r="C186"/>
  <c r="D186" s="1"/>
  <c r="B186" s="1"/>
  <c r="F186" s="1"/>
  <c r="E186"/>
  <c r="C329" i="8"/>
  <c r="D329" s="1"/>
  <c r="B329" s="1"/>
  <c r="F329" s="1"/>
  <c r="E329"/>
  <c r="A330"/>
  <c r="A188" i="9" l="1"/>
  <c r="C187"/>
  <c r="D187" s="1"/>
  <c r="B187" s="1"/>
  <c r="F187" s="1"/>
  <c r="E187"/>
  <c r="E330" i="8"/>
  <c r="A331"/>
  <c r="C330"/>
  <c r="D330" s="1"/>
  <c r="B330" s="1"/>
  <c r="F330" s="1"/>
  <c r="E188" i="9" l="1"/>
  <c r="A189"/>
  <c r="C188"/>
  <c r="D188" s="1"/>
  <c r="B188" s="1"/>
  <c r="F188" s="1"/>
  <c r="C331" i="8"/>
  <c r="D331" s="1"/>
  <c r="B331" s="1"/>
  <c r="F331" s="1"/>
  <c r="E331"/>
  <c r="A332"/>
  <c r="E189" i="9" l="1"/>
  <c r="A190"/>
  <c r="C189"/>
  <c r="D189" s="1"/>
  <c r="B189" s="1"/>
  <c r="F189" s="1"/>
  <c r="E332" i="8"/>
  <c r="A333"/>
  <c r="C332"/>
  <c r="D332" s="1"/>
  <c r="B332" s="1"/>
  <c r="F332" s="1"/>
  <c r="E190" i="9" l="1"/>
  <c r="A191"/>
  <c r="C190"/>
  <c r="D190" s="1"/>
  <c r="B190" s="1"/>
  <c r="F190" s="1"/>
  <c r="C333" i="8"/>
  <c r="D333" s="1"/>
  <c r="B333" s="1"/>
  <c r="F333" s="1"/>
  <c r="E333"/>
  <c r="A334"/>
  <c r="E191" i="9" l="1"/>
  <c r="C191"/>
  <c r="D191" s="1"/>
  <c r="B191" s="1"/>
  <c r="F191" s="1"/>
  <c r="A192"/>
  <c r="E334" i="8"/>
  <c r="A335"/>
  <c r="C334"/>
  <c r="D334" s="1"/>
  <c r="B334" s="1"/>
  <c r="F334" s="1"/>
  <c r="A193" i="9" l="1"/>
  <c r="C192"/>
  <c r="D192" s="1"/>
  <c r="B192" s="1"/>
  <c r="F192" s="1"/>
  <c r="E192"/>
  <c r="C335" i="8"/>
  <c r="D335" s="1"/>
  <c r="B335" s="1"/>
  <c r="F335" s="1"/>
  <c r="E335"/>
  <c r="A336"/>
  <c r="E193" i="9" l="1"/>
  <c r="A194"/>
  <c r="C193"/>
  <c r="D193" s="1"/>
  <c r="B193" s="1"/>
  <c r="F193" s="1"/>
  <c r="E336" i="8"/>
  <c r="A337"/>
  <c r="C336"/>
  <c r="D336" s="1"/>
  <c r="B336" s="1"/>
  <c r="F336" s="1"/>
  <c r="A195" i="9" l="1"/>
  <c r="C194"/>
  <c r="D194" s="1"/>
  <c r="B194" s="1"/>
  <c r="F194" s="1"/>
  <c r="E194"/>
  <c r="C337" i="8"/>
  <c r="D337" s="1"/>
  <c r="B337" s="1"/>
  <c r="F337" s="1"/>
  <c r="E337"/>
  <c r="A338"/>
  <c r="E195" i="9" l="1"/>
  <c r="A196"/>
  <c r="C195"/>
  <c r="D195" s="1"/>
  <c r="B195" s="1"/>
  <c r="F195" s="1"/>
  <c r="E338" i="8"/>
  <c r="A339"/>
  <c r="C338"/>
  <c r="D338" s="1"/>
  <c r="B338" s="1"/>
  <c r="F338" s="1"/>
  <c r="A197" i="9" l="1"/>
  <c r="C196"/>
  <c r="D196" s="1"/>
  <c r="B196" s="1"/>
  <c r="F196" s="1"/>
  <c r="E196"/>
  <c r="C339" i="8"/>
  <c r="D339" s="1"/>
  <c r="B339" s="1"/>
  <c r="F339" s="1"/>
  <c r="E339"/>
  <c r="A340"/>
  <c r="E197" i="9" l="1"/>
  <c r="A198"/>
  <c r="C197"/>
  <c r="D197" s="1"/>
  <c r="B197" s="1"/>
  <c r="F197" s="1"/>
  <c r="E340" i="8"/>
  <c r="A341"/>
  <c r="C340"/>
  <c r="D340" s="1"/>
  <c r="B340" s="1"/>
  <c r="F340" s="1"/>
  <c r="A199" i="9" l="1"/>
  <c r="C198"/>
  <c r="D198" s="1"/>
  <c r="B198" s="1"/>
  <c r="F198" s="1"/>
  <c r="E198"/>
  <c r="A342" i="8"/>
  <c r="C341"/>
  <c r="D341" s="1"/>
  <c r="B341" s="1"/>
  <c r="F341" s="1"/>
  <c r="E341"/>
  <c r="E199" i="9" l="1"/>
  <c r="A200"/>
  <c r="C199"/>
  <c r="D199" s="1"/>
  <c r="B199" s="1"/>
  <c r="F199" s="1"/>
  <c r="E342" i="8"/>
  <c r="A343"/>
  <c r="C342"/>
  <c r="D342" s="1"/>
  <c r="B342" s="1"/>
  <c r="F342" s="1"/>
  <c r="A201" i="9" l="1"/>
  <c r="C200"/>
  <c r="D200" s="1"/>
  <c r="B200" s="1"/>
  <c r="F200" s="1"/>
  <c r="E200"/>
  <c r="C343" i="8"/>
  <c r="D343" s="1"/>
  <c r="B343" s="1"/>
  <c r="F343" s="1"/>
  <c r="E343"/>
  <c r="A344"/>
  <c r="E201" i="9" l="1"/>
  <c r="A202"/>
  <c r="C201"/>
  <c r="D201" s="1"/>
  <c r="B201" s="1"/>
  <c r="F201" s="1"/>
  <c r="E344" i="8"/>
  <c r="A345"/>
  <c r="C344"/>
  <c r="D344" s="1"/>
  <c r="B344" s="1"/>
  <c r="F344" s="1"/>
  <c r="A203" i="9" l="1"/>
  <c r="C202"/>
  <c r="D202" s="1"/>
  <c r="B202" s="1"/>
  <c r="F202" s="1"/>
  <c r="E202"/>
  <c r="C345" i="8"/>
  <c r="D345" s="1"/>
  <c r="B345" s="1"/>
  <c r="F345" s="1"/>
  <c r="A346"/>
  <c r="E345"/>
  <c r="E203" i="9" l="1"/>
  <c r="A204"/>
  <c r="C203"/>
  <c r="D203" s="1"/>
  <c r="B203" s="1"/>
  <c r="F203" s="1"/>
  <c r="E346" i="8"/>
  <c r="A347"/>
  <c r="C346"/>
  <c r="D346" s="1"/>
  <c r="B346" s="1"/>
  <c r="F346" s="1"/>
  <c r="A205" i="9" l="1"/>
  <c r="C204"/>
  <c r="D204" s="1"/>
  <c r="B204" s="1"/>
  <c r="F204" s="1"/>
  <c r="E204"/>
  <c r="A348" i="8"/>
  <c r="C347"/>
  <c r="D347" s="1"/>
  <c r="B347" s="1"/>
  <c r="F347" s="1"/>
  <c r="E347"/>
  <c r="E205" i="9" l="1"/>
  <c r="A206"/>
  <c r="C205"/>
  <c r="D205" s="1"/>
  <c r="B205" s="1"/>
  <c r="F205" s="1"/>
  <c r="C348" i="8"/>
  <c r="D348" s="1"/>
  <c r="B348" s="1"/>
  <c r="F348" s="1"/>
  <c r="E348"/>
  <c r="A349"/>
  <c r="A207" i="9" l="1"/>
  <c r="C206"/>
  <c r="D206" s="1"/>
  <c r="B206" s="1"/>
  <c r="F206" s="1"/>
  <c r="E206"/>
  <c r="A350" i="8"/>
  <c r="E349"/>
  <c r="C349"/>
  <c r="D349" s="1"/>
  <c r="B349" s="1"/>
  <c r="F349" s="1"/>
  <c r="E207" i="9" l="1"/>
  <c r="A208"/>
  <c r="C207"/>
  <c r="D207" s="1"/>
  <c r="B207" s="1"/>
  <c r="F207" s="1"/>
  <c r="C350" i="8"/>
  <c r="D350" s="1"/>
  <c r="B350" s="1"/>
  <c r="F350" s="1"/>
  <c r="E350"/>
  <c r="A351"/>
  <c r="A209" i="9" l="1"/>
  <c r="C208"/>
  <c r="D208" s="1"/>
  <c r="B208" s="1"/>
  <c r="F208" s="1"/>
  <c r="E208"/>
  <c r="C351" i="8"/>
  <c r="D351" s="1"/>
  <c r="B351" s="1"/>
  <c r="F351" s="1"/>
  <c r="E351"/>
  <c r="A352"/>
  <c r="E209" i="9" l="1"/>
  <c r="A210"/>
  <c r="C209"/>
  <c r="D209" s="1"/>
  <c r="B209" s="1"/>
  <c r="F209" s="1"/>
  <c r="E352" i="8"/>
  <c r="A353"/>
  <c r="C352"/>
  <c r="D352" s="1"/>
  <c r="B352" s="1"/>
  <c r="F352" s="1"/>
  <c r="A211" i="9" l="1"/>
  <c r="C210"/>
  <c r="D210" s="1"/>
  <c r="B210" s="1"/>
  <c r="F210" s="1"/>
  <c r="E210"/>
  <c r="A354" i="8"/>
  <c r="C353"/>
  <c r="D353" s="1"/>
  <c r="B353" s="1"/>
  <c r="F353" s="1"/>
  <c r="E353"/>
  <c r="E211" i="9" l="1"/>
  <c r="A212"/>
  <c r="C211"/>
  <c r="D211" s="1"/>
  <c r="B211" s="1"/>
  <c r="F211" s="1"/>
  <c r="E354" i="8"/>
  <c r="C354"/>
  <c r="D354" s="1"/>
  <c r="B354" s="1"/>
  <c r="F354" s="1"/>
  <c r="A213" i="9" l="1"/>
  <c r="C212"/>
  <c r="D212" s="1"/>
  <c r="B212" s="1"/>
  <c r="F212" s="1"/>
  <c r="E212"/>
  <c r="E213" l="1"/>
  <c r="A214"/>
  <c r="C213"/>
  <c r="D213" s="1"/>
  <c r="B213" s="1"/>
  <c r="F213" s="1"/>
  <c r="A215" l="1"/>
  <c r="C214"/>
  <c r="D214" s="1"/>
  <c r="B214" s="1"/>
  <c r="F214" s="1"/>
  <c r="E214"/>
  <c r="E215" l="1"/>
  <c r="A216"/>
  <c r="C215"/>
  <c r="D215" s="1"/>
  <c r="B215" s="1"/>
  <c r="F215" s="1"/>
  <c r="A217" l="1"/>
  <c r="C216"/>
  <c r="D216" s="1"/>
  <c r="B216" s="1"/>
  <c r="F216" s="1"/>
  <c r="E216"/>
  <c r="E217" l="1"/>
  <c r="A218"/>
  <c r="C217"/>
  <c r="D217" s="1"/>
  <c r="B217" s="1"/>
  <c r="F217" s="1"/>
  <c r="A219" l="1"/>
  <c r="C218"/>
  <c r="D218" s="1"/>
  <c r="B218" s="1"/>
  <c r="F218" s="1"/>
  <c r="E218"/>
  <c r="E219" l="1"/>
  <c r="A220"/>
  <c r="C219"/>
  <c r="D219" s="1"/>
  <c r="B219" s="1"/>
  <c r="F219" s="1"/>
  <c r="A221" l="1"/>
  <c r="C220"/>
  <c r="D220" s="1"/>
  <c r="B220" s="1"/>
  <c r="F220" s="1"/>
  <c r="E220"/>
  <c r="E221" l="1"/>
  <c r="A222"/>
  <c r="C221"/>
  <c r="D221" s="1"/>
  <c r="B221" s="1"/>
  <c r="F221" s="1"/>
  <c r="A223" l="1"/>
  <c r="C222"/>
  <c r="D222" s="1"/>
  <c r="B222" s="1"/>
  <c r="F222" s="1"/>
  <c r="E222"/>
  <c r="E223" l="1"/>
  <c r="A224"/>
  <c r="C223"/>
  <c r="D223" s="1"/>
  <c r="B223" s="1"/>
  <c r="F223" s="1"/>
  <c r="A225" l="1"/>
  <c r="C224"/>
  <c r="D224" s="1"/>
  <c r="B224" s="1"/>
  <c r="F224" s="1"/>
  <c r="E224"/>
  <c r="E225" l="1"/>
  <c r="A226"/>
  <c r="C225"/>
  <c r="D225" s="1"/>
  <c r="B225" s="1"/>
  <c r="F225" s="1"/>
  <c r="A227" l="1"/>
  <c r="C226"/>
  <c r="D226" s="1"/>
  <c r="B226" s="1"/>
  <c r="F226" s="1"/>
  <c r="E226"/>
  <c r="E227" l="1"/>
  <c r="A228"/>
  <c r="C227"/>
  <c r="D227" s="1"/>
  <c r="B227" s="1"/>
  <c r="F227" s="1"/>
  <c r="A229" l="1"/>
  <c r="C228"/>
  <c r="D228" s="1"/>
  <c r="B228" s="1"/>
  <c r="F228" s="1"/>
  <c r="E228"/>
  <c r="E229" l="1"/>
  <c r="A230"/>
  <c r="C229"/>
  <c r="D229" s="1"/>
  <c r="B229" s="1"/>
  <c r="F229" s="1"/>
  <c r="A231" l="1"/>
  <c r="C230"/>
  <c r="D230" s="1"/>
  <c r="B230" s="1"/>
  <c r="F230" s="1"/>
  <c r="E230"/>
  <c r="E231" l="1"/>
  <c r="A232"/>
  <c r="C231"/>
  <c r="D231" s="1"/>
  <c r="B231" s="1"/>
  <c r="F231" s="1"/>
  <c r="A233" l="1"/>
  <c r="C232"/>
  <c r="D232" s="1"/>
  <c r="B232" s="1"/>
  <c r="F232" s="1"/>
  <c r="E232"/>
  <c r="E233" l="1"/>
  <c r="A234"/>
  <c r="C233"/>
  <c r="D233" s="1"/>
  <c r="B233" s="1"/>
  <c r="F233" s="1"/>
  <c r="A235" l="1"/>
  <c r="C234"/>
  <c r="D234" s="1"/>
  <c r="B234" s="1"/>
  <c r="F234" s="1"/>
  <c r="E234"/>
  <c r="E235" l="1"/>
  <c r="A236"/>
  <c r="C235"/>
  <c r="D235" s="1"/>
  <c r="B235" s="1"/>
  <c r="F235" s="1"/>
  <c r="A237" l="1"/>
  <c r="C236"/>
  <c r="D236" s="1"/>
  <c r="B236" s="1"/>
  <c r="F236" s="1"/>
  <c r="E236"/>
  <c r="E237" l="1"/>
  <c r="A238"/>
  <c r="C237"/>
  <c r="D237" s="1"/>
  <c r="B237" s="1"/>
  <c r="F237" s="1"/>
  <c r="A239" l="1"/>
  <c r="C238"/>
  <c r="D238" s="1"/>
  <c r="B238" s="1"/>
  <c r="F238" s="1"/>
  <c r="E238"/>
  <c r="E239" l="1"/>
  <c r="A240"/>
  <c r="C239"/>
  <c r="D239" s="1"/>
  <c r="B239" s="1"/>
  <c r="F239" s="1"/>
  <c r="A241" l="1"/>
  <c r="C240"/>
  <c r="D240" s="1"/>
  <c r="B240" s="1"/>
  <c r="F240" s="1"/>
  <c r="E240"/>
  <c r="E241" l="1"/>
  <c r="A242"/>
  <c r="C241"/>
  <c r="D241" s="1"/>
  <c r="B241" s="1"/>
  <c r="F241" s="1"/>
  <c r="A243" l="1"/>
  <c r="C242"/>
  <c r="D242" s="1"/>
  <c r="B242" s="1"/>
  <c r="F242" s="1"/>
  <c r="E242"/>
  <c r="E243" l="1"/>
  <c r="A244"/>
  <c r="C243"/>
  <c r="D243" s="1"/>
  <c r="B243" s="1"/>
  <c r="F243" s="1"/>
  <c r="A245" l="1"/>
  <c r="C244"/>
  <c r="D244" s="1"/>
  <c r="B244" s="1"/>
  <c r="F244" s="1"/>
  <c r="E244"/>
  <c r="E245" l="1"/>
  <c r="A246"/>
  <c r="C245"/>
  <c r="D245" s="1"/>
  <c r="B245" s="1"/>
  <c r="F245" s="1"/>
  <c r="A247" l="1"/>
  <c r="C246"/>
  <c r="D246" s="1"/>
  <c r="B246" s="1"/>
  <c r="F246" s="1"/>
  <c r="E246"/>
  <c r="E247" l="1"/>
  <c r="A248"/>
  <c r="C247"/>
  <c r="D247" s="1"/>
  <c r="B247" s="1"/>
  <c r="F247" s="1"/>
  <c r="A249" l="1"/>
  <c r="C248"/>
  <c r="D248" s="1"/>
  <c r="B248" s="1"/>
  <c r="F248" s="1"/>
  <c r="E248"/>
  <c r="E249" l="1"/>
  <c r="A250"/>
  <c r="C249"/>
  <c r="D249" s="1"/>
  <c r="B249" s="1"/>
  <c r="F249" s="1"/>
  <c r="A251" l="1"/>
  <c r="C250"/>
  <c r="D250" s="1"/>
  <c r="B250" s="1"/>
  <c r="F250" s="1"/>
  <c r="E250"/>
  <c r="E251" l="1"/>
  <c r="A252"/>
  <c r="C251"/>
  <c r="D251" s="1"/>
  <c r="B251" s="1"/>
  <c r="F251" s="1"/>
  <c r="A253" l="1"/>
  <c r="C252"/>
  <c r="D252" s="1"/>
  <c r="B252" s="1"/>
  <c r="F252" s="1"/>
  <c r="E252"/>
  <c r="E253" l="1"/>
  <c r="A254"/>
  <c r="C253"/>
  <c r="D253" s="1"/>
  <c r="B253" s="1"/>
  <c r="F253" s="1"/>
  <c r="A255" l="1"/>
  <c r="C254"/>
  <c r="D254" s="1"/>
  <c r="B254" s="1"/>
  <c r="F254" s="1"/>
  <c r="E254"/>
  <c r="E255" l="1"/>
  <c r="A256"/>
  <c r="C255"/>
  <c r="D255" s="1"/>
  <c r="B255" s="1"/>
  <c r="F255" s="1"/>
  <c r="A257" l="1"/>
  <c r="C256"/>
  <c r="D256" s="1"/>
  <c r="B256" s="1"/>
  <c r="F256" s="1"/>
  <c r="E256"/>
  <c r="E257" l="1"/>
  <c r="A258"/>
  <c r="C257"/>
  <c r="D257" s="1"/>
  <c r="B257" s="1"/>
  <c r="F257" s="1"/>
  <c r="A259" l="1"/>
  <c r="C258"/>
  <c r="D258" s="1"/>
  <c r="B258" s="1"/>
  <c r="F258" s="1"/>
  <c r="E258"/>
  <c r="E259" l="1"/>
  <c r="A260"/>
  <c r="C259"/>
  <c r="D259" s="1"/>
  <c r="B259" s="1"/>
  <c r="F259" s="1"/>
  <c r="A261" l="1"/>
  <c r="C260"/>
  <c r="D260" s="1"/>
  <c r="B260" s="1"/>
  <c r="F260" s="1"/>
  <c r="E260"/>
  <c r="E261" l="1"/>
  <c r="A262"/>
  <c r="C261"/>
  <c r="D261" s="1"/>
  <c r="B261" s="1"/>
  <c r="F261" s="1"/>
  <c r="A263" l="1"/>
  <c r="C262"/>
  <c r="D262" s="1"/>
  <c r="B262" s="1"/>
  <c r="F262" s="1"/>
  <c r="E262"/>
  <c r="E263" l="1"/>
  <c r="A264"/>
  <c r="C263"/>
  <c r="D263" s="1"/>
  <c r="B263" s="1"/>
  <c r="F263" s="1"/>
  <c r="A265" l="1"/>
  <c r="C264"/>
  <c r="D264" s="1"/>
  <c r="B264" s="1"/>
  <c r="F264" s="1"/>
  <c r="E264"/>
  <c r="E265" l="1"/>
  <c r="A266"/>
  <c r="C265"/>
  <c r="D265" s="1"/>
  <c r="B265" s="1"/>
  <c r="F265" s="1"/>
  <c r="A267" l="1"/>
  <c r="C266"/>
  <c r="D266" s="1"/>
  <c r="B266" s="1"/>
  <c r="F266" s="1"/>
  <c r="E266"/>
  <c r="E267" l="1"/>
  <c r="A268"/>
  <c r="A269" s="1"/>
  <c r="C267"/>
  <c r="D267" s="1"/>
  <c r="B267" s="1"/>
  <c r="F267" s="1"/>
  <c r="C269" l="1"/>
  <c r="D269" s="1"/>
  <c r="B269" s="1"/>
  <c r="F269" s="1"/>
  <c r="E269"/>
  <c r="C268"/>
  <c r="D268" s="1"/>
  <c r="B268" s="1"/>
  <c r="F268" s="1"/>
  <c r="E268"/>
</calcChain>
</file>

<file path=xl/sharedStrings.xml><?xml version="1.0" encoding="utf-8"?>
<sst xmlns="http://schemas.openxmlformats.org/spreadsheetml/2006/main" count="129" uniqueCount="76">
  <si>
    <t>Dry Mass (kg)</t>
  </si>
  <si>
    <t>Thrust (kN)</t>
  </si>
  <si>
    <t>Drag</t>
  </si>
  <si>
    <t>Fluid Density</t>
  </si>
  <si>
    <t>Drag Coefficient</t>
  </si>
  <si>
    <t>Frontal Area</t>
  </si>
  <si>
    <t>Speed Factor</t>
  </si>
  <si>
    <t>Weight Factor</t>
  </si>
  <si>
    <t>Base TWR</t>
  </si>
  <si>
    <t>TWR</t>
  </si>
  <si>
    <t>TWR Penalty</t>
  </si>
  <si>
    <t>BaseWeight</t>
  </si>
  <si>
    <t>Fighter</t>
  </si>
  <si>
    <t>Reference</t>
  </si>
  <si>
    <t>Strike Fighter</t>
  </si>
  <si>
    <t>Bomber</t>
  </si>
  <si>
    <t>Strategic Bomber</t>
  </si>
  <si>
    <t>Combat Speed</t>
  </si>
  <si>
    <t>TWR Limit</t>
  </si>
  <si>
    <t>Corvette</t>
  </si>
  <si>
    <t>Frigate</t>
  </si>
  <si>
    <t>Submarine</t>
  </si>
  <si>
    <t>Destroyer</t>
  </si>
  <si>
    <t>Cruiser</t>
  </si>
  <si>
    <t>Battleship</t>
  </si>
  <si>
    <t>HA Spammer</t>
  </si>
  <si>
    <t>Swimming is Faster</t>
  </si>
  <si>
    <t>(Fake Space Dust)</t>
  </si>
  <si>
    <t>// Large grid atmo/ion based ships</t>
  </si>
  <si>
    <t>largeGridBaseWeight</t>
  </si>
  <si>
    <t>largeGridBaseTwr</t>
  </si>
  <si>
    <t>largeGridMinimumTwr</t>
  </si>
  <si>
    <t>largeGridMaximumTwr</t>
  </si>
  <si>
    <t>largeGridSpeedFactor</t>
  </si>
  <si>
    <t>largeGridWeightFactor</t>
  </si>
  <si>
    <t>largeGridBaseTurnRate</t>
  </si>
  <si>
    <t>largeGridMinimumTurnRate</t>
  </si>
  <si>
    <t>largeGridMaximumTurnRate</t>
  </si>
  <si>
    <t>largeGridTurnRateWeightFactor</t>
  </si>
  <si>
    <t>largeGridTurnRateSpeedFactor</t>
  </si>
  <si>
    <t>// Large grid gas based ships</t>
  </si>
  <si>
    <t>largeGridJetBaseWeight</t>
  </si>
  <si>
    <t>largeGridJetBaseTwr</t>
  </si>
  <si>
    <t>largeGridJetMinimumTwr</t>
  </si>
  <si>
    <t>largeGridJetMaximumTwr</t>
  </si>
  <si>
    <t>largeGridJetSpeedFactor</t>
  </si>
  <si>
    <t>largeGridJetWeightFactor</t>
  </si>
  <si>
    <t>largeGridJetBaseTurnRate</t>
  </si>
  <si>
    <t>largeGridJetMinimumTurnRate</t>
  </si>
  <si>
    <t>largeGridJetMaximumTurnRate</t>
  </si>
  <si>
    <t>largeGridJetTurnRateWeightFactor</t>
  </si>
  <si>
    <t>largeGridJetTurnRateSpeedFactor</t>
  </si>
  <si>
    <t>// Small grid atmo/ion based ships</t>
  </si>
  <si>
    <t>smallGridBaseWeight</t>
  </si>
  <si>
    <t>smallGridBaseTwr</t>
  </si>
  <si>
    <t>smallGridMinimumTwr</t>
  </si>
  <si>
    <t>smallGridMaximumTwr</t>
  </si>
  <si>
    <t>smallGridSpeedFactor</t>
  </si>
  <si>
    <t>smallGridWeightFactor</t>
  </si>
  <si>
    <t>smallGridBaseTurnRate</t>
  </si>
  <si>
    <t>smallGridMinimumTurnRate</t>
  </si>
  <si>
    <t>smallGridMaximumTurnRate</t>
  </si>
  <si>
    <t>smallGridTurnRateWeightFactor</t>
  </si>
  <si>
    <t>smallGridTurnRateSpeedFactor</t>
  </si>
  <si>
    <t>// Small grid gas based ships</t>
  </si>
  <si>
    <t>smallGridJetBaseWeight</t>
  </si>
  <si>
    <t>smallGridJetBaseTwr</t>
  </si>
  <si>
    <t>smallGridJetMinimumTwr</t>
  </si>
  <si>
    <t>smallGridJetMaximumTwr</t>
  </si>
  <si>
    <t>smallGridJetSpeedFactor</t>
  </si>
  <si>
    <t>smallGridJetWeightFactor</t>
  </si>
  <si>
    <t>smallGridJetBaseTurnRate</t>
  </si>
  <si>
    <t>smallGridJetMinimumTurnRate</t>
  </si>
  <si>
    <t>smallGridJetMaximumTurnRate</t>
  </si>
  <si>
    <t>smallGridJetTurnRateWeightFactor</t>
  </si>
  <si>
    <t>smallGridJetTurnRateSpeedFactor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</si>
</sst>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4" borderId="0" xfId="0" applyFill="1"/>
    <xf numFmtId="0" fontId="0" fillId="7" borderId="0" xfId="0" applyFill="1"/>
    <xf numFmtId="0" fontId="0" fillId="3" borderId="1" xfId="0" applyFill="1" applyBorder="1"/>
    <xf numFmtId="2" fontId="0" fillId="3" borderId="1" xfId="0" applyNumberFormat="1" applyFill="1" applyBorder="1"/>
    <xf numFmtId="4" fontId="0" fillId="3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4" fontId="0" fillId="0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4" fontId="0" fillId="2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4" fontId="0" fillId="6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4" fontId="0" fillId="5" borderId="1" xfId="0" applyNumberFormat="1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4"/>
  <sheetViews>
    <sheetView tabSelected="1" zoomScaleNormal="100" workbookViewId="0"/>
  </sheetViews>
  <sheetFormatPr defaultRowHeight="15"/>
  <cols>
    <col min="1" max="6" width="15.85546875" customWidth="1"/>
    <col min="7" max="7" width="16.7109375" customWidth="1"/>
  </cols>
  <sheetData>
    <row r="1" spans="1:7">
      <c r="A1" s="2" t="s">
        <v>3</v>
      </c>
      <c r="B1" s="2">
        <v>1.2250000000000001</v>
      </c>
    </row>
    <row r="2" spans="1:7">
      <c r="A2" s="2" t="s">
        <v>4</v>
      </c>
      <c r="B2" s="2">
        <v>4.7E-2</v>
      </c>
    </row>
    <row r="3" spans="1:7">
      <c r="A3" s="2" t="s">
        <v>5</v>
      </c>
      <c r="B3" s="2">
        <v>0.05</v>
      </c>
    </row>
    <row r="4" spans="1:7">
      <c r="A4" s="3" t="s">
        <v>6</v>
      </c>
      <c r="B4" s="3">
        <v>3.5</v>
      </c>
    </row>
    <row r="5" spans="1:7">
      <c r="A5" s="3" t="s">
        <v>7</v>
      </c>
      <c r="B5" s="3">
        <v>0.5111</v>
      </c>
    </row>
    <row r="6" spans="1:7">
      <c r="A6" s="3" t="s">
        <v>8</v>
      </c>
      <c r="B6" s="3">
        <v>1.1100000000000001</v>
      </c>
    </row>
    <row r="7" spans="1:7">
      <c r="A7" s="3" t="s">
        <v>11</v>
      </c>
      <c r="B7" s="3">
        <v>15000</v>
      </c>
    </row>
    <row r="8" spans="1:7">
      <c r="A8" s="19" t="s">
        <v>0</v>
      </c>
      <c r="B8" s="19" t="s">
        <v>1</v>
      </c>
      <c r="C8" s="19" t="s">
        <v>10</v>
      </c>
      <c r="D8" s="19" t="s">
        <v>9</v>
      </c>
      <c r="E8" s="19" t="s">
        <v>2</v>
      </c>
      <c r="F8" s="19" t="s">
        <v>17</v>
      </c>
    </row>
    <row r="9" spans="1:7">
      <c r="A9" s="4">
        <v>5000</v>
      </c>
      <c r="B9" s="4">
        <f>(A9 * 9.8) * D9 * B$4</f>
        <v>236786.77561032152</v>
      </c>
      <c r="C9" s="4">
        <f xml:space="preserve"> 1 - ( B$5 * LOG(A9 / B$7))</f>
        <v>1.2438566732872194</v>
      </c>
      <c r="D9" s="5">
        <f>B$6 * C9</f>
        <v>1.3806809073488135</v>
      </c>
      <c r="E9" s="6">
        <f>0.5 * B$1 * B$2 * (B$3 * A9)</f>
        <v>7.1968750000000004</v>
      </c>
      <c r="F9" s="5">
        <f xml:space="preserve"> SQRT((2 * B9) / E9)</f>
        <v>256.52030040613568</v>
      </c>
    </row>
    <row r="10" spans="1:7" hidden="1">
      <c r="A10" s="7">
        <f>A9+1000</f>
        <v>6000</v>
      </c>
      <c r="B10" s="7">
        <f t="shared" ref="B10:B73" si="0">(A10 * 9.8) * D10 * B$4</f>
        <v>274899.35112919292</v>
      </c>
      <c r="C10" s="7">
        <f t="shared" ref="C10:C73" si="1" xml:space="preserve"> 1 - ( B$5 * LOG(A10 / B$7))</f>
        <v>1.2033871384322785</v>
      </c>
      <c r="D10" s="8">
        <f t="shared" ref="D10:D73" si="2">B$6 * C10</f>
        <v>1.3357597236598293</v>
      </c>
      <c r="E10" s="9">
        <f t="shared" ref="E10:E73" si="3">0.5 * B$1 * B$2 * (B$3 * A10)</f>
        <v>8.6362500000000004</v>
      </c>
      <c r="F10" s="8">
        <f t="shared" ref="F10:F73" si="4" xml:space="preserve"> SQRT((2 * B10) / E10)</f>
        <v>252.31278212019782</v>
      </c>
    </row>
    <row r="11" spans="1:7" hidden="1">
      <c r="A11" s="7">
        <f t="shared" ref="A11:A74" si="5">A10+1000</f>
        <v>7000</v>
      </c>
      <c r="B11" s="7">
        <f t="shared" si="0"/>
        <v>311596.83490515401</v>
      </c>
      <c r="C11" s="7">
        <f t="shared" si="1"/>
        <v>1.169170634252072</v>
      </c>
      <c r="D11" s="8">
        <f t="shared" si="2"/>
        <v>1.2977794040198001</v>
      </c>
      <c r="E11" s="9">
        <f t="shared" si="3"/>
        <v>10.075625</v>
      </c>
      <c r="F11" s="8">
        <f t="shared" si="4"/>
        <v>248.69984750503721</v>
      </c>
    </row>
    <row r="12" spans="1:7" hidden="1">
      <c r="A12" s="7">
        <f t="shared" si="5"/>
        <v>8000</v>
      </c>
      <c r="B12" s="7">
        <f t="shared" si="0"/>
        <v>347082.89492102864</v>
      </c>
      <c r="C12" s="7">
        <f t="shared" si="1"/>
        <v>1.1395309501517763</v>
      </c>
      <c r="D12" s="8">
        <f t="shared" si="2"/>
        <v>1.2648793546684718</v>
      </c>
      <c r="E12" s="9">
        <f t="shared" si="3"/>
        <v>11.515000000000001</v>
      </c>
      <c r="F12" s="8">
        <f t="shared" si="4"/>
        <v>245.52721192765063</v>
      </c>
    </row>
    <row r="13" spans="1:7" hidden="1">
      <c r="A13" s="7">
        <f t="shared" si="5"/>
        <v>9000</v>
      </c>
      <c r="B13" s="7">
        <f t="shared" si="0"/>
        <v>381509.81359831587</v>
      </c>
      <c r="C13" s="7">
        <f t="shared" si="1"/>
        <v>1.1133868959289197</v>
      </c>
      <c r="D13" s="8">
        <f t="shared" si="2"/>
        <v>1.235859454481101</v>
      </c>
      <c r="E13" s="9">
        <f t="shared" si="3"/>
        <v>12.954375000000001</v>
      </c>
      <c r="F13" s="8">
        <f t="shared" si="4"/>
        <v>242.69432565045494</v>
      </c>
    </row>
    <row r="14" spans="1:7">
      <c r="A14" s="10">
        <f t="shared" si="5"/>
        <v>10000</v>
      </c>
      <c r="B14" s="10">
        <f t="shared" si="0"/>
        <v>414995.79232830374</v>
      </c>
      <c r="C14" s="10">
        <f t="shared" si="1"/>
        <v>1.0900002425033586</v>
      </c>
      <c r="D14" s="11">
        <f t="shared" si="2"/>
        <v>1.2099002691787282</v>
      </c>
      <c r="E14" s="12">
        <f t="shared" si="3"/>
        <v>14.393750000000001</v>
      </c>
      <c r="F14" s="11">
        <f t="shared" si="4"/>
        <v>240.13190537260934</v>
      </c>
      <c r="G14" t="s">
        <v>12</v>
      </c>
    </row>
    <row r="15" spans="1:7" hidden="1">
      <c r="A15" s="7">
        <f t="shared" si="5"/>
        <v>11000</v>
      </c>
      <c r="B15" s="7">
        <f t="shared" si="0"/>
        <v>447635.25847395638</v>
      </c>
      <c r="C15" s="7">
        <f t="shared" si="1"/>
        <v>1.0688444411189899</v>
      </c>
      <c r="D15" s="8">
        <f t="shared" si="2"/>
        <v>1.1864173296420788</v>
      </c>
      <c r="E15" s="9">
        <f t="shared" si="3"/>
        <v>15.833125000000001</v>
      </c>
      <c r="F15" s="8">
        <f t="shared" si="4"/>
        <v>237.79012820616279</v>
      </c>
    </row>
    <row r="16" spans="1:7" hidden="1">
      <c r="A16" s="7">
        <f t="shared" si="5"/>
        <v>12000</v>
      </c>
      <c r="B16" s="7">
        <f t="shared" si="0"/>
        <v>479505.39158757858</v>
      </c>
      <c r="C16" s="7">
        <f t="shared" si="1"/>
        <v>1.0495307076484177</v>
      </c>
      <c r="D16" s="8">
        <f t="shared" si="2"/>
        <v>1.1649790854897437</v>
      </c>
      <c r="E16" s="9">
        <f t="shared" si="3"/>
        <v>17.272500000000001</v>
      </c>
      <c r="F16" s="8">
        <f t="shared" si="4"/>
        <v>235.63193221348445</v>
      </c>
    </row>
    <row r="17" spans="1:7" hidden="1">
      <c r="A17" s="7">
        <f t="shared" si="5"/>
        <v>13000</v>
      </c>
      <c r="B17" s="7">
        <f t="shared" si="0"/>
        <v>510670.45864041848</v>
      </c>
      <c r="C17" s="7">
        <f t="shared" si="1"/>
        <v>1.0317637951393344</v>
      </c>
      <c r="D17" s="8">
        <f t="shared" si="2"/>
        <v>1.1452578126046613</v>
      </c>
      <c r="E17" s="9">
        <f t="shared" si="3"/>
        <v>18.711874999999999</v>
      </c>
      <c r="F17" s="8">
        <f t="shared" si="4"/>
        <v>233.6289793775338</v>
      </c>
    </row>
    <row r="18" spans="1:7" hidden="1">
      <c r="A18" s="7">
        <f t="shared" si="5"/>
        <v>14000</v>
      </c>
      <c r="B18" s="7">
        <f t="shared" si="0"/>
        <v>541184.80736103281</v>
      </c>
      <c r="C18" s="7">
        <f t="shared" si="1"/>
        <v>1.0153142034682112</v>
      </c>
      <c r="D18" s="8">
        <f t="shared" si="2"/>
        <v>1.1269987658497145</v>
      </c>
      <c r="E18" s="9">
        <f t="shared" si="3"/>
        <v>20.151250000000001</v>
      </c>
      <c r="F18" s="8">
        <f t="shared" si="4"/>
        <v>231.75910253203534</v>
      </c>
    </row>
    <row r="19" spans="1:7">
      <c r="A19" s="13">
        <f t="shared" si="5"/>
        <v>15000</v>
      </c>
      <c r="B19" s="13">
        <f t="shared" si="0"/>
        <v>571095</v>
      </c>
      <c r="C19" s="13">
        <f t="shared" si="1"/>
        <v>1</v>
      </c>
      <c r="D19" s="14">
        <f t="shared" si="2"/>
        <v>1.1100000000000001</v>
      </c>
      <c r="E19" s="15">
        <f t="shared" si="3"/>
        <v>21.590624999999999</v>
      </c>
      <c r="F19" s="14">
        <f t="shared" si="4"/>
        <v>230.00462530039363</v>
      </c>
      <c r="G19" t="s">
        <v>13</v>
      </c>
    </row>
    <row r="20" spans="1:7" hidden="1">
      <c r="A20" s="7">
        <f t="shared" si="5"/>
        <v>16000</v>
      </c>
      <c r="B20" s="7">
        <f t="shared" si="0"/>
        <v>600441.37561431446</v>
      </c>
      <c r="C20" s="7">
        <f t="shared" si="1"/>
        <v>0.9856745193679155</v>
      </c>
      <c r="D20" s="8">
        <f t="shared" si="2"/>
        <v>1.0940987164983864</v>
      </c>
      <c r="E20" s="9">
        <f t="shared" si="3"/>
        <v>23.03</v>
      </c>
      <c r="F20" s="8">
        <f t="shared" si="4"/>
        <v>228.35121907796153</v>
      </c>
    </row>
    <row r="21" spans="1:7" hidden="1">
      <c r="A21" s="7">
        <f t="shared" si="5"/>
        <v>17000</v>
      </c>
      <c r="B21" s="7">
        <f t="shared" si="0"/>
        <v>629259.22030464688</v>
      </c>
      <c r="C21" s="7">
        <f t="shared" si="1"/>
        <v>0.97221779878692294</v>
      </c>
      <c r="D21" s="8">
        <f t="shared" si="2"/>
        <v>1.0791617566534846</v>
      </c>
      <c r="E21" s="9">
        <f t="shared" si="3"/>
        <v>24.469374999999999</v>
      </c>
      <c r="F21" s="8">
        <f t="shared" si="4"/>
        <v>226.78710303792914</v>
      </c>
    </row>
    <row r="22" spans="1:7" hidden="1">
      <c r="A22" s="7">
        <f t="shared" si="5"/>
        <v>18000</v>
      </c>
      <c r="B22" s="7">
        <f t="shared" si="0"/>
        <v>657579.66119042085</v>
      </c>
      <c r="C22" s="7">
        <f t="shared" si="1"/>
        <v>0.95953046514505891</v>
      </c>
      <c r="D22" s="8">
        <f t="shared" si="2"/>
        <v>1.0650788163110154</v>
      </c>
      <c r="E22" s="9">
        <f t="shared" si="3"/>
        <v>25.908750000000001</v>
      </c>
      <c r="F22" s="8">
        <f t="shared" si="4"/>
        <v>225.3024703822725</v>
      </c>
    </row>
    <row r="23" spans="1:7" hidden="1">
      <c r="A23" s="7">
        <f t="shared" si="5"/>
        <v>19000</v>
      </c>
      <c r="B23" s="7">
        <f t="shared" si="0"/>
        <v>685430.36114197469</v>
      </c>
      <c r="C23" s="7">
        <f t="shared" si="1"/>
        <v>0.9475292770563678</v>
      </c>
      <c r="D23" s="8">
        <f t="shared" si="2"/>
        <v>1.0517574975325683</v>
      </c>
      <c r="E23" s="9">
        <f t="shared" si="3"/>
        <v>27.348125</v>
      </c>
      <c r="F23" s="8">
        <f t="shared" si="4"/>
        <v>223.88906801364882</v>
      </c>
    </row>
    <row r="24" spans="1:7">
      <c r="A24" s="10">
        <f t="shared" si="5"/>
        <v>20000</v>
      </c>
      <c r="B24" s="10">
        <f t="shared" si="0"/>
        <v>712836.06687192898</v>
      </c>
      <c r="C24" s="10">
        <f t="shared" si="1"/>
        <v>0.9361438117194979</v>
      </c>
      <c r="D24" s="11">
        <f t="shared" si="2"/>
        <v>1.0391196310086428</v>
      </c>
      <c r="E24" s="12">
        <f t="shared" si="3"/>
        <v>28.787500000000001</v>
      </c>
      <c r="F24" s="11">
        <f t="shared" si="4"/>
        <v>222.53988279700681</v>
      </c>
      <c r="G24" t="s">
        <v>14</v>
      </c>
    </row>
    <row r="25" spans="1:7" hidden="1">
      <c r="A25" s="7">
        <f t="shared" si="5"/>
        <v>21000</v>
      </c>
      <c r="B25" s="7">
        <f t="shared" si="0"/>
        <v>739819.04715211154</v>
      </c>
      <c r="C25" s="7">
        <f t="shared" si="1"/>
        <v>0.92531396096485252</v>
      </c>
      <c r="D25" s="8">
        <f t="shared" si="2"/>
        <v>1.0270984966709864</v>
      </c>
      <c r="E25" s="9">
        <f t="shared" si="3"/>
        <v>30.226875</v>
      </c>
      <c r="F25" s="8">
        <f t="shared" si="4"/>
        <v>221.24890347332604</v>
      </c>
    </row>
    <row r="26" spans="1:7" hidden="1">
      <c r="A26" s="7">
        <f t="shared" si="5"/>
        <v>22000</v>
      </c>
      <c r="B26" s="7">
        <f t="shared" si="0"/>
        <v>766399.4473847663</v>
      </c>
      <c r="C26" s="7">
        <f t="shared" si="1"/>
        <v>0.91498801033512911</v>
      </c>
      <c r="D26" s="8">
        <f t="shared" si="2"/>
        <v>1.0156366914719934</v>
      </c>
      <c r="E26" s="9">
        <f t="shared" si="3"/>
        <v>31.666250000000002</v>
      </c>
      <c r="F26" s="8">
        <f t="shared" si="4"/>
        <v>220.01093729569232</v>
      </c>
    </row>
    <row r="27" spans="1:7" hidden="1">
      <c r="A27" s="7">
        <f t="shared" si="5"/>
        <v>23000</v>
      </c>
      <c r="B27" s="7">
        <f t="shared" si="0"/>
        <v>792595.57958322577</v>
      </c>
      <c r="C27" s="7">
        <f t="shared" si="1"/>
        <v>0.90512114551476697</v>
      </c>
      <c r="D27" s="8">
        <f t="shared" si="2"/>
        <v>1.0046844715213914</v>
      </c>
      <c r="E27" s="9">
        <f t="shared" si="3"/>
        <v>33.105625000000003</v>
      </c>
      <c r="F27" s="8">
        <f t="shared" si="4"/>
        <v>218.82146692544242</v>
      </c>
    </row>
    <row r="28" spans="1:7" hidden="1">
      <c r="A28" s="7">
        <f t="shared" si="5"/>
        <v>24000</v>
      </c>
      <c r="B28" s="7">
        <f t="shared" si="0"/>
        <v>818424.16183354263</v>
      </c>
      <c r="C28" s="7">
        <f t="shared" si="1"/>
        <v>0.89567427686455681</v>
      </c>
      <c r="D28" s="8">
        <f t="shared" si="2"/>
        <v>0.99419844731965812</v>
      </c>
      <c r="E28" s="9">
        <f t="shared" si="3"/>
        <v>34.545000000000002</v>
      </c>
      <c r="F28" s="8">
        <f t="shared" si="4"/>
        <v>217.67653740374922</v>
      </c>
    </row>
    <row r="29" spans="1:7" hidden="1">
      <c r="A29" s="7">
        <f t="shared" si="5"/>
        <v>25000</v>
      </c>
      <c r="B29" s="7">
        <f t="shared" si="0"/>
        <v>843900.51778245613</v>
      </c>
      <c r="C29" s="7">
        <f t="shared" si="1"/>
        <v>0.88661310407108029</v>
      </c>
      <c r="D29" s="8">
        <f t="shared" si="2"/>
        <v>0.98414054551889918</v>
      </c>
      <c r="E29" s="9">
        <f t="shared" si="3"/>
        <v>35.984375</v>
      </c>
      <c r="F29" s="8">
        <f t="shared" si="4"/>
        <v>216.57266590274008</v>
      </c>
    </row>
    <row r="30" spans="1:7" hidden="1">
      <c r="A30" s="7">
        <f t="shared" si="5"/>
        <v>26000</v>
      </c>
      <c r="B30" s="7">
        <f t="shared" si="0"/>
        <v>869038.74416075472</v>
      </c>
      <c r="C30" s="7">
        <f t="shared" si="1"/>
        <v>0.87790736435547356</v>
      </c>
      <c r="D30" s="8">
        <f t="shared" si="2"/>
        <v>0.97447717443457571</v>
      </c>
      <c r="E30" s="9">
        <f t="shared" si="3"/>
        <v>37.423749999999998</v>
      </c>
      <c r="F30" s="8">
        <f t="shared" si="4"/>
        <v>215.50676894801666</v>
      </c>
    </row>
    <row r="31" spans="1:7" hidden="1">
      <c r="A31" s="7">
        <f t="shared" si="5"/>
        <v>27000</v>
      </c>
      <c r="B31" s="7">
        <f t="shared" si="0"/>
        <v>893851.85249921144</v>
      </c>
      <c r="C31" s="7">
        <f t="shared" si="1"/>
        <v>0.86953022264170032</v>
      </c>
      <c r="D31" s="8">
        <f t="shared" si="2"/>
        <v>0.96517854713228746</v>
      </c>
      <c r="E31" s="9">
        <f t="shared" si="3"/>
        <v>38.863125000000004</v>
      </c>
      <c r="F31" s="8">
        <f t="shared" si="4"/>
        <v>214.47610319578598</v>
      </c>
    </row>
    <row r="32" spans="1:7" hidden="1">
      <c r="A32" s="7">
        <f t="shared" si="5"/>
        <v>28000</v>
      </c>
      <c r="B32" s="7">
        <f t="shared" si="0"/>
        <v>918351.88982351578</v>
      </c>
      <c r="C32" s="7">
        <f t="shared" si="1"/>
        <v>0.86145777268435042</v>
      </c>
      <c r="D32" s="8">
        <f t="shared" si="2"/>
        <v>0.9562181276796291</v>
      </c>
      <c r="E32" s="9">
        <f t="shared" si="3"/>
        <v>40.302500000000002</v>
      </c>
      <c r="F32" s="8">
        <f t="shared" si="4"/>
        <v>213.47821683694144</v>
      </c>
    </row>
    <row r="33" spans="1:7" hidden="1">
      <c r="A33" s="7">
        <f t="shared" si="5"/>
        <v>29000</v>
      </c>
      <c r="B33" s="7">
        <f t="shared" si="0"/>
        <v>942550.04208724736</v>
      </c>
      <c r="C33" s="7">
        <f t="shared" si="1"/>
        <v>0.85366862577720226</v>
      </c>
      <c r="D33" s="8">
        <f t="shared" si="2"/>
        <v>0.94757217461269461</v>
      </c>
      <c r="E33" s="9">
        <f t="shared" si="3"/>
        <v>41.741875</v>
      </c>
      <c r="F33" s="8">
        <f t="shared" si="4"/>
        <v>212.51090941370296</v>
      </c>
    </row>
    <row r="34" spans="1:7" hidden="1">
      <c r="A34" s="7">
        <f t="shared" si="5"/>
        <v>30000</v>
      </c>
      <c r="B34" s="7">
        <f t="shared" si="0"/>
        <v>966456.72332298208</v>
      </c>
      <c r="C34" s="7">
        <f t="shared" si="1"/>
        <v>0.8461435692161392</v>
      </c>
      <c r="D34" s="8">
        <f t="shared" si="2"/>
        <v>0.93921936182991461</v>
      </c>
      <c r="E34" s="9">
        <f t="shared" si="3"/>
        <v>43.181249999999999</v>
      </c>
      <c r="F34" s="8">
        <f t="shared" si="4"/>
        <v>211.57219835554997</v>
      </c>
    </row>
    <row r="35" spans="1:7" hidden="1">
      <c r="A35" s="7">
        <f t="shared" si="5"/>
        <v>31000</v>
      </c>
      <c r="B35" s="7">
        <f t="shared" si="0"/>
        <v>990081.65289474768</v>
      </c>
      <c r="C35" s="7">
        <f t="shared" si="1"/>
        <v>0.83886528078466194</v>
      </c>
      <c r="D35" s="8">
        <f t="shared" si="2"/>
        <v>0.93114046167097486</v>
      </c>
      <c r="E35" s="9">
        <f t="shared" si="3"/>
        <v>44.620625000000004</v>
      </c>
      <c r="F35" s="8">
        <f t="shared" si="4"/>
        <v>210.66029092654119</v>
      </c>
    </row>
    <row r="36" spans="1:7">
      <c r="A36" s="10">
        <f t="shared" si="5"/>
        <v>32000</v>
      </c>
      <c r="B36" s="10">
        <f t="shared" si="0"/>
        <v>1013433.922773143</v>
      </c>
      <c r="C36" s="10">
        <f t="shared" si="1"/>
        <v>0.8318180885840547</v>
      </c>
      <c r="D36" s="11">
        <f t="shared" si="2"/>
        <v>0.92331807832830082</v>
      </c>
      <c r="E36" s="12">
        <f t="shared" si="3"/>
        <v>46.06</v>
      </c>
      <c r="F36" s="11">
        <f t="shared" si="4"/>
        <v>209.77356056428295</v>
      </c>
      <c r="G36" t="s">
        <v>15</v>
      </c>
    </row>
    <row r="37" spans="1:7" hidden="1">
      <c r="A37" s="7">
        <f t="shared" si="5"/>
        <v>33000</v>
      </c>
      <c r="B37" s="7">
        <f t="shared" si="0"/>
        <v>1036522.0563937469</v>
      </c>
      <c r="C37" s="7">
        <f t="shared" si="1"/>
        <v>0.8249877678317703</v>
      </c>
      <c r="D37" s="8">
        <f t="shared" si="2"/>
        <v>0.91573642229326513</v>
      </c>
      <c r="E37" s="9">
        <f t="shared" si="3"/>
        <v>47.499375000000001</v>
      </c>
      <c r="F37" s="8">
        <f t="shared" si="4"/>
        <v>208.91052680854477</v>
      </c>
    </row>
    <row r="38" spans="1:7" hidden="1">
      <c r="A38" s="7">
        <f t="shared" si="5"/>
        <v>34000</v>
      </c>
      <c r="B38" s="7">
        <f t="shared" si="0"/>
        <v>1059354.0603753401</v>
      </c>
      <c r="C38" s="7">
        <f t="shared" si="1"/>
        <v>0.81836136800306214</v>
      </c>
      <c r="D38" s="8">
        <f t="shared" si="2"/>
        <v>0.90838111848339909</v>
      </c>
      <c r="E38" s="9">
        <f t="shared" si="3"/>
        <v>48.938749999999999</v>
      </c>
      <c r="F38" s="8">
        <f t="shared" si="4"/>
        <v>208.06983818363005</v>
      </c>
    </row>
    <row r="39" spans="1:7" hidden="1">
      <c r="A39" s="7">
        <f t="shared" si="5"/>
        <v>35000</v>
      </c>
      <c r="B39" s="7">
        <f t="shared" si="0"/>
        <v>1081937.4701489576</v>
      </c>
      <c r="C39" s="7">
        <f t="shared" si="1"/>
        <v>0.81192706503593282</v>
      </c>
      <c r="D39" s="8">
        <f t="shared" si="2"/>
        <v>0.90123904218988549</v>
      </c>
      <c r="E39" s="9">
        <f t="shared" si="3"/>
        <v>50.378125000000004</v>
      </c>
      <c r="F39" s="8">
        <f t="shared" si="4"/>
        <v>207.25025752648546</v>
      </c>
    </row>
    <row r="40" spans="1:7" hidden="1">
      <c r="A40" s="7">
        <f t="shared" si="5"/>
        <v>36000</v>
      </c>
      <c r="B40" s="7">
        <f t="shared" si="0"/>
        <v>1104279.3903684204</v>
      </c>
      <c r="C40" s="7">
        <f t="shared" si="1"/>
        <v>0.80567403436119811</v>
      </c>
      <c r="D40" s="8">
        <f t="shared" si="2"/>
        <v>0.89429817814092993</v>
      </c>
      <c r="E40" s="9">
        <f t="shared" si="3"/>
        <v>51.817500000000003</v>
      </c>
      <c r="F40" s="8">
        <f t="shared" si="4"/>
        <v>206.4506493518015</v>
      </c>
    </row>
    <row r="41" spans="1:7" hidden="1">
      <c r="A41" s="7">
        <f t="shared" si="5"/>
        <v>37000</v>
      </c>
      <c r="B41" s="7">
        <f t="shared" si="0"/>
        <v>1126386.5308277407</v>
      </c>
      <c r="C41" s="7">
        <f t="shared" si="1"/>
        <v>0.7995923413327175</v>
      </c>
      <c r="D41" s="8">
        <f t="shared" si="2"/>
        <v>0.8875474988793165</v>
      </c>
      <c r="E41" s="9">
        <f t="shared" si="3"/>
        <v>53.256875000000001</v>
      </c>
      <c r="F41" s="8">
        <f t="shared" si="4"/>
        <v>205.66996892303328</v>
      </c>
    </row>
    <row r="42" spans="1:7" hidden="1">
      <c r="A42" s="7">
        <f t="shared" si="5"/>
        <v>38000</v>
      </c>
      <c r="B42" s="7">
        <f t="shared" si="0"/>
        <v>1148265.23849306</v>
      </c>
      <c r="C42" s="7">
        <f t="shared" si="1"/>
        <v>0.793672846272507</v>
      </c>
      <c r="D42" s="8">
        <f t="shared" si="2"/>
        <v>0.88097685936248282</v>
      </c>
      <c r="E42" s="9">
        <f t="shared" si="3"/>
        <v>54.696249999999999</v>
      </c>
      <c r="F42" s="8">
        <f t="shared" si="4"/>
        <v>204.90725275950089</v>
      </c>
    </row>
    <row r="43" spans="1:7" hidden="1">
      <c r="A43" s="7">
        <f t="shared" si="5"/>
        <v>39000</v>
      </c>
      <c r="B43" s="7">
        <f t="shared" si="0"/>
        <v>1169921.5261607475</v>
      </c>
      <c r="C43" s="7">
        <f t="shared" si="1"/>
        <v>0.78790712185211498</v>
      </c>
      <c r="D43" s="8">
        <f t="shared" si="2"/>
        <v>0.87457690525584775</v>
      </c>
      <c r="E43" s="9">
        <f t="shared" si="3"/>
        <v>56.135625000000005</v>
      </c>
      <c r="F43" s="8">
        <f t="shared" si="4"/>
        <v>204.16161035833471</v>
      </c>
    </row>
    <row r="44" spans="1:7" hidden="1">
      <c r="A44" s="7">
        <f t="shared" si="5"/>
        <v>40000</v>
      </c>
      <c r="B44" s="7">
        <f t="shared" si="0"/>
        <v>1191361.0981745005</v>
      </c>
      <c r="C44" s="7">
        <f t="shared" si="1"/>
        <v>0.7822873809356371</v>
      </c>
      <c r="D44" s="8">
        <f t="shared" si="2"/>
        <v>0.86833899283855731</v>
      </c>
      <c r="E44" s="9">
        <f t="shared" si="3"/>
        <v>57.575000000000003</v>
      </c>
      <c r="F44" s="8">
        <f t="shared" si="4"/>
        <v>203.43221694886785</v>
      </c>
    </row>
    <row r="45" spans="1:7" hidden="1">
      <c r="A45" s="7">
        <f t="shared" si="5"/>
        <v>41000</v>
      </c>
      <c r="B45" s="7">
        <f t="shared" si="0"/>
        <v>1212589.3735693279</v>
      </c>
      <c r="C45" s="7">
        <f t="shared" si="1"/>
        <v>0.77680641333390188</v>
      </c>
      <c r="D45" s="8">
        <f t="shared" si="2"/>
        <v>0.86225511880063122</v>
      </c>
      <c r="E45" s="9">
        <f t="shared" si="3"/>
        <v>59.014375000000001</v>
      </c>
      <c r="F45" s="8">
        <f t="shared" si="4"/>
        <v>202.71830712830615</v>
      </c>
    </row>
    <row r="46" spans="1:7" hidden="1">
      <c r="A46" s="7">
        <f t="shared" si="5"/>
        <v>42000</v>
      </c>
      <c r="B46" s="7">
        <f t="shared" si="0"/>
        <v>1233611.506956398</v>
      </c>
      <c r="C46" s="7">
        <f t="shared" si="1"/>
        <v>0.77145753018099172</v>
      </c>
      <c r="D46" s="8">
        <f t="shared" si="2"/>
        <v>0.85631785850090092</v>
      </c>
      <c r="E46" s="9">
        <f t="shared" si="3"/>
        <v>60.453749999999999</v>
      </c>
      <c r="F46" s="8">
        <f t="shared" si="4"/>
        <v>202.01916925275893</v>
      </c>
    </row>
    <row r="47" spans="1:7" hidden="1">
      <c r="A47" s="7">
        <f t="shared" si="5"/>
        <v>43000</v>
      </c>
      <c r="B47" s="7">
        <f t="shared" si="0"/>
        <v>1254432.407417872</v>
      </c>
      <c r="C47" s="7">
        <f t="shared" si="1"/>
        <v>0.76623451485663197</v>
      </c>
      <c r="D47" s="8">
        <f t="shared" si="2"/>
        <v>0.8505203114908616</v>
      </c>
      <c r="E47" s="9">
        <f t="shared" si="3"/>
        <v>61.893124999999998</v>
      </c>
      <c r="F47" s="8">
        <f t="shared" si="4"/>
        <v>201.33414047825488</v>
      </c>
    </row>
    <row r="48" spans="1:7" hidden="1">
      <c r="A48" s="7">
        <f t="shared" si="5"/>
        <v>44000</v>
      </c>
      <c r="B48" s="7">
        <f t="shared" si="0"/>
        <v>1275056.7556432397</v>
      </c>
      <c r="C48" s="7">
        <f t="shared" si="1"/>
        <v>0.76113157955126831</v>
      </c>
      <c r="D48" s="8">
        <f t="shared" si="2"/>
        <v>0.84485605330190794</v>
      </c>
      <c r="E48" s="9">
        <f t="shared" si="3"/>
        <v>63.332500000000003</v>
      </c>
      <c r="F48" s="8">
        <f t="shared" si="4"/>
        <v>200.66260236315776</v>
      </c>
    </row>
    <row r="49" spans="1:7">
      <c r="A49" s="10">
        <f t="shared" si="5"/>
        <v>45000</v>
      </c>
      <c r="B49" s="10">
        <f t="shared" si="0"/>
        <v>1295489.0195071064</v>
      </c>
      <c r="C49" s="10">
        <f t="shared" si="1"/>
        <v>0.75614332671278051</v>
      </c>
      <c r="D49" s="11">
        <f t="shared" si="2"/>
        <v>0.83931909265118643</v>
      </c>
      <c r="E49" s="12">
        <f t="shared" si="3"/>
        <v>64.771874999999994</v>
      </c>
      <c r="F49" s="11">
        <f t="shared" si="4"/>
        <v>200.00397695719667</v>
      </c>
      <c r="G49" t="s">
        <v>16</v>
      </c>
    </row>
    <row r="50" spans="1:7" hidden="1">
      <c r="A50" s="7">
        <f t="shared" si="5"/>
        <v>46000</v>
      </c>
      <c r="B50" s="7">
        <f t="shared" si="0"/>
        <v>1315733.4682616906</v>
      </c>
      <c r="C50" s="7">
        <f t="shared" si="1"/>
        <v>0.75126471473090617</v>
      </c>
      <c r="D50" s="8">
        <f t="shared" si="2"/>
        <v>0.83390383335130591</v>
      </c>
      <c r="E50" s="9">
        <f t="shared" si="3"/>
        <v>66.211250000000007</v>
      </c>
      <c r="F50" s="8">
        <f t="shared" si="4"/>
        <v>199.35772331371615</v>
      </c>
    </row>
    <row r="51" spans="1:7" hidden="1">
      <c r="A51" s="7">
        <f t="shared" si="5"/>
        <v>47000</v>
      </c>
      <c r="B51" s="7">
        <f t="shared" si="0"/>
        <v>1335794.1854946797</v>
      </c>
      <c r="C51" s="7">
        <f t="shared" si="1"/>
        <v>0.74649102731241346</v>
      </c>
      <c r="D51" s="8">
        <f t="shared" si="2"/>
        <v>0.82860504031677906</v>
      </c>
      <c r="E51" s="9">
        <f t="shared" si="3"/>
        <v>67.650625000000005</v>
      </c>
      <c r="F51" s="8">
        <f t="shared" si="4"/>
        <v>198.7233343712011</v>
      </c>
    </row>
    <row r="52" spans="1:7" hidden="1">
      <c r="A52" s="7">
        <f t="shared" si="5"/>
        <v>48000</v>
      </c>
      <c r="B52" s="7">
        <f t="shared" si="0"/>
        <v>1355675.0809838565</v>
      </c>
      <c r="C52" s="7">
        <f t="shared" si="1"/>
        <v>0.74181784608069601</v>
      </c>
      <c r="D52" s="8">
        <f t="shared" si="2"/>
        <v>0.82341780914957263</v>
      </c>
      <c r="E52" s="9">
        <f t="shared" si="3"/>
        <v>69.09</v>
      </c>
      <c r="F52" s="8">
        <f t="shared" si="4"/>
        <v>198.10033415800072</v>
      </c>
    </row>
    <row r="53" spans="1:7" hidden="1">
      <c r="A53" s="7">
        <f t="shared" si="5"/>
        <v>49000</v>
      </c>
      <c r="B53" s="7">
        <f t="shared" si="0"/>
        <v>1375379.9015634675</v>
      </c>
      <c r="C53" s="7">
        <f t="shared" si="1"/>
        <v>0.73724102600078534</v>
      </c>
      <c r="D53" s="8">
        <f t="shared" si="2"/>
        <v>0.81833753886087179</v>
      </c>
      <c r="E53" s="9">
        <f t="shared" si="3"/>
        <v>70.529375000000002</v>
      </c>
      <c r="F53" s="8">
        <f t="shared" si="4"/>
        <v>197.48827528075995</v>
      </c>
    </row>
    <row r="54" spans="1:7" hidden="1">
      <c r="A54" s="7">
        <f t="shared" si="5"/>
        <v>50000</v>
      </c>
      <c r="B54" s="7">
        <f t="shared" si="0"/>
        <v>1394912.2411032156</v>
      </c>
      <c r="C54" s="7">
        <f t="shared" si="1"/>
        <v>0.7327566732872195</v>
      </c>
      <c r="D54" s="8">
        <f t="shared" si="2"/>
        <v>0.81335990734881369</v>
      </c>
      <c r="E54" s="9">
        <f t="shared" si="3"/>
        <v>71.96875</v>
      </c>
      <c r="F54" s="8">
        <f t="shared" si="4"/>
        <v>196.8867366625939</v>
      </c>
    </row>
    <row r="55" spans="1:7" hidden="1">
      <c r="A55" s="7">
        <f t="shared" si="5"/>
        <v>51000</v>
      </c>
      <c r="B55" s="7">
        <f t="shared" si="0"/>
        <v>1414275.5496886608</v>
      </c>
      <c r="C55" s="7">
        <f t="shared" si="1"/>
        <v>0.72836112549970333</v>
      </c>
      <c r="D55" s="8">
        <f t="shared" si="2"/>
        <v>0.80848084930467079</v>
      </c>
      <c r="E55" s="9">
        <f t="shared" si="3"/>
        <v>73.408124999999998</v>
      </c>
      <c r="F55" s="8">
        <f t="shared" si="4"/>
        <v>196.29532150170226</v>
      </c>
    </row>
    <row r="56" spans="1:7" hidden="1">
      <c r="A56" s="7">
        <f t="shared" si="5"/>
        <v>52000</v>
      </c>
      <c r="B56" s="7">
        <f t="shared" si="0"/>
        <v>1433473.142081345</v>
      </c>
      <c r="C56" s="7">
        <f t="shared" si="1"/>
        <v>0.72405093357161288</v>
      </c>
      <c r="D56" s="8">
        <f t="shared" si="2"/>
        <v>0.80369653626449034</v>
      </c>
      <c r="E56" s="9">
        <f t="shared" si="3"/>
        <v>74.847499999999997</v>
      </c>
      <c r="F56" s="8">
        <f t="shared" si="4"/>
        <v>195.71365542506109</v>
      </c>
    </row>
    <row r="57" spans="1:7" hidden="1">
      <c r="A57" s="7">
        <f t="shared" si="5"/>
        <v>53000</v>
      </c>
      <c r="B57" s="7">
        <f t="shared" si="0"/>
        <v>1452508.205527931</v>
      </c>
      <c r="C57" s="7">
        <f t="shared" si="1"/>
        <v>0.71982284555039544</v>
      </c>
      <c r="D57" s="8">
        <f t="shared" si="2"/>
        <v>0.79900335856093896</v>
      </c>
      <c r="E57" s="9">
        <f t="shared" si="3"/>
        <v>76.286874999999995</v>
      </c>
      <c r="F57" s="8">
        <f t="shared" si="4"/>
        <v>195.14138481517747</v>
      </c>
    </row>
    <row r="58" spans="1:7" hidden="1">
      <c r="A58" s="7">
        <f t="shared" si="5"/>
        <v>54000</v>
      </c>
      <c r="B58" s="7">
        <f t="shared" si="0"/>
        <v>1471383.8069797906</v>
      </c>
      <c r="C58" s="7">
        <f t="shared" si="1"/>
        <v>0.71567379185783953</v>
      </c>
      <c r="D58" s="8">
        <f t="shared" si="2"/>
        <v>0.79439790896220197</v>
      </c>
      <c r="E58" s="9">
        <f t="shared" si="3"/>
        <v>77.726250000000007</v>
      </c>
      <c r="F58" s="8">
        <f t="shared" si="4"/>
        <v>194.5781752907431</v>
      </c>
    </row>
    <row r="59" spans="1:7" hidden="1">
      <c r="A59" s="7">
        <f t="shared" si="5"/>
        <v>55000</v>
      </c>
      <c r="B59" s="7">
        <f t="shared" si="0"/>
        <v>1490102.899777648</v>
      </c>
      <c r="C59" s="7">
        <f t="shared" si="1"/>
        <v>0.71160087190285071</v>
      </c>
      <c r="D59" s="8">
        <f t="shared" si="2"/>
        <v>0.78987696781216432</v>
      </c>
      <c r="E59" s="9">
        <f t="shared" si="3"/>
        <v>79.165625000000006</v>
      </c>
      <c r="F59" s="8">
        <f t="shared" si="4"/>
        <v>194.0237103244578</v>
      </c>
    </row>
    <row r="60" spans="1:7" hidden="1">
      <c r="A60" s="7">
        <f t="shared" si="5"/>
        <v>56000</v>
      </c>
      <c r="B60" s="7">
        <f t="shared" si="0"/>
        <v>1508668.3298499312</v>
      </c>
      <c r="C60" s="7">
        <f t="shared" si="1"/>
        <v>0.70760134190048962</v>
      </c>
      <c r="D60" s="8">
        <f t="shared" si="2"/>
        <v>0.78543748950954351</v>
      </c>
      <c r="E60" s="9">
        <f t="shared" si="3"/>
        <v>80.605000000000004</v>
      </c>
      <c r="F60" s="8">
        <f t="shared" si="4"/>
        <v>193.47768998338259</v>
      </c>
    </row>
    <row r="61" spans="1:7" hidden="1">
      <c r="A61" s="7">
        <f t="shared" si="5"/>
        <v>57000</v>
      </c>
      <c r="B61" s="7">
        <f t="shared" si="0"/>
        <v>1527082.8414682588</v>
      </c>
      <c r="C61" s="7">
        <f t="shared" si="1"/>
        <v>0.70367260376914831</v>
      </c>
      <c r="D61" s="8">
        <f t="shared" si="2"/>
        <v>0.78107659018375464</v>
      </c>
      <c r="E61" s="9">
        <f t="shared" si="3"/>
        <v>82.044375000000002</v>
      </c>
      <c r="F61" s="8">
        <f t="shared" si="4"/>
        <v>192.93982977897707</v>
      </c>
    </row>
    <row r="62" spans="1:7" hidden="1">
      <c r="A62" s="7">
        <f t="shared" si="5"/>
        <v>58000</v>
      </c>
      <c r="B62" s="7">
        <f t="shared" si="0"/>
        <v>1545349.0825989263</v>
      </c>
      <c r="C62" s="7">
        <f t="shared" si="1"/>
        <v>0.69981219499334135</v>
      </c>
      <c r="D62" s="8">
        <f t="shared" si="2"/>
        <v>0.77679153644260901</v>
      </c>
      <c r="E62" s="9">
        <f t="shared" si="3"/>
        <v>83.483750000000001</v>
      </c>
      <c r="F62" s="8">
        <f t="shared" si="4"/>
        <v>192.4098596155217</v>
      </c>
    </row>
    <row r="63" spans="1:7" hidden="1">
      <c r="A63" s="7">
        <f t="shared" si="5"/>
        <v>59000</v>
      </c>
      <c r="B63" s="7">
        <f t="shared" si="0"/>
        <v>1563469.6098852318</v>
      </c>
      <c r="C63" s="7">
        <f t="shared" si="1"/>
        <v>0.69601777935305886</v>
      </c>
      <c r="D63" s="8">
        <f t="shared" si="2"/>
        <v>0.77257973508189537</v>
      </c>
      <c r="E63" s="9">
        <f t="shared" si="3"/>
        <v>84.923124999999999</v>
      </c>
      <c r="F63" s="8">
        <f t="shared" si="4"/>
        <v>191.88752282696512</v>
      </c>
    </row>
    <row r="64" spans="1:7" hidden="1">
      <c r="A64" s="7">
        <f t="shared" si="5"/>
        <v>60000</v>
      </c>
      <c r="B64" s="7">
        <f t="shared" si="0"/>
        <v>1581446.8932919283</v>
      </c>
      <c r="C64" s="7">
        <f t="shared" si="1"/>
        <v>0.6922871384322784</v>
      </c>
      <c r="D64" s="8">
        <f t="shared" si="2"/>
        <v>0.76843872365982913</v>
      </c>
      <c r="E64" s="9">
        <f t="shared" si="3"/>
        <v>86.362499999999997</v>
      </c>
      <c r="F64" s="8">
        <f t="shared" si="4"/>
        <v>191.37257529339439</v>
      </c>
    </row>
    <row r="65" spans="1:6" hidden="1">
      <c r="A65" s="7">
        <f t="shared" si="5"/>
        <v>61000</v>
      </c>
      <c r="B65" s="7">
        <f t="shared" si="0"/>
        <v>1599283.3204399787</v>
      </c>
      <c r="C65" s="7">
        <f t="shared" si="1"/>
        <v>0.68861816382935559</v>
      </c>
      <c r="D65" s="8">
        <f t="shared" si="2"/>
        <v>0.76436616185058481</v>
      </c>
      <c r="E65" s="9">
        <f t="shared" si="3"/>
        <v>87.801874999999995</v>
      </c>
      <c r="F65" s="8">
        <f t="shared" si="4"/>
        <v>190.86478462933476</v>
      </c>
    </row>
    <row r="66" spans="1:6" hidden="1">
      <c r="A66" s="7">
        <f t="shared" si="5"/>
        <v>62000</v>
      </c>
      <c r="B66" s="7">
        <f t="shared" si="0"/>
        <v>1616981.2006569915</v>
      </c>
      <c r="C66" s="7">
        <f t="shared" si="1"/>
        <v>0.68500885000080114</v>
      </c>
      <c r="D66" s="8">
        <f t="shared" si="2"/>
        <v>0.76035982350088938</v>
      </c>
      <c r="E66" s="9">
        <f t="shared" si="3"/>
        <v>89.241250000000008</v>
      </c>
      <c r="F66" s="8">
        <f t="shared" si="4"/>
        <v>190.36392943696211</v>
      </c>
    </row>
    <row r="67" spans="1:6" hidden="1">
      <c r="A67" s="7">
        <f t="shared" si="5"/>
        <v>63000</v>
      </c>
      <c r="B67" s="7">
        <f t="shared" si="0"/>
        <v>1634542.7687662831</v>
      </c>
      <c r="C67" s="7">
        <f t="shared" si="1"/>
        <v>0.68145728767763303</v>
      </c>
      <c r="D67" s="8">
        <f t="shared" si="2"/>
        <v>0.75641758932217273</v>
      </c>
      <c r="E67" s="9">
        <f t="shared" si="3"/>
        <v>90.680625000000006</v>
      </c>
      <c r="F67" s="8">
        <f t="shared" si="4"/>
        <v>189.86979861807805</v>
      </c>
    </row>
    <row r="68" spans="1:6" hidden="1">
      <c r="A68" s="7">
        <f t="shared" si="5"/>
        <v>64000</v>
      </c>
      <c r="B68" s="7">
        <f t="shared" si="0"/>
        <v>1651970.1886353143</v>
      </c>
      <c r="C68" s="7">
        <f t="shared" si="1"/>
        <v>0.67796165780019391</v>
      </c>
      <c r="D68" s="8">
        <f t="shared" si="2"/>
        <v>0.75253744015821533</v>
      </c>
      <c r="E68" s="9">
        <f t="shared" si="3"/>
        <v>92.12</v>
      </c>
      <c r="F68" s="8">
        <f t="shared" si="4"/>
        <v>189.38219073936864</v>
      </c>
    </row>
    <row r="69" spans="1:6" hidden="1">
      <c r="A69" s="7">
        <f t="shared" si="5"/>
        <v>65000</v>
      </c>
      <c r="B69" s="7">
        <f t="shared" si="0"/>
        <v>1669265.556502298</v>
      </c>
      <c r="C69" s="7">
        <f t="shared" si="1"/>
        <v>0.67452022592319527</v>
      </c>
      <c r="D69" s="8">
        <f t="shared" si="2"/>
        <v>0.74871745077474683</v>
      </c>
      <c r="E69" s="9">
        <f t="shared" si="3"/>
        <v>93.559375000000003</v>
      </c>
      <c r="F69" s="8">
        <f t="shared" si="4"/>
        <v>188.9009134460548</v>
      </c>
    </row>
    <row r="70" spans="1:6" hidden="1">
      <c r="A70" s="7">
        <f t="shared" si="5"/>
        <v>66000</v>
      </c>
      <c r="B70" s="7">
        <f t="shared" si="0"/>
        <v>1686430.9040980544</v>
      </c>
      <c r="C70" s="7">
        <f t="shared" si="1"/>
        <v>0.67113133704790962</v>
      </c>
      <c r="D70" s="8">
        <f t="shared" si="2"/>
        <v>0.74495578412317975</v>
      </c>
      <c r="E70" s="9">
        <f t="shared" si="3"/>
        <v>94.998750000000001</v>
      </c>
      <c r="F70" s="8">
        <f t="shared" si="4"/>
        <v>188.4257829195607</v>
      </c>
    </row>
    <row r="71" spans="1:6" hidden="1">
      <c r="A71" s="7">
        <f t="shared" si="5"/>
        <v>67000</v>
      </c>
      <c r="B71" s="7">
        <f t="shared" si="0"/>
        <v>1703468.2015786252</v>
      </c>
      <c r="C71" s="7">
        <f t="shared" si="1"/>
        <v>0.66779341084296628</v>
      </c>
      <c r="D71" s="8">
        <f t="shared" si="2"/>
        <v>0.74125068603569266</v>
      </c>
      <c r="E71" s="9">
        <f t="shared" si="3"/>
        <v>96.438124999999999</v>
      </c>
      <c r="F71" s="8">
        <f t="shared" si="4"/>
        <v>187.95662337528108</v>
      </c>
    </row>
    <row r="72" spans="1:6" hidden="1">
      <c r="A72" s="7">
        <f t="shared" si="5"/>
        <v>68000</v>
      </c>
      <c r="B72" s="7">
        <f t="shared" si="0"/>
        <v>1720379.3602827727</v>
      </c>
      <c r="C72" s="7">
        <f t="shared" si="1"/>
        <v>0.66450493721920134</v>
      </c>
      <c r="D72" s="8">
        <f t="shared" si="2"/>
        <v>0.7376004803133136</v>
      </c>
      <c r="E72" s="9">
        <f t="shared" si="3"/>
        <v>97.877499999999998</v>
      </c>
      <c r="F72" s="8">
        <f t="shared" si="4"/>
        <v>187.49326659693065</v>
      </c>
    </row>
    <row r="73" spans="1:6" hidden="1">
      <c r="A73" s="7">
        <f t="shared" si="5"/>
        <v>69000</v>
      </c>
      <c r="B73" s="7">
        <f t="shared" si="0"/>
        <v>1737166.2353272396</v>
      </c>
      <c r="C73" s="7">
        <f t="shared" si="1"/>
        <v>0.66126447222754747</v>
      </c>
      <c r="D73" s="8">
        <f t="shared" si="2"/>
        <v>0.73400356417257773</v>
      </c>
      <c r="E73" s="9">
        <f t="shared" si="3"/>
        <v>99.316874999999996</v>
      </c>
      <c r="F73" s="8">
        <f t="shared" si="4"/>
        <v>187.03555150431387</v>
      </c>
    </row>
    <row r="74" spans="1:6" hidden="1">
      <c r="A74" s="7">
        <f t="shared" si="5"/>
        <v>70000</v>
      </c>
      <c r="B74" s="7">
        <f t="shared" ref="B74:B137" si="6">(A74 * 9.8) * D74 * B$4</f>
        <v>1753830.6280515397</v>
      </c>
      <c r="C74" s="7">
        <f t="shared" ref="C74:C137" si="7" xml:space="preserve"> 1 - ( B$5 * LOG(A74 / B$7))</f>
        <v>0.65807063425207202</v>
      </c>
      <c r="D74" s="8">
        <f t="shared" ref="D74:D137" si="8">B$6 * C74</f>
        <v>0.7304584040198</v>
      </c>
      <c r="E74" s="9">
        <f t="shared" ref="E74:E137" si="9">0.5 * B$1 * B$2 * (B$3 * A74)</f>
        <v>100.75625000000001</v>
      </c>
      <c r="F74" s="8">
        <f t="shared" ref="F74:F137" si="10" xml:space="preserve"> SQRT((2 * B74) / E74)</f>
        <v>186.58332375166933</v>
      </c>
    </row>
    <row r="75" spans="1:6" hidden="1">
      <c r="A75" s="7">
        <f t="shared" ref="A75:A127" si="11">A74+1000</f>
        <v>71000</v>
      </c>
      <c r="B75" s="7">
        <f t="shared" si="6"/>
        <v>1770374.2883230119</v>
      </c>
      <c r="C75" s="7">
        <f t="shared" si="7"/>
        <v>0.65492210047303934</v>
      </c>
      <c r="D75" s="8">
        <f t="shared" si="8"/>
        <v>0.72696353152507376</v>
      </c>
      <c r="E75" s="9">
        <f t="shared" si="9"/>
        <v>102.19562500000001</v>
      </c>
      <c r="F75" s="8">
        <f t="shared" si="10"/>
        <v>186.13643535402031</v>
      </c>
    </row>
    <row r="76" spans="1:6" hidden="1">
      <c r="A76" s="7">
        <f t="shared" si="11"/>
        <v>72000</v>
      </c>
      <c r="B76" s="7">
        <f t="shared" si="6"/>
        <v>1786798.9167119977</v>
      </c>
      <c r="C76" s="7">
        <f t="shared" si="7"/>
        <v>0.65181760357733742</v>
      </c>
      <c r="D76" s="8">
        <f t="shared" si="8"/>
        <v>0.72351753997084456</v>
      </c>
      <c r="E76" s="9">
        <f t="shared" si="9"/>
        <v>103.63500000000001</v>
      </c>
      <c r="F76" s="8">
        <f t="shared" si="10"/>
        <v>185.69474433921442</v>
      </c>
    </row>
    <row r="77" spans="1:6" hidden="1">
      <c r="A77" s="7">
        <f t="shared" si="11"/>
        <v>73000</v>
      </c>
      <c r="B77" s="7">
        <f t="shared" si="6"/>
        <v>1803106.1665461517</v>
      </c>
      <c r="C77" s="7">
        <f t="shared" si="7"/>
        <v>0.64875592869579368</v>
      </c>
      <c r="D77" s="8">
        <f t="shared" si="8"/>
        <v>0.72011908085233101</v>
      </c>
      <c r="E77" s="9">
        <f t="shared" si="9"/>
        <v>105.074375</v>
      </c>
      <c r="F77" s="8">
        <f t="shared" si="10"/>
        <v>185.25811442355413</v>
      </c>
    </row>
    <row r="78" spans="1:6" hidden="1">
      <c r="A78" s="7">
        <f t="shared" si="11"/>
        <v>74000</v>
      </c>
      <c r="B78" s="7">
        <f t="shared" si="6"/>
        <v>1819297.64585217</v>
      </c>
      <c r="C78" s="7">
        <f t="shared" si="7"/>
        <v>0.64573591054885671</v>
      </c>
      <c r="D78" s="8">
        <f t="shared" si="8"/>
        <v>0.71676686070923101</v>
      </c>
      <c r="E78" s="9">
        <f t="shared" si="9"/>
        <v>106.51375</v>
      </c>
      <c r="F78" s="8">
        <f t="shared" si="10"/>
        <v>184.82641470911884</v>
      </c>
    </row>
    <row r="79" spans="1:6" hidden="1">
      <c r="A79" s="7">
        <f t="shared" si="11"/>
        <v>75000</v>
      </c>
      <c r="B79" s="7">
        <f t="shared" si="6"/>
        <v>1835374.9191925447</v>
      </c>
      <c r="C79" s="7">
        <f t="shared" si="7"/>
        <v>0.64275643078386069</v>
      </c>
      <c r="D79" s="8">
        <f t="shared" si="8"/>
        <v>0.7134596381700854</v>
      </c>
      <c r="E79" s="9">
        <f t="shared" si="9"/>
        <v>107.953125</v>
      </c>
      <c r="F79" s="8">
        <f t="shared" si="10"/>
        <v>184.3995194010555</v>
      </c>
    </row>
    <row r="80" spans="1:6" hidden="1">
      <c r="A80" s="7">
        <f t="shared" si="11"/>
        <v>76000</v>
      </c>
      <c r="B80" s="7">
        <f t="shared" si="6"/>
        <v>1851339.5094043412</v>
      </c>
      <c r="C80" s="7">
        <f t="shared" si="7"/>
        <v>0.63981641548864621</v>
      </c>
      <c r="D80" s="8">
        <f t="shared" si="8"/>
        <v>0.71019622119239734</v>
      </c>
      <c r="E80" s="9">
        <f t="shared" si="9"/>
        <v>109.3925</v>
      </c>
      <c r="F80" s="8">
        <f t="shared" si="10"/>
        <v>183.97730754327205</v>
      </c>
    </row>
    <row r="81" spans="1:6" hidden="1">
      <c r="A81" s="7">
        <f t="shared" si="11"/>
        <v>77000</v>
      </c>
      <c r="B81" s="7">
        <f t="shared" si="6"/>
        <v>1867192.8992464491</v>
      </c>
      <c r="C81" s="7">
        <f t="shared" si="7"/>
        <v>0.63691483286770323</v>
      </c>
      <c r="D81" s="8">
        <f t="shared" si="8"/>
        <v>0.70697546448315063</v>
      </c>
      <c r="E81" s="9">
        <f t="shared" si="9"/>
        <v>110.831875</v>
      </c>
      <c r="F81" s="8">
        <f t="shared" si="10"/>
        <v>183.5596627711104</v>
      </c>
    </row>
    <row r="82" spans="1:6" hidden="1">
      <c r="A82" s="7">
        <f t="shared" si="11"/>
        <v>78000</v>
      </c>
      <c r="B82" s="7">
        <f t="shared" si="6"/>
        <v>1882936.532961248</v>
      </c>
      <c r="C82" s="7">
        <f t="shared" si="7"/>
        <v>0.63405069106825418</v>
      </c>
      <c r="D82" s="8">
        <f t="shared" si="8"/>
        <v>0.70379626708576215</v>
      </c>
      <c r="E82" s="9">
        <f t="shared" si="9"/>
        <v>112.27125000000001</v>
      </c>
      <c r="F82" s="8">
        <f t="shared" si="10"/>
        <v>183.1464730797025</v>
      </c>
    </row>
    <row r="83" spans="1:6" hidden="1">
      <c r="A83" s="7">
        <f t="shared" si="11"/>
        <v>79000</v>
      </c>
      <c r="B83" s="7">
        <f t="shared" si="6"/>
        <v>1898571.8177561793</v>
      </c>
      <c r="C83" s="7">
        <f t="shared" si="7"/>
        <v>0.63122303614481412</v>
      </c>
      <c r="D83" s="8">
        <f t="shared" si="8"/>
        <v>0.7006575701207437</v>
      </c>
      <c r="E83" s="9">
        <f t="shared" si="9"/>
        <v>113.71062500000001</v>
      </c>
      <c r="F83" s="8">
        <f t="shared" si="10"/>
        <v>182.73763060682697</v>
      </c>
    </row>
    <row r="84" spans="1:6" hidden="1">
      <c r="A84" s="7">
        <f t="shared" si="11"/>
        <v>80000</v>
      </c>
      <c r="B84" s="7">
        <f t="shared" si="6"/>
        <v>1914100.1252102868</v>
      </c>
      <c r="C84" s="7">
        <f t="shared" si="7"/>
        <v>0.62843095015177641</v>
      </c>
      <c r="D84" s="8">
        <f t="shared" si="8"/>
        <v>0.69755835466847183</v>
      </c>
      <c r="E84" s="9">
        <f t="shared" si="9"/>
        <v>115.15</v>
      </c>
      <c r="F84" s="8">
        <f t="shared" si="10"/>
        <v>182.33303142918717</v>
      </c>
    </row>
    <row r="85" spans="1:6" hidden="1">
      <c r="A85" s="7">
        <f t="shared" si="11"/>
        <v>81000</v>
      </c>
      <c r="B85" s="7">
        <f t="shared" si="6"/>
        <v>1929522.792610425</v>
      </c>
      <c r="C85" s="7">
        <f t="shared" si="7"/>
        <v>0.62567354935448072</v>
      </c>
      <c r="D85" s="8">
        <f t="shared" si="8"/>
        <v>0.69449763978347367</v>
      </c>
      <c r="E85" s="9">
        <f t="shared" si="9"/>
        <v>116.589375</v>
      </c>
      <c r="F85" s="8">
        <f t="shared" si="10"/>
        <v>181.93257537112424</v>
      </c>
    </row>
    <row r="86" spans="1:6" hidden="1">
      <c r="A86" s="7">
        <f t="shared" si="11"/>
        <v>82000</v>
      </c>
      <c r="B86" s="7">
        <f t="shared" si="6"/>
        <v>1944841.124221473</v>
      </c>
      <c r="C86" s="7">
        <f t="shared" si="7"/>
        <v>0.62294998255004108</v>
      </c>
      <c r="D86" s="8">
        <f t="shared" si="8"/>
        <v>0.69147448063054562</v>
      </c>
      <c r="E86" s="9">
        <f t="shared" si="9"/>
        <v>118.02875</v>
      </c>
      <c r="F86" s="8">
        <f t="shared" si="10"/>
        <v>181.53616582486248</v>
      </c>
    </row>
    <row r="87" spans="1:6" hidden="1">
      <c r="A87" s="7">
        <f t="shared" si="11"/>
        <v>83000</v>
      </c>
      <c r="B87" s="7">
        <f t="shared" si="6"/>
        <v>1960056.3924945737</v>
      </c>
      <c r="C87" s="7">
        <f t="shared" si="7"/>
        <v>0.62025942948994728</v>
      </c>
      <c r="D87" s="8">
        <f t="shared" si="8"/>
        <v>0.68848796673384149</v>
      </c>
      <c r="E87" s="9">
        <f t="shared" si="9"/>
        <v>119.468125</v>
      </c>
      <c r="F87" s="8">
        <f t="shared" si="10"/>
        <v>181.14370958145918</v>
      </c>
    </row>
    <row r="88" spans="1:6" hidden="1">
      <c r="A88" s="7">
        <f t="shared" si="11"/>
        <v>84000</v>
      </c>
      <c r="B88" s="7">
        <f t="shared" si="6"/>
        <v>1975169.8392171459</v>
      </c>
      <c r="C88" s="7">
        <f t="shared" si="7"/>
        <v>0.61760109939713104</v>
      </c>
      <c r="D88" s="8">
        <f t="shared" si="8"/>
        <v>0.68553722033081554</v>
      </c>
      <c r="E88" s="9">
        <f t="shared" si="9"/>
        <v>120.9075</v>
      </c>
      <c r="F88" s="8">
        <f t="shared" si="10"/>
        <v>180.75511667170193</v>
      </c>
    </row>
    <row r="89" spans="1:6" hidden="1">
      <c r="A89" s="7">
        <f t="shared" si="11"/>
        <v>85000</v>
      </c>
      <c r="B89" s="7">
        <f t="shared" si="6"/>
        <v>1990182.6766081182</v>
      </c>
      <c r="C89" s="7">
        <f t="shared" si="7"/>
        <v>0.61497422957078363</v>
      </c>
      <c r="D89" s="8">
        <f t="shared" si="8"/>
        <v>0.68262139482356987</v>
      </c>
      <c r="E89" s="9">
        <f t="shared" si="9"/>
        <v>122.346875</v>
      </c>
      <c r="F89" s="8">
        <f t="shared" si="10"/>
        <v>180.37030021625529</v>
      </c>
    </row>
    <row r="90" spans="1:6" hidden="1">
      <c r="A90" s="7">
        <f t="shared" si="11"/>
        <v>86000</v>
      </c>
      <c r="B90" s="7">
        <f t="shared" si="6"/>
        <v>2005096.088361626</v>
      </c>
      <c r="C90" s="7">
        <f t="shared" si="7"/>
        <v>0.61237808407277128</v>
      </c>
      <c r="D90" s="8">
        <f t="shared" si="8"/>
        <v>0.67973967332077623</v>
      </c>
      <c r="E90" s="9">
        <f t="shared" si="9"/>
        <v>123.78625</v>
      </c>
      <c r="F90" s="8">
        <f t="shared" si="10"/>
        <v>179.98917628441825</v>
      </c>
    </row>
    <row r="91" spans="1:6" hidden="1">
      <c r="A91" s="7">
        <f t="shared" si="11"/>
        <v>87000</v>
      </c>
      <c r="B91" s="7">
        <f t="shared" si="6"/>
        <v>2019911.2306421476</v>
      </c>
      <c r="C91" s="7">
        <f t="shared" si="7"/>
        <v>0.60981195248998277</v>
      </c>
      <c r="D91" s="8">
        <f t="shared" si="8"/>
        <v>0.67689126726388094</v>
      </c>
      <c r="E91" s="9">
        <f t="shared" si="9"/>
        <v>125.22562500000001</v>
      </c>
      <c r="F91" s="8">
        <f t="shared" si="10"/>
        <v>179.61166376090233</v>
      </c>
    </row>
    <row r="92" spans="1:6" hidden="1">
      <c r="A92" s="7">
        <f t="shared" si="11"/>
        <v>88000</v>
      </c>
      <c r="B92" s="7">
        <f t="shared" si="6"/>
        <v>2034629.2330338934</v>
      </c>
      <c r="C92" s="7">
        <f t="shared" si="7"/>
        <v>0.60727514876740751</v>
      </c>
      <c r="D92" s="8">
        <f t="shared" si="8"/>
        <v>0.67407541513182245</v>
      </c>
      <c r="E92" s="9">
        <f t="shared" si="9"/>
        <v>126.66500000000001</v>
      </c>
      <c r="F92" s="8">
        <f t="shared" si="10"/>
        <v>179.23768422008939</v>
      </c>
    </row>
    <row r="93" spans="1:6" hidden="1">
      <c r="A93" s="7">
        <f t="shared" si="11"/>
        <v>89000</v>
      </c>
      <c r="B93" s="7">
        <f t="shared" si="6"/>
        <v>2049251.1994470265</v>
      </c>
      <c r="C93" s="7">
        <f t="shared" si="7"/>
        <v>0.60476701010714373</v>
      </c>
      <c r="D93" s="8">
        <f t="shared" si="8"/>
        <v>0.67129138121892962</v>
      </c>
      <c r="E93" s="9">
        <f t="shared" si="9"/>
        <v>128.104375</v>
      </c>
      <c r="F93" s="8">
        <f t="shared" si="10"/>
        <v>178.86716180726768</v>
      </c>
    </row>
    <row r="94" spans="1:6" hidden="1">
      <c r="A94" s="7">
        <f t="shared" si="11"/>
        <v>90000</v>
      </c>
      <c r="B94" s="7">
        <f t="shared" si="6"/>
        <v>2063778.2089831594</v>
      </c>
      <c r="C94" s="7">
        <f t="shared" si="7"/>
        <v>0.60228689592891982</v>
      </c>
      <c r="D94" s="8">
        <f t="shared" si="8"/>
        <v>0.66853845448110105</v>
      </c>
      <c r="E94" s="9">
        <f t="shared" si="9"/>
        <v>129.54374999999999</v>
      </c>
      <c r="F94" s="8">
        <f t="shared" si="10"/>
        <v>178.50002312638665</v>
      </c>
    </row>
    <row r="95" spans="1:6" hidden="1">
      <c r="A95" s="7">
        <f t="shared" si="11"/>
        <v>91000</v>
      </c>
      <c r="B95" s="7">
        <f t="shared" si="6"/>
        <v>2078211.316762367</v>
      </c>
      <c r="C95" s="7">
        <f t="shared" si="7"/>
        <v>0.59983418688804779</v>
      </c>
      <c r="D95" s="8">
        <f t="shared" si="8"/>
        <v>0.66581594744573314</v>
      </c>
      <c r="E95" s="9">
        <f t="shared" si="9"/>
        <v>130.983125</v>
      </c>
      <c r="F95" s="8">
        <f t="shared" si="10"/>
        <v>178.13619713390247</v>
      </c>
    </row>
    <row r="96" spans="1:6" hidden="1">
      <c r="A96" s="7">
        <f t="shared" si="11"/>
        <v>92000</v>
      </c>
      <c r="B96" s="7">
        <f t="shared" si="6"/>
        <v>2092551.5547138595</v>
      </c>
      <c r="C96" s="7">
        <f t="shared" si="7"/>
        <v>0.59740828394704537</v>
      </c>
      <c r="D96" s="8">
        <f t="shared" si="8"/>
        <v>0.66312319518122043</v>
      </c>
      <c r="E96" s="9">
        <f t="shared" si="9"/>
        <v>132.42250000000001</v>
      </c>
      <c r="F96" s="8">
        <f t="shared" si="10"/>
        <v>177.77561503832271</v>
      </c>
    </row>
    <row r="97" spans="1:6" hidden="1">
      <c r="A97" s="7">
        <f t="shared" si="11"/>
        <v>93000</v>
      </c>
      <c r="B97" s="7">
        <f t="shared" si="6"/>
        <v>2106799.9323322619</v>
      </c>
      <c r="C97" s="7">
        <f t="shared" si="7"/>
        <v>0.59500860749744244</v>
      </c>
      <c r="D97" s="8">
        <f t="shared" si="8"/>
        <v>0.66045955432216119</v>
      </c>
      <c r="E97" s="9">
        <f t="shared" si="9"/>
        <v>133.861875</v>
      </c>
      <c r="F97" s="8">
        <f t="shared" si="10"/>
        <v>177.41821020508391</v>
      </c>
    </row>
    <row r="98" spans="1:6" hidden="1">
      <c r="A98" s="7">
        <f t="shared" si="11"/>
        <v>94000</v>
      </c>
      <c r="B98" s="7">
        <f t="shared" si="6"/>
        <v>2120957.4374013692</v>
      </c>
      <c r="C98" s="7">
        <f t="shared" si="7"/>
        <v>0.59263459652855266</v>
      </c>
      <c r="D98" s="8">
        <f t="shared" si="8"/>
        <v>0.65782440214669347</v>
      </c>
      <c r="E98" s="9">
        <f t="shared" si="9"/>
        <v>135.30125000000001</v>
      </c>
      <c r="F98" s="8">
        <f t="shared" si="10"/>
        <v>177.06391806642566</v>
      </c>
    </row>
    <row r="99" spans="1:6" hidden="1">
      <c r="A99" s="7">
        <f t="shared" si="11"/>
        <v>95000</v>
      </c>
      <c r="B99" s="7">
        <f t="shared" si="6"/>
        <v>2135025.0366870975</v>
      </c>
      <c r="C99" s="7">
        <f t="shared" si="7"/>
        <v>0.5902857078402286</v>
      </c>
      <c r="D99" s="8">
        <f t="shared" si="8"/>
        <v>0.65521713570265383</v>
      </c>
      <c r="E99" s="9">
        <f t="shared" si="9"/>
        <v>136.74062499999999</v>
      </c>
      <c r="F99" s="8">
        <f t="shared" si="10"/>
        <v>176.71267603594842</v>
      </c>
    </row>
    <row r="100" spans="1:6" hidden="1">
      <c r="A100" s="7">
        <f t="shared" si="11"/>
        <v>96000</v>
      </c>
      <c r="B100" s="7">
        <f t="shared" si="6"/>
        <v>2149003.6766012558</v>
      </c>
      <c r="C100" s="7">
        <f t="shared" si="7"/>
        <v>0.58796141529683532</v>
      </c>
      <c r="D100" s="8">
        <f t="shared" si="8"/>
        <v>0.65263717097948726</v>
      </c>
      <c r="E100" s="9">
        <f t="shared" si="9"/>
        <v>138.18</v>
      </c>
      <c r="F100" s="8">
        <f t="shared" si="10"/>
        <v>176.3644234275645</v>
      </c>
    </row>
    <row r="101" spans="1:6" hidden="1">
      <c r="A101" s="7">
        <f t="shared" si="11"/>
        <v>97000</v>
      </c>
      <c r="B101" s="7">
        <f t="shared" si="6"/>
        <v>2162894.2838376598</v>
      </c>
      <c r="C101" s="7">
        <f t="shared" si="7"/>
        <v>0.58566120911988095</v>
      </c>
      <c r="D101" s="8">
        <f t="shared" si="8"/>
        <v>0.65008394212306797</v>
      </c>
      <c r="E101" s="9">
        <f t="shared" si="9"/>
        <v>139.61937499999999</v>
      </c>
      <c r="F101" s="8">
        <f t="shared" si="10"/>
        <v>176.01910137857396</v>
      </c>
    </row>
    <row r="102" spans="1:6" hidden="1">
      <c r="A102" s="7">
        <f t="shared" si="11"/>
        <v>98000</v>
      </c>
      <c r="B102" s="7">
        <f t="shared" si="6"/>
        <v>2176697.7659820095</v>
      </c>
      <c r="C102" s="7">
        <f t="shared" si="7"/>
        <v>0.58338459521692454</v>
      </c>
      <c r="D102" s="8">
        <f t="shared" si="8"/>
        <v>0.64755690069078631</v>
      </c>
      <c r="E102" s="9">
        <f t="shared" si="9"/>
        <v>141.05875</v>
      </c>
      <c r="F102" s="8">
        <f t="shared" si="10"/>
        <v>175.67665277661379</v>
      </c>
    </row>
    <row r="103" spans="1:6" hidden="1">
      <c r="A103" s="7">
        <f t="shared" si="11"/>
        <v>99000</v>
      </c>
      <c r="B103" s="7">
        <f t="shared" si="6"/>
        <v>2190415.0120968744</v>
      </c>
      <c r="C103" s="7">
        <f t="shared" si="7"/>
        <v>0.58113109454455092</v>
      </c>
      <c r="D103" s="8">
        <f t="shared" si="8"/>
        <v>0.64505551494445157</v>
      </c>
      <c r="E103" s="9">
        <f t="shared" si="9"/>
        <v>142.49812500000002</v>
      </c>
      <c r="F103" s="8">
        <f t="shared" si="10"/>
        <v>175.3370221902496</v>
      </c>
    </row>
    <row r="104" spans="1:6">
      <c r="A104" s="16">
        <f t="shared" si="11"/>
        <v>100000</v>
      </c>
      <c r="B104" s="16">
        <f t="shared" si="6"/>
        <v>2204046.8932830379</v>
      </c>
      <c r="C104" s="16">
        <f t="shared" si="7"/>
        <v>0.5789002425033587</v>
      </c>
      <c r="D104" s="17">
        <f t="shared" si="8"/>
        <v>0.64257926917872821</v>
      </c>
      <c r="E104" s="18">
        <f t="shared" si="9"/>
        <v>143.9375</v>
      </c>
      <c r="F104" s="17">
        <f t="shared" si="10"/>
        <v>175.00015580299151</v>
      </c>
    </row>
    <row r="105" spans="1:6" hidden="1">
      <c r="A105" s="7">
        <f t="shared" si="11"/>
        <v>101000</v>
      </c>
      <c r="B105" s="7">
        <f t="shared" si="6"/>
        <v>2217594.263218388</v>
      </c>
      <c r="C105" s="7">
        <f t="shared" si="7"/>
        <v>0.57669158836305012</v>
      </c>
      <c r="D105" s="8">
        <f t="shared" si="8"/>
        <v>0.64012766308298574</v>
      </c>
      <c r="E105" s="9">
        <f t="shared" si="9"/>
        <v>145.37687500000001</v>
      </c>
      <c r="F105" s="8">
        <f t="shared" si="10"/>
        <v>174.66600135053432</v>
      </c>
    </row>
    <row r="106" spans="1:6" hidden="1">
      <c r="A106" s="7">
        <f t="shared" si="11"/>
        <v>102000</v>
      </c>
      <c r="B106" s="7">
        <f t="shared" si="6"/>
        <v>2231057.9586754609</v>
      </c>
      <c r="C106" s="7">
        <f t="shared" si="7"/>
        <v>0.57450469471584265</v>
      </c>
      <c r="D106" s="8">
        <f t="shared" si="8"/>
        <v>0.63770021113458542</v>
      </c>
      <c r="E106" s="9">
        <f t="shared" si="9"/>
        <v>146.81625</v>
      </c>
      <c r="F106" s="8">
        <f t="shared" si="10"/>
        <v>174.33450806103298</v>
      </c>
    </row>
    <row r="107" spans="1:6" hidden="1">
      <c r="A107" s="7">
        <f t="shared" si="11"/>
        <v>103000</v>
      </c>
      <c r="B107" s="7">
        <f t="shared" si="6"/>
        <v>2244438.8000186943</v>
      </c>
      <c r="C107" s="7">
        <f t="shared" si="7"/>
        <v>0.57233913695654515</v>
      </c>
      <c r="D107" s="8">
        <f t="shared" si="8"/>
        <v>0.63529644202176516</v>
      </c>
      <c r="E107" s="9">
        <f t="shared" si="9"/>
        <v>148.25562500000001</v>
      </c>
      <c r="F107" s="8">
        <f t="shared" si="10"/>
        <v>174.00562659823913</v>
      </c>
    </row>
    <row r="108" spans="1:6" hidden="1">
      <c r="A108" s="7">
        <f t="shared" si="11"/>
        <v>104000</v>
      </c>
      <c r="B108" s="7">
        <f t="shared" si="6"/>
        <v>2257737.591682361</v>
      </c>
      <c r="C108" s="7">
        <f t="shared" si="7"/>
        <v>0.57019450278775197</v>
      </c>
      <c r="D108" s="8">
        <f t="shared" si="8"/>
        <v>0.63291589809440474</v>
      </c>
      <c r="E108" s="9">
        <f t="shared" si="9"/>
        <v>149.69499999999999</v>
      </c>
      <c r="F108" s="8">
        <f t="shared" si="10"/>
        <v>173.67930900733469</v>
      </c>
    </row>
    <row r="109" spans="1:6" hidden="1">
      <c r="A109" s="7">
        <f t="shared" si="11"/>
        <v>105000</v>
      </c>
      <c r="B109" s="7">
        <f t="shared" si="6"/>
        <v>2270955.1226301203</v>
      </c>
      <c r="C109" s="7">
        <f t="shared" si="7"/>
        <v>0.56807039174871332</v>
      </c>
      <c r="D109" s="8">
        <f t="shared" si="8"/>
        <v>0.63055813484107182</v>
      </c>
      <c r="E109" s="9">
        <f t="shared" si="9"/>
        <v>151.13437500000001</v>
      </c>
      <c r="F109" s="8">
        <f t="shared" si="10"/>
        <v>173.35550866330991</v>
      </c>
    </row>
    <row r="110" spans="1:6" hidden="1">
      <c r="A110" s="7">
        <f t="shared" si="11"/>
        <v>106000</v>
      </c>
      <c r="B110" s="7">
        <f t="shared" si="6"/>
        <v>2284092.1667970652</v>
      </c>
      <c r="C110" s="7">
        <f t="shared" si="7"/>
        <v>0.56596641476653464</v>
      </c>
      <c r="D110" s="8">
        <f t="shared" si="8"/>
        <v>0.62822272039085347</v>
      </c>
      <c r="E110" s="9">
        <f t="shared" si="9"/>
        <v>152.57374999999999</v>
      </c>
      <c r="F110" s="8">
        <f t="shared" si="10"/>
        <v>173.03418022174375</v>
      </c>
    </row>
    <row r="111" spans="1:6" hidden="1">
      <c r="A111" s="7">
        <f t="shared" si="11"/>
        <v>107000</v>
      </c>
      <c r="B111" s="7">
        <f t="shared" si="6"/>
        <v>2297149.4835150829</v>
      </c>
      <c r="C111" s="7">
        <f t="shared" si="7"/>
        <v>0.56388219372844806</v>
      </c>
      <c r="D111" s="8">
        <f t="shared" si="8"/>
        <v>0.62590923503857743</v>
      </c>
      <c r="E111" s="9">
        <f t="shared" si="9"/>
        <v>154.013125</v>
      </c>
      <c r="F111" s="8">
        <f t="shared" si="10"/>
        <v>172.71527957185276</v>
      </c>
    </row>
    <row r="112" spans="1:6" hidden="1">
      <c r="A112" s="7">
        <f t="shared" si="11"/>
        <v>108000</v>
      </c>
      <c r="B112" s="7">
        <f t="shared" si="6"/>
        <v>2310127.817922316</v>
      </c>
      <c r="C112" s="7">
        <f t="shared" si="7"/>
        <v>0.56181736107397873</v>
      </c>
      <c r="D112" s="8">
        <f t="shared" si="8"/>
        <v>0.62361727079211648</v>
      </c>
      <c r="E112" s="9">
        <f t="shared" si="9"/>
        <v>155.45250000000001</v>
      </c>
      <c r="F112" s="8">
        <f t="shared" si="10"/>
        <v>172.39876379168402</v>
      </c>
    </row>
    <row r="113" spans="1:6" hidden="1">
      <c r="A113" s="7">
        <f t="shared" si="11"/>
        <v>109000</v>
      </c>
      <c r="B113" s="7">
        <f t="shared" si="6"/>
        <v>2323027.9013574556</v>
      </c>
      <c r="C113" s="7">
        <f t="shared" si="7"/>
        <v>0.55977155940590595</v>
      </c>
      <c r="D113" s="8">
        <f t="shared" si="8"/>
        <v>0.62134643094055564</v>
      </c>
      <c r="E113" s="9">
        <f t="shared" si="9"/>
        <v>156.891875</v>
      </c>
      <c r="F113" s="8">
        <f t="shared" si="10"/>
        <v>172.08459110533494</v>
      </c>
    </row>
    <row r="114" spans="1:6" hidden="1">
      <c r="A114" s="7">
        <f t="shared" si="11"/>
        <v>110000</v>
      </c>
      <c r="B114" s="7">
        <f t="shared" si="6"/>
        <v>2335850.4517395631</v>
      </c>
      <c r="C114" s="7">
        <f t="shared" si="7"/>
        <v>0.5577444411189898</v>
      </c>
      <c r="D114" s="8">
        <f t="shared" si="8"/>
        <v>0.61909632964207872</v>
      </c>
      <c r="E114" s="9">
        <f t="shared" si="9"/>
        <v>158.33125000000001</v>
      </c>
      <c r="F114" s="8">
        <f t="shared" si="10"/>
        <v>171.77272084209068</v>
      </c>
    </row>
    <row r="115" spans="1:6" hidden="1">
      <c r="A115" s="7">
        <f t="shared" si="11"/>
        <v>111000</v>
      </c>
      <c r="B115" s="7">
        <f t="shared" si="6"/>
        <v>2348596.1739340839</v>
      </c>
      <c r="C115" s="7">
        <f t="shared" si="7"/>
        <v>0.55573566804549812</v>
      </c>
      <c r="D115" s="8">
        <f t="shared" si="8"/>
        <v>0.61686659153050294</v>
      </c>
      <c r="E115" s="9">
        <f t="shared" si="9"/>
        <v>159.770625</v>
      </c>
      <c r="F115" s="8">
        <f t="shared" si="10"/>
        <v>171.46311339737724</v>
      </c>
    </row>
    <row r="116" spans="1:6" hidden="1">
      <c r="A116" s="7">
        <f t="shared" si="11"/>
        <v>112000</v>
      </c>
      <c r="B116" s="7">
        <f t="shared" si="6"/>
        <v>2361265.760105662</v>
      </c>
      <c r="C116" s="7">
        <f t="shared" si="7"/>
        <v>0.55374491111662882</v>
      </c>
      <c r="D116" s="8">
        <f t="shared" si="8"/>
        <v>0.61465685133945802</v>
      </c>
      <c r="E116" s="9">
        <f t="shared" si="9"/>
        <v>161.21</v>
      </c>
      <c r="F116" s="8">
        <f t="shared" si="10"/>
        <v>171.15573019543228</v>
      </c>
    </row>
    <row r="117" spans="1:6" hidden="1">
      <c r="A117" s="7">
        <f t="shared" si="11"/>
        <v>113000</v>
      </c>
      <c r="B117" s="7">
        <f t="shared" si="6"/>
        <v>2373859.8900583643</v>
      </c>
      <c r="C117" s="7">
        <f t="shared" si="7"/>
        <v>0.55177185003898288</v>
      </c>
      <c r="D117" s="8">
        <f t="shared" si="8"/>
        <v>0.61246675354327107</v>
      </c>
      <c r="E117" s="9">
        <f t="shared" si="9"/>
        <v>162.64937499999999</v>
      </c>
      <c r="F117" s="8">
        <f t="shared" si="10"/>
        <v>170.85053365360571</v>
      </c>
    </row>
    <row r="118" spans="1:6" hidden="1">
      <c r="A118" s="7">
        <f t="shared" si="11"/>
        <v>114000</v>
      </c>
      <c r="B118" s="7">
        <f t="shared" si="6"/>
        <v>2386379.2315638494</v>
      </c>
      <c r="C118" s="7">
        <f t="shared" si="7"/>
        <v>0.54981617298528751</v>
      </c>
      <c r="D118" s="8">
        <f t="shared" si="8"/>
        <v>0.61029595201366915</v>
      </c>
      <c r="E118" s="9">
        <f t="shared" si="9"/>
        <v>164.08875</v>
      </c>
      <c r="F118" s="8">
        <f t="shared" si="10"/>
        <v>170.54748714820269</v>
      </c>
    </row>
    <row r="119" spans="1:6" hidden="1">
      <c r="A119" s="7">
        <f t="shared" si="11"/>
        <v>115000</v>
      </c>
      <c r="B119" s="7">
        <f t="shared" si="6"/>
        <v>2398824.4406780307</v>
      </c>
      <c r="C119" s="7">
        <f t="shared" si="7"/>
        <v>0.54787757629862777</v>
      </c>
      <c r="D119" s="8">
        <f t="shared" si="8"/>
        <v>0.60814410969147692</v>
      </c>
      <c r="E119" s="9">
        <f t="shared" si="9"/>
        <v>165.52812500000002</v>
      </c>
      <c r="F119" s="8">
        <f t="shared" si="10"/>
        <v>170.2465549817918</v>
      </c>
    </row>
    <row r="120" spans="1:6" hidden="1">
      <c r="A120" s="7">
        <f t="shared" si="11"/>
        <v>116000</v>
      </c>
      <c r="B120" s="7">
        <f t="shared" si="6"/>
        <v>2411196.162046717</v>
      </c>
      <c r="C120" s="7">
        <f t="shared" si="7"/>
        <v>0.54595576420948067</v>
      </c>
      <c r="D120" s="8">
        <f t="shared" si="8"/>
        <v>0.60601089827252363</v>
      </c>
      <c r="E120" s="9">
        <f t="shared" si="9"/>
        <v>166.9675</v>
      </c>
      <c r="F120" s="8">
        <f t="shared" si="10"/>
        <v>169.94770235190146</v>
      </c>
    </row>
    <row r="121" spans="1:6" hidden="1">
      <c r="A121" s="7">
        <f t="shared" si="11"/>
        <v>117000</v>
      </c>
      <c r="B121" s="7">
        <f t="shared" si="6"/>
        <v>2423495.0292007187</v>
      </c>
      <c r="C121" s="7">
        <f t="shared" si="7"/>
        <v>0.54405044856489548</v>
      </c>
      <c r="D121" s="8">
        <f t="shared" si="8"/>
        <v>0.60389599790703408</v>
      </c>
      <c r="E121" s="9">
        <f t="shared" si="9"/>
        <v>168.40687500000001</v>
      </c>
      <c r="F121" s="8">
        <f t="shared" si="10"/>
        <v>169.65089532103525</v>
      </c>
    </row>
    <row r="122" spans="1:6" hidden="1">
      <c r="A122" s="7">
        <f t="shared" si="11"/>
        <v>118000</v>
      </c>
      <c r="B122" s="7">
        <f t="shared" si="6"/>
        <v>2435721.6648408594</v>
      </c>
      <c r="C122" s="7">
        <f t="shared" si="7"/>
        <v>0.54216134856919806</v>
      </c>
      <c r="D122" s="8">
        <f t="shared" si="8"/>
        <v>0.60179909691180988</v>
      </c>
      <c r="E122" s="9">
        <f t="shared" si="9"/>
        <v>169.84625</v>
      </c>
      <c r="F122" s="8">
        <f t="shared" si="10"/>
        <v>169.35610078793962</v>
      </c>
    </row>
    <row r="123" spans="1:6" hidden="1">
      <c r="A123" s="7">
        <f t="shared" si="11"/>
        <v>119000</v>
      </c>
      <c r="B123" s="7">
        <f t="shared" si="6"/>
        <v>2447876.6811133302</v>
      </c>
      <c r="C123" s="7">
        <f t="shared" si="7"/>
        <v>0.54028819053563626</v>
      </c>
      <c r="D123" s="8">
        <f t="shared" si="8"/>
        <v>0.59971989149455629</v>
      </c>
      <c r="E123" s="9">
        <f t="shared" si="9"/>
        <v>171.28562500000001</v>
      </c>
      <c r="F123" s="8">
        <f t="shared" si="10"/>
        <v>169.06328646006122</v>
      </c>
    </row>
    <row r="124" spans="1:6" hidden="1">
      <c r="A124" s="7">
        <f t="shared" si="11"/>
        <v>120000</v>
      </c>
      <c r="B124" s="7">
        <f t="shared" si="6"/>
        <v>2459960.6798757846</v>
      </c>
      <c r="C124" s="7">
        <f t="shared" si="7"/>
        <v>0.53843070764841761</v>
      </c>
      <c r="D124" s="8">
        <f t="shared" si="8"/>
        <v>0.59765808548974364</v>
      </c>
      <c r="E124" s="9">
        <f t="shared" si="9"/>
        <v>172.72499999999999</v>
      </c>
      <c r="F124" s="8">
        <f t="shared" si="10"/>
        <v>168.77242082713516</v>
      </c>
    </row>
    <row r="125" spans="1:6" hidden="1">
      <c r="A125" s="7">
        <f t="shared" si="11"/>
        <v>121000</v>
      </c>
      <c r="B125" s="7">
        <f t="shared" si="6"/>
        <v>2471974.2529545641</v>
      </c>
      <c r="C125" s="7">
        <f t="shared" si="7"/>
        <v>0.53658863973462112</v>
      </c>
      <c r="D125" s="8">
        <f t="shared" si="8"/>
        <v>0.59561339010542946</v>
      </c>
      <c r="E125" s="9">
        <f t="shared" si="9"/>
        <v>174.16437500000001</v>
      </c>
      <c r="F125" s="8">
        <f t="shared" si="10"/>
        <v>168.48347313584898</v>
      </c>
    </row>
    <row r="126" spans="1:6" hidden="1">
      <c r="A126" s="7">
        <f t="shared" si="11"/>
        <v>122000</v>
      </c>
      <c r="B126" s="7">
        <f t="shared" si="6"/>
        <v>2483917.982393418</v>
      </c>
      <c r="C126" s="7">
        <f t="shared" si="7"/>
        <v>0.5347617330454949</v>
      </c>
      <c r="D126" s="8">
        <f t="shared" si="8"/>
        <v>0.59358552368049944</v>
      </c>
      <c r="E126" s="9">
        <f t="shared" si="9"/>
        <v>175.60374999999999</v>
      </c>
      <c r="F126" s="8">
        <f t="shared" si="10"/>
        <v>168.19641336552948</v>
      </c>
    </row>
    <row r="127" spans="1:6" hidden="1">
      <c r="A127" s="7">
        <f t="shared" si="11"/>
        <v>123000</v>
      </c>
      <c r="B127" s="7">
        <f t="shared" si="6"/>
        <v>2495792.4406940732</v>
      </c>
      <c r="C127" s="7">
        <f t="shared" si="7"/>
        <v>0.53294974004668239</v>
      </c>
      <c r="D127" s="8">
        <f t="shared" si="8"/>
        <v>0.59157421145181754</v>
      </c>
      <c r="E127" s="9">
        <f t="shared" si="9"/>
        <v>177.043125</v>
      </c>
      <c r="F127" s="8">
        <f t="shared" si="10"/>
        <v>167.91121220480372</v>
      </c>
    </row>
    <row r="128" spans="1:6" hidden="1">
      <c r="A128" s="7">
        <f t="shared" ref="A128:A154" si="12">A127+1000</f>
        <v>124000</v>
      </c>
      <c r="B128" s="7">
        <f t="shared" si="6"/>
        <v>2507598.1910489746</v>
      </c>
      <c r="C128" s="7">
        <f t="shared" si="7"/>
        <v>0.53115241921694034</v>
      </c>
      <c r="D128" s="8">
        <f t="shared" si="8"/>
        <v>0.58957918533080378</v>
      </c>
      <c r="E128" s="9">
        <f t="shared" si="9"/>
        <v>178.48250000000002</v>
      </c>
      <c r="F128" s="8">
        <f t="shared" si="10"/>
        <v>167.62784102918701</v>
      </c>
    </row>
    <row r="129" spans="1:6" hidden="1">
      <c r="A129" s="7">
        <f t="shared" si="12"/>
        <v>125000</v>
      </c>
      <c r="B129" s="7">
        <f t="shared" si="6"/>
        <v>2519335.7875665217</v>
      </c>
      <c r="C129" s="7">
        <f t="shared" si="7"/>
        <v>0.52936953485494098</v>
      </c>
      <c r="D129" s="8">
        <f t="shared" si="8"/>
        <v>0.58760018368898459</v>
      </c>
      <c r="E129" s="9">
        <f t="shared" si="9"/>
        <v>179.921875</v>
      </c>
      <c r="F129" s="8">
        <f t="shared" si="10"/>
        <v>167.34627187955414</v>
      </c>
    </row>
    <row r="130" spans="1:6" hidden="1">
      <c r="A130" s="7">
        <f t="shared" si="12"/>
        <v>126000</v>
      </c>
      <c r="B130" s="7">
        <f t="shared" si="6"/>
        <v>2531005.7754890909</v>
      </c>
      <c r="C130" s="7">
        <f t="shared" si="7"/>
        <v>0.52760085689377223</v>
      </c>
      <c r="D130" s="8">
        <f t="shared" si="8"/>
        <v>0.58563695115208725</v>
      </c>
      <c r="E130" s="9">
        <f t="shared" si="9"/>
        <v>181.36125000000001</v>
      </c>
      <c r="F130" s="8">
        <f t="shared" si="10"/>
        <v>167.06647744145209</v>
      </c>
    </row>
    <row r="131" spans="1:6" hidden="1">
      <c r="A131" s="7">
        <f t="shared" si="12"/>
        <v>127000</v>
      </c>
      <c r="B131" s="7">
        <f t="shared" si="6"/>
        <v>2542608.6914041447</v>
      </c>
      <c r="C131" s="7">
        <f t="shared" si="7"/>
        <v>0.52584616072276913</v>
      </c>
      <c r="D131" s="8">
        <f t="shared" si="8"/>
        <v>0.58368923840227382</v>
      </c>
      <c r="E131" s="9">
        <f t="shared" si="9"/>
        <v>182.800625</v>
      </c>
      <c r="F131" s="8">
        <f t="shared" si="10"/>
        <v>166.78843102521543</v>
      </c>
    </row>
    <row r="132" spans="1:6" hidden="1">
      <c r="A132" s="7">
        <f t="shared" si="12"/>
        <v>128000</v>
      </c>
      <c r="B132" s="7">
        <f t="shared" si="6"/>
        <v>2554145.0634486852</v>
      </c>
      <c r="C132" s="7">
        <f t="shared" si="7"/>
        <v>0.52410522701633311</v>
      </c>
      <c r="D132" s="8">
        <f t="shared" si="8"/>
        <v>0.58175680198812985</v>
      </c>
      <c r="E132" s="9">
        <f t="shared" si="9"/>
        <v>184.24</v>
      </c>
      <c r="F132" s="8">
        <f t="shared" si="10"/>
        <v>166.51210654684635</v>
      </c>
    </row>
    <row r="133" spans="1:6" hidden="1">
      <c r="A133" s="7">
        <f t="shared" si="12"/>
        <v>129000</v>
      </c>
      <c r="B133" s="7">
        <f t="shared" si="6"/>
        <v>2565615.4115073197</v>
      </c>
      <c r="C133" s="7">
        <f t="shared" si="7"/>
        <v>0.52237784156941258</v>
      </c>
      <c r="D133" s="8">
        <f t="shared" si="8"/>
        <v>0.57983940414204804</v>
      </c>
      <c r="E133" s="9">
        <f t="shared" si="9"/>
        <v>185.67937499999999</v>
      </c>
      <c r="F133" s="8">
        <f t="shared" si="10"/>
        <v>166.23747850962499</v>
      </c>
    </row>
    <row r="134" spans="1:6" hidden="1">
      <c r="A134" s="7">
        <f t="shared" si="12"/>
        <v>130000</v>
      </c>
      <c r="B134" s="7">
        <f t="shared" si="6"/>
        <v>2577020.2474041851</v>
      </c>
      <c r="C134" s="7">
        <f t="shared" si="7"/>
        <v>0.52066379513933447</v>
      </c>
      <c r="D134" s="8">
        <f t="shared" si="8"/>
        <v>0.57793681260466134</v>
      </c>
      <c r="E134" s="9">
        <f t="shared" si="9"/>
        <v>187.11875000000001</v>
      </c>
      <c r="F134" s="8">
        <f t="shared" si="10"/>
        <v>165.96452198641614</v>
      </c>
    </row>
    <row r="135" spans="1:6" hidden="1">
      <c r="A135" s="7">
        <f t="shared" si="12"/>
        <v>131000</v>
      </c>
      <c r="B135" s="7">
        <f t="shared" si="6"/>
        <v>2588360.0750889648</v>
      </c>
      <c r="C135" s="7">
        <f t="shared" si="7"/>
        <v>0.51896288329369766</v>
      </c>
      <c r="D135" s="8">
        <f t="shared" si="8"/>
        <v>0.57604880045600448</v>
      </c>
      <c r="E135" s="9">
        <f t="shared" si="9"/>
        <v>188.55812499999999</v>
      </c>
      <c r="F135" s="8">
        <f t="shared" si="10"/>
        <v>165.69321260264115</v>
      </c>
    </row>
    <row r="136" spans="1:6" hidden="1">
      <c r="A136" s="7">
        <f t="shared" si="12"/>
        <v>132000</v>
      </c>
      <c r="B136" s="7">
        <f t="shared" si="6"/>
        <v>2599635.3908172296</v>
      </c>
      <c r="C136" s="7">
        <f t="shared" si="7"/>
        <v>0.51727490626404882</v>
      </c>
      <c r="D136" s="8">
        <f t="shared" si="8"/>
        <v>0.57417514595309427</v>
      </c>
      <c r="E136" s="9">
        <f t="shared" si="9"/>
        <v>189.9975</v>
      </c>
      <c r="F136" s="8">
        <f t="shared" si="10"/>
        <v>165.42352651988512</v>
      </c>
    </row>
    <row r="137" spans="1:6" hidden="1">
      <c r="A137" s="7">
        <f t="shared" si="12"/>
        <v>133000</v>
      </c>
      <c r="B137" s="7">
        <f t="shared" si="6"/>
        <v>2610846.6833253088</v>
      </c>
      <c r="C137" s="7">
        <f t="shared" si="7"/>
        <v>0.51559966880508112</v>
      </c>
      <c r="D137" s="8">
        <f t="shared" si="8"/>
        <v>0.57231563237364014</v>
      </c>
      <c r="E137" s="9">
        <f t="shared" si="9"/>
        <v>191.43687500000001</v>
      </c>
      <c r="F137" s="8">
        <f t="shared" si="10"/>
        <v>165.15544042011064</v>
      </c>
    </row>
    <row r="138" spans="1:6" hidden="1">
      <c r="A138" s="7">
        <f t="shared" si="12"/>
        <v>134000</v>
      </c>
      <c r="B138" s="7">
        <f t="shared" ref="B138:B154" si="13">(A138 * 9.8) * D138 * B$4</f>
        <v>2621994.433999904</v>
      </c>
      <c r="C138" s="7">
        <f t="shared" ref="C138:C154" si="14" xml:space="preserve"> 1 - ( B$5 * LOG(A138 / B$7))</f>
        <v>0.5139369800591056</v>
      </c>
      <c r="D138" s="8">
        <f t="shared" ref="D138:D154" si="15">B$6 * C138</f>
        <v>0.57047004786560729</v>
      </c>
      <c r="E138" s="9">
        <f t="shared" ref="E138:E154" si="16">0.5 * B$1 * B$2 * (B$3 * A138)</f>
        <v>192.87625</v>
      </c>
      <c r="F138" s="8">
        <f t="shared" ref="F138:F154" si="17" xml:space="preserve"> SQRT((2 * B138) / E138)</f>
        <v>164.88893149045202</v>
      </c>
    </row>
    <row r="139" spans="1:6" hidden="1">
      <c r="A139" s="7">
        <f t="shared" si="12"/>
        <v>135000</v>
      </c>
      <c r="B139" s="7">
        <f t="shared" si="13"/>
        <v>2633079.117042637</v>
      </c>
      <c r="C139" s="7">
        <f t="shared" si="14"/>
        <v>0.51228665342556101</v>
      </c>
      <c r="D139" s="8">
        <f t="shared" si="15"/>
        <v>0.56863818530237276</v>
      </c>
      <c r="E139" s="9">
        <f t="shared" si="16"/>
        <v>194.31562500000001</v>
      </c>
      <c r="F139" s="8">
        <f t="shared" si="17"/>
        <v>164.62397740856346</v>
      </c>
    </row>
    <row r="140" spans="1:6" hidden="1">
      <c r="A140" s="7">
        <f t="shared" si="12"/>
        <v>136000</v>
      </c>
      <c r="B140" s="7">
        <f t="shared" si="13"/>
        <v>2644101.1996297301</v>
      </c>
      <c r="C140" s="7">
        <f t="shared" si="14"/>
        <v>0.51064850643534054</v>
      </c>
      <c r="D140" s="8">
        <f t="shared" si="15"/>
        <v>0.566819842143228</v>
      </c>
      <c r="E140" s="9">
        <f t="shared" si="16"/>
        <v>195.755</v>
      </c>
      <c r="F140" s="8">
        <f t="shared" si="17"/>
        <v>164.36055632849818</v>
      </c>
    </row>
    <row r="141" spans="1:6" hidden="1">
      <c r="A141" s="7">
        <f t="shared" si="12"/>
        <v>137000</v>
      </c>
      <c r="B141" s="7">
        <f t="shared" si="13"/>
        <v>2655061.1420669756</v>
      </c>
      <c r="C141" s="7">
        <f t="shared" si="14"/>
        <v>0.50902236062971917</v>
      </c>
      <c r="D141" s="8">
        <f t="shared" si="15"/>
        <v>0.56501482029898831</v>
      </c>
      <c r="E141" s="9">
        <f t="shared" si="16"/>
        <v>197.19437500000001</v>
      </c>
      <c r="F141" s="8">
        <f t="shared" si="17"/>
        <v>164.0986468670944</v>
      </c>
    </row>
    <row r="142" spans="1:6" hidden="1">
      <c r="A142" s="7">
        <f t="shared" si="12"/>
        <v>138000</v>
      </c>
      <c r="B142" s="7">
        <f t="shared" si="13"/>
        <v>2665959.397940197</v>
      </c>
      <c r="C142" s="7">
        <f t="shared" si="14"/>
        <v>0.50740804144368679</v>
      </c>
      <c r="D142" s="8">
        <f t="shared" si="15"/>
        <v>0.56322292600249235</v>
      </c>
      <c r="E142" s="9">
        <f t="shared" si="16"/>
        <v>198.63374999999999</v>
      </c>
      <c r="F142" s="8">
        <f t="shared" si="17"/>
        <v>163.83822809084748</v>
      </c>
    </row>
    <row r="143" spans="1:6" hidden="1">
      <c r="A143" s="7">
        <f t="shared" si="12"/>
        <v>139000</v>
      </c>
      <c r="B143" s="7">
        <f t="shared" si="13"/>
        <v>2676796.4142613327</v>
      </c>
      <c r="C143" s="7">
        <f t="shared" si="14"/>
        <v>0.50580537809349069</v>
      </c>
      <c r="D143" s="8">
        <f t="shared" si="15"/>
        <v>0.56144396968377475</v>
      </c>
      <c r="E143" s="9">
        <f t="shared" si="16"/>
        <v>200.073125</v>
      </c>
      <c r="F143" s="8">
        <f t="shared" si="17"/>
        <v>163.57927950324631</v>
      </c>
    </row>
    <row r="144" spans="1:6" hidden="1">
      <c r="A144" s="7">
        <f t="shared" si="12"/>
        <v>140000</v>
      </c>
      <c r="B144" s="7">
        <f t="shared" si="13"/>
        <v>2687572.6316103293</v>
      </c>
      <c r="C144" s="7">
        <f t="shared" si="14"/>
        <v>0.50421420346821122</v>
      </c>
      <c r="D144" s="8">
        <f t="shared" si="15"/>
        <v>0.55967776584971451</v>
      </c>
      <c r="E144" s="9">
        <f t="shared" si="16"/>
        <v>201.51250000000002</v>
      </c>
      <c r="F144" s="8">
        <f t="shared" si="17"/>
        <v>163.32178103255538</v>
      </c>
    </row>
    <row r="145" spans="1:6" hidden="1">
      <c r="A145" s="7">
        <f t="shared" si="12"/>
        <v>141000</v>
      </c>
      <c r="B145" s="7">
        <f t="shared" si="13"/>
        <v>2698288.4842729713</v>
      </c>
      <c r="C145" s="7">
        <f t="shared" si="14"/>
        <v>0.50263435402519407</v>
      </c>
      <c r="D145" s="8">
        <f t="shared" si="15"/>
        <v>0.5579241329679655</v>
      </c>
      <c r="E145" s="9">
        <f t="shared" si="16"/>
        <v>202.951875</v>
      </c>
      <c r="F145" s="8">
        <f t="shared" si="17"/>
        <v>163.0657130200232</v>
      </c>
    </row>
    <row r="146" spans="1:6" hidden="1">
      <c r="A146" s="7">
        <f t="shared" si="12"/>
        <v>142000</v>
      </c>
      <c r="B146" s="7">
        <f t="shared" si="13"/>
        <v>2708944.4003748051</v>
      </c>
      <c r="C146" s="7">
        <f t="shared" si="14"/>
        <v>0.50106566968917843</v>
      </c>
      <c r="D146" s="8">
        <f t="shared" si="15"/>
        <v>0.55618289335498805</v>
      </c>
      <c r="E146" s="9">
        <f t="shared" si="16"/>
        <v>204.39125000000001</v>
      </c>
      <c r="F146" s="8">
        <f t="shared" si="17"/>
        <v>162.81105620849922</v>
      </c>
    </row>
    <row r="147" spans="1:6" hidden="1">
      <c r="A147" s="7">
        <f t="shared" si="12"/>
        <v>143000</v>
      </c>
      <c r="B147" s="7">
        <f t="shared" si="13"/>
        <v>2719540.8020112915</v>
      </c>
      <c r="C147" s="7">
        <f t="shared" si="14"/>
        <v>0.49950799375496557</v>
      </c>
      <c r="D147" s="8">
        <f t="shared" si="15"/>
        <v>0.55445387306801186</v>
      </c>
      <c r="E147" s="9">
        <f t="shared" si="16"/>
        <v>205.830625</v>
      </c>
      <c r="F147" s="8">
        <f t="shared" si="17"/>
        <v>162.55779173144276</v>
      </c>
    </row>
    <row r="148" spans="1:6" hidden="1">
      <c r="A148" s="7">
        <f t="shared" si="12"/>
        <v>144000</v>
      </c>
      <c r="B148" s="7">
        <f t="shared" si="13"/>
        <v>2730078.1053743092</v>
      </c>
      <c r="C148" s="7">
        <f t="shared" si="14"/>
        <v>0.49796117279347663</v>
      </c>
      <c r="D148" s="8">
        <f t="shared" si="15"/>
        <v>0.55273690180075907</v>
      </c>
      <c r="E148" s="9">
        <f t="shared" si="16"/>
        <v>207.27</v>
      </c>
      <c r="F148" s="8">
        <f t="shared" si="17"/>
        <v>162.30590110230719</v>
      </c>
    </row>
    <row r="149" spans="1:6" hidden="1">
      <c r="A149" s="7">
        <f t="shared" si="12"/>
        <v>145000</v>
      </c>
      <c r="B149" s="7">
        <f t="shared" si="13"/>
        <v>2740556.7208751561</v>
      </c>
      <c r="C149" s="7">
        <f t="shared" si="14"/>
        <v>0.49642505656106306</v>
      </c>
      <c r="D149" s="8">
        <f t="shared" si="15"/>
        <v>0.55103181278278002</v>
      </c>
      <c r="E149" s="9">
        <f t="shared" si="16"/>
        <v>208.70937499999999</v>
      </c>
      <c r="F149" s="8">
        <f t="shared" si="17"/>
        <v>162.05536620428475</v>
      </c>
    </row>
    <row r="150" spans="1:6" hidden="1">
      <c r="A150" s="7">
        <f t="shared" si="12"/>
        <v>146000</v>
      </c>
      <c r="B150" s="7">
        <f t="shared" si="13"/>
        <v>2750977.053264149</v>
      </c>
      <c r="C150" s="7">
        <f t="shared" si="14"/>
        <v>0.49489949791193288</v>
      </c>
      <c r="D150" s="8">
        <f t="shared" si="15"/>
        <v>0.54933844268224552</v>
      </c>
      <c r="E150" s="9">
        <f t="shared" si="16"/>
        <v>210.14875000000001</v>
      </c>
      <c r="F150" s="8">
        <f t="shared" si="17"/>
        <v>161.80616928039666</v>
      </c>
    </row>
    <row r="151" spans="1:6" hidden="1">
      <c r="A151" s="7">
        <f t="shared" si="12"/>
        <v>147000</v>
      </c>
      <c r="B151" s="7">
        <f t="shared" si="13"/>
        <v>2761339.5017469483</v>
      </c>
      <c r="C151" s="7">
        <f t="shared" si="14"/>
        <v>0.49338435271356584</v>
      </c>
      <c r="D151" s="8">
        <f t="shared" si="15"/>
        <v>0.54765663151205812</v>
      </c>
      <c r="E151" s="9">
        <f t="shared" si="16"/>
        <v>211.58812499999999</v>
      </c>
      <c r="F151" s="8">
        <f t="shared" si="17"/>
        <v>161.55829292391516</v>
      </c>
    </row>
    <row r="152" spans="1:6" hidden="1">
      <c r="A152" s="7">
        <f t="shared" si="12"/>
        <v>148000</v>
      </c>
      <c r="B152" s="7">
        <f t="shared" si="13"/>
        <v>2771644.460097719</v>
      </c>
      <c r="C152" s="7">
        <f t="shared" si="14"/>
        <v>0.49187947976499602</v>
      </c>
      <c r="D152" s="8">
        <f t="shared" si="15"/>
        <v>0.54598622253914564</v>
      </c>
      <c r="E152" s="9">
        <f t="shared" si="16"/>
        <v>213.0275</v>
      </c>
      <c r="F152" s="8">
        <f t="shared" si="17"/>
        <v>161.31172006910379</v>
      </c>
    </row>
    <row r="153" spans="1:6" hidden="1">
      <c r="A153" s="7">
        <f t="shared" si="12"/>
        <v>149000</v>
      </c>
      <c r="B153" s="7">
        <f t="shared" si="13"/>
        <v>2781892.3167692292</v>
      </c>
      <c r="C153" s="7">
        <f t="shared" si="14"/>
        <v>0.49038474071784544</v>
      </c>
      <c r="D153" s="8">
        <f t="shared" si="15"/>
        <v>0.54432706219680849</v>
      </c>
      <c r="E153" s="9">
        <f t="shared" si="16"/>
        <v>214.46687500000002</v>
      </c>
      <c r="F153" s="8">
        <f t="shared" si="17"/>
        <v>161.06643398226331</v>
      </c>
    </row>
    <row r="154" spans="1:6">
      <c r="A154" s="4">
        <f t="shared" si="12"/>
        <v>150000</v>
      </c>
      <c r="B154" s="4">
        <f t="shared" si="13"/>
        <v>2792083.4550000001</v>
      </c>
      <c r="C154" s="4">
        <f t="shared" si="14"/>
        <v>0.4889</v>
      </c>
      <c r="D154" s="5">
        <f t="shared" si="15"/>
        <v>0.54267900000000002</v>
      </c>
      <c r="E154" s="6">
        <f t="shared" si="16"/>
        <v>215.90625</v>
      </c>
      <c r="F154" s="5">
        <f t="shared" si="17"/>
        <v>160.82241825307179</v>
      </c>
    </row>
  </sheetData>
  <sortState ref="A2:D13">
    <sortCondition ref="B2:B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4"/>
  <sheetViews>
    <sheetView zoomScaleNormal="100" workbookViewId="0">
      <selection activeCell="B6" sqref="B6"/>
    </sheetView>
  </sheetViews>
  <sheetFormatPr defaultRowHeight="15"/>
  <cols>
    <col min="1" max="6" width="15.85546875" customWidth="1"/>
    <col min="7" max="7" width="16.7109375" customWidth="1"/>
  </cols>
  <sheetData>
    <row r="1" spans="1:7">
      <c r="A1" s="2" t="s">
        <v>3</v>
      </c>
      <c r="B1" s="2">
        <v>1.2250000000000001</v>
      </c>
    </row>
    <row r="2" spans="1:7">
      <c r="A2" s="2" t="s">
        <v>4</v>
      </c>
      <c r="B2" s="2">
        <v>4.7E-2</v>
      </c>
    </row>
    <row r="3" spans="1:7">
      <c r="A3" s="2" t="s">
        <v>5</v>
      </c>
      <c r="B3" s="2">
        <v>0.05</v>
      </c>
    </row>
    <row r="4" spans="1:7">
      <c r="A4" s="3" t="s">
        <v>6</v>
      </c>
      <c r="B4" s="3">
        <v>23</v>
      </c>
    </row>
    <row r="5" spans="1:7">
      <c r="A5" s="3" t="s">
        <v>7</v>
      </c>
      <c r="B5" s="3">
        <v>0.28599999999999998</v>
      </c>
    </row>
    <row r="6" spans="1:7">
      <c r="A6" s="3" t="s">
        <v>8</v>
      </c>
      <c r="B6" s="3">
        <v>0.27</v>
      </c>
    </row>
    <row r="7" spans="1:7">
      <c r="A7" s="3" t="s">
        <v>11</v>
      </c>
      <c r="B7" s="3">
        <v>15000</v>
      </c>
    </row>
    <row r="8" spans="1:7">
      <c r="A8" s="19" t="s">
        <v>0</v>
      </c>
      <c r="B8" s="19" t="s">
        <v>1</v>
      </c>
      <c r="C8" s="19" t="s">
        <v>10</v>
      </c>
      <c r="D8" s="19" t="s">
        <v>9</v>
      </c>
      <c r="E8" s="19" t="s">
        <v>2</v>
      </c>
      <c r="F8" s="19" t="s">
        <v>17</v>
      </c>
    </row>
    <row r="9" spans="1:7">
      <c r="A9" s="4">
        <v>5000</v>
      </c>
      <c r="B9" s="4">
        <f>(A9*9.8)*D9*(1+B$4)</f>
        <v>360847.72466839594</v>
      </c>
      <c r="C9" s="4">
        <f xml:space="preserve"> 1 - B$5 * LOG(A9 / B$7)</f>
        <v>1.1364566788498234</v>
      </c>
      <c r="D9" s="5">
        <f>B$6 * C9</f>
        <v>0.30684330328945231</v>
      </c>
      <c r="E9" s="6">
        <f>0.5 * B$1 * B$2 * (B$3*A9)</f>
        <v>7.1968750000000004</v>
      </c>
      <c r="F9" s="5">
        <f xml:space="preserve"> SQRT((2 * B9) / (B$1 * B$2 * (B$3*A9)))</f>
        <v>223.91851525427887</v>
      </c>
    </row>
    <row r="10" spans="1:7" hidden="1">
      <c r="A10" s="7">
        <f>A9+1000</f>
        <v>6000</v>
      </c>
      <c r="B10" s="7">
        <f t="shared" ref="B10:B73" si="0">(A10*9.8)*D10*(1+B$4)</f>
        <v>424388.6624451768</v>
      </c>
      <c r="C10" s="7">
        <f t="shared" ref="C10:C73" si="1" xml:space="preserve"> 1 - B$5 * LOG(A10 / B$7)</f>
        <v>1.1138108424802027</v>
      </c>
      <c r="D10" s="8">
        <f t="shared" ref="D10:D73" si="2">B$6 * C10</f>
        <v>0.30072892746965474</v>
      </c>
      <c r="E10" s="9">
        <f t="shared" ref="E10:E73" si="3">0.5 * B$1 * B$2 * (B$3*A10)</f>
        <v>8.6362500000000004</v>
      </c>
      <c r="F10" s="8">
        <f t="shared" ref="F10:F73" si="4" xml:space="preserve"> SQRT((2 * B10) / (B$1 * B$2 * (B$3*A10)))</f>
        <v>221.67631006967181</v>
      </c>
    </row>
    <row r="11" spans="1:7" hidden="1">
      <c r="A11" s="7">
        <f t="shared" ref="A11:A74" si="5">A10+1000</f>
        <v>7000</v>
      </c>
      <c r="B11" s="7">
        <f t="shared" si="0"/>
        <v>486608.82555077726</v>
      </c>
      <c r="C11" s="7">
        <f t="shared" si="1"/>
        <v>1.0946640606458473</v>
      </c>
      <c r="D11" s="8">
        <f t="shared" si="2"/>
        <v>0.29555929637437878</v>
      </c>
      <c r="E11" s="9">
        <f t="shared" si="3"/>
        <v>10.075625</v>
      </c>
      <c r="F11" s="8">
        <f t="shared" si="4"/>
        <v>219.76270549551168</v>
      </c>
    </row>
    <row r="12" spans="1:7" hidden="1">
      <c r="A12" s="7">
        <f t="shared" si="5"/>
        <v>8000</v>
      </c>
      <c r="B12" s="7">
        <f t="shared" si="0"/>
        <v>547698.30732323823</v>
      </c>
      <c r="C12" s="7">
        <f t="shared" si="1"/>
        <v>1.0780783638102289</v>
      </c>
      <c r="D12" s="8">
        <f t="shared" si="2"/>
        <v>0.29108115822876185</v>
      </c>
      <c r="E12" s="9">
        <f t="shared" si="3"/>
        <v>11.515000000000001</v>
      </c>
      <c r="F12" s="8">
        <f t="shared" si="4"/>
        <v>218.09149432705115</v>
      </c>
    </row>
    <row r="13" spans="1:7" hidden="1">
      <c r="A13" s="7">
        <f t="shared" si="5"/>
        <v>9000</v>
      </c>
      <c r="B13" s="7">
        <f t="shared" si="0"/>
        <v>607799.24043076998</v>
      </c>
      <c r="C13" s="7">
        <f t="shared" si="1"/>
        <v>1.0634487423902779</v>
      </c>
      <c r="D13" s="8">
        <f t="shared" si="2"/>
        <v>0.28713116044537507</v>
      </c>
      <c r="E13" s="9">
        <f t="shared" si="3"/>
        <v>12.954375000000001</v>
      </c>
      <c r="F13" s="8">
        <f t="shared" si="4"/>
        <v>216.6066791479422</v>
      </c>
    </row>
    <row r="14" spans="1:7">
      <c r="A14" s="10">
        <f t="shared" si="5"/>
        <v>10000</v>
      </c>
      <c r="B14" s="10">
        <f t="shared" si="0"/>
        <v>667021.94804110588</v>
      </c>
      <c r="C14" s="10">
        <f t="shared" si="1"/>
        <v>1.0503621000899248</v>
      </c>
      <c r="D14" s="11">
        <f t="shared" si="2"/>
        <v>0.28359776702427969</v>
      </c>
      <c r="E14" s="12">
        <f t="shared" si="3"/>
        <v>14.393750000000001</v>
      </c>
      <c r="F14" s="11">
        <f t="shared" si="4"/>
        <v>215.26978870890341</v>
      </c>
      <c r="G14" t="s">
        <v>12</v>
      </c>
    </row>
    <row r="15" spans="1:7" hidden="1">
      <c r="A15" s="7">
        <f t="shared" si="5"/>
        <v>11000</v>
      </c>
      <c r="B15" s="7">
        <f t="shared" si="0"/>
        <v>725454.56385292276</v>
      </c>
      <c r="C15" s="7">
        <f t="shared" si="1"/>
        <v>1.0385237921346724</v>
      </c>
      <c r="D15" s="8">
        <f t="shared" si="2"/>
        <v>0.28040142387636158</v>
      </c>
      <c r="E15" s="9">
        <f t="shared" si="3"/>
        <v>15.833125000000001</v>
      </c>
      <c r="F15" s="8">
        <f t="shared" si="4"/>
        <v>214.05323136768081</v>
      </c>
    </row>
    <row r="16" spans="1:7" hidden="1">
      <c r="A16" s="7">
        <f t="shared" si="5"/>
        <v>12000</v>
      </c>
      <c r="B16" s="7">
        <f t="shared" si="0"/>
        <v>783169.1233355304</v>
      </c>
      <c r="C16" s="7">
        <f t="shared" si="1"/>
        <v>1.0277162637203041</v>
      </c>
      <c r="D16" s="8">
        <f t="shared" si="2"/>
        <v>0.27748339120448212</v>
      </c>
      <c r="E16" s="9">
        <f t="shared" si="3"/>
        <v>17.272500000000001</v>
      </c>
      <c r="F16" s="8">
        <f t="shared" si="4"/>
        <v>212.93653257062417</v>
      </c>
    </row>
    <row r="17" spans="1:7" hidden="1">
      <c r="A17" s="7">
        <f t="shared" si="5"/>
        <v>13000</v>
      </c>
      <c r="B17" s="7">
        <f t="shared" si="0"/>
        <v>840225.61001172429</v>
      </c>
      <c r="C17" s="7">
        <f t="shared" si="1"/>
        <v>1.0177743013301694</v>
      </c>
      <c r="D17" s="8">
        <f t="shared" si="2"/>
        <v>0.27479906135914578</v>
      </c>
      <c r="E17" s="9">
        <f t="shared" si="3"/>
        <v>18.711874999999999</v>
      </c>
      <c r="F17" s="8">
        <f t="shared" si="4"/>
        <v>211.90407259841029</v>
      </c>
    </row>
    <row r="18" spans="1:7" hidden="1">
      <c r="A18" s="7">
        <f t="shared" si="5"/>
        <v>14000</v>
      </c>
      <c r="B18" s="7">
        <f t="shared" si="0"/>
        <v>896674.74928759411</v>
      </c>
      <c r="C18" s="7">
        <f t="shared" si="1"/>
        <v>1.0085694818859487</v>
      </c>
      <c r="D18" s="8">
        <f t="shared" si="2"/>
        <v>0.27231376010920616</v>
      </c>
      <c r="E18" s="9">
        <f t="shared" si="3"/>
        <v>20.151250000000001</v>
      </c>
      <c r="F18" s="8">
        <f t="shared" si="4"/>
        <v>210.94365879021393</v>
      </c>
    </row>
    <row r="19" spans="1:7">
      <c r="A19" s="13">
        <f t="shared" si="5"/>
        <v>15000</v>
      </c>
      <c r="B19" s="13">
        <f t="shared" si="0"/>
        <v>952560</v>
      </c>
      <c r="C19" s="13">
        <f t="shared" si="1"/>
        <v>1</v>
      </c>
      <c r="D19" s="14">
        <f t="shared" si="2"/>
        <v>0.27</v>
      </c>
      <c r="E19" s="15">
        <f t="shared" si="3"/>
        <v>21.590624999999999</v>
      </c>
      <c r="F19" s="14">
        <f t="shared" si="4"/>
        <v>210.04558775696816</v>
      </c>
      <c r="G19" t="s">
        <v>13</v>
      </c>
    </row>
    <row r="20" spans="1:7" hidden="1">
      <c r="A20" s="7">
        <f t="shared" si="5"/>
        <v>16000</v>
      </c>
      <c r="B20" s="7">
        <f t="shared" si="0"/>
        <v>1007919.012573379</v>
      </c>
      <c r="C20" s="7">
        <f t="shared" si="1"/>
        <v>0.99198378505033036</v>
      </c>
      <c r="D20" s="8">
        <f t="shared" si="2"/>
        <v>0.26783562196358923</v>
      </c>
      <c r="E20" s="9">
        <f t="shared" si="3"/>
        <v>23.03</v>
      </c>
      <c r="F20" s="8">
        <f t="shared" si="4"/>
        <v>209.20200848677669</v>
      </c>
    </row>
    <row r="21" spans="1:7" hidden="1">
      <c r="A21" s="7">
        <f t="shared" si="5"/>
        <v>17000</v>
      </c>
      <c r="B21" s="7">
        <f t="shared" si="0"/>
        <v>1062784.7212596929</v>
      </c>
      <c r="C21" s="7">
        <f t="shared" si="1"/>
        <v>0.98445370857573855</v>
      </c>
      <c r="D21" s="8">
        <f t="shared" si="2"/>
        <v>0.26580250131544941</v>
      </c>
      <c r="E21" s="9">
        <f t="shared" si="3"/>
        <v>24.469374999999999</v>
      </c>
      <c r="F21" s="8">
        <f t="shared" si="4"/>
        <v>208.40647732116705</v>
      </c>
    </row>
    <row r="22" spans="1:7" hidden="1">
      <c r="A22" s="7">
        <f t="shared" si="5"/>
        <v>18000</v>
      </c>
      <c r="B22" s="7">
        <f t="shared" si="0"/>
        <v>1117186.1785293052</v>
      </c>
      <c r="C22" s="7">
        <f t="shared" si="1"/>
        <v>0.9773541636303793</v>
      </c>
      <c r="D22" s="8">
        <f t="shared" si="2"/>
        <v>0.26388562418020245</v>
      </c>
      <c r="E22" s="9">
        <f t="shared" si="3"/>
        <v>25.908750000000001</v>
      </c>
      <c r="F22" s="8">
        <f t="shared" si="4"/>
        <v>207.65363928569801</v>
      </c>
    </row>
    <row r="23" spans="1:7" hidden="1">
      <c r="A23" s="7">
        <f t="shared" si="5"/>
        <v>19000</v>
      </c>
      <c r="B23" s="7">
        <f t="shared" si="0"/>
        <v>1171149.2034986487</v>
      </c>
      <c r="C23" s="7">
        <f t="shared" si="1"/>
        <v>0.97063857021741573</v>
      </c>
      <c r="D23" s="8">
        <f t="shared" si="2"/>
        <v>0.26207241395870229</v>
      </c>
      <c r="E23" s="9">
        <f t="shared" si="3"/>
        <v>27.348125</v>
      </c>
      <c r="F23" s="8">
        <f t="shared" si="4"/>
        <v>206.93899497826283</v>
      </c>
    </row>
    <row r="24" spans="1:7">
      <c r="A24" s="10">
        <f t="shared" si="5"/>
        <v>20000</v>
      </c>
      <c r="B24" s="10">
        <f t="shared" si="0"/>
        <v>1224696.89349084</v>
      </c>
      <c r="C24" s="10">
        <f t="shared" si="1"/>
        <v>0.96426752133002624</v>
      </c>
      <c r="D24" s="11">
        <f t="shared" si="2"/>
        <v>0.26035223075910713</v>
      </c>
      <c r="E24" s="12">
        <f t="shared" si="3"/>
        <v>28.787500000000001</v>
      </c>
      <c r="F24" s="11">
        <f t="shared" si="4"/>
        <v>206.2587268162759</v>
      </c>
      <c r="G24" t="s">
        <v>14</v>
      </c>
    </row>
    <row r="25" spans="1:7" hidden="1">
      <c r="A25" s="7">
        <f t="shared" si="5"/>
        <v>21000</v>
      </c>
      <c r="B25" s="7">
        <f t="shared" si="0"/>
        <v>1277850.0330450691</v>
      </c>
      <c r="C25" s="7">
        <f t="shared" si="1"/>
        <v>0.95820738179602394</v>
      </c>
      <c r="D25" s="8">
        <f t="shared" si="2"/>
        <v>0.25871599308492649</v>
      </c>
      <c r="E25" s="9">
        <f t="shared" si="3"/>
        <v>30.226875</v>
      </c>
      <c r="F25" s="8">
        <f t="shared" si="4"/>
        <v>205.60956735812783</v>
      </c>
    </row>
    <row r="26" spans="1:7" hidden="1">
      <c r="A26" s="7">
        <f t="shared" si="5"/>
        <v>22000</v>
      </c>
      <c r="B26" s="7">
        <f t="shared" si="0"/>
        <v>1330627.4248553363</v>
      </c>
      <c r="C26" s="7">
        <f t="shared" si="1"/>
        <v>0.95242921337477382</v>
      </c>
      <c r="D26" s="8">
        <f t="shared" si="2"/>
        <v>0.25715588761118896</v>
      </c>
      <c r="E26" s="9">
        <f t="shared" si="3"/>
        <v>31.666250000000002</v>
      </c>
      <c r="F26" s="8">
        <f t="shared" si="4"/>
        <v>204.98869802025939</v>
      </c>
    </row>
    <row r="27" spans="1:7" hidden="1">
      <c r="A27" s="7">
        <f t="shared" si="5"/>
        <v>23000</v>
      </c>
      <c r="B27" s="7">
        <f t="shared" si="0"/>
        <v>1383046.1604236658</v>
      </c>
      <c r="C27" s="7">
        <f t="shared" si="1"/>
        <v>0.94690793898889325</v>
      </c>
      <c r="D27" s="8">
        <f t="shared" si="2"/>
        <v>0.2556651435270012</v>
      </c>
      <c r="E27" s="9">
        <f t="shared" si="3"/>
        <v>33.105625000000003</v>
      </c>
      <c r="F27" s="8">
        <f t="shared" si="4"/>
        <v>204.39367012971064</v>
      </c>
    </row>
    <row r="28" spans="1:7" hidden="1">
      <c r="A28" s="7">
        <f t="shared" si="5"/>
        <v>24000</v>
      </c>
      <c r="B28" s="7">
        <f t="shared" si="0"/>
        <v>1435121.8435614144</v>
      </c>
      <c r="C28" s="7">
        <f t="shared" si="1"/>
        <v>0.94162168496040555</v>
      </c>
      <c r="D28" s="8">
        <f t="shared" si="2"/>
        <v>0.2542378549393095</v>
      </c>
      <c r="E28" s="9">
        <f t="shared" si="3"/>
        <v>34.545000000000002</v>
      </c>
      <c r="F28" s="8">
        <f t="shared" si="4"/>
        <v>203.82234264254663</v>
      </c>
    </row>
    <row r="29" spans="1:7" hidden="1">
      <c r="A29" s="7">
        <f t="shared" si="5"/>
        <v>25000</v>
      </c>
      <c r="B29" s="7">
        <f t="shared" si="0"/>
        <v>1486868.776581195</v>
      </c>
      <c r="C29" s="7">
        <f t="shared" si="1"/>
        <v>0.93655125760972213</v>
      </c>
      <c r="D29" s="8">
        <f t="shared" si="2"/>
        <v>0.25286883955462497</v>
      </c>
      <c r="E29" s="9">
        <f t="shared" si="3"/>
        <v>35.984375</v>
      </c>
      <c r="F29" s="8">
        <f t="shared" si="4"/>
        <v>203.27283247114173</v>
      </c>
    </row>
    <row r="30" spans="1:7" hidden="1">
      <c r="A30" s="7">
        <f t="shared" si="5"/>
        <v>26000</v>
      </c>
      <c r="B30" s="7">
        <f t="shared" si="0"/>
        <v>1538300.116654665</v>
      </c>
      <c r="C30" s="7">
        <f t="shared" si="1"/>
        <v>0.93167972257027087</v>
      </c>
      <c r="D30" s="8">
        <f t="shared" si="2"/>
        <v>0.25155352509397316</v>
      </c>
      <c r="E30" s="9">
        <f t="shared" si="3"/>
        <v>37.423749999999998</v>
      </c>
      <c r="F30" s="8">
        <f t="shared" si="4"/>
        <v>202.74347447177564</v>
      </c>
    </row>
    <row r="31" spans="1:7" hidden="1">
      <c r="A31" s="7">
        <f t="shared" si="5"/>
        <v>27000</v>
      </c>
      <c r="B31" s="7">
        <f t="shared" si="0"/>
        <v>1589428.0080829719</v>
      </c>
      <c r="C31" s="7">
        <f t="shared" si="1"/>
        <v>0.92699206354045449</v>
      </c>
      <c r="D31" s="8">
        <f t="shared" si="2"/>
        <v>0.25028785715592272</v>
      </c>
      <c r="E31" s="9">
        <f t="shared" si="3"/>
        <v>38.863125000000004</v>
      </c>
      <c r="F31" s="8">
        <f t="shared" si="4"/>
        <v>202.23278891907978</v>
      </c>
    </row>
    <row r="32" spans="1:7" hidden="1">
      <c r="A32" s="7">
        <f t="shared" si="5"/>
        <v>28000</v>
      </c>
      <c r="B32" s="7">
        <f t="shared" si="0"/>
        <v>1640263.6949472674</v>
      </c>
      <c r="C32" s="7">
        <f t="shared" si="1"/>
        <v>0.92247490312605018</v>
      </c>
      <c r="D32" s="8">
        <f t="shared" si="2"/>
        <v>0.24906822384403357</v>
      </c>
      <c r="E32" s="9">
        <f t="shared" si="3"/>
        <v>40.302500000000002</v>
      </c>
      <c r="F32" s="8">
        <f t="shared" si="4"/>
        <v>201.73945484435461</v>
      </c>
    </row>
    <row r="33" spans="1:7" hidden="1">
      <c r="A33" s="7">
        <f t="shared" si="5"/>
        <v>29000</v>
      </c>
      <c r="B33" s="7">
        <f t="shared" si="0"/>
        <v>1690817.6176477836</v>
      </c>
      <c r="C33" s="7">
        <f t="shared" si="1"/>
        <v>0.91811627269082341</v>
      </c>
      <c r="D33" s="8">
        <f t="shared" si="2"/>
        <v>0.24789139362652235</v>
      </c>
      <c r="E33" s="9">
        <f t="shared" si="3"/>
        <v>41.741875</v>
      </c>
      <c r="F33" s="8">
        <f t="shared" si="4"/>
        <v>201.26228801136068</v>
      </c>
    </row>
    <row r="34" spans="1:7" hidden="1">
      <c r="A34" s="7">
        <f t="shared" si="5"/>
        <v>30000</v>
      </c>
      <c r="B34" s="7">
        <f t="shared" si="0"/>
        <v>1741099.496112942</v>
      </c>
      <c r="C34" s="7">
        <f t="shared" si="1"/>
        <v>0.91390542124010143</v>
      </c>
      <c r="D34" s="8">
        <f t="shared" si="2"/>
        <v>0.2467544637348274</v>
      </c>
      <c r="E34" s="9">
        <f t="shared" si="3"/>
        <v>43.181249999999999</v>
      </c>
      <c r="F34" s="8">
        <f t="shared" si="4"/>
        <v>200.800222592669</v>
      </c>
    </row>
    <row r="35" spans="1:7" hidden="1">
      <c r="A35" s="7">
        <f t="shared" si="5"/>
        <v>31000</v>
      </c>
      <c r="B35" s="7">
        <f t="shared" si="0"/>
        <v>1791118.401902867</v>
      </c>
      <c r="C35" s="7">
        <f t="shared" si="1"/>
        <v>0.90983265565332283</v>
      </c>
      <c r="D35" s="8">
        <f t="shared" si="2"/>
        <v>0.24565481702639719</v>
      </c>
      <c r="E35" s="9">
        <f t="shared" si="3"/>
        <v>44.620625000000004</v>
      </c>
      <c r="F35" s="8">
        <f t="shared" si="4"/>
        <v>200.35229582353233</v>
      </c>
    </row>
    <row r="36" spans="1:7">
      <c r="A36" s="10">
        <f t="shared" si="5"/>
        <v>32000</v>
      </c>
      <c r="B36" s="10">
        <f t="shared" si="0"/>
        <v>1840882.8210005625</v>
      </c>
      <c r="C36" s="10">
        <f t="shared" si="1"/>
        <v>0.90588920629043168</v>
      </c>
      <c r="D36" s="11">
        <f t="shared" si="2"/>
        <v>0.24459008569841656</v>
      </c>
      <c r="E36" s="12">
        <f t="shared" si="3"/>
        <v>46.06</v>
      </c>
      <c r="F36" s="11">
        <f t="shared" si="4"/>
        <v>199.91763507003722</v>
      </c>
      <c r="G36" t="s">
        <v>15</v>
      </c>
    </row>
    <row r="37" spans="1:7" hidden="1">
      <c r="A37" s="7">
        <f t="shared" si="5"/>
        <v>33000</v>
      </c>
      <c r="B37" s="7">
        <f t="shared" si="0"/>
        <v>1890400.7087473548</v>
      </c>
      <c r="C37" s="7">
        <f t="shared" si="1"/>
        <v>0.90206711328484901</v>
      </c>
      <c r="D37" s="8">
        <f t="shared" si="2"/>
        <v>0.24355812058690926</v>
      </c>
      <c r="E37" s="9">
        <f t="shared" si="3"/>
        <v>47.499375000000001</v>
      </c>
      <c r="F37" s="8">
        <f t="shared" si="4"/>
        <v>199.49544686893327</v>
      </c>
    </row>
    <row r="38" spans="1:7" hidden="1">
      <c r="A38" s="7">
        <f t="shared" si="5"/>
        <v>34000</v>
      </c>
      <c r="B38" s="7">
        <f t="shared" si="0"/>
        <v>1939679.5381140532</v>
      </c>
      <c r="C38" s="7">
        <f t="shared" si="1"/>
        <v>0.89835912981583987</v>
      </c>
      <c r="D38" s="8">
        <f t="shared" si="2"/>
        <v>0.24255696505027677</v>
      </c>
      <c r="E38" s="9">
        <f t="shared" si="3"/>
        <v>48.938749999999999</v>
      </c>
      <c r="F38" s="8">
        <f t="shared" si="4"/>
        <v>199.08500758850053</v>
      </c>
    </row>
    <row r="39" spans="1:7" hidden="1">
      <c r="A39" s="7">
        <f t="shared" si="5"/>
        <v>35000</v>
      </c>
      <c r="B39" s="7">
        <f t="shared" si="0"/>
        <v>1988726.3422887875</v>
      </c>
      <c r="C39" s="7">
        <f t="shared" si="1"/>
        <v>0.89475863940574596</v>
      </c>
      <c r="D39" s="8">
        <f t="shared" si="2"/>
        <v>0.24158483263955141</v>
      </c>
      <c r="E39" s="9">
        <f t="shared" si="3"/>
        <v>50.378125000000004</v>
      </c>
      <c r="F39" s="8">
        <f t="shared" si="4"/>
        <v>198.6856554305497</v>
      </c>
    </row>
    <row r="40" spans="1:7" hidden="1">
      <c r="A40" s="7">
        <f t="shared" si="5"/>
        <v>36000</v>
      </c>
      <c r="B40" s="7">
        <f t="shared" si="0"/>
        <v>2037547.7523941402</v>
      </c>
      <c r="C40" s="7">
        <f t="shared" si="1"/>
        <v>0.89125958487048074</v>
      </c>
      <c r="D40" s="8">
        <f t="shared" si="2"/>
        <v>0.2406400879150298</v>
      </c>
      <c r="E40" s="9">
        <f t="shared" si="3"/>
        <v>51.817500000000003</v>
      </c>
      <c r="F40" s="8">
        <f t="shared" si="4"/>
        <v>198.29678354852348</v>
      </c>
    </row>
    <row r="41" spans="1:7" hidden="1">
      <c r="A41" s="7">
        <f t="shared" si="5"/>
        <v>37000</v>
      </c>
      <c r="B41" s="7">
        <f t="shared" si="0"/>
        <v>2086150.0310106301</v>
      </c>
      <c r="C41" s="7">
        <f t="shared" si="1"/>
        <v>0.88785640700676427</v>
      </c>
      <c r="D41" s="8">
        <f t="shared" si="2"/>
        <v>0.23972122989182637</v>
      </c>
      <c r="E41" s="9">
        <f t="shared" si="3"/>
        <v>53.256875000000001</v>
      </c>
      <c r="F41" s="8">
        <f t="shared" si="4"/>
        <v>197.91783409956869</v>
      </c>
    </row>
    <row r="42" spans="1:7" hidden="1">
      <c r="A42" s="7">
        <f t="shared" si="5"/>
        <v>38000</v>
      </c>
      <c r="B42" s="7">
        <f t="shared" si="0"/>
        <v>2134539.1020736904</v>
      </c>
      <c r="C42" s="7">
        <f t="shared" si="1"/>
        <v>0.88454399145751716</v>
      </c>
      <c r="D42" s="8">
        <f t="shared" si="2"/>
        <v>0.23882687769352964</v>
      </c>
      <c r="E42" s="9">
        <f t="shared" si="3"/>
        <v>54.696249999999999</v>
      </c>
      <c r="F42" s="8">
        <f t="shared" si="4"/>
        <v>197.54829308224527</v>
      </c>
    </row>
    <row r="43" spans="1:7" hidden="1">
      <c r="A43" s="7">
        <f t="shared" si="5"/>
        <v>39000</v>
      </c>
      <c r="B43" s="7">
        <f t="shared" si="0"/>
        <v>2182720.5776216839</v>
      </c>
      <c r="C43" s="7">
        <f t="shared" si="1"/>
        <v>0.88131762248034606</v>
      </c>
      <c r="D43" s="8">
        <f t="shared" si="2"/>
        <v>0.23795575806969346</v>
      </c>
      <c r="E43" s="9">
        <f t="shared" si="3"/>
        <v>56.135625000000005</v>
      </c>
      <c r="F43" s="8">
        <f t="shared" si="4"/>
        <v>197.18768583834492</v>
      </c>
    </row>
    <row r="44" spans="1:7" hidden="1">
      <c r="A44" s="7">
        <f t="shared" si="5"/>
        <v>40000</v>
      </c>
      <c r="B44" s="7">
        <f t="shared" si="0"/>
        <v>2230699.7817989355</v>
      </c>
      <c r="C44" s="7">
        <f t="shared" si="1"/>
        <v>0.87817294257012757</v>
      </c>
      <c r="D44" s="8">
        <f t="shared" si="2"/>
        <v>0.23710669449393446</v>
      </c>
      <c r="E44" s="9">
        <f t="shared" si="3"/>
        <v>57.575000000000003</v>
      </c>
      <c r="F44" s="8">
        <f t="shared" si="4"/>
        <v>196.83557311869802</v>
      </c>
    </row>
    <row r="45" spans="1:7" hidden="1">
      <c r="A45" s="7">
        <f t="shared" si="5"/>
        <v>41000</v>
      </c>
      <c r="B45" s="7">
        <f t="shared" si="0"/>
        <v>2278481.772457147</v>
      </c>
      <c r="C45" s="7">
        <f t="shared" si="1"/>
        <v>0.8751059170680805</v>
      </c>
      <c r="D45" s="8">
        <f t="shared" si="2"/>
        <v>0.23627859760838174</v>
      </c>
      <c r="E45" s="9">
        <f t="shared" si="3"/>
        <v>59.014375000000001</v>
      </c>
      <c r="F45" s="8">
        <f t="shared" si="4"/>
        <v>196.49154763004557</v>
      </c>
    </row>
    <row r="46" spans="1:7" hidden="1">
      <c r="A46" s="7">
        <f t="shared" si="5"/>
        <v>42000</v>
      </c>
      <c r="B46" s="7">
        <f t="shared" si="0"/>
        <v>2326071.3606482572</v>
      </c>
      <c r="C46" s="7">
        <f t="shared" si="1"/>
        <v>0.87211280303612537</v>
      </c>
      <c r="D46" s="8">
        <f t="shared" si="2"/>
        <v>0.23547045681975387</v>
      </c>
      <c r="E46" s="9">
        <f t="shared" si="3"/>
        <v>60.453749999999999</v>
      </c>
      <c r="F46" s="8">
        <f t="shared" si="4"/>
        <v>196.15523099395463</v>
      </c>
    </row>
    <row r="47" spans="1:7" hidden="1">
      <c r="A47" s="7">
        <f t="shared" si="5"/>
        <v>43000</v>
      </c>
      <c r="B47" s="7">
        <f t="shared" si="0"/>
        <v>2373473.1282599117</v>
      </c>
      <c r="C47" s="7">
        <f t="shared" si="1"/>
        <v>0.86919012179416311</v>
      </c>
      <c r="D47" s="8">
        <f t="shared" si="2"/>
        <v>0.23468133288442405</v>
      </c>
      <c r="E47" s="9">
        <f t="shared" si="3"/>
        <v>61.893124999999998</v>
      </c>
      <c r="F47" s="8">
        <f t="shared" si="4"/>
        <v>195.82627106005114</v>
      </c>
    </row>
    <row r="48" spans="1:7" hidden="1">
      <c r="A48" s="7">
        <f t="shared" si="5"/>
        <v>44000</v>
      </c>
      <c r="B48" s="7">
        <f t="shared" si="0"/>
        <v>2420691.4440096542</v>
      </c>
      <c r="C48" s="7">
        <f t="shared" si="1"/>
        <v>0.86633463461487525</v>
      </c>
      <c r="D48" s="8">
        <f t="shared" si="2"/>
        <v>0.23391035134601634</v>
      </c>
      <c r="E48" s="9">
        <f t="shared" si="3"/>
        <v>63.332500000000003</v>
      </c>
      <c r="F48" s="8">
        <f t="shared" si="4"/>
        <v>195.50433952507623</v>
      </c>
    </row>
    <row r="49" spans="1:7">
      <c r="A49" s="10">
        <f t="shared" si="5"/>
        <v>45000</v>
      </c>
      <c r="B49" s="10">
        <f t="shared" si="0"/>
        <v>2467730.4779844373</v>
      </c>
      <c r="C49" s="10">
        <f t="shared" si="1"/>
        <v>0.86354332115017662</v>
      </c>
      <c r="D49" s="11">
        <f t="shared" si="2"/>
        <v>0.2331566967105477</v>
      </c>
      <c r="E49" s="12">
        <f t="shared" si="3"/>
        <v>64.771874999999994</v>
      </c>
      <c r="F49" s="11">
        <f t="shared" si="4"/>
        <v>195.18912981685153</v>
      </c>
      <c r="G49" t="s">
        <v>16</v>
      </c>
    </row>
    <row r="50" spans="1:7" hidden="1">
      <c r="A50" s="7">
        <f t="shared" si="5"/>
        <v>46000</v>
      </c>
      <c r="B50" s="7">
        <f t="shared" si="0"/>
        <v>2514594.2148871762</v>
      </c>
      <c r="C50" s="7">
        <f t="shared" si="1"/>
        <v>0.86081336022899468</v>
      </c>
      <c r="D50" s="8">
        <f t="shared" si="2"/>
        <v>0.23241960726182859</v>
      </c>
      <c r="E50" s="9">
        <f t="shared" si="3"/>
        <v>66.211250000000007</v>
      </c>
      <c r="F50" s="8">
        <f t="shared" si="4"/>
        <v>194.88035520849238</v>
      </c>
    </row>
    <row r="51" spans="1:7" hidden="1">
      <c r="A51" s="7">
        <f t="shared" si="5"/>
        <v>47000</v>
      </c>
      <c r="B51" s="7">
        <f t="shared" si="0"/>
        <v>2561286.4661309561</v>
      </c>
      <c r="C51" s="7">
        <f t="shared" si="1"/>
        <v>0.85814211272030971</v>
      </c>
      <c r="D51" s="8">
        <f t="shared" si="2"/>
        <v>0.23169837043448363</v>
      </c>
      <c r="E51" s="9">
        <f t="shared" si="3"/>
        <v>67.650625000000005</v>
      </c>
      <c r="F51" s="8">
        <f t="shared" si="4"/>
        <v>194.57774713339424</v>
      </c>
    </row>
    <row r="52" spans="1:7" hidden="1">
      <c r="A52" s="7">
        <f t="shared" si="5"/>
        <v>48000</v>
      </c>
      <c r="B52" s="7">
        <f t="shared" si="0"/>
        <v>2607810.8809035355</v>
      </c>
      <c r="C52" s="7">
        <f t="shared" si="1"/>
        <v>0.85552710620050687</v>
      </c>
      <c r="D52" s="8">
        <f t="shared" si="2"/>
        <v>0.23099231867413686</v>
      </c>
      <c r="E52" s="9">
        <f t="shared" si="3"/>
        <v>69.09</v>
      </c>
      <c r="F52" s="8">
        <f t="shared" si="4"/>
        <v>194.28105367583035</v>
      </c>
    </row>
    <row r="53" spans="1:7" hidden="1">
      <c r="A53" s="7">
        <f t="shared" si="5"/>
        <v>49000</v>
      </c>
      <c r="B53" s="7">
        <f t="shared" si="0"/>
        <v>2654170.9563094634</v>
      </c>
      <c r="C53" s="7">
        <f t="shared" si="1"/>
        <v>0.85296602120177001</v>
      </c>
      <c r="D53" s="8">
        <f t="shared" si="2"/>
        <v>0.23030082572447791</v>
      </c>
      <c r="E53" s="9">
        <f t="shared" si="3"/>
        <v>70.529375000000002</v>
      </c>
      <c r="F53" s="8">
        <f t="shared" si="4"/>
        <v>193.99003821560893</v>
      </c>
    </row>
    <row r="54" spans="1:7" hidden="1">
      <c r="A54" s="7">
        <f t="shared" si="5"/>
        <v>50000</v>
      </c>
      <c r="B54" s="7">
        <f t="shared" si="0"/>
        <v>2700370.0466839601</v>
      </c>
      <c r="C54" s="7">
        <f t="shared" si="1"/>
        <v>0.85045667884982346</v>
      </c>
      <c r="D54" s="8">
        <f t="shared" si="2"/>
        <v>0.22962330328945235</v>
      </c>
      <c r="E54" s="9">
        <f t="shared" si="3"/>
        <v>71.96875</v>
      </c>
      <c r="F54" s="8">
        <f t="shared" si="4"/>
        <v>193.70447820826459</v>
      </c>
    </row>
    <row r="55" spans="1:7" hidden="1">
      <c r="A55" s="7">
        <f t="shared" si="5"/>
        <v>51000</v>
      </c>
      <c r="B55" s="7">
        <f t="shared" si="0"/>
        <v>2746411.3721614406</v>
      </c>
      <c r="C55" s="7">
        <f t="shared" si="1"/>
        <v>0.84799702972591506</v>
      </c>
      <c r="D55" s="8">
        <f t="shared" si="2"/>
        <v>0.2289591980259971</v>
      </c>
      <c r="E55" s="9">
        <f t="shared" si="3"/>
        <v>73.408124999999998</v>
      </c>
      <c r="F55" s="8">
        <f t="shared" si="4"/>
        <v>193.42416408481029</v>
      </c>
    </row>
    <row r="56" spans="1:7" hidden="1">
      <c r="A56" s="7">
        <f t="shared" si="5"/>
        <v>52000</v>
      </c>
      <c r="B56" s="7">
        <f t="shared" si="0"/>
        <v>2792298.0265717627</v>
      </c>
      <c r="C56" s="7">
        <f t="shared" si="1"/>
        <v>0.84558514381037231</v>
      </c>
      <c r="D56" s="8">
        <f t="shared" si="2"/>
        <v>0.22830798882880055</v>
      </c>
      <c r="E56" s="9">
        <f t="shared" si="3"/>
        <v>74.847499999999997</v>
      </c>
      <c r="F56" s="8">
        <f t="shared" si="4"/>
        <v>193.14889825723247</v>
      </c>
    </row>
    <row r="57" spans="1:7" hidden="1">
      <c r="A57" s="7">
        <f t="shared" si="5"/>
        <v>53000</v>
      </c>
      <c r="B57" s="7">
        <f t="shared" si="0"/>
        <v>2838032.9847288798</v>
      </c>
      <c r="C57" s="7">
        <f t="shared" si="1"/>
        <v>0.84321920138409912</v>
      </c>
      <c r="D57" s="8">
        <f t="shared" si="2"/>
        <v>0.22766918437370678</v>
      </c>
      <c r="E57" s="9">
        <f t="shared" si="3"/>
        <v>76.286874999999995</v>
      </c>
      <c r="F57" s="8">
        <f t="shared" si="4"/>
        <v>192.87849421774214</v>
      </c>
    </row>
    <row r="58" spans="1:7" hidden="1">
      <c r="A58" s="7">
        <f t="shared" si="5"/>
        <v>54000</v>
      </c>
      <c r="B58" s="7">
        <f t="shared" si="0"/>
        <v>2883619.1091692382</v>
      </c>
      <c r="C58" s="7">
        <f t="shared" si="1"/>
        <v>0.84089748478055582</v>
      </c>
      <c r="D58" s="8">
        <f t="shared" si="2"/>
        <v>0.22704232089075008</v>
      </c>
      <c r="E58" s="9">
        <f t="shared" si="3"/>
        <v>77.726250000000007</v>
      </c>
      <c r="F58" s="8">
        <f t="shared" si="4"/>
        <v>192.61277572135307</v>
      </c>
    </row>
    <row r="59" spans="1:7" hidden="1">
      <c r="A59" s="7">
        <f t="shared" si="5"/>
        <v>55000</v>
      </c>
      <c r="B59" s="7">
        <f t="shared" si="0"/>
        <v>2929059.1563908868</v>
      </c>
      <c r="C59" s="7">
        <f t="shared" si="1"/>
        <v>0.83861837089457114</v>
      </c>
      <c r="D59" s="8">
        <f t="shared" si="2"/>
        <v>0.22642696014153421</v>
      </c>
      <c r="E59" s="9">
        <f t="shared" si="3"/>
        <v>79.165625000000006</v>
      </c>
      <c r="F59" s="8">
        <f t="shared" si="4"/>
        <v>192.35157604268809</v>
      </c>
    </row>
    <row r="60" spans="1:7" hidden="1">
      <c r="A60" s="7">
        <f t="shared" si="5"/>
        <v>56000</v>
      </c>
      <c r="B60" s="7">
        <f t="shared" si="0"/>
        <v>2974355.7826386928</v>
      </c>
      <c r="C60" s="7">
        <f t="shared" si="1"/>
        <v>0.83638032436615151</v>
      </c>
      <c r="D60" s="8">
        <f t="shared" si="2"/>
        <v>0.22582268757886093</v>
      </c>
      <c r="E60" s="9">
        <f t="shared" si="3"/>
        <v>80.605000000000004</v>
      </c>
      <c r="F60" s="8">
        <f t="shared" si="4"/>
        <v>192.09473729905406</v>
      </c>
    </row>
    <row r="61" spans="1:7" hidden="1">
      <c r="A61" s="7">
        <f t="shared" si="5"/>
        <v>57000</v>
      </c>
      <c r="B61" s="7">
        <f t="shared" si="0"/>
        <v>3019511.5492762323</v>
      </c>
      <c r="C61" s="7">
        <f t="shared" si="1"/>
        <v>0.83418189136759235</v>
      </c>
      <c r="D61" s="8">
        <f t="shared" si="2"/>
        <v>0.22522911066924994</v>
      </c>
      <c r="E61" s="9">
        <f t="shared" si="3"/>
        <v>82.044375000000002</v>
      </c>
      <c r="F61" s="8">
        <f t="shared" si="4"/>
        <v>191.84210983280747</v>
      </c>
    </row>
    <row r="62" spans="1:7" hidden="1">
      <c r="A62" s="7">
        <f t="shared" si="5"/>
        <v>58000</v>
      </c>
      <c r="B62" s="7">
        <f t="shared" si="0"/>
        <v>3064528.9277805882</v>
      </c>
      <c r="C62" s="7">
        <f t="shared" si="1"/>
        <v>0.83202169393092473</v>
      </c>
      <c r="D62" s="8">
        <f t="shared" si="2"/>
        <v>0.2246458573613497</v>
      </c>
      <c r="E62" s="9">
        <f t="shared" si="3"/>
        <v>83.483750000000001</v>
      </c>
      <c r="F62" s="8">
        <f t="shared" si="4"/>
        <v>191.59355164687327</v>
      </c>
    </row>
    <row r="63" spans="1:7" hidden="1">
      <c r="A63" s="7">
        <f t="shared" si="5"/>
        <v>59000</v>
      </c>
      <c r="B63" s="7">
        <f t="shared" si="0"/>
        <v>3109410.3043926014</v>
      </c>
      <c r="C63" s="7">
        <f t="shared" si="1"/>
        <v>0.82989842476027165</v>
      </c>
      <c r="D63" s="8">
        <f t="shared" si="2"/>
        <v>0.22407257468527336</v>
      </c>
      <c r="E63" s="9">
        <f t="shared" si="3"/>
        <v>84.923124999999999</v>
      </c>
      <c r="F63" s="8">
        <f t="shared" si="4"/>
        <v>191.34892788801164</v>
      </c>
    </row>
    <row r="64" spans="1:7" hidden="1">
      <c r="A64" s="7">
        <f t="shared" si="5"/>
        <v>60000</v>
      </c>
      <c r="B64" s="7">
        <f t="shared" si="0"/>
        <v>3154157.984451768</v>
      </c>
      <c r="C64" s="7">
        <f t="shared" si="1"/>
        <v>0.82781084248020276</v>
      </c>
      <c r="D64" s="8">
        <f t="shared" si="2"/>
        <v>0.22350892746965476</v>
      </c>
      <c r="E64" s="9">
        <f t="shared" si="3"/>
        <v>86.362499999999997</v>
      </c>
      <c r="F64" s="8">
        <f t="shared" si="4"/>
        <v>191.1081103730572</v>
      </c>
    </row>
    <row r="65" spans="1:6" hidden="1">
      <c r="A65" s="7">
        <f t="shared" si="5"/>
        <v>61000</v>
      </c>
      <c r="B65" s="7">
        <f t="shared" si="0"/>
        <v>3198774.1964420769</v>
      </c>
      <c r="C65" s="7">
        <f t="shared" si="1"/>
        <v>0.82575776727684547</v>
      </c>
      <c r="D65" s="8">
        <f t="shared" si="2"/>
        <v>0.2229545971647483</v>
      </c>
      <c r="E65" s="9">
        <f t="shared" si="3"/>
        <v>87.801874999999995</v>
      </c>
      <c r="F65" s="8">
        <f t="shared" si="4"/>
        <v>190.87097715390502</v>
      </c>
    </row>
    <row r="66" spans="1:6" hidden="1">
      <c r="A66" s="7">
        <f t="shared" si="5"/>
        <v>62000</v>
      </c>
      <c r="B66" s="7">
        <f t="shared" si="0"/>
        <v>3243261.0957724815</v>
      </c>
      <c r="C66" s="7">
        <f t="shared" si="1"/>
        <v>0.82373807689342426</v>
      </c>
      <c r="D66" s="8">
        <f t="shared" si="2"/>
        <v>0.22240928076122457</v>
      </c>
      <c r="E66" s="9">
        <f t="shared" si="3"/>
        <v>89.241250000000008</v>
      </c>
      <c r="F66" s="8">
        <f t="shared" si="4"/>
        <v>190.63741211749445</v>
      </c>
    </row>
    <row r="67" spans="1:6" hidden="1">
      <c r="A67" s="7">
        <f t="shared" si="5"/>
        <v>63000</v>
      </c>
      <c r="B67" s="7">
        <f t="shared" si="0"/>
        <v>3287620.7683134172</v>
      </c>
      <c r="C67" s="7">
        <f t="shared" si="1"/>
        <v>0.82175070294620045</v>
      </c>
      <c r="D67" s="8">
        <f t="shared" si="2"/>
        <v>0.22187268979547414</v>
      </c>
      <c r="E67" s="9">
        <f t="shared" si="3"/>
        <v>90.680625000000006</v>
      </c>
      <c r="F67" s="8">
        <f t="shared" si="4"/>
        <v>190.4073046174594</v>
      </c>
    </row>
    <row r="68" spans="1:6" hidden="1">
      <c r="A68" s="7">
        <f t="shared" si="5"/>
        <v>64000</v>
      </c>
      <c r="B68" s="7">
        <f t="shared" si="0"/>
        <v>3331855.2337087342</v>
      </c>
      <c r="C68" s="7">
        <f t="shared" si="1"/>
        <v>0.81979462753053312</v>
      </c>
      <c r="D68" s="8">
        <f t="shared" si="2"/>
        <v>0.22134454943324394</v>
      </c>
      <c r="E68" s="9">
        <f t="shared" si="3"/>
        <v>92.12</v>
      </c>
      <c r="F68" s="8">
        <f t="shared" si="4"/>
        <v>190.18054913447844</v>
      </c>
    </row>
    <row r="69" spans="1:6" hidden="1">
      <c r="A69" s="7">
        <f t="shared" si="5"/>
        <v>65000</v>
      </c>
      <c r="B69" s="7">
        <f t="shared" si="0"/>
        <v>3375966.44848058</v>
      </c>
      <c r="C69" s="7">
        <f t="shared" si="1"/>
        <v>0.8178688800900682</v>
      </c>
      <c r="D69" s="8">
        <f t="shared" si="2"/>
        <v>0.22082459762431841</v>
      </c>
      <c r="E69" s="9">
        <f t="shared" si="3"/>
        <v>93.559375000000003</v>
      </c>
      <c r="F69" s="8">
        <f t="shared" si="4"/>
        <v>189.95704496267689</v>
      </c>
    </row>
    <row r="70" spans="1:6" hidden="1">
      <c r="A70" s="7">
        <f t="shared" si="5"/>
        <v>66000</v>
      </c>
      <c r="B70" s="7">
        <f t="shared" si="0"/>
        <v>3419956.3089431822</v>
      </c>
      <c r="C70" s="7">
        <f t="shared" si="1"/>
        <v>0.81597253452495044</v>
      </c>
      <c r="D70" s="8">
        <f t="shared" si="2"/>
        <v>0.22031258432173664</v>
      </c>
      <c r="E70" s="9">
        <f t="shared" si="3"/>
        <v>94.998750000000001</v>
      </c>
      <c r="F70" s="8">
        <f t="shared" si="4"/>
        <v>189.73669591971552</v>
      </c>
    </row>
    <row r="71" spans="1:6" hidden="1">
      <c r="A71" s="7">
        <f t="shared" si="5"/>
        <v>67000</v>
      </c>
      <c r="B71" s="7">
        <f t="shared" si="0"/>
        <v>3463826.6539400015</v>
      </c>
      <c r="C71" s="7">
        <f t="shared" si="1"/>
        <v>0.81410470651748845</v>
      </c>
      <c r="D71" s="8">
        <f t="shared" si="2"/>
        <v>0.2198082707597219</v>
      </c>
      <c r="E71" s="9">
        <f t="shared" si="3"/>
        <v>96.438124999999999</v>
      </c>
      <c r="F71" s="8">
        <f t="shared" si="4"/>
        <v>189.5194100784461</v>
      </c>
    </row>
    <row r="72" spans="1:6" hidden="1">
      <c r="A72" s="7">
        <f t="shared" si="5"/>
        <v>68000</v>
      </c>
      <c r="B72" s="7">
        <f t="shared" si="0"/>
        <v>3507579.2674174421</v>
      </c>
      <c r="C72" s="7">
        <f t="shared" si="1"/>
        <v>0.81226455105594131</v>
      </c>
      <c r="D72" s="8">
        <f t="shared" si="2"/>
        <v>0.21931142878510418</v>
      </c>
      <c r="E72" s="9">
        <f t="shared" si="3"/>
        <v>97.877499999999998</v>
      </c>
      <c r="F72" s="8">
        <f t="shared" si="4"/>
        <v>189.3050995182341</v>
      </c>
    </row>
    <row r="73" spans="1:6" hidden="1">
      <c r="A73" s="7">
        <f t="shared" si="5"/>
        <v>69000</v>
      </c>
      <c r="B73" s="7">
        <f t="shared" si="0"/>
        <v>3551215.8808471332</v>
      </c>
      <c r="C73" s="7">
        <f t="shared" si="1"/>
        <v>0.81045126013906987</v>
      </c>
      <c r="D73" s="8">
        <f t="shared" si="2"/>
        <v>0.21882184023754889</v>
      </c>
      <c r="E73" s="9">
        <f t="shared" si="3"/>
        <v>99.316874999999996</v>
      </c>
      <c r="F73" s="8">
        <f t="shared" si="4"/>
        <v>189.09368009423915</v>
      </c>
    </row>
    <row r="74" spans="1:6" hidden="1">
      <c r="A74" s="7">
        <f t="shared" si="5"/>
        <v>70000</v>
      </c>
      <c r="B74" s="7">
        <f t="shared" ref="B74:B137" si="6">(A74*9.8)*D74*(1+B$4)</f>
        <v>3594738.1755077727</v>
      </c>
      <c r="C74" s="7">
        <f t="shared" ref="C74:C137" si="7" xml:space="preserve"> 1 - B$5 * LOG(A74 / B$7)</f>
        <v>0.80866406064584739</v>
      </c>
      <c r="D74" s="8">
        <f t="shared" ref="D74:D137" si="8">B$6 * C74</f>
        <v>0.21833929637437882</v>
      </c>
      <c r="E74" s="9">
        <f t="shared" ref="E74:E137" si="9">0.5 * B$1 * B$2 * (B$3*A74)</f>
        <v>100.75625000000001</v>
      </c>
      <c r="F74" s="8">
        <f t="shared" ref="F74:F137" si="10" xml:space="preserve"> SQRT((2 * B74) / (B$1 * B$2 * (B$3*A74)))</f>
        <v>188.8850712231179</v>
      </c>
    </row>
    <row r="75" spans="1:6" hidden="1">
      <c r="A75" s="7">
        <f t="shared" ref="A75:A138" si="11">A74+1000</f>
        <v>71000</v>
      </c>
      <c r="B75" s="7">
        <f t="shared" si="6"/>
        <v>3638147.7846365497</v>
      </c>
      <c r="C75" s="7">
        <f t="shared" si="7"/>
        <v>0.80690221235626935</v>
      </c>
      <c r="D75" s="8">
        <f t="shared" si="8"/>
        <v>0.21786359733619273</v>
      </c>
      <c r="E75" s="9">
        <f t="shared" si="9"/>
        <v>102.19562500000001</v>
      </c>
      <c r="F75" s="8">
        <f t="shared" si="10"/>
        <v>188.67919568376237</v>
      </c>
    </row>
    <row r="76" spans="1:6" hidden="1">
      <c r="A76" s="7">
        <f t="shared" si="11"/>
        <v>72000</v>
      </c>
      <c r="B76" s="7">
        <f t="shared" si="6"/>
        <v>3681446.2954593413</v>
      </c>
      <c r="C76" s="7">
        <f t="shared" si="7"/>
        <v>0.80516500611058206</v>
      </c>
      <c r="D76" s="8">
        <f t="shared" si="8"/>
        <v>0.21739455164985716</v>
      </c>
      <c r="E76" s="9">
        <f t="shared" si="9"/>
        <v>103.63500000000001</v>
      </c>
      <c r="F76" s="8">
        <f t="shared" si="10"/>
        <v>188.47597943182353</v>
      </c>
    </row>
    <row r="77" spans="1:6" hidden="1">
      <c r="A77" s="7">
        <f t="shared" si="11"/>
        <v>73000</v>
      </c>
      <c r="B77" s="7">
        <f t="shared" si="6"/>
        <v>3724635.2511081034</v>
      </c>
      <c r="C77" s="7">
        <f t="shared" si="7"/>
        <v>0.80345176209547442</v>
      </c>
      <c r="D77" s="8">
        <f t="shared" si="8"/>
        <v>0.21693197576577811</v>
      </c>
      <c r="E77" s="9">
        <f t="shared" si="9"/>
        <v>105.074375</v>
      </c>
      <c r="F77" s="8">
        <f t="shared" si="10"/>
        <v>188.27535142688922</v>
      </c>
    </row>
    <row r="78" spans="1:6" hidden="1">
      <c r="A78" s="7">
        <f t="shared" si="11"/>
        <v>74000</v>
      </c>
      <c r="B78" s="7">
        <f t="shared" si="6"/>
        <v>3767716.152433183</v>
      </c>
      <c r="C78" s="7">
        <f t="shared" si="7"/>
        <v>0.8017618282468657</v>
      </c>
      <c r="D78" s="8">
        <f t="shared" si="8"/>
        <v>0.21647569362665375</v>
      </c>
      <c r="E78" s="9">
        <f t="shared" si="9"/>
        <v>106.51375</v>
      </c>
      <c r="F78" s="8">
        <f t="shared" si="10"/>
        <v>188.07724347129184</v>
      </c>
    </row>
    <row r="79" spans="1:6" hidden="1">
      <c r="A79" s="7">
        <f t="shared" si="11"/>
        <v>75000</v>
      </c>
      <c r="B79" s="7">
        <f t="shared" si="6"/>
        <v>3810690.4597176458</v>
      </c>
      <c r="C79" s="7">
        <f t="shared" si="7"/>
        <v>0.80009457875989864</v>
      </c>
      <c r="D79" s="8">
        <f t="shared" si="8"/>
        <v>0.21602553626517265</v>
      </c>
      <c r="E79" s="9">
        <f t="shared" si="9"/>
        <v>107.953125</v>
      </c>
      <c r="F79" s="8">
        <f t="shared" si="10"/>
        <v>187.88159005961796</v>
      </c>
    </row>
    <row r="80" spans="1:6" hidden="1">
      <c r="A80" s="7">
        <f t="shared" si="11"/>
        <v>76000</v>
      </c>
      <c r="B80" s="7">
        <f t="shared" si="6"/>
        <v>3853559.5943001667</v>
      </c>
      <c r="C80" s="7">
        <f t="shared" si="7"/>
        <v>0.79844941269761849</v>
      </c>
      <c r="D80" s="8">
        <f t="shared" si="8"/>
        <v>0.215581341428357</v>
      </c>
      <c r="E80" s="9">
        <f t="shared" si="9"/>
        <v>109.3925</v>
      </c>
      <c r="F80" s="8">
        <f t="shared" si="10"/>
        <v>187.68832823807628</v>
      </c>
    </row>
    <row r="81" spans="1:6" hidden="1">
      <c r="A81" s="7">
        <f t="shared" si="11"/>
        <v>77000</v>
      </c>
      <c r="B81" s="7">
        <f t="shared" si="6"/>
        <v>3896324.9401124935</v>
      </c>
      <c r="C81" s="7">
        <f t="shared" si="7"/>
        <v>0.79682575269059508</v>
      </c>
      <c r="D81" s="8">
        <f t="shared" si="8"/>
        <v>0.21514295322646068</v>
      </c>
      <c r="E81" s="9">
        <f t="shared" si="9"/>
        <v>110.831875</v>
      </c>
      <c r="F81" s="8">
        <f t="shared" si="10"/>
        <v>187.49739747295774</v>
      </c>
    </row>
    <row r="82" spans="1:6" hidden="1">
      <c r="A82" s="7">
        <f t="shared" si="11"/>
        <v>78000</v>
      </c>
      <c r="B82" s="7">
        <f t="shared" si="6"/>
        <v>3938987.8451370173</v>
      </c>
      <c r="C82" s="7">
        <f t="shared" si="7"/>
        <v>0.7952230437204475</v>
      </c>
      <c r="D82" s="8">
        <f t="shared" si="8"/>
        <v>0.21471022180452085</v>
      </c>
      <c r="E82" s="9">
        <f t="shared" si="9"/>
        <v>112.27125000000001</v>
      </c>
      <c r="F82" s="8">
        <f t="shared" si="10"/>
        <v>187.30873952748979</v>
      </c>
    </row>
    <row r="83" spans="1:6" hidden="1">
      <c r="A83" s="7">
        <f t="shared" si="11"/>
        <v>79000</v>
      </c>
      <c r="B83" s="7">
        <f t="shared" si="6"/>
        <v>3981549.6227896032</v>
      </c>
      <c r="C83" s="7">
        <f t="shared" si="7"/>
        <v>0.79364075198085859</v>
      </c>
      <c r="D83" s="8">
        <f t="shared" si="8"/>
        <v>0.21428300303483183</v>
      </c>
      <c r="E83" s="9">
        <f t="shared" si="9"/>
        <v>113.71062500000001</v>
      </c>
      <c r="F83" s="8">
        <f t="shared" si="10"/>
        <v>187.12229834644941</v>
      </c>
    </row>
    <row r="84" spans="1:6" hidden="1">
      <c r="A84" s="7">
        <f t="shared" si="11"/>
        <v>80000</v>
      </c>
      <c r="B84" s="7">
        <f t="shared" si="6"/>
        <v>4024011.5532323825</v>
      </c>
      <c r="C84" s="7">
        <f t="shared" si="7"/>
        <v>0.792078363810229</v>
      </c>
      <c r="D84" s="8">
        <f t="shared" si="8"/>
        <v>0.21386115822876184</v>
      </c>
      <c r="E84" s="9">
        <f t="shared" si="9"/>
        <v>115.15</v>
      </c>
      <c r="F84" s="8">
        <f t="shared" si="10"/>
        <v>186.93801994795362</v>
      </c>
    </row>
    <row r="85" spans="1:6" hidden="1">
      <c r="A85" s="7">
        <f t="shared" si="11"/>
        <v>81000</v>
      </c>
      <c r="B85" s="7">
        <f t="shared" si="6"/>
        <v>4066374.8846209003</v>
      </c>
      <c r="C85" s="7">
        <f t="shared" si="7"/>
        <v>0.790535384690631</v>
      </c>
      <c r="D85" s="8">
        <f t="shared" si="8"/>
        <v>0.21344455386647038</v>
      </c>
      <c r="E85" s="9">
        <f t="shared" si="9"/>
        <v>116.589375</v>
      </c>
      <c r="F85" s="8">
        <f t="shared" si="10"/>
        <v>186.75585232189795</v>
      </c>
    </row>
    <row r="86" spans="1:6" hidden="1">
      <c r="A86" s="7">
        <f t="shared" si="11"/>
        <v>82000</v>
      </c>
      <c r="B86" s="7">
        <f t="shared" si="6"/>
        <v>4108640.8342896691</v>
      </c>
      <c r="C86" s="7">
        <f t="shared" si="7"/>
        <v>0.78901133830818182</v>
      </c>
      <c r="D86" s="8">
        <f t="shared" si="8"/>
        <v>0.2130330613432091</v>
      </c>
      <c r="E86" s="9">
        <f t="shared" si="9"/>
        <v>118.02875</v>
      </c>
      <c r="F86" s="8">
        <f t="shared" si="10"/>
        <v>186.57574533455752</v>
      </c>
    </row>
    <row r="87" spans="1:6" hidden="1">
      <c r="A87" s="7">
        <f t="shared" si="11"/>
        <v>83000</v>
      </c>
      <c r="B87" s="7">
        <f t="shared" si="6"/>
        <v>4150810.589879876</v>
      </c>
      <c r="C87" s="7">
        <f t="shared" si="7"/>
        <v>0.78750576567036767</v>
      </c>
      <c r="D87" s="8">
        <f t="shared" si="8"/>
        <v>0.21262655673099928</v>
      </c>
      <c r="E87" s="9">
        <f t="shared" si="9"/>
        <v>119.468125</v>
      </c>
      <c r="F87" s="8">
        <f t="shared" si="10"/>
        <v>186.39765063890616</v>
      </c>
    </row>
    <row r="88" spans="1:6" hidden="1">
      <c r="A88" s="7">
        <f t="shared" si="11"/>
        <v>84000</v>
      </c>
      <c r="B88" s="7">
        <f t="shared" si="6"/>
        <v>4192885.310412751</v>
      </c>
      <c r="C88" s="7">
        <f t="shared" si="7"/>
        <v>0.7860182242762267</v>
      </c>
      <c r="D88" s="8">
        <f t="shared" si="8"/>
        <v>0.21222492055458123</v>
      </c>
      <c r="E88" s="9">
        <f t="shared" si="9"/>
        <v>120.9075</v>
      </c>
      <c r="F88" s="8">
        <f t="shared" si="10"/>
        <v>186.22152159024716</v>
      </c>
    </row>
    <row r="89" spans="1:6" hidden="1">
      <c r="A89" s="7">
        <f t="shared" si="11"/>
        <v>85000</v>
      </c>
      <c r="B89" s="7">
        <f t="shared" si="6"/>
        <v>4234866.1273117959</v>
      </c>
      <c r="C89" s="7">
        <f t="shared" si="7"/>
        <v>0.78454828733563708</v>
      </c>
      <c r="D89" s="8">
        <f t="shared" si="8"/>
        <v>0.21182803758062202</v>
      </c>
      <c r="E89" s="9">
        <f t="shared" si="9"/>
        <v>122.346875</v>
      </c>
      <c r="F89" s="8">
        <f t="shared" si="10"/>
        <v>186.0473131667809</v>
      </c>
    </row>
    <row r="90" spans="1:6" hidden="1">
      <c r="A90" s="7">
        <f t="shared" si="11"/>
        <v>86000</v>
      </c>
      <c r="B90" s="7">
        <f t="shared" si="6"/>
        <v>4276754.1453769235</v>
      </c>
      <c r="C90" s="7">
        <f t="shared" si="7"/>
        <v>0.78309554303426454</v>
      </c>
      <c r="D90" s="8">
        <f t="shared" si="8"/>
        <v>0.21143579661925144</v>
      </c>
      <c r="E90" s="9">
        <f t="shared" si="9"/>
        <v>123.78625</v>
      </c>
      <c r="F90" s="8">
        <f t="shared" si="10"/>
        <v>185.87498189476662</v>
      </c>
    </row>
    <row r="91" spans="1:6" hidden="1">
      <c r="A91" s="7">
        <f t="shared" si="11"/>
        <v>87000</v>
      </c>
      <c r="B91" s="7">
        <f t="shared" si="6"/>
        <v>4318550.4437132627</v>
      </c>
      <c r="C91" s="7">
        <f t="shared" si="7"/>
        <v>0.78165959384100003</v>
      </c>
      <c r="D91" s="8">
        <f t="shared" si="8"/>
        <v>0.21104809033707003</v>
      </c>
      <c r="E91" s="9">
        <f t="shared" si="9"/>
        <v>125.22562500000001</v>
      </c>
      <c r="F91" s="8">
        <f t="shared" si="10"/>
        <v>185.7044857779623</v>
      </c>
    </row>
    <row r="92" spans="1:6" hidden="1">
      <c r="A92" s="7">
        <f t="shared" si="11"/>
        <v>88000</v>
      </c>
      <c r="B92" s="7">
        <f t="shared" si="6"/>
        <v>4360256.0766172716</v>
      </c>
      <c r="C92" s="7">
        <f t="shared" si="7"/>
        <v>0.78024005585497669</v>
      </c>
      <c r="D92" s="8">
        <f t="shared" si="8"/>
        <v>0.21066481508084373</v>
      </c>
      <c r="E92" s="9">
        <f t="shared" si="9"/>
        <v>126.66500000000001</v>
      </c>
      <c r="F92" s="8">
        <f t="shared" si="10"/>
        <v>185.53578423105202</v>
      </c>
    </row>
    <row r="93" spans="1:6" hidden="1">
      <c r="A93" s="7">
        <f t="shared" si="11"/>
        <v>89000</v>
      </c>
      <c r="B93" s="7">
        <f t="shared" si="6"/>
        <v>4401872.0744225616</v>
      </c>
      <c r="C93" s="7">
        <f t="shared" si="7"/>
        <v>0.77883655818947983</v>
      </c>
      <c r="D93" s="8">
        <f t="shared" si="8"/>
        <v>0.21028587071115956</v>
      </c>
      <c r="E93" s="9">
        <f t="shared" si="9"/>
        <v>128.104375</v>
      </c>
      <c r="F93" s="8">
        <f t="shared" si="10"/>
        <v>185.36883801679252</v>
      </c>
    </row>
    <row r="94" spans="1:6" hidden="1">
      <c r="A94" s="7">
        <f t="shared" si="11"/>
        <v>90000</v>
      </c>
      <c r="B94" s="7">
        <f t="shared" si="6"/>
        <v>4443399.4443076998</v>
      </c>
      <c r="C94" s="7">
        <f t="shared" si="7"/>
        <v>0.77744874239027795</v>
      </c>
      <c r="D94" s="8">
        <f t="shared" si="8"/>
        <v>0.20991116044537506</v>
      </c>
      <c r="E94" s="9">
        <f t="shared" si="9"/>
        <v>129.54374999999999</v>
      </c>
      <c r="F94" s="8">
        <f t="shared" si="10"/>
        <v>185.20360918663252</v>
      </c>
    </row>
    <row r="95" spans="1:6" hidden="1">
      <c r="A95" s="7">
        <f t="shared" si="11"/>
        <v>91000</v>
      </c>
      <c r="B95" s="7">
        <f t="shared" si="6"/>
        <v>4484839.1710681105</v>
      </c>
      <c r="C95" s="7">
        <f t="shared" si="7"/>
        <v>0.77607626188609213</v>
      </c>
      <c r="D95" s="8">
        <f t="shared" si="8"/>
        <v>0.20954059070924488</v>
      </c>
      <c r="E95" s="9">
        <f t="shared" si="9"/>
        <v>130.983125</v>
      </c>
      <c r="F95" s="8">
        <f t="shared" si="10"/>
        <v>185.04006102457583</v>
      </c>
    </row>
    <row r="96" spans="1:6" hidden="1">
      <c r="A96" s="7">
        <f t="shared" si="11"/>
        <v>92000</v>
      </c>
      <c r="B96" s="7">
        <f t="shared" si="6"/>
        <v>4526192.2178540407</v>
      </c>
      <c r="C96" s="7">
        <f t="shared" si="7"/>
        <v>0.77471878146909601</v>
      </c>
      <c r="D96" s="8">
        <f t="shared" si="8"/>
        <v>0.20917407099665594</v>
      </c>
      <c r="E96" s="9">
        <f t="shared" si="9"/>
        <v>132.42250000000001</v>
      </c>
      <c r="F96" s="8">
        <f t="shared" si="10"/>
        <v>184.87815799407824</v>
      </c>
    </row>
    <row r="97" spans="1:6" hidden="1">
      <c r="A97" s="7">
        <f t="shared" si="11"/>
        <v>93000</v>
      </c>
      <c r="B97" s="7">
        <f t="shared" si="6"/>
        <v>4567459.5268764365</v>
      </c>
      <c r="C97" s="7">
        <f t="shared" si="7"/>
        <v>0.77337597680349934</v>
      </c>
      <c r="D97" s="8">
        <f t="shared" si="8"/>
        <v>0.20881151373694484</v>
      </c>
      <c r="E97" s="9">
        <f t="shared" si="9"/>
        <v>133.861875</v>
      </c>
      <c r="F97" s="8">
        <f t="shared" si="10"/>
        <v>184.71786568778265</v>
      </c>
    </row>
    <row r="98" spans="1:6" hidden="1">
      <c r="A98" s="7">
        <f t="shared" si="11"/>
        <v>94000</v>
      </c>
      <c r="B98" s="7">
        <f t="shared" si="6"/>
        <v>4608642.0200824626</v>
      </c>
      <c r="C98" s="7">
        <f t="shared" si="7"/>
        <v>0.77204753396041104</v>
      </c>
      <c r="D98" s="8">
        <f t="shared" si="8"/>
        <v>0.20845283416931099</v>
      </c>
      <c r="E98" s="9">
        <f t="shared" si="9"/>
        <v>135.30125000000001</v>
      </c>
      <c r="F98" s="8">
        <f t="shared" si="10"/>
        <v>184.55915077991202</v>
      </c>
    </row>
    <row r="99" spans="1:6" hidden="1">
      <c r="A99" s="7">
        <f t="shared" si="11"/>
        <v>95000</v>
      </c>
      <c r="B99" s="7">
        <f t="shared" si="6"/>
        <v>4649740.5998022612</v>
      </c>
      <c r="C99" s="7">
        <f t="shared" si="7"/>
        <v>0.77073314897731438</v>
      </c>
      <c r="D99" s="8">
        <f t="shared" si="8"/>
        <v>0.20809795022387489</v>
      </c>
      <c r="E99" s="9">
        <f t="shared" si="9"/>
        <v>136.74062499999999</v>
      </c>
      <c r="F99" s="8">
        <f t="shared" si="10"/>
        <v>184.40198098115326</v>
      </c>
    </row>
    <row r="100" spans="1:6" hidden="1">
      <c r="A100" s="7">
        <f t="shared" si="11"/>
        <v>96000</v>
      </c>
      <c r="B100" s="7">
        <f t="shared" si="6"/>
        <v>4690756.1493684854</v>
      </c>
      <c r="C100" s="7">
        <f t="shared" si="7"/>
        <v>0.7694325274406083</v>
      </c>
      <c r="D100" s="8">
        <f t="shared" si="8"/>
        <v>0.20774678240896424</v>
      </c>
      <c r="E100" s="9">
        <f t="shared" si="9"/>
        <v>138.18</v>
      </c>
      <c r="F100" s="8">
        <f t="shared" si="10"/>
        <v>184.24632499587628</v>
      </c>
    </row>
    <row r="101" spans="1:6" hidden="1">
      <c r="A101" s="7">
        <f t="shared" si="11"/>
        <v>97000</v>
      </c>
      <c r="B101" s="7">
        <f t="shared" si="6"/>
        <v>4731689.5337100206</v>
      </c>
      <c r="C101" s="7">
        <f t="shared" si="7"/>
        <v>0.76814538408977884</v>
      </c>
      <c r="D101" s="8">
        <f t="shared" si="8"/>
        <v>0.20739925370424031</v>
      </c>
      <c r="E101" s="9">
        <f t="shared" si="9"/>
        <v>139.61937499999999</v>
      </c>
      <c r="F101" s="8">
        <f t="shared" si="10"/>
        <v>184.09215248154561</v>
      </c>
    </row>
    <row r="102" spans="1:6" hidden="1">
      <c r="A102" s="7">
        <f t="shared" si="11"/>
        <v>98000</v>
      </c>
      <c r="B102" s="7">
        <f t="shared" si="6"/>
        <v>4772541.5999212032</v>
      </c>
      <c r="C102" s="7">
        <f t="shared" si="7"/>
        <v>0.76687144244187133</v>
      </c>
      <c r="D102" s="8">
        <f t="shared" si="8"/>
        <v>0.20705528945930526</v>
      </c>
      <c r="E102" s="9">
        <f t="shared" si="9"/>
        <v>141.05875</v>
      </c>
      <c r="F102" s="8">
        <f t="shared" si="10"/>
        <v>183.93943401018882</v>
      </c>
    </row>
    <row r="103" spans="1:6" hidden="1">
      <c r="A103" s="7">
        <f t="shared" si="11"/>
        <v>99000</v>
      </c>
      <c r="B103" s="7">
        <f t="shared" si="6"/>
        <v>4813313.1778078265</v>
      </c>
      <c r="C103" s="7">
        <f t="shared" si="7"/>
        <v>0.76561043443502563</v>
      </c>
      <c r="D103" s="8">
        <f t="shared" si="8"/>
        <v>0.20671481729745694</v>
      </c>
      <c r="E103" s="9">
        <f t="shared" si="9"/>
        <v>142.49812500000002</v>
      </c>
      <c r="F103" s="8">
        <f t="shared" si="10"/>
        <v>183.78814103180019</v>
      </c>
    </row>
    <row r="104" spans="1:6">
      <c r="A104" s="16">
        <f t="shared" si="11"/>
        <v>100000</v>
      </c>
      <c r="B104" s="16">
        <f t="shared" si="6"/>
        <v>4854005.0804110598</v>
      </c>
      <c r="C104" s="16">
        <f t="shared" si="7"/>
        <v>0.76436210008992489</v>
      </c>
      <c r="D104" s="17">
        <f t="shared" si="8"/>
        <v>0.20637776702427973</v>
      </c>
      <c r="E104" s="18">
        <f t="shared" si="9"/>
        <v>143.9375</v>
      </c>
      <c r="F104" s="17">
        <f t="shared" si="10"/>
        <v>183.63824583956156</v>
      </c>
    </row>
    <row r="105" spans="1:6" hidden="1">
      <c r="A105" s="7">
        <f t="shared" si="11"/>
        <v>101000</v>
      </c>
      <c r="B105" s="7">
        <f t="shared" si="6"/>
        <v>4894618.104510434</v>
      </c>
      <c r="C105" s="7">
        <f t="shared" si="7"/>
        <v>0.76312618718808911</v>
      </c>
      <c r="D105" s="8">
        <f t="shared" si="8"/>
        <v>0.20604407054078408</v>
      </c>
      <c r="E105" s="9">
        <f t="shared" si="9"/>
        <v>145.37687500000001</v>
      </c>
      <c r="F105" s="8">
        <f t="shared" si="10"/>
        <v>183.4897215367744</v>
      </c>
    </row>
    <row r="106" spans="1:6" hidden="1">
      <c r="A106" s="7">
        <f t="shared" si="11"/>
        <v>102000</v>
      </c>
      <c r="B106" s="7">
        <f t="shared" si="6"/>
        <v>4935153.0311068837</v>
      </c>
      <c r="C106" s="7">
        <f t="shared" si="7"/>
        <v>0.76190245096601639</v>
      </c>
      <c r="D106" s="8">
        <f t="shared" si="8"/>
        <v>0.20571366176082445</v>
      </c>
      <c r="E106" s="9">
        <f t="shared" si="9"/>
        <v>146.81625</v>
      </c>
      <c r="F106" s="8">
        <f t="shared" si="10"/>
        <v>183.34254200540258</v>
      </c>
    </row>
    <row r="107" spans="1:6" hidden="1">
      <c r="A107" s="7">
        <f t="shared" si="11"/>
        <v>103000</v>
      </c>
      <c r="B107" s="7">
        <f t="shared" si="6"/>
        <v>4975610.6258868547</v>
      </c>
      <c r="C107" s="7">
        <f t="shared" si="7"/>
        <v>0.76069065382424561</v>
      </c>
      <c r="D107" s="8">
        <f t="shared" si="8"/>
        <v>0.20538647653254632</v>
      </c>
      <c r="E107" s="9">
        <f t="shared" si="9"/>
        <v>148.25562500000001</v>
      </c>
      <c r="F107" s="8">
        <f t="shared" si="10"/>
        <v>183.19668187613166</v>
      </c>
    </row>
    <row r="108" spans="1:6" hidden="1">
      <c r="A108" s="7">
        <f t="shared" si="11"/>
        <v>104000</v>
      </c>
      <c r="B108" s="7">
        <f t="shared" si="6"/>
        <v>5015991.6396683902</v>
      </c>
      <c r="C108" s="7">
        <f t="shared" si="7"/>
        <v>0.75949056505047363</v>
      </c>
      <c r="D108" s="8">
        <f t="shared" si="8"/>
        <v>0.2050624525636279</v>
      </c>
      <c r="E108" s="9">
        <f t="shared" si="9"/>
        <v>149.69499999999999</v>
      </c>
      <c r="F108" s="8">
        <f t="shared" si="10"/>
        <v>183.05211649985893</v>
      </c>
    </row>
    <row r="109" spans="1:6" hidden="1">
      <c r="A109" s="7">
        <f t="shared" si="11"/>
        <v>105000</v>
      </c>
      <c r="B109" s="7">
        <f t="shared" si="6"/>
        <v>5056296.8088300489</v>
      </c>
      <c r="C109" s="7">
        <f t="shared" si="7"/>
        <v>0.75830196055592258</v>
      </c>
      <c r="D109" s="8">
        <f t="shared" si="8"/>
        <v>0.20474152935009912</v>
      </c>
      <c r="E109" s="9">
        <f t="shared" si="9"/>
        <v>151.13437500000001</v>
      </c>
      <c r="F109" s="8">
        <f t="shared" si="10"/>
        <v>182.9088219205313</v>
      </c>
    </row>
    <row r="110" spans="1:6" hidden="1">
      <c r="A110" s="7">
        <f t="shared" si="11"/>
        <v>106000</v>
      </c>
      <c r="B110" s="7">
        <f t="shared" si="6"/>
        <v>5096526.8557234881</v>
      </c>
      <c r="C110" s="7">
        <f t="shared" si="7"/>
        <v>0.75712462262420055</v>
      </c>
      <c r="D110" s="8">
        <f t="shared" si="8"/>
        <v>0.20442364810853417</v>
      </c>
      <c r="E110" s="9">
        <f t="shared" si="9"/>
        <v>152.57374999999999</v>
      </c>
      <c r="F110" s="8">
        <f t="shared" si="10"/>
        <v>182.76677484925639</v>
      </c>
    </row>
    <row r="111" spans="1:6" hidden="1">
      <c r="A111" s="7">
        <f t="shared" si="11"/>
        <v>107000</v>
      </c>
      <c r="B111" s="7">
        <f t="shared" si="6"/>
        <v>5136682.489070477</v>
      </c>
      <c r="C111" s="7">
        <f t="shared" si="7"/>
        <v>0.75595833967195492</v>
      </c>
      <c r="D111" s="8">
        <f t="shared" si="8"/>
        <v>0.20410875171142784</v>
      </c>
      <c r="E111" s="9">
        <f t="shared" si="9"/>
        <v>154.013125</v>
      </c>
      <c r="F111" s="8">
        <f t="shared" si="10"/>
        <v>182.62595263961506</v>
      </c>
    </row>
    <row r="112" spans="1:6" hidden="1">
      <c r="A112" s="7">
        <f t="shared" si="11"/>
        <v>108000</v>
      </c>
      <c r="B112" s="7">
        <f t="shared" si="6"/>
        <v>5176764.4043450681</v>
      </c>
      <c r="C112" s="7">
        <f t="shared" si="7"/>
        <v>0.75480290602065725</v>
      </c>
      <c r="D112" s="8">
        <f t="shared" si="8"/>
        <v>0.20379678462557746</v>
      </c>
      <c r="E112" s="9">
        <f t="shared" si="9"/>
        <v>155.45250000000001</v>
      </c>
      <c r="F112" s="8">
        <f t="shared" si="10"/>
        <v>182.48633326410902</v>
      </c>
    </row>
    <row r="113" spans="1:6" hidden="1">
      <c r="A113" s="7">
        <f t="shared" si="11"/>
        <v>109000</v>
      </c>
      <c r="B113" s="7">
        <f t="shared" si="6"/>
        <v>5216773.2841416039</v>
      </c>
      <c r="C113" s="7">
        <f t="shared" si="7"/>
        <v>0.75365812167890645</v>
      </c>
      <c r="D113" s="8">
        <f t="shared" si="8"/>
        <v>0.20348769285330476</v>
      </c>
      <c r="E113" s="9">
        <f t="shared" si="9"/>
        <v>156.891875</v>
      </c>
      <c r="F113" s="8">
        <f t="shared" si="10"/>
        <v>182.34789529168131</v>
      </c>
    </row>
    <row r="114" spans="1:6" hidden="1">
      <c r="A114" s="7">
        <f t="shared" si="11"/>
        <v>110000</v>
      </c>
      <c r="B114" s="7">
        <f t="shared" si="6"/>
        <v>5256709.7985292263</v>
      </c>
      <c r="C114" s="7">
        <f t="shared" si="7"/>
        <v>0.75252379213467246</v>
      </c>
      <c r="D114" s="8">
        <f t="shared" si="8"/>
        <v>0.20318142387636157</v>
      </c>
      <c r="E114" s="9">
        <f t="shared" si="9"/>
        <v>158.33125000000001</v>
      </c>
      <c r="F114" s="8">
        <f t="shared" si="10"/>
        <v>182.21061786625171</v>
      </c>
    </row>
    <row r="115" spans="1:6" hidden="1">
      <c r="A115" s="7">
        <f t="shared" si="11"/>
        <v>111000</v>
      </c>
      <c r="B115" s="7">
        <f t="shared" si="6"/>
        <v>5296574.6053934991</v>
      </c>
      <c r="C115" s="7">
        <f t="shared" si="7"/>
        <v>0.75139972815694078</v>
      </c>
      <c r="D115" s="8">
        <f t="shared" si="8"/>
        <v>0.20287792660237403</v>
      </c>
      <c r="E115" s="9">
        <f t="shared" si="9"/>
        <v>159.770625</v>
      </c>
      <c r="F115" s="8">
        <f t="shared" si="10"/>
        <v>182.07448068621227</v>
      </c>
    </row>
    <row r="116" spans="1:6" hidden="1">
      <c r="A116" s="7">
        <f t="shared" si="11"/>
        <v>112000</v>
      </c>
      <c r="B116" s="7">
        <f t="shared" si="6"/>
        <v>5336368.3507657032</v>
      </c>
      <c r="C116" s="7">
        <f t="shared" si="7"/>
        <v>0.75028574560625294</v>
      </c>
      <c r="D116" s="8">
        <f t="shared" si="8"/>
        <v>0.20257715131368831</v>
      </c>
      <c r="E116" s="9">
        <f t="shared" si="9"/>
        <v>161.21</v>
      </c>
      <c r="F116" s="8">
        <f t="shared" si="10"/>
        <v>181.93946398483149</v>
      </c>
    </row>
    <row r="117" spans="1:6" hidden="1">
      <c r="A117" s="7">
        <f t="shared" si="11"/>
        <v>113000</v>
      </c>
      <c r="B117" s="7">
        <f t="shared" si="6"/>
        <v>5376091.6691403817</v>
      </c>
      <c r="C117" s="7">
        <f t="shared" si="7"/>
        <v>0.74918166525366681</v>
      </c>
      <c r="D117" s="8">
        <f t="shared" si="8"/>
        <v>0.20227904961849005</v>
      </c>
      <c r="E117" s="9">
        <f t="shared" si="9"/>
        <v>162.64937499999999</v>
      </c>
      <c r="F117" s="8">
        <f t="shared" si="10"/>
        <v>181.80554851151973</v>
      </c>
    </row>
    <row r="118" spans="1:6" hidden="1">
      <c r="A118" s="7">
        <f t="shared" si="11"/>
        <v>114000</v>
      </c>
      <c r="B118" s="7">
        <f t="shared" si="6"/>
        <v>5415745.1837816434</v>
      </c>
      <c r="C118" s="7">
        <f t="shared" si="7"/>
        <v>0.74808731260769368</v>
      </c>
      <c r="D118" s="8">
        <f t="shared" si="8"/>
        <v>0.2019835744040773</v>
      </c>
      <c r="E118" s="9">
        <f t="shared" si="9"/>
        <v>164.08875</v>
      </c>
      <c r="F118" s="8">
        <f t="shared" si="10"/>
        <v>181.67271551391025</v>
      </c>
    </row>
    <row r="119" spans="1:6" hidden="1">
      <c r="A119" s="7">
        <f t="shared" si="11"/>
        <v>115000</v>
      </c>
      <c r="B119" s="7">
        <f t="shared" si="6"/>
        <v>5455329.5070187179</v>
      </c>
      <c r="C119" s="7">
        <f t="shared" si="7"/>
        <v>0.74700251774879189</v>
      </c>
      <c r="D119" s="8">
        <f t="shared" si="8"/>
        <v>0.20169067979217384</v>
      </c>
      <c r="E119" s="9">
        <f t="shared" si="9"/>
        <v>165.52812500000002</v>
      </c>
      <c r="F119" s="8">
        <f t="shared" si="10"/>
        <v>181.54094672071389</v>
      </c>
    </row>
    <row r="120" spans="1:6" hidden="1">
      <c r="A120" s="7">
        <f t="shared" si="11"/>
        <v>116000</v>
      </c>
      <c r="B120" s="7">
        <f t="shared" si="6"/>
        <v>5494845.2405312192</v>
      </c>
      <c r="C120" s="7">
        <f t="shared" si="7"/>
        <v>0.74592711517102617</v>
      </c>
      <c r="D120" s="8">
        <f t="shared" si="8"/>
        <v>0.20140032109617709</v>
      </c>
      <c r="E120" s="9">
        <f t="shared" si="9"/>
        <v>166.9675</v>
      </c>
      <c r="F120" s="8">
        <f t="shared" si="10"/>
        <v>181.41022432530727</v>
      </c>
    </row>
    <row r="121" spans="1:6" hidden="1">
      <c r="A121" s="7">
        <f t="shared" si="11"/>
        <v>117000</v>
      </c>
      <c r="B121" s="7">
        <f t="shared" si="6"/>
        <v>5534292.9756245874</v>
      </c>
      <c r="C121" s="7">
        <f t="shared" si="7"/>
        <v>0.74486094363052269</v>
      </c>
      <c r="D121" s="8">
        <f t="shared" si="8"/>
        <v>0.20111245478024115</v>
      </c>
      <c r="E121" s="9">
        <f t="shared" si="9"/>
        <v>168.40687500000001</v>
      </c>
      <c r="F121" s="8">
        <f t="shared" si="10"/>
        <v>181.28053097001705</v>
      </c>
    </row>
    <row r="122" spans="1:6" hidden="1">
      <c r="A122" s="7">
        <f t="shared" si="11"/>
        <v>118000</v>
      </c>
      <c r="B122" s="7">
        <f t="shared" si="6"/>
        <v>5573673.2934961077</v>
      </c>
      <c r="C122" s="7">
        <f t="shared" si="7"/>
        <v>0.74380384600037308</v>
      </c>
      <c r="D122" s="8">
        <f t="shared" si="8"/>
        <v>0.20082703842010075</v>
      </c>
      <c r="E122" s="9">
        <f t="shared" si="9"/>
        <v>169.84625</v>
      </c>
      <c r="F122" s="8">
        <f t="shared" si="10"/>
        <v>181.15184973106588</v>
      </c>
    </row>
    <row r="123" spans="1:6" hidden="1">
      <c r="A123" s="7">
        <f t="shared" si="11"/>
        <v>119000</v>
      </c>
      <c r="B123" s="7">
        <f t="shared" si="6"/>
        <v>5612986.7654919028</v>
      </c>
      <c r="C123" s="7">
        <f t="shared" si="7"/>
        <v>0.74275566913166102</v>
      </c>
      <c r="D123" s="8">
        <f t="shared" si="8"/>
        <v>0.20054403066554849</v>
      </c>
      <c r="E123" s="9">
        <f t="shared" si="9"/>
        <v>171.28562500000001</v>
      </c>
      <c r="F123" s="8">
        <f t="shared" si="10"/>
        <v>181.02416410414526</v>
      </c>
    </row>
    <row r="124" spans="1:6" hidden="1">
      <c r="A124" s="7">
        <f t="shared" si="11"/>
        <v>120000</v>
      </c>
      <c r="B124" s="7">
        <f t="shared" si="6"/>
        <v>5652233.953355304</v>
      </c>
      <c r="C124" s="7">
        <f t="shared" si="7"/>
        <v>0.74171626372030419</v>
      </c>
      <c r="D124" s="8">
        <f t="shared" si="8"/>
        <v>0.20026339120448214</v>
      </c>
      <c r="E124" s="9">
        <f t="shared" si="9"/>
        <v>172.72499999999999</v>
      </c>
      <c r="F124" s="8">
        <f t="shared" si="10"/>
        <v>180.89745799058593</v>
      </c>
    </row>
    <row r="125" spans="1:6" hidden="1">
      <c r="A125" s="7">
        <f t="shared" si="11"/>
        <v>121000</v>
      </c>
      <c r="B125" s="7">
        <f t="shared" si="6"/>
        <v>5691415.4094669176</v>
      </c>
      <c r="C125" s="7">
        <f t="shared" si="7"/>
        <v>0.74068548417942015</v>
      </c>
      <c r="D125" s="8">
        <f t="shared" si="8"/>
        <v>0.19998508072844345</v>
      </c>
      <c r="E125" s="9">
        <f t="shared" si="9"/>
        <v>174.16437500000001</v>
      </c>
      <c r="F125" s="8">
        <f t="shared" si="10"/>
        <v>180.77171568409474</v>
      </c>
    </row>
    <row r="126" spans="1:6" hidden="1">
      <c r="A126" s="7">
        <f t="shared" si="11"/>
        <v>122000</v>
      </c>
      <c r="B126" s="7">
        <f t="shared" si="6"/>
        <v>5730531.6770767849</v>
      </c>
      <c r="C126" s="7">
        <f t="shared" si="7"/>
        <v>0.7396631885169469</v>
      </c>
      <c r="D126" s="8">
        <f t="shared" si="8"/>
        <v>0.19970906089957569</v>
      </c>
      <c r="E126" s="9">
        <f t="shared" si="9"/>
        <v>175.60374999999999</v>
      </c>
      <c r="F126" s="8">
        <f t="shared" si="10"/>
        <v>180.64692185803148</v>
      </c>
    </row>
    <row r="127" spans="1:6" hidden="1">
      <c r="A127" s="7">
        <f t="shared" si="11"/>
        <v>123000</v>
      </c>
      <c r="B127" s="7">
        <f t="shared" si="6"/>
        <v>5769583.2905289</v>
      </c>
      <c r="C127" s="7">
        <f t="shared" si="7"/>
        <v>0.73864923821825701</v>
      </c>
      <c r="D127" s="8">
        <f t="shared" si="8"/>
        <v>0.1994352943189294</v>
      </c>
      <c r="E127" s="9">
        <f t="shared" si="9"/>
        <v>177.043125</v>
      </c>
      <c r="F127" s="8">
        <f t="shared" si="10"/>
        <v>180.52306155319866</v>
      </c>
    </row>
    <row r="128" spans="1:6" hidden="1">
      <c r="A128" s="7">
        <f t="shared" si="11"/>
        <v>124000</v>
      </c>
      <c r="B128" s="7">
        <f t="shared" si="6"/>
        <v>5808570.7754784552</v>
      </c>
      <c r="C128" s="7">
        <f t="shared" si="7"/>
        <v>0.73764349813352559</v>
      </c>
      <c r="D128" s="8">
        <f t="shared" si="8"/>
        <v>0.19916374449605193</v>
      </c>
      <c r="E128" s="9">
        <f t="shared" si="9"/>
        <v>178.48250000000002</v>
      </c>
      <c r="F128" s="8">
        <f t="shared" si="10"/>
        <v>180.40012016612019</v>
      </c>
    </row>
    <row r="129" spans="1:6" hidden="1">
      <c r="A129" s="7">
        <f t="shared" si="11"/>
        <v>125000</v>
      </c>
      <c r="B129" s="7">
        <f t="shared" si="6"/>
        <v>5847494.6491020489</v>
      </c>
      <c r="C129" s="7">
        <f t="shared" si="7"/>
        <v>0.73664583636962067</v>
      </c>
      <c r="D129" s="8">
        <f t="shared" si="8"/>
        <v>0.1988943758197976</v>
      </c>
      <c r="E129" s="9">
        <f t="shared" si="9"/>
        <v>179.921875</v>
      </c>
      <c r="F129" s="8">
        <f t="shared" si="10"/>
        <v>180.278083437785</v>
      </c>
    </row>
    <row r="130" spans="1:6" hidden="1">
      <c r="A130" s="7">
        <f t="shared" si="11"/>
        <v>126000</v>
      </c>
      <c r="B130" s="7">
        <f t="shared" si="6"/>
        <v>5886355.4203011915</v>
      </c>
      <c r="C130" s="7">
        <f t="shared" si="7"/>
        <v>0.73565612418630177</v>
      </c>
      <c r="D130" s="8">
        <f t="shared" si="8"/>
        <v>0.1986271535303015</v>
      </c>
      <c r="E130" s="9">
        <f t="shared" si="9"/>
        <v>181.36125000000001</v>
      </c>
      <c r="F130" s="8">
        <f t="shared" si="10"/>
        <v>180.15693744283394</v>
      </c>
    </row>
    <row r="131" spans="1:6" hidden="1">
      <c r="A131" s="7">
        <f t="shared" si="11"/>
        <v>127000</v>
      </c>
      <c r="B131" s="7">
        <f t="shared" si="6"/>
        <v>5925153.5898993313</v>
      </c>
      <c r="C131" s="7">
        <f t="shared" si="7"/>
        <v>0.73467423589652125</v>
      </c>
      <c r="D131" s="8">
        <f t="shared" si="8"/>
        <v>0.19836204369206076</v>
      </c>
      <c r="E131" s="9">
        <f t="shared" si="9"/>
        <v>182.800625</v>
      </c>
      <c r="F131" s="8">
        <f t="shared" si="10"/>
        <v>180.03666857916937</v>
      </c>
    </row>
    <row r="132" spans="1:6" hidden="1">
      <c r="A132" s="7">
        <f t="shared" si="11"/>
        <v>128000</v>
      </c>
      <c r="B132" s="7">
        <f t="shared" si="6"/>
        <v>5963889.6508326884</v>
      </c>
      <c r="C132" s="7">
        <f t="shared" si="7"/>
        <v>0.73370004877063444</v>
      </c>
      <c r="D132" s="8">
        <f t="shared" si="8"/>
        <v>0.19809901316807133</v>
      </c>
      <c r="E132" s="9">
        <f t="shared" si="9"/>
        <v>184.24</v>
      </c>
      <c r="F132" s="8">
        <f t="shared" si="10"/>
        <v>179.91726355796703</v>
      </c>
    </row>
    <row r="133" spans="1:6" hidden="1">
      <c r="A133" s="7">
        <f t="shared" si="11"/>
        <v>129000</v>
      </c>
      <c r="B133" s="7">
        <f t="shared" si="6"/>
        <v>6002564.0883351183</v>
      </c>
      <c r="C133" s="7">
        <f t="shared" si="7"/>
        <v>0.73273344294433973</v>
      </c>
      <c r="D133" s="8">
        <f t="shared" si="8"/>
        <v>0.19783802959497174</v>
      </c>
      <c r="E133" s="9">
        <f t="shared" si="9"/>
        <v>185.67937499999999</v>
      </c>
      <c r="F133" s="8">
        <f t="shared" si="10"/>
        <v>179.79870939407243</v>
      </c>
    </row>
    <row r="134" spans="1:6" hidden="1">
      <c r="A134" s="7">
        <f t="shared" si="11"/>
        <v>130000</v>
      </c>
      <c r="B134" s="7">
        <f t="shared" si="6"/>
        <v>6041177.3801172432</v>
      </c>
      <c r="C134" s="7">
        <f t="shared" si="7"/>
        <v>0.73177430133016963</v>
      </c>
      <c r="D134" s="8">
        <f t="shared" si="8"/>
        <v>0.19757906135914582</v>
      </c>
      <c r="E134" s="9">
        <f t="shared" si="9"/>
        <v>187.11875000000001</v>
      </c>
      <c r="F134" s="8">
        <f t="shared" si="10"/>
        <v>179.6809933967632</v>
      </c>
    </row>
    <row r="135" spans="1:6" hidden="1">
      <c r="A135" s="7">
        <f t="shared" si="11"/>
        <v>131000</v>
      </c>
      <c r="B135" s="7">
        <f t="shared" si="6"/>
        <v>6079729.9965400677</v>
      </c>
      <c r="C135" s="7">
        <f t="shared" si="7"/>
        <v>0.73082250953237626</v>
      </c>
      <c r="D135" s="8">
        <f t="shared" si="8"/>
        <v>0.19732207757374159</v>
      </c>
      <c r="E135" s="9">
        <f t="shared" si="9"/>
        <v>188.55812499999999</v>
      </c>
      <c r="F135" s="8">
        <f t="shared" si="10"/>
        <v>179.56410316086172</v>
      </c>
    </row>
    <row r="136" spans="1:6" hidden="1">
      <c r="A136" s="7">
        <f t="shared" si="11"/>
        <v>132000</v>
      </c>
      <c r="B136" s="7">
        <f t="shared" si="6"/>
        <v>6118222.4007833088</v>
      </c>
      <c r="C136" s="7">
        <f t="shared" si="7"/>
        <v>0.72987795576505177</v>
      </c>
      <c r="D136" s="8">
        <f t="shared" si="8"/>
        <v>0.197067048056564</v>
      </c>
      <c r="E136" s="9">
        <f t="shared" si="9"/>
        <v>189.9975</v>
      </c>
      <c r="F136" s="8">
        <f t="shared" si="10"/>
        <v>179.4480265581814</v>
      </c>
    </row>
    <row r="137" spans="1:6" hidden="1">
      <c r="A137" s="7">
        <f t="shared" si="11"/>
        <v>133000</v>
      </c>
      <c r="B137" s="7">
        <f t="shared" si="6"/>
        <v>6156655.0490086004</v>
      </c>
      <c r="C137" s="7">
        <f t="shared" si="7"/>
        <v>0.72894053077333831</v>
      </c>
      <c r="D137" s="8">
        <f t="shared" si="8"/>
        <v>0.19681394330880136</v>
      </c>
      <c r="E137" s="9">
        <f t="shared" si="9"/>
        <v>191.43687500000001</v>
      </c>
      <c r="F137" s="8">
        <f t="shared" si="10"/>
        <v>179.33275172929197</v>
      </c>
    </row>
    <row r="138" spans="1:6" hidden="1">
      <c r="A138" s="7">
        <f t="shared" si="11"/>
        <v>134000</v>
      </c>
      <c r="B138" s="7">
        <f t="shared" ref="B138:B154" si="12">(A138*9.8)*D138*(1+B$4)</f>
        <v>6195028.3905178113</v>
      </c>
      <c r="C138" s="7">
        <f t="shared" ref="C138:C154" si="13" xml:space="preserve"> 1 - B$5 * LOG(A138 / B$7)</f>
        <v>0.72801012775758989</v>
      </c>
      <c r="D138" s="8">
        <f t="shared" ref="D138:D154" si="14">B$6 * C138</f>
        <v>0.19656273449454928</v>
      </c>
      <c r="E138" s="9">
        <f t="shared" ref="E138:E154" si="15">0.5 * B$1 * B$2 * (B$3*A138)</f>
        <v>192.87625</v>
      </c>
      <c r="F138" s="8">
        <f t="shared" ref="F138:F154" si="16" xml:space="preserve"> SQRT((2 * B138) / (B$1 * B$2 * (B$3*A138)))</f>
        <v>179.21826707558975</v>
      </c>
    </row>
    <row r="139" spans="1:6" hidden="1">
      <c r="A139" s="7">
        <f t="shared" ref="A139:A154" si="17">A138+1000</f>
        <v>135000</v>
      </c>
      <c r="B139" s="7">
        <f t="shared" si="12"/>
        <v>6233342.8679066198</v>
      </c>
      <c r="C139" s="7">
        <f t="shared" si="13"/>
        <v>0.72708664230035314</v>
      </c>
      <c r="D139" s="8">
        <f t="shared" si="14"/>
        <v>0.19631339342109536</v>
      </c>
      <c r="E139" s="9">
        <f t="shared" si="15"/>
        <v>194.31562500000001</v>
      </c>
      <c r="F139" s="8">
        <f t="shared" si="16"/>
        <v>179.10456125165879</v>
      </c>
    </row>
    <row r="140" spans="1:6" hidden="1">
      <c r="A140" s="7">
        <f t="shared" si="17"/>
        <v>136000</v>
      </c>
      <c r="B140" s="7">
        <f t="shared" si="12"/>
        <v>6271598.9172135536</v>
      </c>
      <c r="C140" s="7">
        <f t="shared" si="13"/>
        <v>0.72616997229604263</v>
      </c>
      <c r="D140" s="8">
        <f t="shared" si="14"/>
        <v>0.19606589251993153</v>
      </c>
      <c r="E140" s="9">
        <f t="shared" si="15"/>
        <v>195.755</v>
      </c>
      <c r="F140" s="8">
        <f t="shared" si="16"/>
        <v>178.99162315791122</v>
      </c>
    </row>
    <row r="141" spans="1:6" hidden="1">
      <c r="A141" s="7">
        <f t="shared" si="17"/>
        <v>137000</v>
      </c>
      <c r="B141" s="7">
        <f t="shared" si="12"/>
        <v>6309796.9680646341</v>
      </c>
      <c r="C141" s="7">
        <f t="shared" si="13"/>
        <v>0.7252600178831925</v>
      </c>
      <c r="D141" s="8">
        <f t="shared" si="14"/>
        <v>0.19582020482846199</v>
      </c>
      <c r="E141" s="9">
        <f t="shared" si="15"/>
        <v>197.19437500000001</v>
      </c>
      <c r="F141" s="8">
        <f t="shared" si="16"/>
        <v>178.87944193349344</v>
      </c>
    </row>
    <row r="142" spans="1:6" hidden="1">
      <c r="A142" s="7">
        <f t="shared" si="17"/>
        <v>138000</v>
      </c>
      <c r="B142" s="7">
        <f t="shared" si="12"/>
        <v>6347937.4438138008</v>
      </c>
      <c r="C142" s="7">
        <f t="shared" si="13"/>
        <v>0.72435668137917131</v>
      </c>
      <c r="D142" s="8">
        <f t="shared" si="14"/>
        <v>0.19557630397237627</v>
      </c>
      <c r="E142" s="9">
        <f t="shared" si="15"/>
        <v>198.63374999999999</v>
      </c>
      <c r="F142" s="8">
        <f t="shared" si="16"/>
        <v>178.76800694944737</v>
      </c>
    </row>
    <row r="143" spans="1:6" hidden="1">
      <c r="A143" s="7">
        <f t="shared" si="17"/>
        <v>139000</v>
      </c>
      <c r="B143" s="7">
        <f t="shared" si="12"/>
        <v>6386020.7616792638</v>
      </c>
      <c r="C143" s="7">
        <f t="shared" si="13"/>
        <v>0.72345986721725364</v>
      </c>
      <c r="D143" s="8">
        <f t="shared" si="14"/>
        <v>0.19533416414865851</v>
      </c>
      <c r="E143" s="9">
        <f t="shared" si="15"/>
        <v>200.073125</v>
      </c>
      <c r="F143" s="8">
        <f t="shared" si="16"/>
        <v>178.65730780211581</v>
      </c>
    </row>
    <row r="144" spans="1:6" hidden="1">
      <c r="A144" s="7">
        <f t="shared" si="17"/>
        <v>140000</v>
      </c>
      <c r="B144" s="7">
        <f t="shared" si="12"/>
        <v>6424047.3328759409</v>
      </c>
      <c r="C144" s="7">
        <f t="shared" si="13"/>
        <v>0.72256948188594872</v>
      </c>
      <c r="D144" s="8">
        <f t="shared" si="14"/>
        <v>0.19509376010920618</v>
      </c>
      <c r="E144" s="9">
        <f t="shared" si="15"/>
        <v>201.51250000000002</v>
      </c>
      <c r="F144" s="8">
        <f t="shared" si="16"/>
        <v>178.54733430678129</v>
      </c>
    </row>
    <row r="145" spans="1:6" hidden="1">
      <c r="A145" s="7">
        <f t="shared" si="17"/>
        <v>141000</v>
      </c>
      <c r="B145" s="7">
        <f t="shared" si="12"/>
        <v>6462017.5627441015</v>
      </c>
      <c r="C145" s="7">
        <f t="shared" si="13"/>
        <v>0.72168543387048623</v>
      </c>
      <c r="D145" s="8">
        <f t="shared" si="14"/>
        <v>0.19485506714503129</v>
      </c>
      <c r="E145" s="9">
        <f t="shared" si="15"/>
        <v>202.951875</v>
      </c>
      <c r="F145" s="8">
        <f t="shared" si="16"/>
        <v>178.43807649152856</v>
      </c>
    </row>
    <row r="146" spans="1:6" hidden="1">
      <c r="A146" s="7">
        <f t="shared" si="17"/>
        <v>142000</v>
      </c>
      <c r="B146" s="7">
        <f t="shared" si="12"/>
        <v>6499931.8508743569</v>
      </c>
      <c r="C146" s="7">
        <f t="shared" si="13"/>
        <v>0.72080763359637068</v>
      </c>
      <c r="D146" s="8">
        <f t="shared" si="14"/>
        <v>0.19461806107102009</v>
      </c>
      <c r="E146" s="9">
        <f t="shared" si="15"/>
        <v>204.39125000000001</v>
      </c>
      <c r="F146" s="8">
        <f t="shared" si="16"/>
        <v>178.32952459132133</v>
      </c>
    </row>
    <row r="147" spans="1:6" hidden="1">
      <c r="A147" s="7">
        <f t="shared" si="17"/>
        <v>143000</v>
      </c>
      <c r="B147" s="7">
        <f t="shared" si="12"/>
        <v>6537790.5912291463</v>
      </c>
      <c r="C147" s="7">
        <f t="shared" si="13"/>
        <v>0.7199359933749172</v>
      </c>
      <c r="D147" s="8">
        <f t="shared" si="14"/>
        <v>0.19438271821122766</v>
      </c>
      <c r="E147" s="9">
        <f t="shared" si="15"/>
        <v>205.830625</v>
      </c>
      <c r="F147" s="8">
        <f t="shared" si="16"/>
        <v>178.22166904228459</v>
      </c>
    </row>
    <row r="148" spans="1:6" hidden="1">
      <c r="A148" s="7">
        <f t="shared" si="17"/>
        <v>144000</v>
      </c>
      <c r="B148" s="7">
        <f t="shared" si="12"/>
        <v>6575594.1722608022</v>
      </c>
      <c r="C148" s="7">
        <f t="shared" si="13"/>
        <v>0.71907042735068338</v>
      </c>
      <c r="D148" s="8">
        <f t="shared" si="14"/>
        <v>0.19414901538468451</v>
      </c>
      <c r="E148" s="9">
        <f t="shared" si="15"/>
        <v>207.27</v>
      </c>
      <c r="F148" s="8">
        <f t="shared" si="16"/>
        <v>178.11450047618345</v>
      </c>
    </row>
    <row r="149" spans="1:6" hidden="1">
      <c r="A149" s="7">
        <f t="shared" si="17"/>
        <v>145000</v>
      </c>
      <c r="B149" s="7">
        <f t="shared" si="12"/>
        <v>6613342.9770263657</v>
      </c>
      <c r="C149" s="7">
        <f t="shared" si="13"/>
        <v>0.71821085145072205</v>
      </c>
      <c r="D149" s="8">
        <f t="shared" si="14"/>
        <v>0.19391692989169496</v>
      </c>
      <c r="E149" s="9">
        <f t="shared" si="15"/>
        <v>208.70937499999999</v>
      </c>
      <c r="F149" s="8">
        <f t="shared" si="16"/>
        <v>178.00800971509128</v>
      </c>
    </row>
    <row r="150" spans="1:6" hidden="1">
      <c r="A150" s="7">
        <f t="shared" si="17"/>
        <v>146000</v>
      </c>
      <c r="B150" s="7">
        <f t="shared" si="12"/>
        <v>6651037.3832991924</v>
      </c>
      <c r="C150" s="7">
        <f t="shared" si="13"/>
        <v>0.71735718333557585</v>
      </c>
      <c r="D150" s="8">
        <f t="shared" si="14"/>
        <v>0.19368643950060549</v>
      </c>
      <c r="E150" s="9">
        <f t="shared" si="15"/>
        <v>210.14875000000001</v>
      </c>
      <c r="F150" s="8">
        <f t="shared" si="16"/>
        <v>177.90218776623809</v>
      </c>
    </row>
    <row r="151" spans="1:6" hidden="1">
      <c r="A151" s="7">
        <f t="shared" si="17"/>
        <v>147000</v>
      </c>
      <c r="B151" s="7">
        <f t="shared" si="12"/>
        <v>6688677.7636775468</v>
      </c>
      <c r="C151" s="7">
        <f t="shared" si="13"/>
        <v>0.71650934235194641</v>
      </c>
      <c r="D151" s="8">
        <f t="shared" si="14"/>
        <v>0.19345752243502554</v>
      </c>
      <c r="E151" s="9">
        <f t="shared" si="15"/>
        <v>211.58812499999999</v>
      </c>
      <c r="F151" s="8">
        <f t="shared" si="16"/>
        <v>177.79702581703356</v>
      </c>
    </row>
    <row r="152" spans="1:6" hidden="1">
      <c r="A152" s="7">
        <f t="shared" si="17"/>
        <v>148000</v>
      </c>
      <c r="B152" s="7">
        <f t="shared" si="12"/>
        <v>6726264.4856902137</v>
      </c>
      <c r="C152" s="7">
        <f t="shared" si="13"/>
        <v>0.71566724948696703</v>
      </c>
      <c r="D152" s="8">
        <f t="shared" si="14"/>
        <v>0.19323015736148111</v>
      </c>
      <c r="E152" s="9">
        <f t="shared" si="15"/>
        <v>213.0275</v>
      </c>
      <c r="F152" s="8">
        <f t="shared" si="16"/>
        <v>177.69251523025608</v>
      </c>
    </row>
    <row r="153" spans="1:6" hidden="1">
      <c r="A153" s="7">
        <f t="shared" si="17"/>
        <v>149000</v>
      </c>
      <c r="B153" s="7">
        <f t="shared" si="12"/>
        <v>6763797.9118992481</v>
      </c>
      <c r="C153" s="7">
        <f t="shared" si="13"/>
        <v>0.71483082732401448</v>
      </c>
      <c r="D153" s="8">
        <f t="shared" si="14"/>
        <v>0.19300432337748391</v>
      </c>
      <c r="E153" s="9">
        <f t="shared" si="15"/>
        <v>214.46687500000002</v>
      </c>
      <c r="F153" s="8">
        <f t="shared" si="16"/>
        <v>177.58864753940202</v>
      </c>
    </row>
    <row r="154" spans="1:6">
      <c r="A154" s="4">
        <f t="shared" si="17"/>
        <v>150000</v>
      </c>
      <c r="B154" s="4">
        <f t="shared" si="12"/>
        <v>6801278.4000000004</v>
      </c>
      <c r="C154" s="4">
        <f t="shared" si="13"/>
        <v>0.71399999999999997</v>
      </c>
      <c r="D154" s="5">
        <f t="shared" si="14"/>
        <v>0.19278000000000001</v>
      </c>
      <c r="E154" s="6">
        <f t="shared" si="15"/>
        <v>215.90625</v>
      </c>
      <c r="F154" s="5">
        <f t="shared" si="16"/>
        <v>177.48541444418899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4"/>
  <sheetViews>
    <sheetView zoomScaleNormal="100" workbookViewId="0">
      <selection activeCell="B5" sqref="B5"/>
    </sheetView>
  </sheetViews>
  <sheetFormatPr defaultRowHeight="15"/>
  <cols>
    <col min="1" max="6" width="15.85546875" customWidth="1"/>
    <col min="7" max="7" width="19" customWidth="1"/>
  </cols>
  <sheetData>
    <row r="1" spans="1:7">
      <c r="A1" s="2" t="s">
        <v>3</v>
      </c>
      <c r="B1" s="2">
        <v>1026</v>
      </c>
    </row>
    <row r="2" spans="1:7">
      <c r="A2" s="2" t="s">
        <v>4</v>
      </c>
      <c r="B2" s="2">
        <v>0.105</v>
      </c>
    </row>
    <row r="3" spans="1:7">
      <c r="A3" s="2" t="s">
        <v>5</v>
      </c>
      <c r="B3" s="2">
        <v>0.05</v>
      </c>
    </row>
    <row r="4" spans="1:7">
      <c r="A4" s="3" t="s">
        <v>6</v>
      </c>
      <c r="B4" s="3">
        <v>5375</v>
      </c>
    </row>
    <row r="5" spans="1:7">
      <c r="A5" s="3" t="s">
        <v>7</v>
      </c>
      <c r="B5" s="3">
        <v>0.97199999999999998</v>
      </c>
    </row>
    <row r="6" spans="1:7">
      <c r="A6" s="3" t="s">
        <v>8</v>
      </c>
      <c r="B6" s="3">
        <v>4.5999999999999999E-2</v>
      </c>
    </row>
    <row r="7" spans="1:7">
      <c r="A7" s="3" t="s">
        <v>11</v>
      </c>
      <c r="B7" s="3">
        <v>9700000</v>
      </c>
    </row>
    <row r="8" spans="1:7">
      <c r="A8" s="19" t="s">
        <v>0</v>
      </c>
      <c r="B8" s="19" t="s">
        <v>1</v>
      </c>
      <c r="C8" s="19" t="s">
        <v>10</v>
      </c>
      <c r="D8" s="19" t="s">
        <v>9</v>
      </c>
      <c r="E8" s="19" t="s">
        <v>2</v>
      </c>
      <c r="F8" s="19" t="s">
        <v>17</v>
      </c>
    </row>
    <row r="9" spans="1:7" hidden="1">
      <c r="A9" s="7">
        <v>500000</v>
      </c>
      <c r="B9" s="7">
        <f>(A9*9.8)*D9*(1+B$4)</f>
        <v>2728550822.0454612</v>
      </c>
      <c r="C9" s="7">
        <f xml:space="preserve"> 1 - B$5 * LOG(A9 / B$7)</f>
        <v>2.2517432814921796</v>
      </c>
      <c r="D9" s="8">
        <f>B$6 * C9</f>
        <v>0.10358019094864027</v>
      </c>
      <c r="E9" s="9">
        <f>0.5 * B$1 * B$2 * (B$3*A9)</f>
        <v>1346624.9999999998</v>
      </c>
      <c r="F9" s="8">
        <f xml:space="preserve"> SQRT((2 * B9) / (B$1 * B$2 * (B$3*A9)))</f>
        <v>45.013490120215288</v>
      </c>
    </row>
    <row r="10" spans="1:7" hidden="1">
      <c r="A10" s="7">
        <f>A9+100000</f>
        <v>600000</v>
      </c>
      <c r="B10" s="7">
        <f t="shared" ref="B10:B73" si="0">(A10*9.8)*D10*(1+B$4)</f>
        <v>3162347348.2304802</v>
      </c>
      <c r="C10" s="7">
        <f t="shared" ref="C10:C73" si="1" xml:space="preserve"> 1 - B$5 * LOG(A10 / B$7)</f>
        <v>2.1747791103338883</v>
      </c>
      <c r="D10" s="8">
        <f t="shared" ref="D10:D73" si="2">B$6 * C10</f>
        <v>0.10003983907535886</v>
      </c>
      <c r="E10" s="9">
        <f t="shared" ref="E10:E73" si="3">0.5 * B$1 * B$2 * (B$3*A10)</f>
        <v>1615949.9999999998</v>
      </c>
      <c r="F10" s="8">
        <f t="shared" ref="F10:F73" si="4" xml:space="preserve"> SQRT((2 * B10) / (B$1 * B$2 * (B$3*A10)))</f>
        <v>44.237525484505611</v>
      </c>
    </row>
    <row r="11" spans="1:7" hidden="1">
      <c r="A11" s="7">
        <f t="shared" ref="A11:A74" si="5">A10+100000</f>
        <v>700000</v>
      </c>
      <c r="B11" s="7">
        <f t="shared" si="0"/>
        <v>3579013334.5684247</v>
      </c>
      <c r="C11" s="7">
        <f t="shared" si="1"/>
        <v>2.1097068308129323</v>
      </c>
      <c r="D11" s="8">
        <f t="shared" si="2"/>
        <v>9.704651421739488E-2</v>
      </c>
      <c r="E11" s="9">
        <f t="shared" si="3"/>
        <v>1885274.9999999998</v>
      </c>
      <c r="F11" s="8">
        <f t="shared" si="4"/>
        <v>43.570676591310402</v>
      </c>
    </row>
    <row r="12" spans="1:7" hidden="1">
      <c r="A12" s="7">
        <f t="shared" si="5"/>
        <v>800000</v>
      </c>
      <c r="B12" s="7">
        <f t="shared" si="0"/>
        <v>3981014304.9469252</v>
      </c>
      <c r="C12" s="7">
        <f t="shared" si="1"/>
        <v>2.0533386583506208</v>
      </c>
      <c r="D12" s="8">
        <f t="shared" si="2"/>
        <v>9.445357828412855E-2</v>
      </c>
      <c r="E12" s="9">
        <f t="shared" si="3"/>
        <v>2154600</v>
      </c>
      <c r="F12" s="8">
        <f t="shared" si="4"/>
        <v>42.984664494100045</v>
      </c>
    </row>
    <row r="13" spans="1:7" hidden="1">
      <c r="A13" s="7">
        <f t="shared" si="5"/>
        <v>900000</v>
      </c>
      <c r="B13" s="7">
        <f t="shared" si="0"/>
        <v>4370193730.0120144</v>
      </c>
      <c r="C13" s="7">
        <f t="shared" si="1"/>
        <v>2.0036184065317659</v>
      </c>
      <c r="D13" s="8">
        <f t="shared" si="2"/>
        <v>9.216644670046123E-2</v>
      </c>
      <c r="E13" s="9">
        <f t="shared" si="3"/>
        <v>2423925</v>
      </c>
      <c r="F13" s="8">
        <f t="shared" si="4"/>
        <v>42.461052580162665</v>
      </c>
    </row>
    <row r="14" spans="1:7">
      <c r="A14" s="10">
        <f t="shared" si="5"/>
        <v>1000000</v>
      </c>
      <c r="B14" s="10">
        <f t="shared" si="0"/>
        <v>4747982508.9641056</v>
      </c>
      <c r="C14" s="10">
        <f t="shared" si="1"/>
        <v>1.95914212570679</v>
      </c>
      <c r="D14" s="11">
        <f t="shared" si="2"/>
        <v>9.0120537782512333E-2</v>
      </c>
      <c r="E14" s="12">
        <f t="shared" si="3"/>
        <v>2693249.9999999995</v>
      </c>
      <c r="F14" s="11">
        <f t="shared" si="4"/>
        <v>41.98713301362497</v>
      </c>
      <c r="G14" t="s">
        <v>19</v>
      </c>
    </row>
    <row r="15" spans="1:7" hidden="1">
      <c r="A15" s="7">
        <f t="shared" si="5"/>
        <v>1100000</v>
      </c>
      <c r="B15" s="7">
        <f t="shared" si="0"/>
        <v>5115523742.038229</v>
      </c>
      <c r="C15" s="7">
        <f t="shared" si="1"/>
        <v>1.9189084357329953</v>
      </c>
      <c r="D15" s="8">
        <f t="shared" si="2"/>
        <v>8.8269788043717781E-2</v>
      </c>
      <c r="E15" s="9">
        <f t="shared" si="3"/>
        <v>2962574.9999999995</v>
      </c>
      <c r="F15" s="8">
        <f t="shared" si="4"/>
        <v>41.553764627644298</v>
      </c>
    </row>
    <row r="16" spans="1:7" hidden="1">
      <c r="A16" s="7">
        <f t="shared" si="5"/>
        <v>1200000</v>
      </c>
      <c r="B16" s="7">
        <f t="shared" si="0"/>
        <v>5473751734.3087797</v>
      </c>
      <c r="C16" s="7">
        <f t="shared" si="1"/>
        <v>1.8821779545484985</v>
      </c>
      <c r="D16" s="8">
        <f t="shared" si="2"/>
        <v>8.6580185909230931E-2</v>
      </c>
      <c r="E16" s="9">
        <f t="shared" si="3"/>
        <v>3231899.9999999995</v>
      </c>
      <c r="F16" s="8">
        <f t="shared" si="4"/>
        <v>41.154145682949128</v>
      </c>
    </row>
    <row r="17" spans="1:7" hidden="1">
      <c r="A17" s="7">
        <f t="shared" si="5"/>
        <v>1300000</v>
      </c>
      <c r="B17" s="7">
        <f t="shared" si="0"/>
        <v>5823444476.2610664</v>
      </c>
      <c r="C17" s="7">
        <f t="shared" si="1"/>
        <v>1.8483891872645448</v>
      </c>
      <c r="D17" s="8">
        <f t="shared" si="2"/>
        <v>8.5025902614169063E-2</v>
      </c>
      <c r="E17" s="9">
        <f t="shared" si="3"/>
        <v>3501224.9999999995</v>
      </c>
      <c r="F17" s="8">
        <f t="shared" si="4"/>
        <v>40.783074163595757</v>
      </c>
    </row>
    <row r="18" spans="1:7" hidden="1">
      <c r="A18" s="7">
        <f t="shared" si="5"/>
        <v>1400000</v>
      </c>
      <c r="B18" s="7">
        <f t="shared" si="0"/>
        <v>6165259879.9593067</v>
      </c>
      <c r="C18" s="7">
        <f t="shared" si="1"/>
        <v>1.8171056750275427</v>
      </c>
      <c r="D18" s="8">
        <f t="shared" si="2"/>
        <v>8.3586861051266961E-2</v>
      </c>
      <c r="E18" s="9">
        <f t="shared" si="3"/>
        <v>3770549.9999999995</v>
      </c>
      <c r="F18" s="8">
        <f t="shared" si="4"/>
        <v>40.43647987307601</v>
      </c>
    </row>
    <row r="19" spans="1:7">
      <c r="A19" s="4">
        <f t="shared" si="5"/>
        <v>1500000</v>
      </c>
      <c r="B19" s="4">
        <f t="shared" si="0"/>
        <v>6499761609.5566521</v>
      </c>
      <c r="C19" s="4">
        <f t="shared" si="1"/>
        <v>1.7879814219046679</v>
      </c>
      <c r="D19" s="5">
        <f t="shared" si="2"/>
        <v>8.2247145407614727E-2</v>
      </c>
      <c r="E19" s="6">
        <f t="shared" si="3"/>
        <v>4039874.9999999995</v>
      </c>
      <c r="F19" s="5">
        <f t="shared" si="4"/>
        <v>40.111116463231141</v>
      </c>
      <c r="G19" t="s">
        <v>18</v>
      </c>
    </row>
    <row r="20" spans="1:7" hidden="1">
      <c r="A20" s="7">
        <f t="shared" si="5"/>
        <v>1600000</v>
      </c>
      <c r="B20" s="7">
        <f t="shared" si="0"/>
        <v>6827437993.6909437</v>
      </c>
      <c r="C20" s="7">
        <f t="shared" si="1"/>
        <v>1.760737502565231</v>
      </c>
      <c r="D20" s="8">
        <f t="shared" si="2"/>
        <v>8.0993925118000618E-2</v>
      </c>
      <c r="E20" s="9">
        <f t="shared" si="3"/>
        <v>4309200</v>
      </c>
      <c r="F20" s="8">
        <f t="shared" si="4"/>
        <v>39.804351867245146</v>
      </c>
    </row>
    <row r="21" spans="1:7" hidden="1">
      <c r="A21" s="7">
        <f t="shared" si="5"/>
        <v>1700000</v>
      </c>
      <c r="B21" s="7">
        <f t="shared" si="0"/>
        <v>7148716191.9132328</v>
      </c>
      <c r="C21" s="7">
        <f t="shared" si="1"/>
        <v>1.7351457741271079</v>
      </c>
      <c r="D21" s="8">
        <f t="shared" si="2"/>
        <v>7.9816705609846966E-2</v>
      </c>
      <c r="E21" s="9">
        <f t="shared" si="3"/>
        <v>4578525</v>
      </c>
      <c r="F21" s="8">
        <f t="shared" si="4"/>
        <v>39.514021597391178</v>
      </c>
    </row>
    <row r="22" spans="1:7" hidden="1">
      <c r="A22" s="7">
        <f t="shared" si="5"/>
        <v>1800000</v>
      </c>
      <c r="B22" s="7">
        <f t="shared" si="0"/>
        <v>7463973016.7957602</v>
      </c>
      <c r="C22" s="7">
        <f t="shared" si="1"/>
        <v>1.7110172507463766</v>
      </c>
      <c r="D22" s="8">
        <f t="shared" si="2"/>
        <v>7.8706793534333325E-2</v>
      </c>
      <c r="E22" s="9">
        <f t="shared" si="3"/>
        <v>4847850</v>
      </c>
      <c r="F22" s="8">
        <f t="shared" si="4"/>
        <v>39.23832351307145</v>
      </c>
    </row>
    <row r="23" spans="1:7" hidden="1">
      <c r="A23" s="7">
        <f t="shared" si="5"/>
        <v>1900000</v>
      </c>
      <c r="B23" s="7">
        <f t="shared" si="0"/>
        <v>7773543344.0842056</v>
      </c>
      <c r="C23" s="7">
        <f t="shared" si="1"/>
        <v>1.6881936255806402</v>
      </c>
      <c r="D23" s="8">
        <f t="shared" si="2"/>
        <v>7.7656906776709445E-2</v>
      </c>
      <c r="E23" s="9">
        <f t="shared" si="3"/>
        <v>5117174.9999999991</v>
      </c>
      <c r="F23" s="8">
        <f t="shared" si="4"/>
        <v>38.975740715212623</v>
      </c>
      <c r="G23" s="1"/>
    </row>
    <row r="24" spans="1:7" hidden="1">
      <c r="A24" s="7">
        <f t="shared" si="5"/>
        <v>2000000</v>
      </c>
      <c r="B24" s="7">
        <f t="shared" si="0"/>
        <v>8077726747.6745787</v>
      </c>
      <c r="C24" s="7">
        <f t="shared" si="1"/>
        <v>1.6665409699214004</v>
      </c>
      <c r="D24" s="8">
        <f t="shared" si="2"/>
        <v>7.6660884616384414E-2</v>
      </c>
      <c r="E24" s="9">
        <f t="shared" si="3"/>
        <v>5386499.9999999991</v>
      </c>
      <c r="F24" s="8">
        <f t="shared" si="4"/>
        <v>38.724983984566776</v>
      </c>
    </row>
    <row r="25" spans="1:7" hidden="1">
      <c r="A25" s="7">
        <f t="shared" si="5"/>
        <v>2100000</v>
      </c>
      <c r="B25" s="7">
        <f t="shared" si="0"/>
        <v>8376792804.4936447</v>
      </c>
      <c r="C25" s="7">
        <f t="shared" si="1"/>
        <v>1.6459449712254204</v>
      </c>
      <c r="D25" s="8">
        <f t="shared" si="2"/>
        <v>7.5713468676369342E-2</v>
      </c>
      <c r="E25" s="9">
        <f t="shared" si="3"/>
        <v>5655824.9999999991</v>
      </c>
      <c r="F25" s="8">
        <f t="shared" si="4"/>
        <v>38.484948093361595</v>
      </c>
    </row>
    <row r="26" spans="1:7" hidden="1">
      <c r="A26" s="7">
        <f t="shared" si="5"/>
        <v>2200000</v>
      </c>
      <c r="B26" s="7">
        <f t="shared" si="0"/>
        <v>8670985386.7974606</v>
      </c>
      <c r="C26" s="7">
        <f t="shared" si="1"/>
        <v>1.6263072799476055</v>
      </c>
      <c r="D26" s="8">
        <f t="shared" si="2"/>
        <v>7.4810134877589848E-2</v>
      </c>
      <c r="E26" s="9">
        <f t="shared" si="3"/>
        <v>5925149.9999999991</v>
      </c>
      <c r="F26" s="8">
        <f t="shared" si="4"/>
        <v>38.254678153538023</v>
      </c>
    </row>
    <row r="27" spans="1:7" hidden="1">
      <c r="A27" s="7">
        <f t="shared" si="5"/>
        <v>2300000</v>
      </c>
      <c r="B27" s="7">
        <f t="shared" si="0"/>
        <v>8960526172.5624905</v>
      </c>
      <c r="C27" s="7">
        <f t="shared" si="1"/>
        <v>1.6075426690976897</v>
      </c>
      <c r="D27" s="8">
        <f t="shared" si="2"/>
        <v>7.3946962778493733E-2</v>
      </c>
      <c r="E27" s="9">
        <f t="shared" si="3"/>
        <v>6194474.9999999991</v>
      </c>
      <c r="F27" s="8">
        <f t="shared" si="4"/>
        <v>38.033343350059432</v>
      </c>
    </row>
    <row r="28" spans="1:7" hidden="1">
      <c r="A28" s="7">
        <f t="shared" si="5"/>
        <v>2400000</v>
      </c>
      <c r="B28" s="7">
        <f t="shared" si="0"/>
        <v>9245617544.3132</v>
      </c>
      <c r="C28" s="7">
        <f t="shared" si="1"/>
        <v>1.5895767987631091</v>
      </c>
      <c r="D28" s="8">
        <f t="shared" si="2"/>
        <v>7.3120532743103012E-2</v>
      </c>
      <c r="E28" s="9">
        <f t="shared" si="3"/>
        <v>6463799.9999999991</v>
      </c>
      <c r="F28" s="8">
        <f t="shared" si="4"/>
        <v>37.820216191800348</v>
      </c>
    </row>
    <row r="29" spans="1:7">
      <c r="A29" s="10">
        <f t="shared" si="5"/>
        <v>2500000</v>
      </c>
      <c r="B29" s="10">
        <f t="shared" si="0"/>
        <v>9526445004.0443478</v>
      </c>
      <c r="C29" s="10">
        <f t="shared" si="1"/>
        <v>1.5723444372775695</v>
      </c>
      <c r="D29" s="11">
        <f t="shared" si="2"/>
        <v>7.2327844114768197E-2</v>
      </c>
      <c r="E29" s="12">
        <f t="shared" si="3"/>
        <v>6733124.9999999991</v>
      </c>
      <c r="F29" s="11">
        <f t="shared" si="4"/>
        <v>37.614655942045303</v>
      </c>
      <c r="G29" t="s">
        <v>20</v>
      </c>
    </row>
    <row r="30" spans="1:7" hidden="1">
      <c r="A30" s="7">
        <f t="shared" si="5"/>
        <v>2600000</v>
      </c>
      <c r="B30" s="7">
        <f t="shared" si="0"/>
        <v>9803179201.1924095</v>
      </c>
      <c r="C30" s="7">
        <f t="shared" si="1"/>
        <v>1.555788031479155</v>
      </c>
      <c r="D30" s="8">
        <f t="shared" si="2"/>
        <v>7.156624944804113E-2</v>
      </c>
      <c r="E30" s="9">
        <f t="shared" si="3"/>
        <v>7002449.9999999991</v>
      </c>
      <c r="F30" s="8">
        <f t="shared" si="4"/>
        <v>37.416095255043231</v>
      </c>
    </row>
    <row r="31" spans="1:7" hidden="1">
      <c r="A31" s="7">
        <f t="shared" si="5"/>
        <v>2700000</v>
      </c>
      <c r="B31" s="7">
        <f t="shared" si="0"/>
        <v>10075977648.192524</v>
      </c>
      <c r="C31" s="7">
        <f t="shared" si="1"/>
        <v>1.5398565469442542</v>
      </c>
      <c r="D31" s="8">
        <f t="shared" si="2"/>
        <v>7.0833401159435691E-2</v>
      </c>
      <c r="E31" s="9">
        <f t="shared" si="3"/>
        <v>7271774.9999999991</v>
      </c>
      <c r="F31" s="8">
        <f t="shared" si="4"/>
        <v>37.224029300164581</v>
      </c>
    </row>
    <row r="32" spans="1:7" hidden="1">
      <c r="A32" s="7">
        <f t="shared" si="5"/>
        <v>2800000</v>
      </c>
      <c r="B32" s="7">
        <f t="shared" si="0"/>
        <v>10344986181.563524</v>
      </c>
      <c r="C32" s="7">
        <f t="shared" si="1"/>
        <v>1.5245045192421529</v>
      </c>
      <c r="D32" s="8">
        <f t="shared" si="2"/>
        <v>7.0127207885139028E-2</v>
      </c>
      <c r="E32" s="9">
        <f t="shared" si="3"/>
        <v>7541099.9999999991</v>
      </c>
      <c r="F32" s="8">
        <f t="shared" si="4"/>
        <v>37.038006836583392</v>
      </c>
    </row>
    <row r="33" spans="1:7" hidden="1">
      <c r="A33" s="7">
        <f t="shared" si="5"/>
        <v>2900000</v>
      </c>
      <c r="B33" s="7">
        <f t="shared" si="0"/>
        <v>10610340214.02652</v>
      </c>
      <c r="C33" s="7">
        <f t="shared" si="1"/>
        <v>1.5096912717490047</v>
      </c>
      <c r="D33" s="8">
        <f t="shared" si="2"/>
        <v>6.9445798500454223E-2</v>
      </c>
      <c r="E33" s="9">
        <f t="shared" si="3"/>
        <v>7810424.9999999991</v>
      </c>
      <c r="F33" s="8">
        <f t="shared" si="4"/>
        <v>36.857622832212527</v>
      </c>
    </row>
    <row r="34" spans="1:7" hidden="1">
      <c r="A34" s="7">
        <f t="shared" si="5"/>
        <v>3000000</v>
      </c>
      <c r="B34" s="7">
        <f t="shared" si="0"/>
        <v>10872165813.732851</v>
      </c>
      <c r="C34" s="7">
        <f t="shared" si="1"/>
        <v>1.4953802661192781</v>
      </c>
      <c r="D34" s="8">
        <f t="shared" si="2"/>
        <v>6.8787492241486795E-2</v>
      </c>
      <c r="E34" s="9">
        <f t="shared" si="3"/>
        <v>8079749.9999999991</v>
      </c>
      <c r="F34" s="8">
        <f t="shared" si="4"/>
        <v>36.682512316197872</v>
      </c>
    </row>
    <row r="35" spans="1:7" hidden="1">
      <c r="A35" s="7">
        <f t="shared" si="5"/>
        <v>3100000</v>
      </c>
      <c r="B35" s="7">
        <f t="shared" si="0"/>
        <v>11130580639.451712</v>
      </c>
      <c r="C35" s="7">
        <f t="shared" si="1"/>
        <v>1.4815385592998771</v>
      </c>
      <c r="D35" s="8">
        <f t="shared" si="2"/>
        <v>6.815077372779435E-2</v>
      </c>
      <c r="E35" s="9">
        <f t="shared" si="3"/>
        <v>8349074.9999999991</v>
      </c>
      <c r="F35" s="8">
        <f t="shared" si="4"/>
        <v>36.512345224962289</v>
      </c>
    </row>
    <row r="36" spans="1:7" hidden="1">
      <c r="A36" s="7">
        <f t="shared" si="5"/>
        <v>3200000</v>
      </c>
      <c r="B36" s="7">
        <f t="shared" si="0"/>
        <v>11385694754.976072</v>
      </c>
      <c r="C36" s="7">
        <f t="shared" si="1"/>
        <v>1.4681363467798414</v>
      </c>
      <c r="D36" s="8">
        <f t="shared" si="2"/>
        <v>6.7534271951872699E-2</v>
      </c>
      <c r="E36" s="9">
        <f t="shared" si="3"/>
        <v>8618400</v>
      </c>
      <c r="F36" s="8">
        <f t="shared" si="4"/>
        <v>36.34682205465257</v>
      </c>
    </row>
    <row r="37" spans="1:7" hidden="1">
      <c r="A37" s="7">
        <f t="shared" si="5"/>
        <v>3300000</v>
      </c>
      <c r="B37" s="7">
        <f t="shared" si="0"/>
        <v>11637611341.639273</v>
      </c>
      <c r="C37" s="7">
        <f t="shared" si="1"/>
        <v>1.4551465761454834</v>
      </c>
      <c r="D37" s="8">
        <f t="shared" si="2"/>
        <v>6.6936742502692229E-2</v>
      </c>
      <c r="E37" s="9">
        <f t="shared" si="3"/>
        <v>8887725</v>
      </c>
      <c r="F37" s="8">
        <f t="shared" si="4"/>
        <v>36.185670172788491</v>
      </c>
    </row>
    <row r="38" spans="1:7" hidden="1">
      <c r="A38" s="7">
        <f t="shared" si="5"/>
        <v>3400000</v>
      </c>
      <c r="B38" s="7">
        <f t="shared" si="0"/>
        <v>11886427324.395285</v>
      </c>
      <c r="C38" s="7">
        <f t="shared" si="1"/>
        <v>1.4425446183417181</v>
      </c>
      <c r="D38" s="8">
        <f t="shared" si="2"/>
        <v>6.6357052443719033E-2</v>
      </c>
      <c r="E38" s="9">
        <f t="shared" si="3"/>
        <v>9157050</v>
      </c>
      <c r="F38" s="8">
        <f t="shared" si="4"/>
        <v>36.028640672390253</v>
      </c>
    </row>
    <row r="39" spans="1:7">
      <c r="A39" s="10">
        <f t="shared" si="5"/>
        <v>3500000</v>
      </c>
      <c r="B39" s="10">
        <f t="shared" si="0"/>
        <v>12132233924.185978</v>
      </c>
      <c r="C39" s="10">
        <f t="shared" si="1"/>
        <v>1.4303079865983221</v>
      </c>
      <c r="D39" s="11">
        <f t="shared" si="2"/>
        <v>6.5794167383522811E-2</v>
      </c>
      <c r="E39" s="12">
        <f t="shared" si="3"/>
        <v>9426375</v>
      </c>
      <c r="F39" s="11">
        <f t="shared" si="4"/>
        <v>35.875505675325172</v>
      </c>
      <c r="G39" t="s">
        <v>21</v>
      </c>
    </row>
    <row r="40" spans="1:7" hidden="1">
      <c r="A40" s="7">
        <f t="shared" si="5"/>
        <v>3600000</v>
      </c>
      <c r="B40" s="7">
        <f t="shared" si="0"/>
        <v>12375117147.134979</v>
      </c>
      <c r="C40" s="7">
        <f t="shared" si="1"/>
        <v>1.4184160949609868</v>
      </c>
      <c r="D40" s="8">
        <f t="shared" si="2"/>
        <v>6.5247140368205392E-2</v>
      </c>
      <c r="E40" s="9">
        <f t="shared" si="3"/>
        <v>9695700</v>
      </c>
      <c r="F40" s="8">
        <f t="shared" si="4"/>
        <v>35.726056009830877</v>
      </c>
    </row>
    <row r="41" spans="1:7" hidden="1">
      <c r="A41" s="7">
        <f t="shared" si="5"/>
        <v>3700000</v>
      </c>
      <c r="B41" s="7">
        <f t="shared" si="0"/>
        <v>12615158219.349541</v>
      </c>
      <c r="C41" s="7">
        <f t="shared" si="1"/>
        <v>1.4068500499136709</v>
      </c>
      <c r="D41" s="8">
        <f t="shared" si="2"/>
        <v>6.4715102296028865E-2</v>
      </c>
      <c r="E41" s="9">
        <f t="shared" si="3"/>
        <v>9965024.9999999981</v>
      </c>
      <c r="F41" s="8">
        <f t="shared" si="4"/>
        <v>35.580099201427871</v>
      </c>
    </row>
    <row r="42" spans="1:7" hidden="1">
      <c r="A42" s="7">
        <f t="shared" si="5"/>
        <v>3800000</v>
      </c>
      <c r="B42" s="7">
        <f t="shared" si="0"/>
        <v>12852433974.686506</v>
      </c>
      <c r="C42" s="7">
        <f t="shared" si="1"/>
        <v>1.3955924697952504</v>
      </c>
      <c r="D42" s="8">
        <f t="shared" si="2"/>
        <v>6.4197253610581512E-2</v>
      </c>
      <c r="E42" s="9">
        <f t="shared" si="3"/>
        <v>10234349.999999998</v>
      </c>
      <c r="F42" s="8">
        <f t="shared" si="4"/>
        <v>35.437457727672843</v>
      </c>
    </row>
    <row r="43" spans="1:7" hidden="1">
      <c r="A43" s="7">
        <f t="shared" si="5"/>
        <v>3900000</v>
      </c>
      <c r="B43" s="7">
        <f t="shared" si="0"/>
        <v>13087017201.675886</v>
      </c>
      <c r="C43" s="7">
        <f t="shared" si="1"/>
        <v>1.3846273276770327</v>
      </c>
      <c r="D43" s="8">
        <f t="shared" si="2"/>
        <v>6.3692857073143497E-2</v>
      </c>
      <c r="E43" s="9">
        <f t="shared" si="3"/>
        <v>10503674.999999998</v>
      </c>
      <c r="F43" s="8">
        <f t="shared" si="4"/>
        <v>35.297967496125381</v>
      </c>
    </row>
    <row r="44" spans="1:7" hidden="1">
      <c r="A44" s="7">
        <f t="shared" si="5"/>
        <v>4000000</v>
      </c>
      <c r="B44" s="7">
        <f t="shared" si="0"/>
        <v>13318976954.84189</v>
      </c>
      <c r="C44" s="7">
        <f t="shared" si="1"/>
        <v>1.3739398141360106</v>
      </c>
      <c r="D44" s="8">
        <f t="shared" si="2"/>
        <v>6.3201231450256481E-2</v>
      </c>
      <c r="E44" s="9">
        <f t="shared" si="3"/>
        <v>10772999.999999998</v>
      </c>
      <c r="F44" s="8">
        <f t="shared" si="4"/>
        <v>35.161476512030468</v>
      </c>
    </row>
    <row r="45" spans="1:7" hidden="1">
      <c r="A45" s="7">
        <f t="shared" si="5"/>
        <v>4100000</v>
      </c>
      <c r="B45" s="7">
        <f t="shared" si="0"/>
        <v>13548378834.87479</v>
      </c>
      <c r="C45" s="7">
        <f t="shared" si="1"/>
        <v>1.3635162169752071</v>
      </c>
      <c r="D45" s="8">
        <f t="shared" si="2"/>
        <v>6.2721745980859528E-2</v>
      </c>
      <c r="E45" s="9">
        <f t="shared" si="3"/>
        <v>11042324.999999998</v>
      </c>
      <c r="F45" s="8">
        <f t="shared" si="4"/>
        <v>35.027843707951781</v>
      </c>
    </row>
    <row r="46" spans="1:7" hidden="1">
      <c r="A46" s="7">
        <f t="shared" si="5"/>
        <v>4200000</v>
      </c>
      <c r="B46" s="7">
        <f t="shared" si="0"/>
        <v>13775285241.45466</v>
      </c>
      <c r="C46" s="7">
        <f t="shared" si="1"/>
        <v>1.3533438154400308</v>
      </c>
      <c r="D46" s="8">
        <f t="shared" si="2"/>
        <v>6.2253815510241416E-2</v>
      </c>
      <c r="E46" s="9">
        <f t="shared" si="3"/>
        <v>11311649.999999998</v>
      </c>
      <c r="F46" s="8">
        <f t="shared" si="4"/>
        <v>34.896937912227386</v>
      </c>
    </row>
    <row r="47" spans="1:7" hidden="1">
      <c r="A47" s="7">
        <f t="shared" si="5"/>
        <v>4300000</v>
      </c>
      <c r="B47" s="7">
        <f t="shared" si="0"/>
        <v>13999755601.984695</v>
      </c>
      <c r="C47" s="7">
        <f t="shared" si="1"/>
        <v>1.343410786883432</v>
      </c>
      <c r="D47" s="8">
        <f t="shared" si="2"/>
        <v>6.179689619663787E-2</v>
      </c>
      <c r="E47" s="9">
        <f t="shared" si="3"/>
        <v>11580974.999999998</v>
      </c>
      <c r="F47" s="8">
        <f t="shared" si="4"/>
        <v>34.76863693689068</v>
      </c>
    </row>
    <row r="48" spans="1:7" hidden="1">
      <c r="A48" s="7">
        <f t="shared" si="5"/>
        <v>4400000</v>
      </c>
      <c r="B48" s="7">
        <f t="shared" si="0"/>
        <v>14221846579.03693</v>
      </c>
      <c r="C48" s="7">
        <f t="shared" si="1"/>
        <v>1.3337061241622159</v>
      </c>
      <c r="D48" s="8">
        <f t="shared" si="2"/>
        <v>6.1350481711461929E-2</v>
      </c>
      <c r="E48" s="9">
        <f t="shared" si="3"/>
        <v>11850299.999999998</v>
      </c>
      <c r="F48" s="8">
        <f t="shared" si="4"/>
        <v>34.642826768782832</v>
      </c>
    </row>
    <row r="49" spans="1:7" hidden="1">
      <c r="A49" s="7">
        <f t="shared" si="5"/>
        <v>4500000</v>
      </c>
      <c r="B49" s="7">
        <f t="shared" si="0"/>
        <v>14441612258.930748</v>
      </c>
      <c r="C49" s="7">
        <f t="shared" si="1"/>
        <v>1.324219562317156</v>
      </c>
      <c r="D49" s="8">
        <f t="shared" si="2"/>
        <v>6.0914099866589175E-2</v>
      </c>
      <c r="E49" s="9">
        <f t="shared" si="3"/>
        <v>12119624.999999998</v>
      </c>
      <c r="F49" s="8">
        <f t="shared" si="4"/>
        <v>34.51940085011708</v>
      </c>
    </row>
    <row r="50" spans="1:7" hidden="1">
      <c r="A50" s="7">
        <f t="shared" si="5"/>
        <v>4600000</v>
      </c>
      <c r="B50" s="7">
        <f t="shared" si="0"/>
        <v>14659104323.54162</v>
      </c>
      <c r="C50" s="7">
        <f t="shared" si="1"/>
        <v>1.3149415133122999</v>
      </c>
      <c r="D50" s="8">
        <f t="shared" si="2"/>
        <v>6.0487309612365793E-2</v>
      </c>
      <c r="E50" s="9">
        <f t="shared" si="3"/>
        <v>12388949.999999998</v>
      </c>
      <c r="F50" s="8">
        <f t="shared" si="4"/>
        <v>34.398259436846892</v>
      </c>
    </row>
    <row r="51" spans="1:7" hidden="1">
      <c r="A51" s="7">
        <f t="shared" si="5"/>
        <v>4700000</v>
      </c>
      <c r="B51" s="7">
        <f t="shared" si="0"/>
        <v>14874372207.16379</v>
      </c>
      <c r="C51" s="7">
        <f t="shared" si="1"/>
        <v>1.3058630077932727</v>
      </c>
      <c r="D51" s="8">
        <f t="shared" si="2"/>
        <v>6.0069698358490541E-2</v>
      </c>
      <c r="E51" s="9">
        <f t="shared" si="3"/>
        <v>12658274.999999998</v>
      </c>
      <c r="F51" s="8">
        <f t="shared" si="4"/>
        <v>34.279309024925858</v>
      </c>
    </row>
    <row r="52" spans="1:7" hidden="1">
      <c r="A52" s="7">
        <f t="shared" si="5"/>
        <v>4800000</v>
      </c>
      <c r="B52" s="7">
        <f t="shared" si="0"/>
        <v>15087463240.017681</v>
      </c>
      <c r="C52" s="7">
        <f t="shared" si="1"/>
        <v>1.2969756429777193</v>
      </c>
      <c r="D52" s="8">
        <f t="shared" si="2"/>
        <v>5.9660879576975086E-2</v>
      </c>
      <c r="E52" s="9">
        <f t="shared" si="3"/>
        <v>12927599.999999998</v>
      </c>
      <c r="F52" s="8">
        <f t="shared" si="4"/>
        <v>34.16246183599236</v>
      </c>
    </row>
    <row r="53" spans="1:7" hidden="1">
      <c r="A53" s="7">
        <f t="shared" si="5"/>
        <v>4900000</v>
      </c>
      <c r="B53" s="7">
        <f t="shared" si="0"/>
        <v>15298422779.793821</v>
      </c>
      <c r="C53" s="7">
        <f t="shared" si="1"/>
        <v>1.2882715359190748</v>
      </c>
      <c r="D53" s="8">
        <f t="shared" si="2"/>
        <v>5.9260490652277439E-2</v>
      </c>
      <c r="E53" s="9">
        <f t="shared" si="3"/>
        <v>13196924.999999998</v>
      </c>
      <c r="F53" s="8">
        <f t="shared" si="4"/>
        <v>34.047635355221566</v>
      </c>
    </row>
    <row r="54" spans="1:7" hidden="1">
      <c r="A54" s="7">
        <f t="shared" si="5"/>
        <v>5000000</v>
      </c>
      <c r="B54" s="7">
        <f t="shared" si="0"/>
        <v>15507294332.454613</v>
      </c>
      <c r="C54" s="7">
        <f t="shared" si="1"/>
        <v>1.2797432814921796</v>
      </c>
      <c r="D54" s="8">
        <f t="shared" si="2"/>
        <v>5.8868190948640264E-2</v>
      </c>
      <c r="E54" s="9">
        <f t="shared" si="3"/>
        <v>13466249.999999998</v>
      </c>
      <c r="F54" s="8">
        <f t="shared" si="4"/>
        <v>33.934751915102623</v>
      </c>
    </row>
    <row r="55" spans="1:7" hidden="1">
      <c r="A55" s="7">
        <f t="shared" si="5"/>
        <v>5100000</v>
      </c>
      <c r="B55" s="7">
        <f t="shared" si="0"/>
        <v>15714119663.368595</v>
      </c>
      <c r="C55" s="7">
        <f t="shared" si="1"/>
        <v>1.2713839145395958</v>
      </c>
      <c r="D55" s="8">
        <f t="shared" si="2"/>
        <v>5.8483660068821407E-2</v>
      </c>
      <c r="E55" s="9">
        <f t="shared" si="3"/>
        <v>13735574.999999998</v>
      </c>
      <c r="F55" s="8">
        <f t="shared" si="4"/>
        <v>33.823738319755087</v>
      </c>
    </row>
    <row r="56" spans="1:7" hidden="1">
      <c r="A56" s="7">
        <f t="shared" si="5"/>
        <v>5200000</v>
      </c>
      <c r="B56" s="7">
        <f t="shared" si="0"/>
        <v>15918938899.72537</v>
      </c>
      <c r="C56" s="7">
        <f t="shared" si="1"/>
        <v>1.2631868756937652</v>
      </c>
      <c r="D56" s="8">
        <f t="shared" si="2"/>
        <v>5.8106596281913198E-2</v>
      </c>
      <c r="E56" s="9">
        <f t="shared" si="3"/>
        <v>14004899.999999998</v>
      </c>
      <c r="F56" s="8">
        <f t="shared" si="4"/>
        <v>33.714525505122943</v>
      </c>
    </row>
    <row r="57" spans="1:7" hidden="1">
      <c r="A57" s="7">
        <f t="shared" si="5"/>
        <v>5300000</v>
      </c>
      <c r="B57" s="7">
        <f t="shared" si="0"/>
        <v>16121790625.069958</v>
      </c>
      <c r="C57" s="7">
        <f t="shared" si="1"/>
        <v>1.2551459804548231</v>
      </c>
      <c r="D57" s="8">
        <f t="shared" si="2"/>
        <v>5.7736715100921862E-2</v>
      </c>
      <c r="E57" s="9">
        <f t="shared" si="3"/>
        <v>14274224.999999998</v>
      </c>
      <c r="F57" s="8">
        <f t="shared" si="4"/>
        <v>33.60704823099946</v>
      </c>
    </row>
    <row r="58" spans="1:7" hidden="1">
      <c r="A58" s="7">
        <f t="shared" si="5"/>
        <v>5400000</v>
      </c>
      <c r="B58" s="7">
        <f t="shared" si="0"/>
        <v>16322711966.700237</v>
      </c>
      <c r="C58" s="7">
        <f t="shared" si="1"/>
        <v>1.2472553911588646</v>
      </c>
      <c r="D58" s="8">
        <f t="shared" si="2"/>
        <v>5.7373747993307772E-2</v>
      </c>
      <c r="E58" s="9">
        <f t="shared" si="3"/>
        <v>14543549.999999998</v>
      </c>
      <c r="F58" s="8">
        <f t="shared" si="4"/>
        <v>33.501244801359668</v>
      </c>
    </row>
    <row r="59" spans="1:7">
      <c r="A59" s="10">
        <f t="shared" si="5"/>
        <v>5500000</v>
      </c>
      <c r="B59" s="10">
        <f t="shared" si="0"/>
        <v>16521738676.588638</v>
      </c>
      <c r="C59" s="10">
        <f t="shared" si="1"/>
        <v>1.2395095915183849</v>
      </c>
      <c r="D59" s="11">
        <f t="shared" si="2"/>
        <v>5.7017441209845705E-2</v>
      </c>
      <c r="E59" s="12">
        <f t="shared" si="3"/>
        <v>14812874.999999998</v>
      </c>
      <c r="F59" s="11">
        <f t="shared" si="4"/>
        <v>33.397056809925445</v>
      </c>
      <c r="G59" t="s">
        <v>22</v>
      </c>
    </row>
    <row r="60" spans="1:7" hidden="1">
      <c r="A60" s="7">
        <f t="shared" si="5"/>
        <v>5600000</v>
      </c>
      <c r="B60" s="7">
        <f t="shared" si="0"/>
        <v>16718905206.41688</v>
      </c>
      <c r="C60" s="7">
        <f t="shared" si="1"/>
        <v>1.2319033634567633</v>
      </c>
      <c r="D60" s="8">
        <f t="shared" si="2"/>
        <v>5.666755471901111E-2</v>
      </c>
      <c r="E60" s="9">
        <f t="shared" si="3"/>
        <v>15082199.999999998</v>
      </c>
      <c r="F60" s="8">
        <f t="shared" si="4"/>
        <v>33.294428908271051</v>
      </c>
    </row>
    <row r="61" spans="1:7" hidden="1">
      <c r="A61" s="7">
        <f t="shared" si="5"/>
        <v>5700000</v>
      </c>
      <c r="B61" s="7">
        <f t="shared" si="0"/>
        <v>16914244777.249628</v>
      </c>
      <c r="C61" s="7">
        <f t="shared" si="1"/>
        <v>1.2244317659931283</v>
      </c>
      <c r="D61" s="8">
        <f t="shared" si="2"/>
        <v>5.6323861235683899E-2</v>
      </c>
      <c r="E61" s="9">
        <f t="shared" si="3"/>
        <v>15351524.999999998</v>
      </c>
      <c r="F61" s="8">
        <f t="shared" si="4"/>
        <v>33.19330859410757</v>
      </c>
    </row>
    <row r="62" spans="1:7" hidden="1">
      <c r="A62" s="7">
        <f t="shared" si="5"/>
        <v>5800000</v>
      </c>
      <c r="B62" s="7">
        <f t="shared" si="0"/>
        <v>17107789444.317501</v>
      </c>
      <c r="C62" s="7">
        <f t="shared" si="1"/>
        <v>1.2170901159636149</v>
      </c>
      <c r="D62" s="8">
        <f t="shared" si="2"/>
        <v>5.5986145334326283E-2</v>
      </c>
      <c r="E62" s="9">
        <f t="shared" si="3"/>
        <v>15620849.999999998</v>
      </c>
      <c r="F62" s="8">
        <f t="shared" si="4"/>
        <v>33.093646017668576</v>
      </c>
    </row>
    <row r="63" spans="1:7" hidden="1">
      <c r="A63" s="7">
        <f t="shared" si="5"/>
        <v>5900000</v>
      </c>
      <c r="B63" s="7">
        <f t="shared" si="0"/>
        <v>17299570157.331062</v>
      </c>
      <c r="C63" s="7">
        <f t="shared" si="1"/>
        <v>1.2098739703906258</v>
      </c>
      <c r="D63" s="8">
        <f t="shared" si="2"/>
        <v>5.5654202637968789E-2</v>
      </c>
      <c r="E63" s="9">
        <f t="shared" si="3"/>
        <v>15890174.999999998</v>
      </c>
      <c r="F63" s="8">
        <f t="shared" si="4"/>
        <v>32.995393804365406</v>
      </c>
    </row>
    <row r="64" spans="1:7" hidden="1">
      <c r="A64" s="7">
        <f t="shared" si="5"/>
        <v>6000000</v>
      </c>
      <c r="B64" s="7">
        <f t="shared" si="0"/>
        <v>17489616816.7048</v>
      </c>
      <c r="C64" s="7">
        <f t="shared" si="1"/>
        <v>1.2027791103338883</v>
      </c>
      <c r="D64" s="8">
        <f t="shared" si="2"/>
        <v>5.5327839075358862E-2</v>
      </c>
      <c r="E64" s="9">
        <f t="shared" si="3"/>
        <v>16159499.999999998</v>
      </c>
      <c r="F64" s="8">
        <f t="shared" si="4"/>
        <v>32.898506892093529</v>
      </c>
    </row>
    <row r="65" spans="1:6" hidden="1">
      <c r="A65" s="7">
        <f t="shared" si="5"/>
        <v>6100000</v>
      </c>
      <c r="B65" s="7">
        <f t="shared" si="0"/>
        <v>17677958326.031879</v>
      </c>
      <c r="C65" s="7">
        <f t="shared" si="1"/>
        <v>1.1958015260763244</v>
      </c>
      <c r="D65" s="8">
        <f t="shared" si="2"/>
        <v>5.5006870199510921E-2</v>
      </c>
      <c r="E65" s="9">
        <f t="shared" si="3"/>
        <v>16428824.999999998</v>
      </c>
      <c r="F65" s="8">
        <f t="shared" si="4"/>
        <v>32.802942381756587</v>
      </c>
    </row>
    <row r="66" spans="1:6" hidden="1">
      <c r="A66" s="7">
        <f t="shared" si="5"/>
        <v>6200000</v>
      </c>
      <c r="B66" s="7">
        <f t="shared" si="0"/>
        <v>17864622641.117153</v>
      </c>
      <c r="C66" s="7">
        <f t="shared" si="1"/>
        <v>1.1889374035144873</v>
      </c>
      <c r="D66" s="8">
        <f t="shared" si="2"/>
        <v>5.4691120561666418E-2</v>
      </c>
      <c r="E66" s="9">
        <f t="shared" si="3"/>
        <v>16698149.999999998</v>
      </c>
      <c r="F66" s="8">
        <f t="shared" si="4"/>
        <v>32.708659399736078</v>
      </c>
    </row>
    <row r="67" spans="1:6" hidden="1">
      <c r="A67" s="7">
        <f t="shared" si="5"/>
        <v>6300000</v>
      </c>
      <c r="B67" s="7">
        <f t="shared" si="0"/>
        <v>18049636815.846054</v>
      </c>
      <c r="C67" s="7">
        <f t="shared" si="1"/>
        <v>1.1821831116379085</v>
      </c>
      <c r="D67" s="8">
        <f t="shared" si="2"/>
        <v>5.4380423135343789E-2</v>
      </c>
      <c r="E67" s="9">
        <f t="shared" si="3"/>
        <v>16967475</v>
      </c>
      <c r="F67" s="8">
        <f t="shared" si="4"/>
        <v>32.615618971175586</v>
      </c>
    </row>
    <row r="68" spans="1:6" hidden="1">
      <c r="A68" s="7">
        <f t="shared" si="5"/>
        <v>6400000</v>
      </c>
      <c r="B68" s="7">
        <f t="shared" si="0"/>
        <v>18233027045.140522</v>
      </c>
      <c r="C68" s="7">
        <f t="shared" si="1"/>
        <v>1.1755351909944516</v>
      </c>
      <c r="D68" s="8">
        <f t="shared" si="2"/>
        <v>5.4074618785744773E-2</v>
      </c>
      <c r="E68" s="9">
        <f t="shared" si="3"/>
        <v>17236800</v>
      </c>
      <c r="F68" s="8">
        <f t="shared" si="4"/>
        <v>32.523783903071546</v>
      </c>
    </row>
    <row r="69" spans="1:6" hidden="1">
      <c r="A69" s="7">
        <f t="shared" si="5"/>
        <v>6500000</v>
      </c>
      <c r="B69" s="7">
        <f t="shared" si="0"/>
        <v>18414818705.229641</v>
      </c>
      <c r="C69" s="7">
        <f t="shared" si="1"/>
        <v>1.1689903430499344</v>
      </c>
      <c r="D69" s="8">
        <f t="shared" si="2"/>
        <v>5.377355578029698E-2</v>
      </c>
      <c r="E69" s="9">
        <f t="shared" si="3"/>
        <v>17506125</v>
      </c>
      <c r="F69" s="8">
        <f t="shared" si="4"/>
        <v>32.433118676270972</v>
      </c>
    </row>
    <row r="70" spans="1:6" hidden="1">
      <c r="A70" s="7">
        <f t="shared" si="5"/>
        <v>6600000</v>
      </c>
      <c r="B70" s="7">
        <f t="shared" si="0"/>
        <v>18595036391.441555</v>
      </c>
      <c r="C70" s="7">
        <f t="shared" si="1"/>
        <v>1.1625454203600936</v>
      </c>
      <c r="D70" s="8">
        <f t="shared" si="2"/>
        <v>5.3477089336564303E-2</v>
      </c>
      <c r="E70" s="9">
        <f t="shared" si="3"/>
        <v>17775450</v>
      </c>
      <c r="F70" s="8">
        <f t="shared" si="4"/>
        <v>32.343589345571274</v>
      </c>
    </row>
    <row r="71" spans="1:6" hidden="1">
      <c r="A71" s="7">
        <f t="shared" si="5"/>
        <v>6700000</v>
      </c>
      <c r="B71" s="7">
        <f t="shared" si="0"/>
        <v>18773703953.704548</v>
      </c>
      <c r="C71" s="7">
        <f t="shared" si="1"/>
        <v>1.1561974174815868</v>
      </c>
      <c r="D71" s="8">
        <f t="shared" si="2"/>
        <v>5.3185081204152988E-2</v>
      </c>
      <c r="E71" s="9">
        <f t="shared" si="3"/>
        <v>18044775</v>
      </c>
      <c r="F71" s="8">
        <f t="shared" si="4"/>
        <v>32.255163447201511</v>
      </c>
    </row>
    <row r="72" spans="1:6" hidden="1">
      <c r="A72" s="7">
        <f t="shared" si="5"/>
        <v>6800000</v>
      </c>
      <c r="B72" s="7">
        <f t="shared" si="0"/>
        <v>18950844529.928219</v>
      </c>
      <c r="C72" s="7">
        <f t="shared" si="1"/>
        <v>1.1499434625563283</v>
      </c>
      <c r="D72" s="8">
        <f t="shared" si="2"/>
        <v>5.2897399277591101E-2</v>
      </c>
      <c r="E72" s="9">
        <f t="shared" si="3"/>
        <v>18314100</v>
      </c>
      <c r="F72" s="8">
        <f t="shared" si="4"/>
        <v>32.16780991303775</v>
      </c>
    </row>
    <row r="73" spans="1:6" hidden="1">
      <c r="A73" s="7">
        <f t="shared" si="5"/>
        <v>6900000</v>
      </c>
      <c r="B73" s="7">
        <f t="shared" si="0"/>
        <v>19126480577.420689</v>
      </c>
      <c r="C73" s="7">
        <f t="shared" si="1"/>
        <v>1.1437808095101778</v>
      </c>
      <c r="D73" s="8">
        <f t="shared" si="2"/>
        <v>5.261391723746818E-2</v>
      </c>
      <c r="E73" s="9">
        <f t="shared" si="3"/>
        <v>18583425</v>
      </c>
      <c r="F73" s="8">
        <f t="shared" si="4"/>
        <v>32.081498990971127</v>
      </c>
    </row>
    <row r="74" spans="1:6" hidden="1">
      <c r="A74" s="7">
        <f t="shared" si="5"/>
        <v>7000000</v>
      </c>
      <c r="B74" s="7">
        <f t="shared" ref="B74:B137" si="6">(A74*9.8)*D74*(1+B$4)</f>
        <v>19300633902.484241</v>
      </c>
      <c r="C74" s="7">
        <f t="shared" ref="C74:C137" si="7" xml:space="preserve"> 1 - B$5 * LOG(A74 / B$7)</f>
        <v>1.1377068308129323</v>
      </c>
      <c r="D74" s="8">
        <f t="shared" ref="D74:D137" si="8">B$6 * C74</f>
        <v>5.2334514217394885E-2</v>
      </c>
      <c r="E74" s="9">
        <f t="shared" ref="E74:E137" si="9">0.5 * B$1 * B$2 * (B$3*A74)</f>
        <v>18852750</v>
      </c>
      <c r="F74" s="8">
        <f t="shared" ref="F74:F137" si="10" xml:space="preserve"> SQRT((2 * B74) / (B$1 * B$2 * (B$3*A74)))</f>
        <v>31.996202170904684</v>
      </c>
    </row>
    <row r="75" spans="1:6" hidden="1">
      <c r="A75" s="7">
        <f t="shared" ref="A75:A138" si="11">A74+100000</f>
        <v>7100000</v>
      </c>
      <c r="B75" s="7">
        <f t="shared" si="6"/>
        <v>19473325688.319431</v>
      </c>
      <c r="C75" s="7">
        <f t="shared" si="7"/>
        <v>1.1317190107518489</v>
      </c>
      <c r="D75" s="8">
        <f t="shared" si="8"/>
        <v>5.205907449458505E-2</v>
      </c>
      <c r="E75" s="9">
        <f t="shared" si="9"/>
        <v>19122075</v>
      </c>
      <c r="F75" s="8">
        <f t="shared" si="10"/>
        <v>31.911892115906738</v>
      </c>
    </row>
    <row r="76" spans="1:6" hidden="1">
      <c r="A76" s="7">
        <f t="shared" si="11"/>
        <v>7200000</v>
      </c>
      <c r="B76" s="7">
        <f t="shared" si="6"/>
        <v>19644576521.356876</v>
      </c>
      <c r="C76" s="7">
        <f t="shared" si="7"/>
        <v>1.1258149391755969</v>
      </c>
      <c r="D76" s="8">
        <f t="shared" si="8"/>
        <v>5.1787487202077459E-2</v>
      </c>
      <c r="E76" s="9">
        <f t="shared" si="9"/>
        <v>19391400</v>
      </c>
      <c r="F76" s="8">
        <f t="shared" si="10"/>
        <v>31.828542598094081</v>
      </c>
    </row>
    <row r="77" spans="1:6" hidden="1">
      <c r="A77" s="7">
        <f t="shared" si="11"/>
        <v>7300000</v>
      </c>
      <c r="B77" s="7">
        <f t="shared" si="6"/>
        <v>19814406416.125965</v>
      </c>
      <c r="C77" s="7">
        <f t="shared" si="7"/>
        <v>1.1199923056697068</v>
      </c>
      <c r="D77" s="8">
        <f t="shared" si="8"/>
        <v>5.1519646060806508E-2</v>
      </c>
      <c r="E77" s="9">
        <f t="shared" si="9"/>
        <v>19660724.999999996</v>
      </c>
      <c r="F77" s="8">
        <f t="shared" si="10"/>
        <v>31.746128438859142</v>
      </c>
    </row>
    <row r="78" spans="1:6" hidden="1">
      <c r="A78" s="7">
        <f t="shared" si="11"/>
        <v>7400000</v>
      </c>
      <c r="B78" s="7">
        <f t="shared" si="6"/>
        <v>19982834838.760635</v>
      </c>
      <c r="C78" s="7">
        <f t="shared" si="7"/>
        <v>1.1142488941282811</v>
      </c>
      <c r="D78" s="8">
        <f t="shared" si="8"/>
        <v>5.1255449129900932E-2</v>
      </c>
      <c r="E78" s="9">
        <f t="shared" si="9"/>
        <v>19930049.999999996</v>
      </c>
      <c r="F78" s="8">
        <f t="shared" si="10"/>
        <v>31.664625453091425</v>
      </c>
    </row>
    <row r="79" spans="1:6" hidden="1">
      <c r="A79" s="7">
        <f t="shared" si="11"/>
        <v>7500000</v>
      </c>
      <c r="B79" s="7">
        <f t="shared" si="6"/>
        <v>20149880729.234375</v>
      </c>
      <c r="C79" s="7">
        <f t="shared" si="7"/>
        <v>1.1085825776900575</v>
      </c>
      <c r="D79" s="8">
        <f t="shared" si="8"/>
        <v>5.0994798573742645E-2</v>
      </c>
      <c r="E79" s="9">
        <f t="shared" si="9"/>
        <v>20199374.999999996</v>
      </c>
      <c r="F79" s="8">
        <f t="shared" si="10"/>
        <v>31.584010397076188</v>
      </c>
    </row>
    <row r="80" spans="1:6" hidden="1">
      <c r="A80" s="7">
        <f t="shared" si="11"/>
        <v>7600000</v>
      </c>
      <c r="B80" s="7">
        <f t="shared" si="6"/>
        <v>20315562522.409214</v>
      </c>
      <c r="C80" s="7">
        <f t="shared" si="7"/>
        <v>1.1029913140098608</v>
      </c>
      <c r="D80" s="8">
        <f t="shared" si="8"/>
        <v>5.07376004444536E-2</v>
      </c>
      <c r="E80" s="9">
        <f t="shared" si="9"/>
        <v>20468699.999999996</v>
      </c>
      <c r="F80" s="8">
        <f t="shared" si="10"/>
        <v>31.504260919782219</v>
      </c>
    </row>
    <row r="81" spans="1:6" hidden="1">
      <c r="A81" s="7">
        <f t="shared" si="11"/>
        <v>7700000</v>
      </c>
      <c r="B81" s="7">
        <f t="shared" si="6"/>
        <v>20479898167.97665</v>
      </c>
      <c r="C81" s="7">
        <f t="shared" si="7"/>
        <v>1.0974731408391376</v>
      </c>
      <c r="D81" s="8">
        <f t="shared" si="8"/>
        <v>5.0483764478600326E-2</v>
      </c>
      <c r="E81" s="9">
        <f t="shared" si="9"/>
        <v>20738024.999999996</v>
      </c>
      <c r="F81" s="8">
        <f t="shared" si="10"/>
        <v>31.425355517276685</v>
      </c>
    </row>
    <row r="82" spans="1:6" hidden="1">
      <c r="A82" s="7">
        <f t="shared" si="11"/>
        <v>7800000</v>
      </c>
      <c r="B82" s="7">
        <f t="shared" si="6"/>
        <v>20642905149.362606</v>
      </c>
      <c r="C82" s="7">
        <f t="shared" si="7"/>
        <v>1.0920261718916431</v>
      </c>
      <c r="D82" s="8">
        <f t="shared" si="8"/>
        <v>5.0233203907015578E-2</v>
      </c>
      <c r="E82" s="9">
        <f t="shared" si="9"/>
        <v>21007349.999999996</v>
      </c>
      <c r="F82" s="8">
        <f t="shared" si="10"/>
        <v>31.347273490028456</v>
      </c>
    </row>
    <row r="83" spans="1:6" hidden="1">
      <c r="A83" s="7">
        <f t="shared" si="11"/>
        <v>7900000</v>
      </c>
      <c r="B83" s="7">
        <f t="shared" si="6"/>
        <v>20804600501.662689</v>
      </c>
      <c r="C83" s="7">
        <f t="shared" si="7"/>
        <v>1.086648592972481</v>
      </c>
      <c r="D83" s="8">
        <f t="shared" si="8"/>
        <v>4.9985835276734121E-2</v>
      </c>
      <c r="E83" s="9">
        <f t="shared" si="9"/>
        <v>21276674.999999996</v>
      </c>
      <c r="F83" s="8">
        <f t="shared" si="10"/>
        <v>31.269994902882242</v>
      </c>
    </row>
    <row r="84" spans="1:6" hidden="1">
      <c r="A84" s="7">
        <f t="shared" si="11"/>
        <v>8000000</v>
      </c>
      <c r="B84" s="7">
        <f t="shared" si="6"/>
        <v>20965000828.66925</v>
      </c>
      <c r="C84" s="7">
        <f t="shared" si="7"/>
        <v>1.0813386583506208</v>
      </c>
      <c r="D84" s="8">
        <f t="shared" si="8"/>
        <v>4.9741578284128556E-2</v>
      </c>
      <c r="E84" s="9">
        <f t="shared" si="9"/>
        <v>21545999.999999996</v>
      </c>
      <c r="F84" s="8">
        <f t="shared" si="10"/>
        <v>31.193500547504879</v>
      </c>
    </row>
    <row r="85" spans="1:6" hidden="1">
      <c r="A85" s="7">
        <f t="shared" si="11"/>
        <v>8100000</v>
      </c>
      <c r="B85" s="7">
        <f t="shared" si="6"/>
        <v>21124122319.047005</v>
      </c>
      <c r="C85" s="7">
        <f t="shared" si="7"/>
        <v>1.0760946873567425</v>
      </c>
      <c r="D85" s="8">
        <f t="shared" si="8"/>
        <v>4.9500355618410152E-2</v>
      </c>
      <c r="E85" s="9">
        <f t="shared" si="9"/>
        <v>21815324.999999996</v>
      </c>
      <c r="F85" s="8">
        <f t="shared" si="10"/>
        <v>31.117771907122201</v>
      </c>
    </row>
    <row r="86" spans="1:6" hidden="1">
      <c r="A86" s="7">
        <f t="shared" si="11"/>
        <v>8200000</v>
      </c>
      <c r="B86" s="7">
        <f t="shared" si="6"/>
        <v>21281980761.709682</v>
      </c>
      <c r="C86" s="7">
        <f t="shared" si="7"/>
        <v>1.0709150611898173</v>
      </c>
      <c r="D86" s="8">
        <f t="shared" si="8"/>
        <v>4.9262092814731595E-2</v>
      </c>
      <c r="E86" s="9">
        <f t="shared" si="9"/>
        <v>22084649.999999996</v>
      </c>
      <c r="F86" s="8">
        <f t="shared" si="10"/>
        <v>31.042791123380223</v>
      </c>
    </row>
    <row r="87" spans="1:6" hidden="1">
      <c r="A87" s="7">
        <f t="shared" si="11"/>
        <v>8300000</v>
      </c>
      <c r="B87" s="7">
        <f t="shared" si="6"/>
        <v>21438591560.446583</v>
      </c>
      <c r="C87" s="7">
        <f t="shared" si="7"/>
        <v>1.0657982199172462</v>
      </c>
      <c r="D87" s="8">
        <f t="shared" si="8"/>
        <v>4.9026718116193323E-2</v>
      </c>
      <c r="E87" s="9">
        <f t="shared" si="9"/>
        <v>22353974.999999996</v>
      </c>
      <c r="F87" s="8">
        <f t="shared" si="10"/>
        <v>30.968540965178459</v>
      </c>
    </row>
    <row r="88" spans="1:6" hidden="1">
      <c r="A88" s="7">
        <f t="shared" si="11"/>
        <v>8400000</v>
      </c>
      <c r="B88" s="7">
        <f t="shared" si="6"/>
        <v>21593969747.844063</v>
      </c>
      <c r="C88" s="7">
        <f t="shared" si="7"/>
        <v>1.060742659654641</v>
      </c>
      <c r="D88" s="8">
        <f t="shared" si="8"/>
        <v>4.8794162344113483E-2</v>
      </c>
      <c r="E88" s="9">
        <f t="shared" si="9"/>
        <v>22623299.999999996</v>
      </c>
      <c r="F88" s="8">
        <f t="shared" si="10"/>
        <v>30.895004799335609</v>
      </c>
    </row>
    <row r="89" spans="1:6" hidden="1">
      <c r="A89" s="7">
        <f t="shared" si="11"/>
        <v>8500000</v>
      </c>
      <c r="B89" s="7">
        <f t="shared" si="6"/>
        <v>21748129998.544094</v>
      </c>
      <c r="C89" s="7">
        <f t="shared" si="7"/>
        <v>1.0557469299124975</v>
      </c>
      <c r="D89" s="8">
        <f t="shared" si="8"/>
        <v>4.8564358775974883E-2</v>
      </c>
      <c r="E89" s="9">
        <f t="shared" si="9"/>
        <v>22892624.999999996</v>
      </c>
      <c r="F89" s="8">
        <f t="shared" si="10"/>
        <v>30.822166562959541</v>
      </c>
    </row>
    <row r="90" spans="1:6" hidden="1">
      <c r="A90" s="7">
        <f t="shared" si="11"/>
        <v>8600000</v>
      </c>
      <c r="B90" s="7">
        <f t="shared" si="6"/>
        <v>21901086641.878765</v>
      </c>
      <c r="C90" s="7">
        <f t="shared" si="7"/>
        <v>1.0508096310980422</v>
      </c>
      <c r="D90" s="8">
        <f t="shared" si="8"/>
        <v>4.8337243030509937E-2</v>
      </c>
      <c r="E90" s="9">
        <f t="shared" si="9"/>
        <v>23161949.999999996</v>
      </c>
      <c r="F90" s="8">
        <f t="shared" si="10"/>
        <v>30.750010737403581</v>
      </c>
    </row>
    <row r="91" spans="1:6" hidden="1">
      <c r="A91" s="7">
        <f t="shared" si="11"/>
        <v>8700000</v>
      </c>
      <c r="B91" s="7">
        <f t="shared" si="6"/>
        <v>22052853673.917095</v>
      </c>
      <c r="C91" s="7">
        <f t="shared" si="7"/>
        <v>1.0459294121614928</v>
      </c>
      <c r="D91" s="8">
        <f t="shared" si="8"/>
        <v>4.811275295942867E-2</v>
      </c>
      <c r="E91" s="9">
        <f t="shared" si="9"/>
        <v>23431274.999999996</v>
      </c>
      <c r="F91" s="8">
        <f t="shared" si="10"/>
        <v>30.678522323700768</v>
      </c>
    </row>
    <row r="92" spans="1:6" hidden="1">
      <c r="A92" s="7">
        <f t="shared" si="11"/>
        <v>8800000</v>
      </c>
      <c r="B92" s="7">
        <f t="shared" si="6"/>
        <v>22203444768.95787</v>
      </c>
      <c r="C92" s="7">
        <f t="shared" si="7"/>
        <v>1.0411049683768261</v>
      </c>
      <c r="D92" s="8">
        <f t="shared" si="8"/>
        <v>4.7890828545333997E-2</v>
      </c>
      <c r="E92" s="9">
        <f t="shared" si="9"/>
        <v>23700599.999999996</v>
      </c>
      <c r="F92" s="8">
        <f t="shared" si="10"/>
        <v>30.607686819376163</v>
      </c>
    </row>
    <row r="93" spans="1:6" hidden="1">
      <c r="A93" s="7">
        <f t="shared" si="11"/>
        <v>8900000</v>
      </c>
      <c r="B93" s="7">
        <f t="shared" si="6"/>
        <v>22352873290.500072</v>
      </c>
      <c r="C93" s="7">
        <f t="shared" si="7"/>
        <v>1.0363350392479347</v>
      </c>
      <c r="D93" s="8">
        <f t="shared" si="8"/>
        <v>4.7671411805404997E-2</v>
      </c>
      <c r="E93" s="9">
        <f t="shared" si="9"/>
        <v>23969924.999999996</v>
      </c>
      <c r="F93" s="8">
        <f t="shared" si="10"/>
        <v>30.5374901965452</v>
      </c>
    </row>
    <row r="94" spans="1:6" hidden="1">
      <c r="A94" s="7">
        <f t="shared" si="11"/>
        <v>9000000</v>
      </c>
      <c r="B94" s="7">
        <f t="shared" si="6"/>
        <v>22501152301.720146</v>
      </c>
      <c r="C94" s="7">
        <f t="shared" si="7"/>
        <v>1.0316184065317662</v>
      </c>
      <c r="D94" s="8">
        <f t="shared" si="8"/>
        <v>4.7454446700461242E-2</v>
      </c>
      <c r="E94" s="9">
        <f t="shared" si="9"/>
        <v>24239249.999999996</v>
      </c>
      <c r="F94" s="8">
        <f t="shared" si="10"/>
        <v>30.467918881213084</v>
      </c>
    </row>
    <row r="95" spans="1:6" hidden="1">
      <c r="A95" s="7">
        <f t="shared" si="11"/>
        <v>9100000</v>
      </c>
      <c r="B95" s="7">
        <f t="shared" si="6"/>
        <v>22648294575.483616</v>
      </c>
      <c r="C95" s="7">
        <f t="shared" si="7"/>
        <v>1.0269538923706871</v>
      </c>
      <c r="D95" s="8">
        <f t="shared" si="8"/>
        <v>4.7239879049051609E-2</v>
      </c>
      <c r="E95" s="9">
        <f t="shared" si="9"/>
        <v>24508574.999999996</v>
      </c>
      <c r="F95" s="8">
        <f t="shared" si="10"/>
        <v>30.398959733696834</v>
      </c>
    </row>
    <row r="96" spans="1:6" hidden="1">
      <c r="A96" s="7">
        <f t="shared" si="11"/>
        <v>9200000</v>
      </c>
      <c r="B96" s="7">
        <f t="shared" si="6"/>
        <v>22794312603.916531</v>
      </c>
      <c r="C96" s="7">
        <f t="shared" si="7"/>
        <v>1.0223403575269103</v>
      </c>
      <c r="D96" s="8">
        <f t="shared" si="8"/>
        <v>4.7027656446237874E-2</v>
      </c>
      <c r="E96" s="9">
        <f t="shared" si="9"/>
        <v>24777899.999999996</v>
      </c>
      <c r="F96" s="8">
        <f t="shared" si="10"/>
        <v>30.330600030097386</v>
      </c>
    </row>
    <row r="97" spans="1:7" hidden="1">
      <c r="A97" s="7">
        <f t="shared" si="11"/>
        <v>9300000</v>
      </c>
      <c r="B97" s="7">
        <f t="shared" si="6"/>
        <v>22939218607.560764</v>
      </c>
      <c r="C97" s="7">
        <f t="shared" si="7"/>
        <v>1.017776699712365</v>
      </c>
      <c r="D97" s="8">
        <f t="shared" si="8"/>
        <v>4.6817728186768784E-2</v>
      </c>
      <c r="E97" s="9">
        <f t="shared" si="9"/>
        <v>25047224.999999996</v>
      </c>
      <c r="F97" s="8">
        <f t="shared" si="10"/>
        <v>30.262827444754702</v>
      </c>
    </row>
    <row r="98" spans="1:7" hidden="1">
      <c r="A98" s="7">
        <f t="shared" si="11"/>
        <v>9400000</v>
      </c>
      <c r="B98" s="7">
        <f t="shared" si="6"/>
        <v>23083024544.135506</v>
      </c>
      <c r="C98" s="7">
        <f t="shared" si="7"/>
        <v>1.0132618520078829</v>
      </c>
      <c r="D98" s="8">
        <f t="shared" si="8"/>
        <v>4.6610045192362615E-2</v>
      </c>
      <c r="E98" s="9">
        <f t="shared" si="9"/>
        <v>25316549.999999996</v>
      </c>
      <c r="F98" s="8">
        <f t="shared" si="10"/>
        <v>30.195630033623743</v>
      </c>
    </row>
    <row r="99" spans="1:7" hidden="1">
      <c r="A99" s="7">
        <f t="shared" si="11"/>
        <v>9500000</v>
      </c>
      <c r="B99" s="7">
        <f t="shared" si="6"/>
        <v>23225742116.925789</v>
      </c>
      <c r="C99" s="7">
        <f t="shared" si="7"/>
        <v>1.0087947813660301</v>
      </c>
      <c r="D99" s="8">
        <f t="shared" si="8"/>
        <v>4.6404559942837383E-2</v>
      </c>
      <c r="E99" s="9">
        <f t="shared" si="9"/>
        <v>25585874.999999996</v>
      </c>
      <c r="F99" s="8">
        <f t="shared" si="10"/>
        <v>30.12899621851362</v>
      </c>
    </row>
    <row r="100" spans="1:7" hidden="1">
      <c r="A100" s="7">
        <f t="shared" si="11"/>
        <v>9600000</v>
      </c>
      <c r="B100" s="7">
        <f t="shared" si="6"/>
        <v>23367382782.817921</v>
      </c>
      <c r="C100" s="7">
        <f t="shared" si="7"/>
        <v>1.0043744871923295</v>
      </c>
      <c r="D100" s="8">
        <f t="shared" si="8"/>
        <v>4.6201226410847153E-2</v>
      </c>
      <c r="E100" s="9">
        <f t="shared" si="9"/>
        <v>25855199.999999996</v>
      </c>
      <c r="F100" s="8">
        <f t="shared" si="10"/>
        <v>30.062914772136637</v>
      </c>
    </row>
    <row r="101" spans="1:7">
      <c r="A101" s="13">
        <f t="shared" si="11"/>
        <v>9700000</v>
      </c>
      <c r="B101" s="13">
        <f t="shared" si="6"/>
        <v>23507957760</v>
      </c>
      <c r="C101" s="13">
        <f t="shared" si="7"/>
        <v>1</v>
      </c>
      <c r="D101" s="14">
        <f t="shared" si="8"/>
        <v>4.5999999999999999E-2</v>
      </c>
      <c r="E101" s="15">
        <f t="shared" si="9"/>
        <v>26124524.999999996</v>
      </c>
      <c r="F101" s="14">
        <f t="shared" si="10"/>
        <v>29.997374803917523</v>
      </c>
      <c r="G101" t="s">
        <v>13</v>
      </c>
    </row>
    <row r="102" spans="1:7" hidden="1">
      <c r="A102" s="7">
        <f t="shared" si="11"/>
        <v>9800000</v>
      </c>
      <c r="B102" s="7">
        <f t="shared" si="6"/>
        <v>23647478035.344845</v>
      </c>
      <c r="C102" s="7">
        <f t="shared" si="7"/>
        <v>0.99567038013368503</v>
      </c>
      <c r="D102" s="8">
        <f t="shared" si="8"/>
        <v>4.5800837486149513E-2</v>
      </c>
      <c r="E102" s="9">
        <f t="shared" si="9"/>
        <v>26393849.999999996</v>
      </c>
      <c r="F102" s="8">
        <f t="shared" si="10"/>
        <v>29.93236574651678</v>
      </c>
    </row>
    <row r="103" spans="1:7" hidden="1">
      <c r="A103" s="7">
        <f t="shared" si="11"/>
        <v>9900000</v>
      </c>
      <c r="B103" s="7">
        <f t="shared" si="6"/>
        <v>23785954371.49157</v>
      </c>
      <c r="C103" s="7">
        <f t="shared" si="7"/>
        <v>0.99138471655797156</v>
      </c>
      <c r="D103" s="8">
        <f t="shared" si="8"/>
        <v>4.560369696166669E-2</v>
      </c>
      <c r="E103" s="9">
        <f t="shared" si="9"/>
        <v>26663174.999999996</v>
      </c>
      <c r="F103" s="8">
        <f t="shared" si="10"/>
        <v>29.867877343025352</v>
      </c>
    </row>
    <row r="104" spans="1:7">
      <c r="A104" s="10">
        <f t="shared" si="11"/>
        <v>10000000</v>
      </c>
      <c r="B104" s="10">
        <f t="shared" si="6"/>
        <v>23923397313.64106</v>
      </c>
      <c r="C104" s="10">
        <f t="shared" si="7"/>
        <v>0.98714212570679005</v>
      </c>
      <c r="D104" s="11">
        <f t="shared" si="8"/>
        <v>4.5408537782512338E-2</v>
      </c>
      <c r="E104" s="12">
        <f t="shared" si="9"/>
        <v>26932499.999999996</v>
      </c>
      <c r="F104" s="11">
        <f t="shared" si="10"/>
        <v>29.803899634790714</v>
      </c>
      <c r="G104" t="s">
        <v>23</v>
      </c>
    </row>
    <row r="105" spans="1:7" hidden="1">
      <c r="A105" s="7">
        <f t="shared" si="11"/>
        <v>10100000</v>
      </c>
      <c r="B105" s="7">
        <f t="shared" si="6"/>
        <v>24059817196.079514</v>
      </c>
      <c r="C105" s="7">
        <f t="shared" si="7"/>
        <v>0.98294175039006138</v>
      </c>
      <c r="D105" s="8">
        <f t="shared" si="8"/>
        <v>4.5215320517942824E-2</v>
      </c>
      <c r="E105" s="9">
        <f t="shared" si="9"/>
        <v>27201824.999999996</v>
      </c>
      <c r="F105" s="8">
        <f t="shared" si="10"/>
        <v>29.740422949837221</v>
      </c>
    </row>
    <row r="106" spans="1:7" hidden="1">
      <c r="A106" s="7">
        <f t="shared" si="11"/>
        <v>10200000</v>
      </c>
      <c r="B106" s="7">
        <f t="shared" si="6"/>
        <v>24195224148.443657</v>
      </c>
      <c r="C106" s="7">
        <f t="shared" si="7"/>
        <v>0.97878275875420606</v>
      </c>
      <c r="D106" s="8">
        <f t="shared" si="8"/>
        <v>4.5024006902693481E-2</v>
      </c>
      <c r="E106" s="9">
        <f t="shared" si="9"/>
        <v>27471149.999999996</v>
      </c>
      <c r="F106" s="8">
        <f t="shared" si="10"/>
        <v>29.677437891846143</v>
      </c>
    </row>
    <row r="107" spans="1:7" hidden="1">
      <c r="A107" s="7">
        <f t="shared" si="11"/>
        <v>10300000</v>
      </c>
      <c r="B107" s="7">
        <f t="shared" si="6"/>
        <v>24329628101.740273</v>
      </c>
      <c r="C107" s="7">
        <f t="shared" si="7"/>
        <v>0.9746643432933626</v>
      </c>
      <c r="D107" s="8">
        <f t="shared" si="8"/>
        <v>4.4834559791494678E-2</v>
      </c>
      <c r="E107" s="9">
        <f t="shared" si="9"/>
        <v>27740474.999999996</v>
      </c>
      <c r="F107" s="8">
        <f t="shared" si="10"/>
        <v>29.614935329663165</v>
      </c>
    </row>
    <row r="108" spans="1:7" hidden="1">
      <c r="A108" s="7">
        <f t="shared" si="11"/>
        <v>10400000</v>
      </c>
      <c r="B108" s="7">
        <f t="shared" si="6"/>
        <v>24463038794.131851</v>
      </c>
      <c r="C108" s="7">
        <f t="shared" si="7"/>
        <v>0.9705857199083755</v>
      </c>
      <c r="D108" s="8">
        <f t="shared" si="8"/>
        <v>4.4646943115785272E-2</v>
      </c>
      <c r="E108" s="9">
        <f t="shared" si="9"/>
        <v>28009799.999999996</v>
      </c>
      <c r="F108" s="8">
        <f t="shared" si="10"/>
        <v>29.552906387303139</v>
      </c>
    </row>
    <row r="109" spans="1:7" hidden="1">
      <c r="A109" s="7">
        <f t="shared" si="11"/>
        <v>10500000</v>
      </c>
      <c r="B109" s="7">
        <f t="shared" si="6"/>
        <v>24595465776.499809</v>
      </c>
      <c r="C109" s="7">
        <f t="shared" si="7"/>
        <v>0.96654612701081022</v>
      </c>
      <c r="D109" s="8">
        <f t="shared" si="8"/>
        <v>4.4461121842497273E-2</v>
      </c>
      <c r="E109" s="9">
        <f t="shared" si="9"/>
        <v>28279124.999999996</v>
      </c>
      <c r="F109" s="8">
        <f t="shared" si="10"/>
        <v>29.491342434424066</v>
      </c>
    </row>
    <row r="110" spans="1:7" hidden="1">
      <c r="A110" s="7">
        <f t="shared" si="11"/>
        <v>10600000</v>
      </c>
      <c r="B110" s="7">
        <f t="shared" si="6"/>
        <v>24726918417.795658</v>
      </c>
      <c r="C110" s="7">
        <f t="shared" si="7"/>
        <v>0.96254482466943336</v>
      </c>
      <c r="D110" s="8">
        <f t="shared" si="8"/>
        <v>4.4277061934793936E-2</v>
      </c>
      <c r="E110" s="9">
        <f t="shared" si="9"/>
        <v>28548449.999999996</v>
      </c>
      <c r="F110" s="8">
        <f t="shared" si="10"/>
        <v>29.430235077243957</v>
      </c>
    </row>
    <row r="111" spans="1:7" hidden="1">
      <c r="A111" s="7">
        <f t="shared" si="11"/>
        <v>10700000</v>
      </c>
      <c r="B111" s="7">
        <f t="shared" si="6"/>
        <v>24857405910.190315</v>
      </c>
      <c r="C111" s="7">
        <f t="shared" si="7"/>
        <v>0.95858109379676615</v>
      </c>
      <c r="D111" s="8">
        <f t="shared" si="8"/>
        <v>4.4094730314651241E-2</v>
      </c>
      <c r="E111" s="9">
        <f t="shared" si="9"/>
        <v>28817774.999999996</v>
      </c>
      <c r="F111" s="8">
        <f t="shared" si="10"/>
        <v>29.369576149876064</v>
      </c>
    </row>
    <row r="112" spans="1:7" hidden="1">
      <c r="A112" s="7">
        <f t="shared" si="11"/>
        <v>10800000</v>
      </c>
      <c r="B112" s="7">
        <f t="shared" si="6"/>
        <v>24986937274.030849</v>
      </c>
      <c r="C112" s="7">
        <f t="shared" si="7"/>
        <v>0.95465423537347482</v>
      </c>
      <c r="D112" s="8">
        <f t="shared" si="8"/>
        <v>4.3914094827179839E-2</v>
      </c>
      <c r="E112" s="9">
        <f t="shared" si="9"/>
        <v>29087099.999999996</v>
      </c>
      <c r="F112" s="8">
        <f t="shared" si="10"/>
        <v>29.309357706059426</v>
      </c>
    </row>
    <row r="113" spans="1:6" hidden="1">
      <c r="A113" s="7">
        <f t="shared" si="11"/>
        <v>10900000</v>
      </c>
      <c r="B113" s="7">
        <f t="shared" si="6"/>
        <v>25115521362.613625</v>
      </c>
      <c r="C113" s="7">
        <f t="shared" si="7"/>
        <v>0.95076356970850384</v>
      </c>
      <c r="D113" s="8">
        <f t="shared" si="8"/>
        <v>4.3735124206591175E-2</v>
      </c>
      <c r="E113" s="9">
        <f t="shared" si="9"/>
        <v>29356424.999999996</v>
      </c>
      <c r="F113" s="8">
        <f t="shared" si="10"/>
        <v>29.24957201126324</v>
      </c>
    </row>
    <row r="114" spans="1:6" hidden="1">
      <c r="A114" s="7">
        <f t="shared" si="11"/>
        <v>11000000</v>
      </c>
      <c r="B114" s="7">
        <f t="shared" si="6"/>
        <v>25243166866.782295</v>
      </c>
      <c r="C114" s="7">
        <f t="shared" si="7"/>
        <v>0.94690843573299532</v>
      </c>
      <c r="D114" s="8">
        <f t="shared" si="8"/>
        <v>4.3557788043717786E-2</v>
      </c>
      <c r="E114" s="9">
        <f t="shared" si="9"/>
        <v>29625749.999999996</v>
      </c>
      <c r="F114" s="8">
        <f t="shared" si="10"/>
        <v>29.190211535144869</v>
      </c>
    </row>
    <row r="115" spans="1:6" hidden="1">
      <c r="A115" s="7">
        <f t="shared" si="11"/>
        <v>11100000</v>
      </c>
      <c r="B115" s="7">
        <f t="shared" si="6"/>
        <v>25369882319.358589</v>
      </c>
      <c r="C115" s="7">
        <f t="shared" si="7"/>
        <v>0.94308819032615898</v>
      </c>
      <c r="D115" s="8">
        <f t="shared" si="8"/>
        <v>4.3382056755003312E-2</v>
      </c>
      <c r="E115" s="9">
        <f t="shared" si="9"/>
        <v>29895074.999999996</v>
      </c>
      <c r="F115" s="8">
        <f t="shared" si="10"/>
        <v>29.131268944342619</v>
      </c>
    </row>
    <row r="116" spans="1:6" hidden="1">
      <c r="A116" s="7">
        <f t="shared" si="11"/>
        <v>11200000</v>
      </c>
      <c r="B116" s="7">
        <f t="shared" si="6"/>
        <v>25495676099.41341</v>
      </c>
      <c r="C116" s="7">
        <f t="shared" si="7"/>
        <v>0.93930220767137351</v>
      </c>
      <c r="D116" s="8">
        <f t="shared" si="8"/>
        <v>4.3207901552883184E-2</v>
      </c>
      <c r="E116" s="9">
        <f t="shared" si="9"/>
        <v>30164399.999999996</v>
      </c>
      <c r="F116" s="8">
        <f t="shared" si="10"/>
        <v>29.072737095585477</v>
      </c>
    </row>
    <row r="117" spans="1:6" hidden="1">
      <c r="A117" s="7">
        <f t="shared" si="11"/>
        <v>11300000</v>
      </c>
      <c r="B117" s="7">
        <f t="shared" si="6"/>
        <v>25620556436.385372</v>
      </c>
      <c r="C117" s="7">
        <f t="shared" si="7"/>
        <v>0.935549878640906</v>
      </c>
      <c r="D117" s="8">
        <f t="shared" si="8"/>
        <v>4.3035294417481676E-2</v>
      </c>
      <c r="E117" s="9">
        <f t="shared" si="9"/>
        <v>30433724.999999996</v>
      </c>
      <c r="F117" s="8">
        <f t="shared" si="10"/>
        <v>29.014609029103248</v>
      </c>
    </row>
    <row r="118" spans="1:6" hidden="1">
      <c r="A118" s="7">
        <f t="shared" si="11"/>
        <v>11400000</v>
      </c>
      <c r="B118" s="7">
        <f t="shared" si="6"/>
        <v>25744531414.053547</v>
      </c>
      <c r="C118" s="7">
        <f t="shared" si="7"/>
        <v>0.93183061020773861</v>
      </c>
      <c r="D118" s="8">
        <f t="shared" si="8"/>
        <v>4.2864208069555973E-2</v>
      </c>
      <c r="E118" s="9">
        <f t="shared" si="9"/>
        <v>30703049.999999996</v>
      </c>
      <c r="F118" s="8">
        <f t="shared" si="10"/>
        <v>28.956877962321357</v>
      </c>
    </row>
    <row r="119" spans="1:6" hidden="1">
      <c r="A119" s="7">
        <f t="shared" si="11"/>
        <v>11500000</v>
      </c>
      <c r="B119" s="7">
        <f t="shared" si="6"/>
        <v>25867608974.370842</v>
      </c>
      <c r="C119" s="7">
        <f t="shared" si="7"/>
        <v>0.92814382488307945</v>
      </c>
      <c r="D119" s="8">
        <f t="shared" si="8"/>
        <v>4.2694615944621657E-2</v>
      </c>
      <c r="E119" s="9">
        <f t="shared" si="9"/>
        <v>30972374.999999996</v>
      </c>
      <c r="F119" s="8">
        <f t="shared" si="10"/>
        <v>28.899537283825751</v>
      </c>
    </row>
    <row r="120" spans="1:6" hidden="1">
      <c r="A120" s="7">
        <f t="shared" si="11"/>
        <v>11600000</v>
      </c>
      <c r="B120" s="7">
        <f t="shared" si="6"/>
        <v>25989796921.163925</v>
      </c>
      <c r="C120" s="7">
        <f t="shared" si="7"/>
        <v>0.92448896017822524</v>
      </c>
      <c r="D120" s="8">
        <f t="shared" si="8"/>
        <v>4.2526492168198357E-2</v>
      </c>
      <c r="E120" s="9">
        <f t="shared" si="9"/>
        <v>31241699.999999996</v>
      </c>
      <c r="F120" s="8">
        <f t="shared" si="10"/>
        <v>28.842580547583946</v>
      </c>
    </row>
    <row r="121" spans="1:6" hidden="1">
      <c r="A121" s="7">
        <f t="shared" si="11"/>
        <v>11700000</v>
      </c>
      <c r="B121" s="7">
        <f t="shared" si="6"/>
        <v>26111102923.70575</v>
      </c>
      <c r="C121" s="7">
        <f t="shared" si="7"/>
        <v>0.92086546808952097</v>
      </c>
      <c r="D121" s="8">
        <f t="shared" si="8"/>
        <v>4.2359811532117965E-2</v>
      </c>
      <c r="E121" s="9">
        <f t="shared" si="9"/>
        <v>31511024.999999996</v>
      </c>
      <c r="F121" s="8">
        <f t="shared" si="10"/>
        <v>28.786001467409406</v>
      </c>
    </row>
    <row r="122" spans="1:6" hidden="1">
      <c r="A122" s="7">
        <f t="shared" si="11"/>
        <v>11800000</v>
      </c>
      <c r="B122" s="7">
        <f t="shared" si="6"/>
        <v>26231534520.165695</v>
      </c>
      <c r="C122" s="7">
        <f t="shared" si="7"/>
        <v>0.91727281460523613</v>
      </c>
      <c r="D122" s="8">
        <f t="shared" si="8"/>
        <v>4.2194549471840863E-2</v>
      </c>
      <c r="E122" s="9">
        <f t="shared" si="9"/>
        <v>31780349.999999996</v>
      </c>
      <c r="F122" s="8">
        <f t="shared" si="10"/>
        <v>28.729793911656799</v>
      </c>
    </row>
    <row r="123" spans="1:6" hidden="1">
      <c r="A123" s="7">
        <f t="shared" si="11"/>
        <v>11900000</v>
      </c>
      <c r="B123" s="7">
        <f t="shared" si="6"/>
        <v>26351099120.94297</v>
      </c>
      <c r="C123" s="7">
        <f t="shared" si="7"/>
        <v>0.91371047923325011</v>
      </c>
      <c r="D123" s="8">
        <f t="shared" si="8"/>
        <v>4.2030682044729505E-2</v>
      </c>
      <c r="E123" s="9">
        <f t="shared" si="9"/>
        <v>32049674.999999996</v>
      </c>
      <c r="F123" s="8">
        <f t="shared" si="10"/>
        <v>28.673951898136853</v>
      </c>
    </row>
    <row r="124" spans="1:6" hidden="1">
      <c r="A124" s="7">
        <f t="shared" si="11"/>
        <v>12000000</v>
      </c>
      <c r="B124" s="7">
        <f t="shared" si="6"/>
        <v>26469804011.887806</v>
      </c>
      <c r="C124" s="7">
        <f t="shared" si="7"/>
        <v>0.9101779545484987</v>
      </c>
      <c r="D124" s="8">
        <f t="shared" si="8"/>
        <v>4.1868185909230943E-2</v>
      </c>
      <c r="E124" s="9">
        <f t="shared" si="9"/>
        <v>32318999.999999996</v>
      </c>
      <c r="F124" s="8">
        <f t="shared" si="10"/>
        <v>28.618469589239787</v>
      </c>
    </row>
    <row r="125" spans="1:6" hidden="1">
      <c r="A125" s="7">
        <f t="shared" si="11"/>
        <v>12100000</v>
      </c>
      <c r="B125" s="7">
        <f t="shared" si="6"/>
        <v>26587656357.415352</v>
      </c>
      <c r="C125" s="7">
        <f t="shared" si="7"/>
        <v>0.90667474575920048</v>
      </c>
      <c r="D125" s="8">
        <f t="shared" si="8"/>
        <v>4.170703830492322E-2</v>
      </c>
      <c r="E125" s="9">
        <f t="shared" si="9"/>
        <v>32588324.999999996</v>
      </c>
      <c r="F125" s="8">
        <f t="shared" si="10"/>
        <v>28.563341287257181</v>
      </c>
    </row>
    <row r="126" spans="1:6" hidden="1">
      <c r="A126" s="7">
        <f t="shared" si="11"/>
        <v>12200000</v>
      </c>
      <c r="B126" s="7">
        <f t="shared" si="6"/>
        <v>26704663203.516594</v>
      </c>
      <c r="C126" s="7">
        <f t="shared" si="7"/>
        <v>0.9032003702909347</v>
      </c>
      <c r="D126" s="8">
        <f t="shared" si="8"/>
        <v>4.1547217033382995E-2</v>
      </c>
      <c r="E126" s="9">
        <f t="shared" si="9"/>
        <v>32857649.999999996</v>
      </c>
      <c r="F126" s="8">
        <f t="shared" si="10"/>
        <v>28.508561429892588</v>
      </c>
    </row>
    <row r="127" spans="1:6" hidden="1">
      <c r="A127" s="7">
        <f t="shared" si="11"/>
        <v>12300000</v>
      </c>
      <c r="B127" s="7">
        <f t="shared" si="6"/>
        <v>26820831480.670555</v>
      </c>
      <c r="C127" s="7">
        <f t="shared" si="7"/>
        <v>0.89975435738769527</v>
      </c>
      <c r="D127" s="8">
        <f t="shared" si="8"/>
        <v>4.1388700439833982E-2</v>
      </c>
      <c r="E127" s="9">
        <f t="shared" si="9"/>
        <v>33126974.999999996</v>
      </c>
      <c r="F127" s="8">
        <f t="shared" si="10"/>
        <v>28.454124585951849</v>
      </c>
    </row>
    <row r="128" spans="1:6" hidden="1">
      <c r="A128" s="7">
        <f t="shared" si="11"/>
        <v>12400000</v>
      </c>
      <c r="B128" s="7">
        <f t="shared" si="6"/>
        <v>26936168006.661785</v>
      </c>
      <c r="C128" s="7">
        <f t="shared" si="7"/>
        <v>0.89633624772909759</v>
      </c>
      <c r="D128" s="8">
        <f t="shared" si="8"/>
        <v>4.1231467395538492E-2</v>
      </c>
      <c r="E128" s="9">
        <f t="shared" si="9"/>
        <v>33396299.999999996</v>
      </c>
      <c r="F128" s="8">
        <f t="shared" si="10"/>
        <v>28.400025451204446</v>
      </c>
    </row>
    <row r="129" spans="1:6" hidden="1">
      <c r="A129" s="7">
        <f t="shared" si="11"/>
        <v>12500000</v>
      </c>
      <c r="B129" s="7">
        <f t="shared" si="6"/>
        <v>27050679489.306953</v>
      </c>
      <c r="C129" s="7">
        <f t="shared" si="7"/>
        <v>0.89294559306295918</v>
      </c>
      <c r="D129" s="8">
        <f t="shared" si="8"/>
        <v>4.1075497280896121E-2</v>
      </c>
      <c r="E129" s="9">
        <f t="shared" si="9"/>
        <v>33665625</v>
      </c>
      <c r="F129" s="8">
        <f t="shared" si="10"/>
        <v>28.346258844407831</v>
      </c>
    </row>
    <row r="130" spans="1:6" hidden="1">
      <c r="A130" s="7">
        <f t="shared" si="11"/>
        <v>12600000</v>
      </c>
      <c r="B130" s="7">
        <f t="shared" si="6"/>
        <v>27164372529.094223</v>
      </c>
      <c r="C130" s="7">
        <f t="shared" si="7"/>
        <v>0.88958195585251887</v>
      </c>
      <c r="D130" s="8">
        <f t="shared" si="8"/>
        <v>4.092076996921587E-2</v>
      </c>
      <c r="E130" s="9">
        <f t="shared" si="9"/>
        <v>33934950</v>
      </c>
      <c r="F130" s="8">
        <f t="shared" si="10"/>
        <v>28.292819703487062</v>
      </c>
    </row>
    <row r="131" spans="1:6" hidden="1">
      <c r="A131" s="7">
        <f t="shared" si="11"/>
        <v>12700000</v>
      </c>
      <c r="B131" s="7">
        <f t="shared" si="6"/>
        <v>27277253621.73875</v>
      </c>
      <c r="C131" s="7">
        <f t="shared" si="7"/>
        <v>0.88624490893759988</v>
      </c>
      <c r="D131" s="8">
        <f t="shared" si="8"/>
        <v>4.0767265811129591E-2</v>
      </c>
      <c r="E131" s="9">
        <f t="shared" si="9"/>
        <v>34204275</v>
      </c>
      <c r="F131" s="8">
        <f t="shared" si="10"/>
        <v>28.239703081862423</v>
      </c>
    </row>
    <row r="132" spans="1:6" hidden="1">
      <c r="A132" s="7">
        <f t="shared" si="11"/>
        <v>12800000</v>
      </c>
      <c r="B132" s="7">
        <f t="shared" si="6"/>
        <v>27389329160.657795</v>
      </c>
      <c r="C132" s="7">
        <f t="shared" si="7"/>
        <v>0.882934035209062</v>
      </c>
      <c r="D132" s="8">
        <f t="shared" si="8"/>
        <v>4.0614965619616854E-2</v>
      </c>
      <c r="E132" s="9">
        <f t="shared" si="9"/>
        <v>34473600</v>
      </c>
      <c r="F132" s="8">
        <f t="shared" si="10"/>
        <v>28.186904144918312</v>
      </c>
    </row>
    <row r="133" spans="1:6" hidden="1">
      <c r="A133" s="7">
        <f t="shared" si="11"/>
        <v>12900000</v>
      </c>
      <c r="B133" s="7">
        <f t="shared" si="6"/>
        <v>27500605439.368378</v>
      </c>
      <c r="C133" s="7">
        <f t="shared" si="7"/>
        <v>0.87964892729592004</v>
      </c>
      <c r="D133" s="8">
        <f t="shared" si="8"/>
        <v>4.0463850655612324E-2</v>
      </c>
      <c r="E133" s="9">
        <f t="shared" si="9"/>
        <v>34742925</v>
      </c>
      <c r="F133" s="8">
        <f t="shared" si="10"/>
        <v>28.134418166606732</v>
      </c>
    </row>
    <row r="134" spans="1:6" hidden="1">
      <c r="A134" s="7">
        <f t="shared" si="11"/>
        <v>13000000</v>
      </c>
      <c r="B134" s="7">
        <f t="shared" si="6"/>
        <v>27611088653.810665</v>
      </c>
      <c r="C134" s="7">
        <f t="shared" si="7"/>
        <v>0.87638918726454473</v>
      </c>
      <c r="D134" s="8">
        <f t="shared" si="8"/>
        <v>4.0313902614169055E-2</v>
      </c>
      <c r="E134" s="9">
        <f t="shared" si="9"/>
        <v>35012250</v>
      </c>
      <c r="F134" s="8">
        <f t="shared" si="10"/>
        <v>28.082240526179419</v>
      </c>
    </row>
    <row r="135" spans="1:6" hidden="1">
      <c r="A135" s="7">
        <f t="shared" si="11"/>
        <v>13100000</v>
      </c>
      <c r="B135" s="7">
        <f t="shared" si="6"/>
        <v>27720784904.599823</v>
      </c>
      <c r="C135" s="7">
        <f t="shared" si="7"/>
        <v>0.87315442632938711</v>
      </c>
      <c r="D135" s="8">
        <f t="shared" si="8"/>
        <v>4.0165103611151803E-2</v>
      </c>
      <c r="E135" s="9">
        <f t="shared" si="9"/>
        <v>35281575</v>
      </c>
      <c r="F135" s="8">
        <f t="shared" si="10"/>
        <v>28.030366705042642</v>
      </c>
    </row>
    <row r="136" spans="1:6" hidden="1">
      <c r="A136" s="7">
        <f t="shared" si="11"/>
        <v>13200000</v>
      </c>
      <c r="B136" s="7">
        <f t="shared" si="6"/>
        <v>27829700199.209129</v>
      </c>
      <c r="C136" s="7">
        <f t="shared" si="7"/>
        <v>0.86994426457470386</v>
      </c>
      <c r="D136" s="8">
        <f t="shared" si="8"/>
        <v>4.0017436170436377E-2</v>
      </c>
      <c r="E136" s="9">
        <f t="shared" si="9"/>
        <v>35550900</v>
      </c>
      <c r="F136" s="8">
        <f t="shared" si="10"/>
        <v>27.978792283729273</v>
      </c>
    </row>
    <row r="137" spans="1:6" hidden="1">
      <c r="A137" s="7">
        <f t="shared" si="11"/>
        <v>13300000</v>
      </c>
      <c r="B137" s="7">
        <f t="shared" si="6"/>
        <v>27937840454.086895</v>
      </c>
      <c r="C137" s="7">
        <f t="shared" si="7"/>
        <v>0.86675833068678254</v>
      </c>
      <c r="D137" s="8">
        <f t="shared" si="8"/>
        <v>3.9870883211591997E-2</v>
      </c>
      <c r="E137" s="9">
        <f t="shared" si="9"/>
        <v>35820225</v>
      </c>
      <c r="F137" s="8">
        <f t="shared" si="10"/>
        <v>27.927512938982819</v>
      </c>
    </row>
    <row r="138" spans="1:6" hidden="1">
      <c r="A138" s="7">
        <f t="shared" si="11"/>
        <v>13400000</v>
      </c>
      <c r="B138" s="7">
        <f t="shared" ref="B138:B154" si="12">(A138*9.8)*D138*(1+B$4)</f>
        <v>28045211496.709755</v>
      </c>
      <c r="C138" s="7">
        <f t="shared" ref="C138:C154" si="13" xml:space="preserve"> 1 - B$5 * LOG(A138 / B$7)</f>
        <v>0.86359626169619697</v>
      </c>
      <c r="D138" s="8">
        <f t="shared" ref="D138:D154" si="14">B$6 * C138</f>
        <v>3.9725428038025062E-2</v>
      </c>
      <c r="E138" s="9">
        <f t="shared" ref="E138:E154" si="15">0.5 * B$1 * B$2 * (B$3*A138)</f>
        <v>36089550</v>
      </c>
      <c r="F138" s="8">
        <f t="shared" ref="F138:F154" si="16" xml:space="preserve"> SQRT((2 * B138) / (B$1 * B$2 * (B$3*A138)))</f>
        <v>27.876524440948543</v>
      </c>
    </row>
    <row r="139" spans="1:6" hidden="1">
      <c r="A139" s="7">
        <f t="shared" ref="A139:A154" si="17">A138+100000</f>
        <v>13500000</v>
      </c>
      <c r="B139" s="7">
        <f t="shared" si="12"/>
        <v>28151819067.574642</v>
      </c>
      <c r="C139" s="7">
        <f t="shared" si="13"/>
        <v>0.86045770272964406</v>
      </c>
      <c r="D139" s="8">
        <f t="shared" si="14"/>
        <v>3.9581054325563629E-2</v>
      </c>
      <c r="E139" s="9">
        <f t="shared" si="15"/>
        <v>36358875</v>
      </c>
      <c r="F139" s="8">
        <f t="shared" si="16"/>
        <v>27.82582265046689</v>
      </c>
    </row>
    <row r="140" spans="1:6" hidden="1">
      <c r="A140" s="7">
        <f t="shared" si="17"/>
        <v>13600000</v>
      </c>
      <c r="B140" s="7">
        <f t="shared" si="12"/>
        <v>28257668822.131729</v>
      </c>
      <c r="C140" s="7">
        <f t="shared" si="13"/>
        <v>0.85734230677093859</v>
      </c>
      <c r="D140" s="8">
        <f t="shared" si="14"/>
        <v>3.9437746111463175E-2</v>
      </c>
      <c r="E140" s="9">
        <f t="shared" si="15"/>
        <v>36628200</v>
      </c>
      <c r="F140" s="8">
        <f t="shared" si="16"/>
        <v>27.775403516464834</v>
      </c>
    </row>
    <row r="141" spans="1:6" hidden="1">
      <c r="A141" s="7">
        <f t="shared" si="17"/>
        <v>13700000</v>
      </c>
      <c r="B141" s="7">
        <f t="shared" si="12"/>
        <v>28362766332.660545</v>
      </c>
      <c r="C141" s="7">
        <f t="shared" si="13"/>
        <v>0.85424973443076258</v>
      </c>
      <c r="D141" s="8">
        <f t="shared" si="14"/>
        <v>3.9295487783815079E-2</v>
      </c>
      <c r="E141" s="9">
        <f t="shared" si="15"/>
        <v>36897525</v>
      </c>
      <c r="F141" s="8">
        <f t="shared" si="16"/>
        <v>27.725263073440857</v>
      </c>
    </row>
    <row r="142" spans="1:6" hidden="1">
      <c r="A142" s="7">
        <f t="shared" si="17"/>
        <v>13800000</v>
      </c>
      <c r="B142" s="7">
        <f t="shared" si="12"/>
        <v>28467117090.091312</v>
      </c>
      <c r="C142" s="7">
        <f t="shared" si="13"/>
        <v>0.8511796537247881</v>
      </c>
      <c r="D142" s="8">
        <f t="shared" si="14"/>
        <v>3.9154264071340254E-2</v>
      </c>
      <c r="E142" s="9">
        <f t="shared" si="15"/>
        <v>37166850</v>
      </c>
      <c r="F142" s="8">
        <f t="shared" si="16"/>
        <v>27.675397439039585</v>
      </c>
    </row>
    <row r="143" spans="1:6" hidden="1">
      <c r="A143" s="7">
        <f t="shared" si="17"/>
        <v>13900000</v>
      </c>
      <c r="B143" s="7">
        <f t="shared" si="12"/>
        <v>28570726505.773403</v>
      </c>
      <c r="C143" s="7">
        <f t="shared" si="13"/>
        <v>0.84813173985980961</v>
      </c>
      <c r="D143" s="8">
        <f t="shared" si="14"/>
        <v>3.9014060033551241E-2</v>
      </c>
      <c r="E143" s="9">
        <f t="shared" si="15"/>
        <v>37436175</v>
      </c>
      <c r="F143" s="8">
        <f t="shared" si="16"/>
        <v>27.625802811712191</v>
      </c>
    </row>
    <row r="144" spans="1:6" hidden="1">
      <c r="A144" s="7">
        <f t="shared" si="17"/>
        <v>14000000</v>
      </c>
      <c r="B144" s="7">
        <f t="shared" si="12"/>
        <v>28673599913.193054</v>
      </c>
      <c r="C144" s="7">
        <f t="shared" si="13"/>
        <v>0.84510567502754264</v>
      </c>
      <c r="D144" s="8">
        <f t="shared" si="14"/>
        <v>3.887486105126696E-2</v>
      </c>
      <c r="E144" s="9">
        <f t="shared" si="15"/>
        <v>37705500</v>
      </c>
      <c r="F144" s="8">
        <f t="shared" si="16"/>
        <v>27.576475468459034</v>
      </c>
    </row>
    <row r="145" spans="1:6" hidden="1">
      <c r="A145" s="7">
        <f t="shared" si="17"/>
        <v>14100000</v>
      </c>
      <c r="B145" s="7">
        <f t="shared" si="12"/>
        <v>28775742569.641872</v>
      </c>
      <c r="C145" s="7">
        <f t="shared" si="13"/>
        <v>0.84210114820576076</v>
      </c>
      <c r="D145" s="8">
        <f t="shared" si="14"/>
        <v>3.8736652817464995E-2</v>
      </c>
      <c r="E145" s="9">
        <f t="shared" si="15"/>
        <v>37974825</v>
      </c>
      <c r="F145" s="8">
        <f t="shared" si="16"/>
        <v>27.527411762650978</v>
      </c>
    </row>
    <row r="146" spans="1:6" hidden="1">
      <c r="A146" s="7">
        <f t="shared" si="17"/>
        <v>14200000</v>
      </c>
      <c r="B146" s="7">
        <f t="shared" si="12"/>
        <v>28877159657.838066</v>
      </c>
      <c r="C146" s="7">
        <f t="shared" si="13"/>
        <v>0.83911785496645908</v>
      </c>
      <c r="D146" s="8">
        <f t="shared" si="14"/>
        <v>3.8599421328457117E-2</v>
      </c>
      <c r="E146" s="9">
        <f t="shared" si="15"/>
        <v>38244150</v>
      </c>
      <c r="F146" s="8">
        <f t="shared" si="16"/>
        <v>27.478608121926186</v>
      </c>
    </row>
    <row r="147" spans="1:6" hidden="1">
      <c r="A147" s="7">
        <f t="shared" si="17"/>
        <v>14300000</v>
      </c>
      <c r="B147" s="7">
        <f t="shared" si="12"/>
        <v>28977856287.50198</v>
      </c>
      <c r="C147" s="7">
        <f t="shared" si="13"/>
        <v>0.83615549729074989</v>
      </c>
      <c r="D147" s="8">
        <f t="shared" si="14"/>
        <v>3.8463152875374496E-2</v>
      </c>
      <c r="E147" s="9">
        <f t="shared" si="15"/>
        <v>38513475</v>
      </c>
      <c r="F147" s="8">
        <f t="shared" si="16"/>
        <v>27.430061046159189</v>
      </c>
    </row>
    <row r="148" spans="1:6" hidden="1">
      <c r="A148" s="7">
        <f t="shared" si="17"/>
        <v>14400000</v>
      </c>
      <c r="B148" s="7">
        <f t="shared" si="12"/>
        <v>29077837496.8876</v>
      </c>
      <c r="C148" s="7">
        <f t="shared" si="13"/>
        <v>0.83321378339020735</v>
      </c>
      <c r="D148" s="8">
        <f t="shared" si="14"/>
        <v>3.832783403594954E-2</v>
      </c>
      <c r="E148" s="9">
        <f t="shared" si="15"/>
        <v>38782800</v>
      </c>
      <c r="F148" s="8">
        <f t="shared" si="16"/>
        <v>27.381767105499357</v>
      </c>
    </row>
    <row r="149" spans="1:6" hidden="1">
      <c r="A149" s="7">
        <f t="shared" si="17"/>
        <v>14500000</v>
      </c>
      <c r="B149" s="7">
        <f t="shared" si="12"/>
        <v>29177108254.271427</v>
      </c>
      <c r="C149" s="7">
        <f t="shared" si="13"/>
        <v>0.83029242753439436</v>
      </c>
      <c r="D149" s="8">
        <f t="shared" si="14"/>
        <v>3.819345166658214E-2</v>
      </c>
      <c r="E149" s="9">
        <f t="shared" si="15"/>
        <v>39052125</v>
      </c>
      <c r="F149" s="8">
        <f t="shared" si="16"/>
        <v>27.333722938475812</v>
      </c>
    </row>
    <row r="150" spans="1:6" hidden="1">
      <c r="A150" s="7">
        <f t="shared" si="17"/>
        <v>14600000</v>
      </c>
      <c r="B150" s="7">
        <f t="shared" si="12"/>
        <v>29275673459.40041</v>
      </c>
      <c r="C150" s="7">
        <f t="shared" si="13"/>
        <v>0.82739114988431717</v>
      </c>
      <c r="D150" s="8">
        <f t="shared" si="14"/>
        <v>3.8059992894678589E-2</v>
      </c>
      <c r="E150" s="9">
        <f t="shared" si="15"/>
        <v>39321449.999999993</v>
      </c>
      <c r="F150" s="8">
        <f t="shared" si="16"/>
        <v>27.285925250166212</v>
      </c>
    </row>
    <row r="151" spans="1:6" hidden="1">
      <c r="A151" s="7">
        <f t="shared" si="17"/>
        <v>14700000</v>
      </c>
      <c r="B151" s="7">
        <f t="shared" si="12"/>
        <v>29373537944.900074</v>
      </c>
      <c r="C151" s="7">
        <f t="shared" si="13"/>
        <v>0.82450967633156291</v>
      </c>
      <c r="D151" s="8">
        <f t="shared" si="14"/>
        <v>3.7927445111251894E-2</v>
      </c>
      <c r="E151" s="9">
        <f t="shared" si="15"/>
        <v>39590774.999999993</v>
      </c>
      <c r="F151" s="8">
        <f t="shared" si="16"/>
        <v>27.238370810426716</v>
      </c>
    </row>
    <row r="152" spans="1:6" hidden="1">
      <c r="A152" s="7">
        <f t="shared" si="17"/>
        <v>14800000</v>
      </c>
      <c r="B152" s="7">
        <f t="shared" si="12"/>
        <v>29470706477.644382</v>
      </c>
      <c r="C152" s="7">
        <f t="shared" si="13"/>
        <v>0.82164773834289151</v>
      </c>
      <c r="D152" s="8">
        <f t="shared" si="14"/>
        <v>3.7795795963773006E-2</v>
      </c>
      <c r="E152" s="9">
        <f t="shared" si="15"/>
        <v>39860099.999999993</v>
      </c>
      <c r="F152" s="8">
        <f t="shared" si="16"/>
        <v>27.191056452180781</v>
      </c>
    </row>
    <row r="153" spans="1:6" hidden="1">
      <c r="A153" s="7">
        <f t="shared" si="17"/>
        <v>14900000</v>
      </c>
      <c r="B153" s="7">
        <f t="shared" si="12"/>
        <v>29567183760.088646</v>
      </c>
      <c r="C153" s="7">
        <f t="shared" si="13"/>
        <v>0.81880507281005965</v>
      </c>
      <c r="D153" s="8">
        <f t="shared" si="14"/>
        <v>3.7665033349262744E-2</v>
      </c>
      <c r="E153" s="9">
        <f t="shared" si="15"/>
        <v>40129424.999999993</v>
      </c>
      <c r="F153" s="8">
        <f t="shared" si="16"/>
        <v>27.143979069764406</v>
      </c>
    </row>
    <row r="154" spans="1:6" hidden="1">
      <c r="A154" s="7">
        <f t="shared" si="17"/>
        <v>15000000</v>
      </c>
      <c r="B154" s="7">
        <f t="shared" si="12"/>
        <v>29662974431.566498</v>
      </c>
      <c r="C154" s="7">
        <f t="shared" si="13"/>
        <v>0.81598142190466783</v>
      </c>
      <c r="D154" s="8">
        <f t="shared" si="14"/>
        <v>3.7535145407614719E-2</v>
      </c>
      <c r="E154" s="9">
        <f t="shared" si="15"/>
        <v>40398749.999999993</v>
      </c>
      <c r="F154" s="8">
        <f t="shared" si="16"/>
        <v>27.097135617325559</v>
      </c>
    </row>
    <row r="155" spans="1:6" hidden="1">
      <c r="A155" s="7">
        <f t="shared" ref="A155:A218" si="18">A154+100000</f>
        <v>15100000</v>
      </c>
      <c r="B155" s="7">
        <f t="shared" ref="B155:B218" si="19">(A155*9.8)*D155*(1+B$4)</f>
        <v>29758083069.552441</v>
      </c>
      <c r="C155" s="7">
        <f t="shared" ref="C155:C218" si="20" xml:space="preserve"> 1 - B$5 * LOG(A155 / B$7)</f>
        <v>0.81317653293782932</v>
      </c>
      <c r="D155" s="8">
        <f t="shared" ref="D155:D218" si="21">B$6 * C155</f>
        <v>3.7406120515140147E-2</v>
      </c>
      <c r="E155" s="9">
        <f t="shared" ref="E155:E218" si="22">0.5 * B$1 * B$2 * (B$3*A155)</f>
        <v>40668074.999999993</v>
      </c>
      <c r="F155" s="8">
        <f t="shared" ref="F155:F218" si="23" xml:space="preserve"> SQRT((2 * B155) / (B$1 * B$2 * (B$3*A155)))</f>
        <v>27.050523107275765</v>
      </c>
    </row>
    <row r="156" spans="1:6" hidden="1">
      <c r="A156" s="7">
        <f t="shared" si="18"/>
        <v>15200000</v>
      </c>
      <c r="B156" s="7">
        <f t="shared" si="19"/>
        <v>29852514190.890808</v>
      </c>
      <c r="C156" s="7">
        <f t="shared" si="20"/>
        <v>0.81039015822447102</v>
      </c>
      <c r="D156" s="8">
        <f t="shared" si="21"/>
        <v>3.7277947278325667E-2</v>
      </c>
      <c r="E156" s="9">
        <f t="shared" si="22"/>
        <v>40937399.999999993</v>
      </c>
      <c r="F156" s="8">
        <f t="shared" si="23"/>
        <v>27.004138608791688</v>
      </c>
    </row>
    <row r="157" spans="1:6" hidden="1">
      <c r="A157" s="7">
        <f t="shared" si="18"/>
        <v>15300000</v>
      </c>
      <c r="B157" s="7">
        <f t="shared" si="19"/>
        <v>29946272252.992496</v>
      </c>
      <c r="C157" s="7">
        <f t="shared" si="20"/>
        <v>0.80762205495208395</v>
      </c>
      <c r="D157" s="8">
        <f t="shared" si="21"/>
        <v>3.7150614527795861E-2</v>
      </c>
      <c r="E157" s="9">
        <f t="shared" si="22"/>
        <v>41206724.999999993</v>
      </c>
      <c r="F157" s="8">
        <f t="shared" si="23"/>
        <v>26.957979246364904</v>
      </c>
    </row>
    <row r="158" spans="1:6" hidden="1">
      <c r="A158" s="7">
        <f t="shared" si="18"/>
        <v>15400000</v>
      </c>
      <c r="B158" s="7">
        <f t="shared" si="19"/>
        <v>30039361655.000328</v>
      </c>
      <c r="C158" s="7">
        <f t="shared" si="20"/>
        <v>0.80487198505374791</v>
      </c>
      <c r="D158" s="8">
        <f t="shared" si="21"/>
        <v>3.7024111312472401E-2</v>
      </c>
      <c r="E158" s="9">
        <f t="shared" si="22"/>
        <v>41476049.999999993</v>
      </c>
      <c r="F158" s="8">
        <f t="shared" si="23"/>
        <v>26.912042198397899</v>
      </c>
    </row>
    <row r="159" spans="1:6" hidden="1">
      <c r="A159" s="7">
        <f t="shared" si="18"/>
        <v>15500000</v>
      </c>
      <c r="B159" s="7">
        <f t="shared" si="19"/>
        <v>30131786738.924198</v>
      </c>
      <c r="C159" s="7">
        <f t="shared" si="20"/>
        <v>0.80213971508526671</v>
      </c>
      <c r="D159" s="8">
        <f t="shared" si="21"/>
        <v>3.6898426893922268E-2</v>
      </c>
      <c r="E159" s="9">
        <f t="shared" si="22"/>
        <v>41745374.999999993</v>
      </c>
      <c r="F159" s="8">
        <f t="shared" si="23"/>
        <v>26.866324695844636</v>
      </c>
    </row>
    <row r="160" spans="1:6" hidden="1">
      <c r="A160" s="7">
        <f t="shared" si="18"/>
        <v>15600000</v>
      </c>
      <c r="B160" s="7">
        <f t="shared" si="19"/>
        <v>30223551790.746876</v>
      </c>
      <c r="C160" s="7">
        <f t="shared" si="20"/>
        <v>0.79942501610625327</v>
      </c>
      <c r="D160" s="8">
        <f t="shared" si="21"/>
        <v>3.6773550740887652E-2</v>
      </c>
      <c r="E160" s="9">
        <f t="shared" si="22"/>
        <v>42014699.999999993</v>
      </c>
      <c r="F160" s="8">
        <f t="shared" si="23"/>
        <v>26.820824020893877</v>
      </c>
    </row>
    <row r="161" spans="1:6" hidden="1">
      <c r="A161" s="7">
        <f t="shared" si="18"/>
        <v>15700000</v>
      </c>
      <c r="B161" s="7">
        <f t="shared" si="19"/>
        <v>30314661041.501522</v>
      </c>
      <c r="C161" s="7">
        <f t="shared" si="20"/>
        <v>0.79672766356501479</v>
      </c>
      <c r="D161" s="8">
        <f t="shared" si="21"/>
        <v>3.664947252399068E-2</v>
      </c>
      <c r="E161" s="9">
        <f t="shared" si="22"/>
        <v>42284024.999999993</v>
      </c>
      <c r="F161" s="8">
        <f t="shared" si="23"/>
        <v>26.775537505693766</v>
      </c>
    </row>
    <row r="162" spans="1:6" hidden="1">
      <c r="A162" s="7">
        <f t="shared" si="18"/>
        <v>15800000</v>
      </c>
      <c r="B162" s="7">
        <f t="shared" si="19"/>
        <v>30405118668.321671</v>
      </c>
      <c r="C162" s="7">
        <f t="shared" si="20"/>
        <v>0.79404743718709125</v>
      </c>
      <c r="D162" s="8">
        <f t="shared" si="21"/>
        <v>3.6526182110606195E-2</v>
      </c>
      <c r="E162" s="9">
        <f t="shared" si="22"/>
        <v>42553349.999999993</v>
      </c>
      <c r="F162" s="8">
        <f t="shared" si="23"/>
        <v>26.730462531116036</v>
      </c>
    </row>
    <row r="163" spans="1:6" hidden="1">
      <c r="A163" s="7">
        <f t="shared" si="18"/>
        <v>15900000</v>
      </c>
      <c r="B163" s="7">
        <f t="shared" si="19"/>
        <v>30494928795.46468</v>
      </c>
      <c r="C163" s="7">
        <f t="shared" si="20"/>
        <v>0.79138412086731114</v>
      </c>
      <c r="D163" s="8">
        <f t="shared" si="21"/>
        <v>3.6403669559896309E-2</v>
      </c>
      <c r="E163" s="9">
        <f t="shared" si="22"/>
        <v>42822674.999999993</v>
      </c>
      <c r="F163" s="8">
        <f t="shared" si="23"/>
        <v>26.685596525558424</v>
      </c>
    </row>
    <row r="164" spans="1:6" hidden="1">
      <c r="A164" s="7">
        <f t="shared" si="18"/>
        <v>16000000</v>
      </c>
      <c r="B164" s="7">
        <f t="shared" si="19"/>
        <v>30584095495.309433</v>
      </c>
      <c r="C164" s="7">
        <f t="shared" si="20"/>
        <v>0.78873750256523112</v>
      </c>
      <c r="D164" s="8">
        <f t="shared" si="21"/>
        <v>3.628192511800063E-2</v>
      </c>
      <c r="E164" s="9">
        <f t="shared" si="22"/>
        <v>43091999.999999993</v>
      </c>
      <c r="F164" s="8">
        <f t="shared" si="23"/>
        <v>26.640936963783837</v>
      </c>
    </row>
    <row r="165" spans="1:6" hidden="1">
      <c r="A165" s="7">
        <f t="shared" si="18"/>
        <v>16100000</v>
      </c>
      <c r="B165" s="7">
        <f t="shared" si="19"/>
        <v>30672622789.329067</v>
      </c>
      <c r="C165" s="7">
        <f t="shared" si="20"/>
        <v>0.78610737420383203</v>
      </c>
      <c r="D165" s="8">
        <f t="shared" si="21"/>
        <v>3.6160939213376271E-2</v>
      </c>
      <c r="E165" s="9">
        <f t="shared" si="22"/>
        <v>43361324.999999993</v>
      </c>
      <c r="F165" s="8">
        <f t="shared" si="23"/>
        <v>26.596481365794972</v>
      </c>
    </row>
    <row r="166" spans="1:6" hidden="1">
      <c r="A166" s="7">
        <f t="shared" si="18"/>
        <v>16200000</v>
      </c>
      <c r="B166" s="7">
        <f t="shared" si="19"/>
        <v>30760514649.039581</v>
      </c>
      <c r="C166" s="7">
        <f t="shared" si="20"/>
        <v>0.78349353157135271</v>
      </c>
      <c r="D166" s="8">
        <f t="shared" si="21"/>
        <v>3.6040702452282226E-2</v>
      </c>
      <c r="E166" s="9">
        <f t="shared" si="22"/>
        <v>43630649.999999993</v>
      </c>
      <c r="F166" s="8">
        <f t="shared" si="23"/>
        <v>26.552227295743016</v>
      </c>
    </row>
    <row r="167" spans="1:6" hidden="1">
      <c r="A167" s="7">
        <f t="shared" si="18"/>
        <v>16300000</v>
      </c>
      <c r="B167" s="7">
        <f t="shared" si="19"/>
        <v>30847774996.924931</v>
      </c>
      <c r="C167" s="7">
        <f t="shared" si="20"/>
        <v>0.78089577422614298</v>
      </c>
      <c r="D167" s="8">
        <f t="shared" si="21"/>
        <v>3.5921205614402575E-2</v>
      </c>
      <c r="E167" s="9">
        <f t="shared" si="22"/>
        <v>43899974.999999993</v>
      </c>
      <c r="F167" s="8">
        <f t="shared" si="23"/>
        <v>26.508172360869263</v>
      </c>
    </row>
    <row r="168" spans="1:6" hidden="1">
      <c r="A168" s="7">
        <f t="shared" si="18"/>
        <v>16400000</v>
      </c>
      <c r="B168" s="7">
        <f t="shared" si="19"/>
        <v>30934407707.339581</v>
      </c>
      <c r="C168" s="7">
        <f t="shared" si="20"/>
        <v>0.77831390540442769</v>
      </c>
      <c r="D168" s="8">
        <f t="shared" si="21"/>
        <v>3.5802439648603676E-2</v>
      </c>
      <c r="E168" s="9">
        <f t="shared" si="22"/>
        <v>44169299.999999993</v>
      </c>
      <c r="F168" s="8">
        <f t="shared" si="23"/>
        <v>26.464314210478442</v>
      </c>
    </row>
    <row r="169" spans="1:6" hidden="1">
      <c r="A169" s="7">
        <f t="shared" si="18"/>
        <v>16500000</v>
      </c>
      <c r="B169" s="7">
        <f t="shared" si="19"/>
        <v>31020416607.388832</v>
      </c>
      <c r="C169" s="7">
        <f t="shared" si="20"/>
        <v>0.7757477319308731</v>
      </c>
      <c r="D169" s="8">
        <f t="shared" si="21"/>
        <v>3.568439566882016E-2</v>
      </c>
      <c r="E169" s="9">
        <f t="shared" si="22"/>
        <v>44438624.999999993</v>
      </c>
      <c r="F169" s="8">
        <f t="shared" si="23"/>
        <v>26.420650534942542</v>
      </c>
    </row>
    <row r="170" spans="1:6" hidden="1">
      <c r="A170" s="7">
        <f t="shared" si="18"/>
        <v>16600000</v>
      </c>
      <c r="B170" s="7">
        <f t="shared" si="19"/>
        <v>31105805477.78801</v>
      </c>
      <c r="C170" s="7">
        <f t="shared" si="20"/>
        <v>0.7731970641318564</v>
      </c>
      <c r="D170" s="8">
        <f t="shared" si="21"/>
        <v>3.5567064950065397E-2</v>
      </c>
      <c r="E170" s="9">
        <f t="shared" si="22"/>
        <v>44707949.999999993</v>
      </c>
      <c r="F170" s="8">
        <f t="shared" si="23"/>
        <v>26.377179064734221</v>
      </c>
    </row>
    <row r="171" spans="1:6" hidden="1">
      <c r="A171" s="7">
        <f t="shared" si="18"/>
        <v>16700000</v>
      </c>
      <c r="B171" s="7">
        <f t="shared" si="19"/>
        <v>31190578053.700806</v>
      </c>
      <c r="C171" s="7">
        <f t="shared" si="20"/>
        <v>0.77066171575133902</v>
      </c>
      <c r="D171" s="8">
        <f t="shared" si="21"/>
        <v>3.5450438924561595E-2</v>
      </c>
      <c r="E171" s="9">
        <f t="shared" si="22"/>
        <v>44977274.999999993</v>
      </c>
      <c r="F171" s="8">
        <f t="shared" si="23"/>
        <v>26.333897569488514</v>
      </c>
    </row>
    <row r="172" spans="1:6" hidden="1">
      <c r="A172" s="7">
        <f t="shared" si="18"/>
        <v>16800000</v>
      </c>
      <c r="B172" s="7">
        <f t="shared" si="19"/>
        <v>31274738025.557602</v>
      </c>
      <c r="C172" s="7">
        <f t="shared" si="20"/>
        <v>0.76814150386925129</v>
      </c>
      <c r="D172" s="8">
        <f t="shared" si="21"/>
        <v>3.5334509177985557E-2</v>
      </c>
      <c r="E172" s="9">
        <f t="shared" si="22"/>
        <v>45246599.999999993</v>
      </c>
      <c r="F172" s="8">
        <f t="shared" si="23"/>
        <v>26.290803857092069</v>
      </c>
    </row>
    <row r="173" spans="1:6" hidden="1">
      <c r="A173" s="7">
        <f t="shared" si="18"/>
        <v>16900000</v>
      </c>
      <c r="B173" s="7">
        <f t="shared" si="19"/>
        <v>31358289039.854324</v>
      </c>
      <c r="C173" s="7">
        <f t="shared" si="20"/>
        <v>0.7656362488222993</v>
      </c>
      <c r="D173" s="8">
        <f t="shared" si="21"/>
        <v>3.5219267445825771E-2</v>
      </c>
      <c r="E173" s="9">
        <f t="shared" si="22"/>
        <v>45515924.999999993</v>
      </c>
      <c r="F173" s="8">
        <f t="shared" si="23"/>
        <v>26.247895772798802</v>
      </c>
    </row>
    <row r="174" spans="1:6" hidden="1">
      <c r="A174" s="7">
        <f t="shared" si="18"/>
        <v>17000000</v>
      </c>
      <c r="B174" s="7">
        <f t="shared" si="19"/>
        <v>31441234699.932304</v>
      </c>
      <c r="C174" s="7">
        <f t="shared" si="20"/>
        <v>0.76314577412710771</v>
      </c>
      <c r="D174" s="8">
        <f t="shared" si="21"/>
        <v>3.5104705609846958E-2</v>
      </c>
      <c r="E174" s="9">
        <f t="shared" si="22"/>
        <v>45785249.999999993</v>
      </c>
      <c r="F174" s="8">
        <f t="shared" si="23"/>
        <v>26.205171198371097</v>
      </c>
    </row>
    <row r="175" spans="1:6" hidden="1">
      <c r="A175" s="7">
        <f t="shared" si="18"/>
        <v>17100000</v>
      </c>
      <c r="B175" s="7">
        <f t="shared" si="19"/>
        <v>31523578566.739922</v>
      </c>
      <c r="C175" s="7">
        <f t="shared" si="20"/>
        <v>0.76066990640561649</v>
      </c>
      <c r="D175" s="8">
        <f t="shared" si="21"/>
        <v>3.499081569465836E-2</v>
      </c>
      <c r="E175" s="9">
        <f t="shared" si="22"/>
        <v>46054574.999999993</v>
      </c>
      <c r="F175" s="8">
        <f t="shared" si="23"/>
        <v>26.16262805124569</v>
      </c>
    </row>
    <row r="176" spans="1:6" hidden="1">
      <c r="A176" s="7">
        <f t="shared" si="18"/>
        <v>17200000</v>
      </c>
      <c r="B176" s="7">
        <f t="shared" si="19"/>
        <v>31605324159.576286</v>
      </c>
      <c r="C176" s="7">
        <f t="shared" si="20"/>
        <v>0.75820847531265245</v>
      </c>
      <c r="D176" s="8">
        <f t="shared" si="21"/>
        <v>3.4877589864382011E-2</v>
      </c>
      <c r="E176" s="9">
        <f t="shared" si="22"/>
        <v>46323899.999999993</v>
      </c>
      <c r="F176" s="8">
        <f t="shared" si="23"/>
        <v>26.120264283723326</v>
      </c>
    </row>
    <row r="177" spans="1:6" hidden="1">
      <c r="A177" s="7">
        <f t="shared" si="18"/>
        <v>17300000</v>
      </c>
      <c r="B177" s="7">
        <f t="shared" si="19"/>
        <v>31686474956.817764</v>
      </c>
      <c r="C177" s="7">
        <f t="shared" si="20"/>
        <v>0.75576131346560083</v>
      </c>
      <c r="D177" s="8">
        <f t="shared" si="21"/>
        <v>3.476502041941764E-2</v>
      </c>
      <c r="E177" s="9">
        <f t="shared" si="22"/>
        <v>46593224.999999993</v>
      </c>
      <c r="F177" s="8">
        <f t="shared" si="23"/>
        <v>26.078077882181475</v>
      </c>
    </row>
    <row r="178" spans="1:6" hidden="1">
      <c r="A178" s="7">
        <f t="shared" si="18"/>
        <v>17400000</v>
      </c>
      <c r="B178" s="7">
        <f t="shared" si="19"/>
        <v>31767034396.627575</v>
      </c>
      <c r="C178" s="7">
        <f t="shared" si="20"/>
        <v>0.75332825637610301</v>
      </c>
      <c r="D178" s="8">
        <f t="shared" si="21"/>
        <v>3.4653099793300737E-2</v>
      </c>
      <c r="E178" s="9">
        <f t="shared" si="22"/>
        <v>46862549.999999993</v>
      </c>
      <c r="F178" s="8">
        <f t="shared" si="23"/>
        <v>26.036066866309188</v>
      </c>
    </row>
    <row r="179" spans="1:6" hidden="1">
      <c r="A179" s="7">
        <f t="shared" si="18"/>
        <v>17500000</v>
      </c>
      <c r="B179" s="7">
        <f t="shared" si="19"/>
        <v>31847005877.649189</v>
      </c>
      <c r="C179" s="7">
        <f t="shared" si="20"/>
        <v>0.75090914238371176</v>
      </c>
      <c r="D179" s="8">
        <f t="shared" si="21"/>
        <v>3.4541820549650742E-2</v>
      </c>
      <c r="E179" s="9">
        <f t="shared" si="22"/>
        <v>47131874.999999993</v>
      </c>
      <c r="F179" s="8">
        <f t="shared" si="23"/>
        <v>25.994229288363485</v>
      </c>
    </row>
    <row r="180" spans="1:6" hidden="1">
      <c r="A180" s="7">
        <f t="shared" si="18"/>
        <v>17600000</v>
      </c>
      <c r="B180" s="7">
        <f t="shared" si="19"/>
        <v>31926392759.683769</v>
      </c>
      <c r="C180" s="7">
        <f t="shared" si="20"/>
        <v>0.74850381259143639</v>
      </c>
      <c r="D180" s="8">
        <f t="shared" si="21"/>
        <v>3.4431175379206071E-2</v>
      </c>
      <c r="E180" s="9">
        <f t="shared" si="22"/>
        <v>47401199.999999993</v>
      </c>
      <c r="F180" s="8">
        <f t="shared" si="23"/>
        <v>25.95256323244643</v>
      </c>
    </row>
    <row r="181" spans="1:6" hidden="1">
      <c r="A181" s="7">
        <f t="shared" si="18"/>
        <v>17700000</v>
      </c>
      <c r="B181" s="7">
        <f t="shared" si="19"/>
        <v>32005198364.352325</v>
      </c>
      <c r="C181" s="7">
        <f t="shared" si="20"/>
        <v>0.74611211080311401</v>
      </c>
      <c r="D181" s="8">
        <f t="shared" si="21"/>
        <v>3.4321157096943243E-2</v>
      </c>
      <c r="E181" s="9">
        <f t="shared" si="22"/>
        <v>47670524.999999993</v>
      </c>
      <c r="F181" s="8">
        <f t="shared" si="23"/>
        <v>25.911066813802307</v>
      </c>
    </row>
    <row r="182" spans="1:6" hidden="1">
      <c r="A182" s="7">
        <f t="shared" si="18"/>
        <v>17800000</v>
      </c>
      <c r="B182" s="7">
        <f t="shared" si="19"/>
        <v>32083425975.742805</v>
      </c>
      <c r="C182" s="7">
        <f t="shared" si="20"/>
        <v>0.7437338834625451</v>
      </c>
      <c r="D182" s="8">
        <f t="shared" si="21"/>
        <v>3.4211758639277071E-2</v>
      </c>
      <c r="E182" s="9">
        <f t="shared" si="22"/>
        <v>47939849.999999993</v>
      </c>
      <c r="F182" s="8">
        <f t="shared" si="23"/>
        <v>25.869738178134142</v>
      </c>
    </row>
    <row r="183" spans="1:6" hidden="1">
      <c r="A183" s="7">
        <f t="shared" si="18"/>
        <v>17900000</v>
      </c>
      <c r="B183" s="7">
        <f t="shared" si="19"/>
        <v>32161078841.042728</v>
      </c>
      <c r="C183" s="7">
        <f t="shared" si="20"/>
        <v>0.7413689795943339</v>
      </c>
      <c r="D183" s="8">
        <f t="shared" si="21"/>
        <v>3.4102973061339359E-2</v>
      </c>
      <c r="E183" s="9">
        <f t="shared" si="22"/>
        <v>48209174.999999993</v>
      </c>
      <c r="F183" s="8">
        <f t="shared" si="23"/>
        <v>25.828575500938978</v>
      </c>
    </row>
    <row r="184" spans="1:6" hidden="1">
      <c r="A184" s="7">
        <f t="shared" si="18"/>
        <v>18000000</v>
      </c>
      <c r="B184" s="7">
        <f t="shared" si="19"/>
        <v>32238160171.157593</v>
      </c>
      <c r="C184" s="7">
        <f t="shared" si="20"/>
        <v>0.73901725074637648</v>
      </c>
      <c r="D184" s="8">
        <f t="shared" si="21"/>
        <v>3.3994793534333316E-2</v>
      </c>
      <c r="E184" s="9">
        <f t="shared" si="22"/>
        <v>48478499.999999993</v>
      </c>
      <c r="F184" s="8">
        <f t="shared" si="23"/>
        <v>25.787576986861286</v>
      </c>
    </row>
    <row r="185" spans="1:6" hidden="1">
      <c r="A185" s="7">
        <f t="shared" si="18"/>
        <v>18100000</v>
      </c>
      <c r="B185" s="7">
        <f t="shared" si="19"/>
        <v>32314673141.315636</v>
      </c>
      <c r="C185" s="7">
        <f t="shared" si="20"/>
        <v>0.73667855093394263</v>
      </c>
      <c r="D185" s="8">
        <f t="shared" si="21"/>
        <v>3.388721334296136E-2</v>
      </c>
      <c r="E185" s="9">
        <f t="shared" si="22"/>
        <v>48747824.999999993</v>
      </c>
      <c r="F185" s="8">
        <f t="shared" si="23"/>
        <v>25.746740869063892</v>
      </c>
    </row>
    <row r="186" spans="1:6" hidden="1">
      <c r="A186" s="7">
        <f t="shared" si="18"/>
        <v>18200000</v>
      </c>
      <c r="B186" s="7">
        <f t="shared" si="19"/>
        <v>32390620891.659164</v>
      </c>
      <c r="C186" s="7">
        <f t="shared" si="20"/>
        <v>0.73435273658529732</v>
      </c>
      <c r="D186" s="8">
        <f t="shared" si="21"/>
        <v>3.3780225882923676E-2</v>
      </c>
      <c r="E186" s="9">
        <f t="shared" si="22"/>
        <v>49017149.999999993</v>
      </c>
      <c r="F186" s="8">
        <f t="shared" si="23"/>
        <v>25.706065408615892</v>
      </c>
    </row>
    <row r="187" spans="1:6" hidden="1">
      <c r="A187" s="7">
        <f t="shared" si="18"/>
        <v>18300000</v>
      </c>
      <c r="B187" s="7">
        <f t="shared" si="19"/>
        <v>32466006527.822876</v>
      </c>
      <c r="C187" s="7">
        <f t="shared" si="20"/>
        <v>0.73203966648881258</v>
      </c>
      <c r="D187" s="8">
        <f t="shared" si="21"/>
        <v>3.3673824658485375E-2</v>
      </c>
      <c r="E187" s="9">
        <f t="shared" si="22"/>
        <v>49286474.999999993</v>
      </c>
      <c r="F187" s="8">
        <f t="shared" si="23"/>
        <v>25.665548893896943</v>
      </c>
    </row>
    <row r="188" spans="1:6" hidden="1">
      <c r="A188" s="7">
        <f t="shared" si="18"/>
        <v>18400000</v>
      </c>
      <c r="B188" s="7">
        <f t="shared" si="19"/>
        <v>32540833121.499626</v>
      </c>
      <c r="C188" s="7">
        <f t="shared" si="20"/>
        <v>0.72973920174152052</v>
      </c>
      <c r="D188" s="8">
        <f t="shared" si="21"/>
        <v>3.3568003280109941E-2</v>
      </c>
      <c r="E188" s="9">
        <f t="shared" si="22"/>
        <v>49555799.999999993</v>
      </c>
      <c r="F188" s="8">
        <f t="shared" si="23"/>
        <v>25.625189640017503</v>
      </c>
    </row>
    <row r="189" spans="1:6" hidden="1">
      <c r="A189" s="7">
        <f t="shared" si="18"/>
        <v>18500000</v>
      </c>
      <c r="B189" s="7">
        <f t="shared" si="19"/>
        <v>32615103710.993793</v>
      </c>
      <c r="C189" s="7">
        <f t="shared" si="20"/>
        <v>0.72745120569906052</v>
      </c>
      <c r="D189" s="8">
        <f t="shared" si="21"/>
        <v>3.3462755462156782E-2</v>
      </c>
      <c r="E189" s="9">
        <f t="shared" si="22"/>
        <v>49825124.999999993</v>
      </c>
      <c r="F189" s="8">
        <f t="shared" si="23"/>
        <v>25.584985988254381</v>
      </c>
    </row>
    <row r="190" spans="1:6" hidden="1">
      <c r="A190" s="7">
        <f t="shared" si="18"/>
        <v>18600000</v>
      </c>
      <c r="B190" s="7">
        <f t="shared" si="19"/>
        <v>32688821301.762753</v>
      </c>
      <c r="C190" s="7">
        <f t="shared" si="20"/>
        <v>0.72517554392697536</v>
      </c>
      <c r="D190" s="8">
        <f t="shared" si="21"/>
        <v>3.3358075020640865E-2</v>
      </c>
      <c r="E190" s="9">
        <f t="shared" si="22"/>
        <v>50094449.999999993</v>
      </c>
      <c r="F190" s="8">
        <f t="shared" si="23"/>
        <v>25.544936305501242</v>
      </c>
    </row>
    <row r="191" spans="1:6" hidden="1">
      <c r="A191" s="7">
        <f t="shared" si="18"/>
        <v>18700000</v>
      </c>
      <c r="B191" s="7">
        <f t="shared" si="19"/>
        <v>32761988866.94664</v>
      </c>
      <c r="C191" s="7">
        <f t="shared" si="20"/>
        <v>0.72291208415331298</v>
      </c>
      <c r="D191" s="8">
        <f t="shared" si="21"/>
        <v>3.3253955871052399E-2</v>
      </c>
      <c r="E191" s="9">
        <f t="shared" si="22"/>
        <v>50363774.999999993</v>
      </c>
      <c r="F191" s="8">
        <f t="shared" si="23"/>
        <v>25.505038983733474</v>
      </c>
    </row>
    <row r="192" spans="1:6" hidden="1">
      <c r="A192" s="7">
        <f t="shared" si="18"/>
        <v>18800000</v>
      </c>
      <c r="B192" s="7">
        <f t="shared" si="19"/>
        <v>32834609347.886864</v>
      </c>
      <c r="C192" s="7">
        <f t="shared" si="20"/>
        <v>0.72066069622249318</v>
      </c>
      <c r="D192" s="8">
        <f t="shared" si="21"/>
        <v>3.3150392026234689E-2</v>
      </c>
      <c r="E192" s="9">
        <f t="shared" si="22"/>
        <v>50633099.999999993</v>
      </c>
      <c r="F192" s="8">
        <f t="shared" si="23"/>
        <v>25.465292439487069</v>
      </c>
    </row>
    <row r="193" spans="1:7" hidden="1">
      <c r="A193" s="7">
        <f t="shared" si="18"/>
        <v>18900000</v>
      </c>
      <c r="B193" s="7">
        <f t="shared" si="19"/>
        <v>32906685654.633514</v>
      </c>
      <c r="C193" s="7">
        <f t="shared" si="20"/>
        <v>0.71842125205039675</v>
      </c>
      <c r="D193" s="8">
        <f t="shared" si="21"/>
        <v>3.304737759431825E-2</v>
      </c>
      <c r="E193" s="9">
        <f t="shared" si="22"/>
        <v>50902424.999999993</v>
      </c>
      <c r="F193" s="8">
        <f t="shared" si="23"/>
        <v>25.425695113351004</v>
      </c>
    </row>
    <row r="194" spans="1:7" hidden="1">
      <c r="A194" s="7">
        <f t="shared" si="18"/>
        <v>19000000</v>
      </c>
      <c r="B194" s="7">
        <f t="shared" si="19"/>
        <v>32978220666.442055</v>
      </c>
      <c r="C194" s="7">
        <f t="shared" si="20"/>
        <v>0.71619362558064026</v>
      </c>
      <c r="D194" s="8">
        <f t="shared" si="21"/>
        <v>3.294490677670945E-2</v>
      </c>
      <c r="E194" s="9">
        <f t="shared" si="22"/>
        <v>51171749.999999993</v>
      </c>
      <c r="F194" s="8">
        <f t="shared" si="23"/>
        <v>25.386245469472733</v>
      </c>
    </row>
    <row r="195" spans="1:7" hidden="1">
      <c r="A195" s="7">
        <f t="shared" si="18"/>
        <v>19100000</v>
      </c>
      <c r="B195" s="7">
        <f t="shared" si="19"/>
        <v>33049217232.259609</v>
      </c>
      <c r="C195" s="7">
        <f t="shared" si="20"/>
        <v>0.71397769274199874</v>
      </c>
      <c r="D195" s="8">
        <f t="shared" si="21"/>
        <v>3.2842973866131941E-2</v>
      </c>
      <c r="E195" s="9">
        <f t="shared" si="22"/>
        <v>51441074.999999993</v>
      </c>
      <c r="F195" s="8">
        <f t="shared" si="23"/>
        <v>25.346941995076417</v>
      </c>
    </row>
    <row r="196" spans="1:7" hidden="1">
      <c r="A196" s="7">
        <f t="shared" si="18"/>
        <v>19200000</v>
      </c>
      <c r="B196" s="7">
        <f t="shared" si="19"/>
        <v>33119678171.200962</v>
      </c>
      <c r="C196" s="7">
        <f t="shared" si="20"/>
        <v>0.71177333140693977</v>
      </c>
      <c r="D196" s="8">
        <f t="shared" si="21"/>
        <v>3.2741573244719227E-2</v>
      </c>
      <c r="E196" s="9">
        <f t="shared" si="22"/>
        <v>51710399.999999993</v>
      </c>
      <c r="F196" s="8">
        <f t="shared" si="23"/>
        <v>25.307783199993402</v>
      </c>
    </row>
    <row r="197" spans="1:7" hidden="1">
      <c r="A197" s="7">
        <f t="shared" si="18"/>
        <v>19300000</v>
      </c>
      <c r="B197" s="7">
        <f t="shared" si="19"/>
        <v>33189606273.014721</v>
      </c>
      <c r="C197" s="7">
        <f t="shared" si="20"/>
        <v>0.709580421351234</v>
      </c>
      <c r="D197" s="8">
        <f t="shared" si="21"/>
        <v>3.2640699382156767E-2</v>
      </c>
      <c r="E197" s="9">
        <f t="shared" si="22"/>
        <v>51979724.999999993</v>
      </c>
      <c r="F197" s="8">
        <f t="shared" si="23"/>
        <v>25.268767616204666</v>
      </c>
    </row>
    <row r="198" spans="1:7" hidden="1">
      <c r="A198" s="7">
        <f t="shared" si="18"/>
        <v>19400000</v>
      </c>
      <c r="B198" s="7">
        <f t="shared" si="19"/>
        <v>33259004298.539757</v>
      </c>
      <c r="C198" s="7">
        <f t="shared" si="20"/>
        <v>0.7073988442146103</v>
      </c>
      <c r="D198" s="8">
        <f t="shared" si="21"/>
        <v>3.2540346833872073E-2</v>
      </c>
      <c r="E198" s="9">
        <f t="shared" si="22"/>
        <v>52249049.999999993</v>
      </c>
      <c r="F198" s="8">
        <f t="shared" si="23"/>
        <v>25.229893797394841</v>
      </c>
    </row>
    <row r="199" spans="1:7" hidden="1">
      <c r="A199" s="7">
        <f t="shared" si="18"/>
        <v>19500000</v>
      </c>
      <c r="B199" s="7">
        <f t="shared" si="19"/>
        <v>33327874980.15237</v>
      </c>
      <c r="C199" s="7">
        <f t="shared" si="20"/>
        <v>0.70522848346242251</v>
      </c>
      <c r="D199" s="8">
        <f t="shared" si="21"/>
        <v>3.2440510239271435E-2</v>
      </c>
      <c r="E199" s="9">
        <f t="shared" si="22"/>
        <v>52518374.999999993</v>
      </c>
      <c r="F199" s="8">
        <f t="shared" si="23"/>
        <v>25.191160318517465</v>
      </c>
    </row>
    <row r="200" spans="1:7" hidden="1">
      <c r="A200" s="7">
        <f t="shared" si="18"/>
        <v>19600000</v>
      </c>
      <c r="B200" s="7">
        <f t="shared" si="19"/>
        <v>33396221022.204071</v>
      </c>
      <c r="C200" s="7">
        <f t="shared" si="20"/>
        <v>0.70306922434829522</v>
      </c>
      <c r="D200" s="8">
        <f t="shared" si="21"/>
        <v>3.2341184320021581E-2</v>
      </c>
      <c r="E200" s="9">
        <f t="shared" si="22"/>
        <v>52787699.999999993</v>
      </c>
      <c r="F200" s="8">
        <f t="shared" si="23"/>
        <v>25.152565775371063</v>
      </c>
    </row>
    <row r="201" spans="1:7" hidden="1">
      <c r="A201" s="7">
        <f t="shared" si="18"/>
        <v>19700000</v>
      </c>
      <c r="B201" s="7">
        <f t="shared" si="19"/>
        <v>33464045101.4506</v>
      </c>
      <c r="C201" s="7">
        <f t="shared" si="20"/>
        <v>0.70092095387772169</v>
      </c>
      <c r="D201" s="8">
        <f t="shared" si="21"/>
        <v>3.2242363878375195E-2</v>
      </c>
      <c r="E201" s="9">
        <f t="shared" si="22"/>
        <v>53057024.999999993</v>
      </c>
      <c r="F201" s="8">
        <f t="shared" si="23"/>
        <v>25.114108784185827</v>
      </c>
    </row>
    <row r="202" spans="1:7" hidden="1">
      <c r="A202" s="7">
        <f t="shared" si="18"/>
        <v>19800000</v>
      </c>
      <c r="B202" s="7">
        <f t="shared" si="19"/>
        <v>33531349867.472172</v>
      </c>
      <c r="C202" s="7">
        <f t="shared" si="20"/>
        <v>0.69878356077258186</v>
      </c>
      <c r="D202" s="8">
        <f t="shared" si="21"/>
        <v>3.2144043795538764E-2</v>
      </c>
      <c r="E202" s="9">
        <f t="shared" si="22"/>
        <v>53326349.999999993</v>
      </c>
      <c r="F202" s="8">
        <f t="shared" si="23"/>
        <v>25.075787981220529</v>
      </c>
    </row>
    <row r="203" spans="1:7" hidden="1">
      <c r="A203" s="7">
        <f t="shared" si="18"/>
        <v>19900000</v>
      </c>
      <c r="B203" s="7">
        <f t="shared" si="19"/>
        <v>33598137943.08519</v>
      </c>
      <c r="C203" s="7">
        <f t="shared" si="20"/>
        <v>0.69665693543655516</v>
      </c>
      <c r="D203" s="8">
        <f t="shared" si="21"/>
        <v>3.2046219030081535E-2</v>
      </c>
      <c r="E203" s="9">
        <f t="shared" si="22"/>
        <v>53595674.999999993</v>
      </c>
      <c r="F203" s="8">
        <f t="shared" si="23"/>
        <v>25.037602022369359</v>
      </c>
    </row>
    <row r="204" spans="1:7">
      <c r="A204" s="10">
        <f t="shared" si="18"/>
        <v>20000000</v>
      </c>
      <c r="B204" s="10">
        <f t="shared" si="19"/>
        <v>33664411924.745789</v>
      </c>
      <c r="C204" s="10">
        <f t="shared" si="20"/>
        <v>0.69454096992140035</v>
      </c>
      <c r="D204" s="11">
        <f t="shared" si="21"/>
        <v>3.1948884616384413E-2</v>
      </c>
      <c r="E204" s="12">
        <f t="shared" si="22"/>
        <v>53864999.999999993</v>
      </c>
      <c r="F204" s="11">
        <f t="shared" si="23"/>
        <v>24.999549582778389</v>
      </c>
      <c r="G204" t="s">
        <v>24</v>
      </c>
    </row>
    <row r="205" spans="1:7" hidden="1">
      <c r="A205" s="7">
        <f t="shared" si="18"/>
        <v>20100000</v>
      </c>
      <c r="B205" s="7">
        <f t="shared" si="19"/>
        <v>33730174382.94521</v>
      </c>
      <c r="C205" s="7">
        <f t="shared" si="20"/>
        <v>0.69243555789407485</v>
      </c>
      <c r="D205" s="8">
        <f t="shared" si="21"/>
        <v>3.1852035663127443E-2</v>
      </c>
      <c r="E205" s="9">
        <f t="shared" si="22"/>
        <v>54134324.999999993</v>
      </c>
      <c r="F205" s="8">
        <f t="shared" si="23"/>
        <v>24.961629356471441</v>
      </c>
    </row>
    <row r="206" spans="1:7" hidden="1">
      <c r="A206" s="7">
        <f t="shared" si="18"/>
        <v>20200000</v>
      </c>
      <c r="B206" s="7">
        <f t="shared" si="19"/>
        <v>33795427862.597332</v>
      </c>
      <c r="C206" s="7">
        <f t="shared" si="20"/>
        <v>0.69034059460467168</v>
      </c>
      <c r="D206" s="8">
        <f t="shared" si="21"/>
        <v>3.1755667351814898E-2</v>
      </c>
      <c r="E206" s="9">
        <f t="shared" si="22"/>
        <v>54403649.999999993</v>
      </c>
      <c r="F206" s="8">
        <f t="shared" si="23"/>
        <v>24.923840055984982</v>
      </c>
    </row>
    <row r="207" spans="1:7" hidden="1">
      <c r="A207" s="7">
        <f t="shared" si="18"/>
        <v>20300000</v>
      </c>
      <c r="B207" s="7">
        <f t="shared" si="19"/>
        <v>33860174883.418571</v>
      </c>
      <c r="C207" s="7">
        <f t="shared" si="20"/>
        <v>0.68825597685514706</v>
      </c>
      <c r="D207" s="8">
        <f t="shared" si="21"/>
        <v>3.1659774935336761E-2</v>
      </c>
      <c r="E207" s="9">
        <f t="shared" si="22"/>
        <v>54672974.999999993</v>
      </c>
      <c r="F207" s="8">
        <f t="shared" si="23"/>
        <v>24.886180412011878</v>
      </c>
    </row>
    <row r="208" spans="1:7" hidden="1">
      <c r="A208" s="7">
        <f t="shared" si="18"/>
        <v>20400000</v>
      </c>
      <c r="B208" s="7">
        <f t="shared" si="19"/>
        <v>33924417940.300262</v>
      </c>
      <c r="C208" s="7">
        <f t="shared" si="20"/>
        <v>0.68618160296881636</v>
      </c>
      <c r="D208" s="8">
        <f t="shared" si="21"/>
        <v>3.1564353736565555E-2</v>
      </c>
      <c r="E208" s="9">
        <f t="shared" si="22"/>
        <v>54942299.999999993</v>
      </c>
      <c r="F208" s="8">
        <f t="shared" si="23"/>
        <v>24.848649173053701</v>
      </c>
    </row>
    <row r="209" spans="1:6" hidden="1">
      <c r="A209" s="7">
        <f t="shared" si="18"/>
        <v>20500000</v>
      </c>
      <c r="B209" s="7">
        <f t="shared" si="19"/>
        <v>33988159503.673691</v>
      </c>
      <c r="C209" s="7">
        <f t="shared" si="20"/>
        <v>0.68411737276059681</v>
      </c>
      <c r="D209" s="8">
        <f t="shared" si="21"/>
        <v>3.1469399146987452E-2</v>
      </c>
      <c r="E209" s="9">
        <f t="shared" si="22"/>
        <v>55211624.999999993</v>
      </c>
      <c r="F209" s="8">
        <f t="shared" si="23"/>
        <v>24.811245105081326</v>
      </c>
    </row>
    <row r="210" spans="1:6" hidden="1">
      <c r="A210" s="7">
        <f t="shared" si="18"/>
        <v>20600000</v>
      </c>
      <c r="B210" s="7">
        <f t="shared" si="19"/>
        <v>34051402019.868118</v>
      </c>
      <c r="C210" s="7">
        <f t="shared" si="20"/>
        <v>0.6820631875079729</v>
      </c>
      <c r="D210" s="8">
        <f t="shared" si="21"/>
        <v>3.1374906625366752E-2</v>
      </c>
      <c r="E210" s="9">
        <f t="shared" si="22"/>
        <v>55480949.999999993</v>
      </c>
      <c r="F210" s="8">
        <f t="shared" si="23"/>
        <v>24.773966991203658</v>
      </c>
    </row>
    <row r="211" spans="1:6" hidden="1">
      <c r="A211" s="7">
        <f t="shared" si="18"/>
        <v>20700000</v>
      </c>
      <c r="B211" s="7">
        <f t="shared" si="19"/>
        <v>34114147911.461727</v>
      </c>
      <c r="C211" s="7">
        <f t="shared" si="20"/>
        <v>0.68001894992266587</v>
      </c>
      <c r="D211" s="8">
        <f t="shared" si="21"/>
        <v>3.1280871696442628E-2</v>
      </c>
      <c r="E211" s="9">
        <f t="shared" si="22"/>
        <v>55750274.999999993</v>
      </c>
      <c r="F211" s="8">
        <f t="shared" si="23"/>
        <v>24.736813631344152</v>
      </c>
    </row>
    <row r="212" spans="1:6" hidden="1">
      <c r="A212" s="7">
        <f t="shared" si="18"/>
        <v>20800000</v>
      </c>
      <c r="B212" s="7">
        <f t="shared" si="19"/>
        <v>34176399577.625912</v>
      </c>
      <c r="C212" s="7">
        <f t="shared" si="20"/>
        <v>0.6779845641229858</v>
      </c>
      <c r="D212" s="8">
        <f t="shared" si="21"/>
        <v>3.1187289949657346E-2</v>
      </c>
      <c r="E212" s="9">
        <f t="shared" si="22"/>
        <v>56019599.999999993</v>
      </c>
      <c r="F212" s="8">
        <f t="shared" si="23"/>
        <v>24.699783841925004</v>
      </c>
    </row>
    <row r="213" spans="1:6" hidden="1">
      <c r="A213" s="7">
        <f t="shared" si="18"/>
        <v>20900000</v>
      </c>
      <c r="B213" s="7">
        <f t="shared" si="19"/>
        <v>34238159394.462795</v>
      </c>
      <c r="C213" s="7">
        <f t="shared" si="20"/>
        <v>0.67595993560684553</v>
      </c>
      <c r="D213" s="8">
        <f t="shared" si="21"/>
        <v>3.1094157037914894E-2</v>
      </c>
      <c r="E213" s="9">
        <f t="shared" si="22"/>
        <v>56288924.999999993</v>
      </c>
      <c r="F213" s="8">
        <f t="shared" si="23"/>
        <v>24.662876455558692</v>
      </c>
    </row>
    <row r="214" spans="1:6" hidden="1">
      <c r="A214" s="7">
        <f t="shared" si="18"/>
        <v>21000000</v>
      </c>
      <c r="B214" s="7">
        <f t="shared" si="19"/>
        <v>34299429715.33646</v>
      </c>
      <c r="C214" s="7">
        <f t="shared" si="20"/>
        <v>0.67394497122542052</v>
      </c>
      <c r="D214" s="8">
        <f t="shared" si="21"/>
        <v>3.1001468676369343E-2</v>
      </c>
      <c r="E214" s="9">
        <f t="shared" si="22"/>
        <v>56558249.999999993</v>
      </c>
      <c r="F214" s="8">
        <f t="shared" si="23"/>
        <v>24.626090320746783</v>
      </c>
    </row>
    <row r="215" spans="1:6" hidden="1">
      <c r="A215" s="7">
        <f t="shared" si="18"/>
        <v>21100000</v>
      </c>
      <c r="B215" s="7">
        <f t="shared" si="19"/>
        <v>34360212871.197708</v>
      </c>
      <c r="C215" s="7">
        <f t="shared" si="20"/>
        <v>0.67193957915743274</v>
      </c>
      <c r="D215" s="8">
        <f t="shared" si="21"/>
        <v>3.0909220641241904E-2</v>
      </c>
      <c r="E215" s="9">
        <f t="shared" si="22"/>
        <v>56827574.999999993</v>
      </c>
      <c r="F215" s="8">
        <f t="shared" si="23"/>
        <v>24.589424301585691</v>
      </c>
    </row>
    <row r="216" spans="1:6" hidden="1">
      <c r="A216" s="7">
        <f t="shared" si="18"/>
        <v>21200000</v>
      </c>
      <c r="B216" s="7">
        <f t="shared" si="19"/>
        <v>34420511170.902802</v>
      </c>
      <c r="C216" s="7">
        <f t="shared" si="20"/>
        <v>0.66994366888404366</v>
      </c>
      <c r="D216" s="8">
        <f t="shared" si="21"/>
        <v>3.0817408768666007E-2</v>
      </c>
      <c r="E216" s="9">
        <f t="shared" si="22"/>
        <v>57096899.999999993</v>
      </c>
      <c r="F216" s="8">
        <f t="shared" si="23"/>
        <v>24.552877277479261</v>
      </c>
    </row>
    <row r="217" spans="1:6" hidden="1">
      <c r="A217" s="7">
        <f t="shared" si="18"/>
        <v>21300000</v>
      </c>
      <c r="B217" s="7">
        <f t="shared" si="19"/>
        <v>34480326901.526077</v>
      </c>
      <c r="C217" s="7">
        <f t="shared" si="20"/>
        <v>0.66795715116433696</v>
      </c>
      <c r="D217" s="8">
        <f t="shared" si="21"/>
        <v>3.0726028953559501E-2</v>
      </c>
      <c r="E217" s="9">
        <f t="shared" si="22"/>
        <v>57366224.999999993</v>
      </c>
      <c r="F217" s="8">
        <f t="shared" si="23"/>
        <v>24.516448142857953</v>
      </c>
    </row>
    <row r="218" spans="1:6" hidden="1">
      <c r="A218" s="7">
        <f t="shared" si="18"/>
        <v>21400000</v>
      </c>
      <c r="B218" s="7">
        <f t="shared" si="19"/>
        <v>34539662328.666756</v>
      </c>
      <c r="C218" s="7">
        <f t="shared" si="20"/>
        <v>0.66597993801137645</v>
      </c>
      <c r="D218" s="8">
        <f t="shared" si="21"/>
        <v>3.0635077148523315E-2</v>
      </c>
      <c r="E218" s="9">
        <f t="shared" si="22"/>
        <v>57635549.999999993</v>
      </c>
      <c r="F218" s="8">
        <f t="shared" si="23"/>
        <v>24.48013580690446</v>
      </c>
    </row>
    <row r="219" spans="1:6" hidden="1">
      <c r="A219" s="7">
        <f t="shared" ref="A219:A282" si="24">A218+100000</f>
        <v>21500000</v>
      </c>
      <c r="B219" s="7">
        <f t="shared" ref="B219:B282" si="25">(A219*9.8)*D219*(1+B$4)</f>
        <v>34598519696.750031</v>
      </c>
      <c r="C219" s="7">
        <f t="shared" ref="C219:C282" si="26" xml:space="preserve"> 1 - B$5 * LOG(A219 / B$7)</f>
        <v>0.66401194266882158</v>
      </c>
      <c r="D219" s="8">
        <f t="shared" ref="D219:D282" si="27">B$6 * C219</f>
        <v>3.054454936276579E-2</v>
      </c>
      <c r="E219" s="9">
        <f t="shared" ref="E219:E282" si="28">0.5 * B$1 * B$2 * (B$3*A219)</f>
        <v>57904874.999999993</v>
      </c>
      <c r="F219" s="8">
        <f t="shared" ref="F219:F282" si="29" xml:space="preserve"> SQRT((2 * B219) / (B$1 * B$2 * (B$3*A219)))</f>
        <v>24.443939193285594</v>
      </c>
    </row>
    <row r="220" spans="1:6" hidden="1">
      <c r="A220" s="7">
        <f t="shared" si="24"/>
        <v>21600000</v>
      </c>
      <c r="B220" s="7">
        <f t="shared" si="25"/>
        <v>34656901229.322464</v>
      </c>
      <c r="C220" s="7">
        <f t="shared" si="26"/>
        <v>0.66205307958808512</v>
      </c>
      <c r="D220" s="8">
        <f t="shared" si="27"/>
        <v>3.0454441661051917E-2</v>
      </c>
      <c r="E220" s="9">
        <f t="shared" si="28"/>
        <v>58174199.999999993</v>
      </c>
      <c r="F220" s="8">
        <f t="shared" si="29"/>
        <v>24.407857239890234</v>
      </c>
    </row>
    <row r="221" spans="1:6" hidden="1">
      <c r="A221" s="7">
        <f t="shared" si="24"/>
        <v>21700000</v>
      </c>
      <c r="B221" s="7">
        <f t="shared" si="25"/>
        <v>34714809129.34201</v>
      </c>
      <c r="C221" s="7">
        <f t="shared" si="26"/>
        <v>0.6601032644060193</v>
      </c>
      <c r="D221" s="8">
        <f t="shared" si="27"/>
        <v>3.0364750162676889E-2</v>
      </c>
      <c r="E221" s="9">
        <f t="shared" si="28"/>
        <v>58443524.999999993</v>
      </c>
      <c r="F221" s="8">
        <f t="shared" si="29"/>
        <v>24.371888898573211</v>
      </c>
    </row>
    <row r="222" spans="1:6" hidden="1">
      <c r="A222" s="7">
        <f t="shared" si="24"/>
        <v>21800000</v>
      </c>
      <c r="B222" s="7">
        <f t="shared" si="25"/>
        <v>34772245579.462646</v>
      </c>
      <c r="C222" s="7">
        <f t="shared" si="26"/>
        <v>0.65816241392311414</v>
      </c>
      <c r="D222" s="8">
        <f t="shared" si="27"/>
        <v>3.0275471040463249E-2</v>
      </c>
      <c r="E222" s="9">
        <f t="shared" si="28"/>
        <v>58712849.999999993</v>
      </c>
      <c r="F222" s="8">
        <f t="shared" si="29"/>
        <v>24.336033134904934</v>
      </c>
    </row>
    <row r="223" spans="1:6" hidden="1">
      <c r="A223" s="7">
        <f t="shared" si="24"/>
        <v>21900000</v>
      </c>
      <c r="B223" s="7">
        <f t="shared" si="25"/>
        <v>34829212742.313789</v>
      </c>
      <c r="C223" s="7">
        <f t="shared" si="26"/>
        <v>0.65623044608219505</v>
      </c>
      <c r="D223" s="8">
        <f t="shared" si="27"/>
        <v>3.0186600519780973E-2</v>
      </c>
      <c r="E223" s="9">
        <f t="shared" si="28"/>
        <v>58982174.999999993</v>
      </c>
      <c r="F223" s="8">
        <f t="shared" si="29"/>
        <v>24.30028892792663</v>
      </c>
    </row>
    <row r="224" spans="1:6" hidden="1">
      <c r="A224" s="7">
        <f t="shared" si="24"/>
        <v>22000000</v>
      </c>
      <c r="B224" s="7">
        <f t="shared" si="25"/>
        <v>34885712760.774612</v>
      </c>
      <c r="C224" s="7">
        <f t="shared" si="26"/>
        <v>0.65430727994760551</v>
      </c>
      <c r="D224" s="8">
        <f t="shared" si="27"/>
        <v>3.0098134877589854E-2</v>
      </c>
      <c r="E224" s="9">
        <f t="shared" si="28"/>
        <v>59251499.999999993</v>
      </c>
      <c r="F224" s="8">
        <f t="shared" si="29"/>
        <v>24.264655269911035</v>
      </c>
    </row>
    <row r="225" spans="1:6" hidden="1">
      <c r="A225" s="7">
        <f t="shared" si="24"/>
        <v>22100000</v>
      </c>
      <c r="B225" s="7">
        <f t="shared" si="25"/>
        <v>34941747758.243378</v>
      </c>
      <c r="C225" s="7">
        <f t="shared" si="26"/>
        <v>0.65239283568486239</v>
      </c>
      <c r="D225" s="8">
        <f t="shared" si="27"/>
        <v>3.001007044150367E-2</v>
      </c>
      <c r="E225" s="9">
        <f t="shared" si="28"/>
        <v>59520824.999999993</v>
      </c>
      <c r="F225" s="8">
        <f t="shared" si="29"/>
        <v>24.229131166128383</v>
      </c>
    </row>
    <row r="226" spans="1:6" hidden="1">
      <c r="A226" s="7">
        <f t="shared" si="24"/>
        <v>22200000</v>
      </c>
      <c r="B226" s="7">
        <f t="shared" si="25"/>
        <v>34997319838.901848</v>
      </c>
      <c r="C226" s="7">
        <f t="shared" si="26"/>
        <v>0.65048703454076928</v>
      </c>
      <c r="D226" s="8">
        <f t="shared" si="27"/>
        <v>2.9922403588875386E-2</v>
      </c>
      <c r="E226" s="9">
        <f t="shared" si="28"/>
        <v>59790149.999999993</v>
      </c>
      <c r="F226" s="8">
        <f t="shared" si="29"/>
        <v>24.193715634617547</v>
      </c>
    </row>
    <row r="227" spans="1:6" hidden="1">
      <c r="A227" s="7">
        <f t="shared" si="24"/>
        <v>22300000</v>
      </c>
      <c r="B227" s="7">
        <f t="shared" si="25"/>
        <v>35052431087.975021</v>
      </c>
      <c r="C227" s="7">
        <f t="shared" si="26"/>
        <v>0.64858979882397794</v>
      </c>
      <c r="D227" s="8">
        <f t="shared" si="27"/>
        <v>2.9835130745902983E-2</v>
      </c>
      <c r="E227" s="9">
        <f t="shared" si="28"/>
        <v>60059474.999999993</v>
      </c>
      <c r="F227" s="8">
        <f t="shared" si="29"/>
        <v>24.158407705962254</v>
      </c>
    </row>
    <row r="228" spans="1:6" hidden="1">
      <c r="A228" s="7">
        <f t="shared" si="24"/>
        <v>22400000</v>
      </c>
      <c r="B228" s="7">
        <f t="shared" si="25"/>
        <v>35107083571.986122</v>
      </c>
      <c r="C228" s="7">
        <f t="shared" si="26"/>
        <v>0.6467010518859837</v>
      </c>
      <c r="D228" s="8">
        <f t="shared" si="27"/>
        <v>2.9748248386755251E-2</v>
      </c>
      <c r="E228" s="9">
        <f t="shared" si="28"/>
        <v>60328799.999999993</v>
      </c>
      <c r="F228" s="8">
        <f t="shared" si="29"/>
        <v>24.123206423072141</v>
      </c>
    </row>
    <row r="229" spans="1:6" hidden="1">
      <c r="A229" s="7">
        <f t="shared" si="24"/>
        <v>22500000</v>
      </c>
      <c r="B229" s="7">
        <f t="shared" si="25"/>
        <v>35161279339.007111</v>
      </c>
      <c r="C229" s="7">
        <f t="shared" si="26"/>
        <v>0.6448207181025456</v>
      </c>
      <c r="D229" s="8">
        <f t="shared" si="27"/>
        <v>2.9661753032717095E-2</v>
      </c>
      <c r="E229" s="9">
        <f t="shared" si="28"/>
        <v>60598124.999999993</v>
      </c>
      <c r="F229" s="8">
        <f t="shared" si="29"/>
        <v>24.088110840968596</v>
      </c>
    </row>
    <row r="230" spans="1:6" hidden="1">
      <c r="A230" s="7">
        <f t="shared" si="24"/>
        <v>22600000</v>
      </c>
      <c r="B230" s="7">
        <f t="shared" si="25"/>
        <v>35215020418.904678</v>
      </c>
      <c r="C230" s="7">
        <f t="shared" si="26"/>
        <v>0.6429487228555163</v>
      </c>
      <c r="D230" s="8">
        <f t="shared" si="27"/>
        <v>2.957564125135375E-2</v>
      </c>
      <c r="E230" s="9">
        <f t="shared" si="28"/>
        <v>60867449.999999993</v>
      </c>
      <c r="F230" s="8">
        <f t="shared" si="29"/>
        <v>24.053120026575275</v>
      </c>
    </row>
    <row r="231" spans="1:6" hidden="1">
      <c r="A231" s="7">
        <f t="shared" si="24"/>
        <v>22700000</v>
      </c>
      <c r="B231" s="7">
        <f t="shared" si="25"/>
        <v>35268308823.581909</v>
      </c>
      <c r="C231" s="7">
        <f t="shared" si="26"/>
        <v>0.64108499251507478</v>
      </c>
      <c r="D231" s="8">
        <f t="shared" si="27"/>
        <v>2.9489909655693439E-2</v>
      </c>
      <c r="E231" s="9">
        <f t="shared" si="28"/>
        <v>61136774.999999993</v>
      </c>
      <c r="F231" s="8">
        <f t="shared" si="29"/>
        <v>24.018233058513079</v>
      </c>
    </row>
    <row r="232" spans="1:6" hidden="1">
      <c r="A232" s="7">
        <f t="shared" si="24"/>
        <v>22800000</v>
      </c>
      <c r="B232" s="7">
        <f t="shared" si="25"/>
        <v>35321146547.215683</v>
      </c>
      <c r="C232" s="7">
        <f t="shared" si="26"/>
        <v>0.63922945442234891</v>
      </c>
      <c r="D232" s="8">
        <f t="shared" si="27"/>
        <v>2.9404554903428051E-2</v>
      </c>
      <c r="E232" s="9">
        <f t="shared" si="28"/>
        <v>61406099.999999993</v>
      </c>
      <c r="F232" s="8">
        <f t="shared" si="29"/>
        <v>23.98344902689956</v>
      </c>
    </row>
    <row r="233" spans="1:6" hidden="1">
      <c r="A233" s="7">
        <f t="shared" si="24"/>
        <v>22900000</v>
      </c>
      <c r="B233" s="7">
        <f t="shared" si="25"/>
        <v>35373535566.489952</v>
      </c>
      <c r="C233" s="7">
        <f t="shared" si="26"/>
        <v>0.63738203687241879</v>
      </c>
      <c r="D233" s="8">
        <f t="shared" si="27"/>
        <v>2.9319573696131265E-2</v>
      </c>
      <c r="E233" s="9">
        <f t="shared" si="28"/>
        <v>61675424.999999993</v>
      </c>
      <c r="F233" s="8">
        <f t="shared" si="29"/>
        <v>23.948767033152656</v>
      </c>
    </row>
    <row r="234" spans="1:6" hidden="1">
      <c r="A234" s="7">
        <f t="shared" si="24"/>
        <v>23000000</v>
      </c>
      <c r="B234" s="7">
        <f t="shared" si="25"/>
        <v>35425477840.82489</v>
      </c>
      <c r="C234" s="7">
        <f t="shared" si="26"/>
        <v>0.63554266909768975</v>
      </c>
      <c r="D234" s="8">
        <f t="shared" si="27"/>
        <v>2.9234962778493728E-2</v>
      </c>
      <c r="E234" s="9">
        <f t="shared" si="28"/>
        <v>61944749.999999993</v>
      </c>
      <c r="F234" s="8">
        <f t="shared" si="29"/>
        <v>23.914186189798546</v>
      </c>
    </row>
    <row r="235" spans="1:6" hidden="1">
      <c r="A235" s="7">
        <f t="shared" si="24"/>
        <v>23100000</v>
      </c>
      <c r="B235" s="7">
        <f t="shared" si="25"/>
        <v>35476975312.602058</v>
      </c>
      <c r="C235" s="7">
        <f t="shared" si="26"/>
        <v>0.63371128125162568</v>
      </c>
      <c r="D235" s="8">
        <f t="shared" si="27"/>
        <v>2.9150718937574781E-2</v>
      </c>
      <c r="E235" s="9">
        <f t="shared" si="28"/>
        <v>62214074.999999993</v>
      </c>
      <c r="F235" s="8">
        <f t="shared" si="29"/>
        <v>23.879705620283609</v>
      </c>
    </row>
    <row r="236" spans="1:6" hidden="1">
      <c r="A236" s="7">
        <f t="shared" si="24"/>
        <v>23200000</v>
      </c>
      <c r="B236" s="7">
        <f t="shared" si="25"/>
        <v>35528029907.385712</v>
      </c>
      <c r="C236" s="7">
        <f t="shared" si="26"/>
        <v>0.63188780439283554</v>
      </c>
      <c r="D236" s="8">
        <f t="shared" si="27"/>
        <v>2.9066839002070435E-2</v>
      </c>
      <c r="E236" s="9">
        <f t="shared" si="28"/>
        <v>62483399.999999993</v>
      </c>
      <c r="F236" s="8">
        <f t="shared" si="29"/>
        <v>23.845324458790344</v>
      </c>
    </row>
    <row r="237" spans="1:6" hidden="1">
      <c r="A237" s="7">
        <f t="shared" si="24"/>
        <v>23300000</v>
      </c>
      <c r="B237" s="7">
        <f t="shared" si="25"/>
        <v>35578643534.140251</v>
      </c>
      <c r="C237" s="7">
        <f t="shared" si="26"/>
        <v>0.63007217046949959</v>
      </c>
      <c r="D237" s="8">
        <f t="shared" si="27"/>
        <v>2.898331984159698E-2</v>
      </c>
      <c r="E237" s="9">
        <f t="shared" si="28"/>
        <v>62752724.999999993</v>
      </c>
      <c r="F237" s="8">
        <f t="shared" si="29"/>
        <v>23.811041850057165</v>
      </c>
    </row>
    <row r="238" spans="1:6" hidden="1">
      <c r="A238" s="7">
        <f t="shared" si="24"/>
        <v>23400000</v>
      </c>
      <c r="B238" s="7">
        <f t="shared" si="25"/>
        <v>35628818085.443977</v>
      </c>
      <c r="C238" s="7">
        <f t="shared" si="26"/>
        <v>0.62826431230413116</v>
      </c>
      <c r="D238" s="8">
        <f t="shared" si="27"/>
        <v>2.8900158365990032E-2</v>
      </c>
      <c r="E238" s="9">
        <f t="shared" si="28"/>
        <v>63022049.999999993</v>
      </c>
      <c r="F238" s="8">
        <f t="shared" si="29"/>
        <v>23.776856949201957</v>
      </c>
    </row>
    <row r="239" spans="1:6" hidden="1">
      <c r="A239" s="7">
        <f t="shared" si="24"/>
        <v>23500000</v>
      </c>
      <c r="B239" s="7">
        <f t="shared" si="25"/>
        <v>35678555437.69915</v>
      </c>
      <c r="C239" s="7">
        <f t="shared" si="26"/>
        <v>0.6264641635786623</v>
      </c>
      <c r="D239" s="8">
        <f t="shared" si="27"/>
        <v>2.8817351524618465E-2</v>
      </c>
      <c r="E239" s="9">
        <f t="shared" si="28"/>
        <v>63291374.999999993</v>
      </c>
      <c r="F239" s="8">
        <f t="shared" si="29"/>
        <v>23.74276892154932</v>
      </c>
    </row>
    <row r="240" spans="1:6" hidden="1">
      <c r="A240" s="7">
        <f t="shared" si="24"/>
        <v>23600000</v>
      </c>
      <c r="B240" s="7">
        <f t="shared" si="25"/>
        <v>35727857451.338509</v>
      </c>
      <c r="C240" s="7">
        <f t="shared" si="26"/>
        <v>0.62467165881984643</v>
      </c>
      <c r="D240" s="8">
        <f t="shared" si="27"/>
        <v>2.8734896305712937E-2</v>
      </c>
      <c r="E240" s="9">
        <f t="shared" si="28"/>
        <v>63560699.999999993</v>
      </c>
      <c r="F240" s="8">
        <f t="shared" si="29"/>
        <v>23.708776942461391</v>
      </c>
    </row>
    <row r="241" spans="1:7" hidden="1">
      <c r="A241" s="7">
        <f t="shared" si="24"/>
        <v>23700000</v>
      </c>
      <c r="B241" s="7">
        <f t="shared" si="25"/>
        <v>35776725971.028267</v>
      </c>
      <c r="C241" s="7">
        <f t="shared" si="26"/>
        <v>0.62288673338496903</v>
      </c>
      <c r="D241" s="8">
        <f t="shared" si="27"/>
        <v>2.8652789735708575E-2</v>
      </c>
      <c r="E241" s="9">
        <f t="shared" si="28"/>
        <v>63830024.999999993</v>
      </c>
      <c r="F241" s="8">
        <f t="shared" si="29"/>
        <v>23.674880197172143</v>
      </c>
    </row>
    <row r="242" spans="1:7" hidden="1">
      <c r="A242" s="7">
        <f t="shared" si="24"/>
        <v>23800000</v>
      </c>
      <c r="B242" s="7">
        <f t="shared" si="25"/>
        <v>35825162825.867699</v>
      </c>
      <c r="C242" s="7">
        <f t="shared" si="26"/>
        <v>0.62110932344786041</v>
      </c>
      <c r="D242" s="8">
        <f t="shared" si="27"/>
        <v>2.8571028878601579E-2</v>
      </c>
      <c r="E242" s="9">
        <f t="shared" si="28"/>
        <v>64099349.999999993</v>
      </c>
      <c r="F242" s="8">
        <f t="shared" si="29"/>
        <v>23.641077880625133</v>
      </c>
    </row>
    <row r="243" spans="1:7" hidden="1">
      <c r="A243" s="7">
        <f t="shared" si="24"/>
        <v>23900000</v>
      </c>
      <c r="B243" s="7">
        <f t="shared" si="25"/>
        <v>35873169829.58535</v>
      </c>
      <c r="C243" s="7">
        <f t="shared" si="26"/>
        <v>0.61933936598520012</v>
      </c>
      <c r="D243" s="8">
        <f t="shared" si="27"/>
        <v>2.8489610835319205E-2</v>
      </c>
      <c r="E243" s="9">
        <f t="shared" si="28"/>
        <v>64368674.999999993</v>
      </c>
      <c r="F243" s="8">
        <f t="shared" si="29"/>
        <v>23.607369197314522</v>
      </c>
    </row>
    <row r="244" spans="1:7" hidden="1">
      <c r="A244" s="7">
        <f t="shared" si="24"/>
        <v>24000000</v>
      </c>
      <c r="B244" s="7">
        <f t="shared" si="25"/>
        <v>35920748780.73201</v>
      </c>
      <c r="C244" s="7">
        <f t="shared" si="26"/>
        <v>0.61757679876310889</v>
      </c>
      <c r="D244" s="8">
        <f t="shared" si="27"/>
        <v>2.840853274310301E-2</v>
      </c>
      <c r="E244" s="9">
        <f t="shared" si="28"/>
        <v>64637999.999999993</v>
      </c>
      <c r="F244" s="8">
        <f t="shared" si="29"/>
        <v>23.573753361129395</v>
      </c>
    </row>
    <row r="245" spans="1:7" hidden="1">
      <c r="A245" s="7">
        <f t="shared" si="24"/>
        <v>24100000</v>
      </c>
      <c r="B245" s="7">
        <f t="shared" si="25"/>
        <v>35967901462.870384</v>
      </c>
      <c r="C245" s="7">
        <f t="shared" si="26"/>
        <v>0.61582156032401791</v>
      </c>
      <c r="D245" s="8">
        <f t="shared" si="27"/>
        <v>2.8327791774904822E-2</v>
      </c>
      <c r="E245" s="9">
        <f t="shared" si="28"/>
        <v>64907324.999999993</v>
      </c>
      <c r="F245" s="8">
        <f t="shared" si="29"/>
        <v>23.540229595201179</v>
      </c>
    </row>
    <row r="246" spans="1:7" hidden="1">
      <c r="A246" s="7">
        <f t="shared" si="24"/>
        <v>24200000</v>
      </c>
      <c r="B246" s="7">
        <f t="shared" si="25"/>
        <v>36014629644.761742</v>
      </c>
      <c r="C246" s="7">
        <f t="shared" si="26"/>
        <v>0.61407358997381079</v>
      </c>
      <c r="D246" s="8">
        <f t="shared" si="27"/>
        <v>2.8247385138795295E-2</v>
      </c>
      <c r="E246" s="9">
        <f t="shared" si="28"/>
        <v>65176649.999999993</v>
      </c>
      <c r="F246" s="8">
        <f t="shared" si="29"/>
        <v>23.506797131754201</v>
      </c>
    </row>
    <row r="247" spans="1:7" hidden="1">
      <c r="A247" s="7">
        <f t="shared" si="24"/>
        <v>24300000</v>
      </c>
      <c r="B247" s="7">
        <f t="shared" si="25"/>
        <v>36060935080.549324</v>
      </c>
      <c r="C247" s="7">
        <f t="shared" si="26"/>
        <v>0.61233282776923059</v>
      </c>
      <c r="D247" s="8">
        <f t="shared" si="27"/>
        <v>2.8167310077384607E-2</v>
      </c>
      <c r="E247" s="9">
        <f t="shared" si="28"/>
        <v>65445974.999999993</v>
      </c>
      <c r="F247" s="8">
        <f t="shared" si="29"/>
        <v>23.47345521195923</v>
      </c>
    </row>
    <row r="248" spans="1:7" hidden="1">
      <c r="A248" s="7">
        <f t="shared" si="24"/>
        <v>24400000</v>
      </c>
      <c r="B248" s="7">
        <f t="shared" si="25"/>
        <v>36106819509.938866</v>
      </c>
      <c r="C248" s="7">
        <f t="shared" si="26"/>
        <v>0.610599214505545</v>
      </c>
      <c r="D248" s="8">
        <f t="shared" si="27"/>
        <v>2.8087563867255069E-2</v>
      </c>
      <c r="E248" s="9">
        <f t="shared" si="28"/>
        <v>65715299.999999993</v>
      </c>
      <c r="F248" s="8">
        <f t="shared" si="29"/>
        <v>23.440203085789939</v>
      </c>
    </row>
    <row r="249" spans="1:7" hidden="1">
      <c r="A249" s="7">
        <f t="shared" si="24"/>
        <v>24500000</v>
      </c>
      <c r="B249" s="7">
        <f t="shared" si="25"/>
        <v>36152284658.376114</v>
      </c>
      <c r="C249" s="7">
        <f t="shared" si="26"/>
        <v>0.60887269170446445</v>
      </c>
      <c r="D249" s="8">
        <f t="shared" si="27"/>
        <v>2.8008143818405364E-2</v>
      </c>
      <c r="E249" s="9">
        <f t="shared" si="28"/>
        <v>65984624.999999993</v>
      </c>
      <c r="F249" s="8">
        <f t="shared" si="29"/>
        <v>23.407040011882295</v>
      </c>
    </row>
    <row r="250" spans="1:7" hidden="1">
      <c r="A250" s="7">
        <f t="shared" si="24"/>
        <v>24600000</v>
      </c>
      <c r="B250" s="7">
        <f t="shared" si="25"/>
        <v>36197332237.221428</v>
      </c>
      <c r="C250" s="7">
        <f t="shared" si="26"/>
        <v>0.60715320160230557</v>
      </c>
      <c r="D250" s="8">
        <f t="shared" si="27"/>
        <v>2.7929047273706056E-2</v>
      </c>
      <c r="E250" s="9">
        <f t="shared" si="28"/>
        <v>66253949.999999993</v>
      </c>
      <c r="F250" s="8">
        <f t="shared" si="29"/>
        <v>23.373965257396669</v>
      </c>
    </row>
    <row r="251" spans="1:7" hidden="1">
      <c r="A251" s="7">
        <f t="shared" si="24"/>
        <v>24700000</v>
      </c>
      <c r="B251" s="7">
        <f t="shared" si="25"/>
        <v>36241963943.921516</v>
      </c>
      <c r="C251" s="7">
        <f t="shared" si="26"/>
        <v>0.60544068713839494</v>
      </c>
      <c r="D251" s="8">
        <f t="shared" si="27"/>
        <v>2.7850271608366166E-2</v>
      </c>
      <c r="E251" s="9">
        <f t="shared" si="28"/>
        <v>66523274.999999993</v>
      </c>
      <c r="F251" s="8">
        <f t="shared" si="29"/>
        <v>23.340978097882715</v>
      </c>
    </row>
    <row r="252" spans="1:7" hidden="1">
      <c r="A252" s="7">
        <f t="shared" si="24"/>
        <v>24800000</v>
      </c>
      <c r="B252" s="7">
        <f t="shared" si="25"/>
        <v>36286181462.178513</v>
      </c>
      <c r="C252" s="7">
        <f t="shared" si="26"/>
        <v>0.60373509194370789</v>
      </c>
      <c r="D252" s="8">
        <f t="shared" si="27"/>
        <v>2.7771814229410562E-2</v>
      </c>
      <c r="E252" s="9">
        <f t="shared" si="28"/>
        <v>66792599.999999993</v>
      </c>
      <c r="F252" s="8">
        <f t="shared" si="29"/>
        <v>23.308077817146941</v>
      </c>
    </row>
    <row r="253" spans="1:7" hidden="1">
      <c r="A253" s="7">
        <f t="shared" si="24"/>
        <v>24900000</v>
      </c>
      <c r="B253" s="7">
        <f t="shared" si="25"/>
        <v>36329986462.116165</v>
      </c>
      <c r="C253" s="7">
        <f t="shared" si="26"/>
        <v>0.60203636032973429</v>
      </c>
      <c r="D253" s="8">
        <f t="shared" si="27"/>
        <v>2.7693672575167777E-2</v>
      </c>
      <c r="E253" s="9">
        <f t="shared" si="28"/>
        <v>67061924.999999993</v>
      </c>
      <c r="F253" s="8">
        <f t="shared" si="29"/>
        <v>23.275263707122818</v>
      </c>
    </row>
    <row r="254" spans="1:7">
      <c r="A254" s="16">
        <f t="shared" si="24"/>
        <v>25000000</v>
      </c>
      <c r="B254" s="16">
        <f t="shared" si="25"/>
        <v>36373380600.443489</v>
      </c>
      <c r="C254" s="16">
        <f t="shared" si="26"/>
        <v>0.60034443727756948</v>
      </c>
      <c r="D254" s="17">
        <f t="shared" si="27"/>
        <v>2.7615844114768195E-2</v>
      </c>
      <c r="E254" s="18">
        <f t="shared" si="28"/>
        <v>67331250</v>
      </c>
      <c r="F254" s="17">
        <f t="shared" si="29"/>
        <v>23.242535067743496</v>
      </c>
      <c r="G254" t="s">
        <v>25</v>
      </c>
    </row>
    <row r="255" spans="1:7" hidden="1">
      <c r="A255" s="7">
        <f t="shared" si="24"/>
        <v>25100000</v>
      </c>
      <c r="B255" s="7">
        <f t="shared" si="25"/>
        <v>36416365520.6157</v>
      </c>
      <c r="C255" s="7">
        <f t="shared" si="26"/>
        <v>0.59865926842722095</v>
      </c>
      <c r="D255" s="8">
        <f t="shared" si="27"/>
        <v>2.7538326347652162E-2</v>
      </c>
      <c r="E255" s="9">
        <f t="shared" si="28"/>
        <v>67600575</v>
      </c>
      <c r="F255" s="8">
        <f t="shared" si="29"/>
        <v>23.209891206816948</v>
      </c>
    </row>
    <row r="256" spans="1:7" hidden="1">
      <c r="A256" s="7">
        <f t="shared" si="24"/>
        <v>25200000</v>
      </c>
      <c r="B256" s="7">
        <f t="shared" si="25"/>
        <v>36458942852.992653</v>
      </c>
      <c r="C256" s="7">
        <f t="shared" si="26"/>
        <v>0.59698080006712906</v>
      </c>
      <c r="D256" s="8">
        <f t="shared" si="27"/>
        <v>2.7461116803087937E-2</v>
      </c>
      <c r="E256" s="9">
        <f t="shared" si="28"/>
        <v>67869900</v>
      </c>
      <c r="F256" s="8">
        <f t="shared" si="29"/>
        <v>23.177331439903572</v>
      </c>
    </row>
    <row r="257" spans="1:6" hidden="1">
      <c r="A257" s="7">
        <f t="shared" si="24"/>
        <v>25300000</v>
      </c>
      <c r="B257" s="7">
        <f t="shared" si="25"/>
        <v>36501114214.994759</v>
      </c>
      <c r="C257" s="7">
        <f t="shared" si="26"/>
        <v>0.59530897912389502</v>
      </c>
      <c r="D257" s="8">
        <f t="shared" si="27"/>
        <v>2.7384213039699172E-2</v>
      </c>
      <c r="E257" s="9">
        <f t="shared" si="28"/>
        <v>68139225</v>
      </c>
      <c r="F257" s="8">
        <f t="shared" si="29"/>
        <v>23.144855090196131</v>
      </c>
    </row>
    <row r="258" spans="1:6" hidden="1">
      <c r="A258" s="7">
        <f t="shared" si="24"/>
        <v>25400000</v>
      </c>
      <c r="B258" s="7">
        <f t="shared" si="25"/>
        <v>36542881211.256363</v>
      </c>
      <c r="C258" s="7">
        <f t="shared" si="26"/>
        <v>0.5936437531522103</v>
      </c>
      <c r="D258" s="8">
        <f t="shared" si="27"/>
        <v>2.7307612645001672E-2</v>
      </c>
      <c r="E258" s="9">
        <f t="shared" si="28"/>
        <v>68408550</v>
      </c>
      <c r="F258" s="8">
        <f t="shared" si="29"/>
        <v>23.112461488402033</v>
      </c>
    </row>
    <row r="259" spans="1:6" hidden="1">
      <c r="A259" s="7">
        <f t="shared" si="24"/>
        <v>25500000</v>
      </c>
      <c r="B259" s="7">
        <f t="shared" si="25"/>
        <v>36584245433.77681</v>
      </c>
      <c r="C259" s="7">
        <f t="shared" si="26"/>
        <v>0.5919850703249856</v>
      </c>
      <c r="D259" s="8">
        <f t="shared" si="27"/>
        <v>2.7231313234949338E-2</v>
      </c>
      <c r="E259" s="9">
        <f t="shared" si="28"/>
        <v>68677875</v>
      </c>
      <c r="F259" s="8">
        <f t="shared" si="29"/>
        <v>23.080149972627854</v>
      </c>
    </row>
    <row r="260" spans="1:6" hidden="1">
      <c r="A260" s="7">
        <f t="shared" si="24"/>
        <v>25600000</v>
      </c>
      <c r="B260" s="7">
        <f t="shared" si="25"/>
        <v>36625208462.069077</v>
      </c>
      <c r="C260" s="7">
        <f t="shared" si="26"/>
        <v>0.59033287942367219</v>
      </c>
      <c r="D260" s="8">
        <f t="shared" si="27"/>
        <v>2.7155312453488921E-2</v>
      </c>
      <c r="E260" s="9">
        <f t="shared" si="28"/>
        <v>68947200</v>
      </c>
      <c r="F260" s="8">
        <f t="shared" si="29"/>
        <v>23.047919888266055</v>
      </c>
    </row>
    <row r="261" spans="1:6" hidden="1">
      <c r="A261" s="7">
        <f t="shared" si="24"/>
        <v>25700000</v>
      </c>
      <c r="B261" s="7">
        <f t="shared" si="25"/>
        <v>36665771863.306122</v>
      </c>
      <c r="C261" s="7">
        <f t="shared" si="26"/>
        <v>0.58868712982877169</v>
      </c>
      <c r="D261" s="8">
        <f t="shared" si="27"/>
        <v>2.7079607972123498E-2</v>
      </c>
      <c r="E261" s="9">
        <f t="shared" si="28"/>
        <v>69216525</v>
      </c>
      <c r="F261" s="8">
        <f t="shared" si="29"/>
        <v>23.015770587883885</v>
      </c>
    </row>
    <row r="262" spans="1:6" hidden="1">
      <c r="A262" s="7">
        <f t="shared" si="24"/>
        <v>25800000</v>
      </c>
      <c r="B262" s="7">
        <f t="shared" si="25"/>
        <v>36705937192.464874</v>
      </c>
      <c r="C262" s="7">
        <f t="shared" si="26"/>
        <v>0.58704777151053023</v>
      </c>
      <c r="D262" s="8">
        <f t="shared" si="27"/>
        <v>2.7004197489484391E-2</v>
      </c>
      <c r="E262" s="9">
        <f t="shared" si="28"/>
        <v>69485850</v>
      </c>
      <c r="F262" s="8">
        <f t="shared" si="29"/>
        <v>22.983701431114348</v>
      </c>
    </row>
    <row r="263" spans="1:6" hidden="1">
      <c r="A263" s="7">
        <f t="shared" si="24"/>
        <v>25900000</v>
      </c>
      <c r="B263" s="7">
        <f t="shared" si="25"/>
        <v>36745705992.468124</v>
      </c>
      <c r="C263" s="7">
        <f t="shared" si="26"/>
        <v>0.58541475501981322</v>
      </c>
      <c r="D263" s="8">
        <f t="shared" si="27"/>
        <v>2.6929078730911406E-2</v>
      </c>
      <c r="E263" s="9">
        <f t="shared" si="28"/>
        <v>69755175</v>
      </c>
      <c r="F263" s="8">
        <f t="shared" si="29"/>
        <v>22.951711784549271</v>
      </c>
    </row>
    <row r="264" spans="1:6" hidden="1">
      <c r="A264" s="7">
        <f t="shared" si="24"/>
        <v>26000000</v>
      </c>
      <c r="B264" s="7">
        <f t="shared" si="25"/>
        <v>36785079794.324097</v>
      </c>
      <c r="C264" s="7">
        <f t="shared" si="26"/>
        <v>0.58378803147915503</v>
      </c>
      <c r="D264" s="8">
        <f t="shared" si="27"/>
        <v>2.6854249448041132E-2</v>
      </c>
      <c r="E264" s="9">
        <f t="shared" si="28"/>
        <v>70024500</v>
      </c>
      <c r="F264" s="8">
        <f t="shared" si="29"/>
        <v>22.919801021634342</v>
      </c>
    </row>
    <row r="265" spans="1:6" hidden="1">
      <c r="A265" s="7">
        <f t="shared" si="24"/>
        <v>26100000</v>
      </c>
      <c r="B265" s="7">
        <f t="shared" si="25"/>
        <v>36824060117.263916</v>
      </c>
      <c r="C265" s="7">
        <f t="shared" si="26"/>
        <v>0.5821675525739809</v>
      </c>
      <c r="D265" s="8">
        <f t="shared" si="27"/>
        <v>2.6779707418403121E-2</v>
      </c>
      <c r="E265" s="9">
        <f t="shared" si="28"/>
        <v>70293825</v>
      </c>
      <c r="F265" s="8">
        <f t="shared" si="29"/>
        <v>22.887968522566144</v>
      </c>
    </row>
    <row r="266" spans="1:6" hidden="1">
      <c r="A266" s="7">
        <f t="shared" si="24"/>
        <v>26200000</v>
      </c>
      <c r="B266" s="7">
        <f t="shared" si="25"/>
        <v>36862648468.877045</v>
      </c>
      <c r="C266" s="7">
        <f t="shared" si="26"/>
        <v>0.5805532705439973</v>
      </c>
      <c r="D266" s="8">
        <f t="shared" si="27"/>
        <v>2.6705450445023874E-2</v>
      </c>
      <c r="E266" s="9">
        <f t="shared" si="28"/>
        <v>70563150</v>
      </c>
      <c r="F266" s="8">
        <f t="shared" si="29"/>
        <v>22.856213674191096</v>
      </c>
    </row>
    <row r="267" spans="1:6" hidden="1">
      <c r="A267" s="7">
        <f t="shared" si="24"/>
        <v>26300000</v>
      </c>
      <c r="B267" s="7">
        <f t="shared" si="25"/>
        <v>36900846345.244537</v>
      </c>
      <c r="C267" s="7">
        <f t="shared" si="26"/>
        <v>0.57894513817474536</v>
      </c>
      <c r="D267" s="8">
        <f t="shared" si="27"/>
        <v>2.6631476356038287E-2</v>
      </c>
      <c r="E267" s="9">
        <f t="shared" si="28"/>
        <v>70832475</v>
      </c>
      <c r="F267" s="8">
        <f t="shared" si="29"/>
        <v>22.824535869906274</v>
      </c>
    </row>
    <row r="268" spans="1:6" hidden="1">
      <c r="A268" s="7">
        <f t="shared" si="24"/>
        <v>26400000</v>
      </c>
      <c r="B268" s="7">
        <f t="shared" si="25"/>
        <v>36938655231.070297</v>
      </c>
      <c r="C268" s="7">
        <f t="shared" si="26"/>
        <v>0.57734310878931416</v>
      </c>
      <c r="D268" s="8">
        <f t="shared" si="27"/>
        <v>2.6557783004308451E-2</v>
      </c>
      <c r="E268" s="9">
        <f t="shared" si="28"/>
        <v>71101800</v>
      </c>
      <c r="F268" s="8">
        <f t="shared" si="29"/>
        <v>22.792934509562073</v>
      </c>
    </row>
    <row r="269" spans="1:6" hidden="1">
      <c r="A269" s="7">
        <f t="shared" si="24"/>
        <v>26500000</v>
      </c>
      <c r="B269" s="7">
        <f t="shared" si="25"/>
        <v>36976076599.81041</v>
      </c>
      <c r="C269" s="7">
        <f t="shared" si="26"/>
        <v>0.57574713624021268</v>
      </c>
      <c r="D269" s="8">
        <f t="shared" si="27"/>
        <v>2.6484368267049783E-2</v>
      </c>
      <c r="E269" s="9">
        <f t="shared" si="28"/>
        <v>71371125</v>
      </c>
      <c r="F269" s="8">
        <f t="shared" si="29"/>
        <v>22.761408999366633</v>
      </c>
    </row>
    <row r="270" spans="1:6" hidden="1">
      <c r="A270" s="7">
        <f t="shared" si="24"/>
        <v>26600000</v>
      </c>
      <c r="B270" s="7">
        <f t="shared" si="25"/>
        <v>37013111913.800468</v>
      </c>
      <c r="C270" s="7">
        <f t="shared" si="26"/>
        <v>0.57415717490139295</v>
      </c>
      <c r="D270" s="8">
        <f t="shared" si="27"/>
        <v>2.6411230045464074E-2</v>
      </c>
      <c r="E270" s="9">
        <f t="shared" si="28"/>
        <v>71640450</v>
      </c>
      <c r="F270" s="8">
        <f t="shared" si="29"/>
        <v>22.72995875179209</v>
      </c>
    </row>
    <row r="271" spans="1:6" hidden="1">
      <c r="A271" s="7">
        <f t="shared" si="24"/>
        <v>26700000</v>
      </c>
      <c r="B271" s="7">
        <f t="shared" si="25"/>
        <v>37049762624.380951</v>
      </c>
      <c r="C271" s="7">
        <f t="shared" si="26"/>
        <v>0.57257317966042287</v>
      </c>
      <c r="D271" s="8">
        <f t="shared" si="27"/>
        <v>2.6338366264379451E-2</v>
      </c>
      <c r="E271" s="9">
        <f t="shared" si="28"/>
        <v>71909775</v>
      </c>
      <c r="F271" s="8">
        <f t="shared" si="29"/>
        <v>22.698583185482448</v>
      </c>
    </row>
    <row r="272" spans="1:6" hidden="1">
      <c r="A272" s="7">
        <f t="shared" si="24"/>
        <v>26800000</v>
      </c>
      <c r="B272" s="7">
        <f t="shared" si="25"/>
        <v>37086030172.020821</v>
      </c>
      <c r="C272" s="7">
        <f t="shared" si="26"/>
        <v>0.57099510591080727</v>
      </c>
      <c r="D272" s="8">
        <f t="shared" si="27"/>
        <v>2.6265774871897133E-2</v>
      </c>
      <c r="E272" s="9">
        <f t="shared" si="28"/>
        <v>72179100</v>
      </c>
      <c r="F272" s="8">
        <f t="shared" si="29"/>
        <v>22.667281725163217</v>
      </c>
    </row>
    <row r="273" spans="1:6" hidden="1">
      <c r="A273" s="7">
        <f t="shared" si="24"/>
        <v>26900000</v>
      </c>
      <c r="B273" s="7">
        <f t="shared" si="25"/>
        <v>37121915986.439194</v>
      </c>
      <c r="C273" s="7">
        <f t="shared" si="26"/>
        <v>0.56942290954444941</v>
      </c>
      <c r="D273" s="8">
        <f t="shared" si="27"/>
        <v>2.6193453839044673E-2</v>
      </c>
      <c r="E273" s="9">
        <f t="shared" si="28"/>
        <v>72448425</v>
      </c>
      <c r="F273" s="8">
        <f t="shared" si="29"/>
        <v>22.636053801552642</v>
      </c>
    </row>
    <row r="274" spans="1:6" hidden="1">
      <c r="A274" s="7">
        <f t="shared" si="24"/>
        <v>27000000</v>
      </c>
      <c r="B274" s="7">
        <f t="shared" si="25"/>
        <v>37157421486.725227</v>
      </c>
      <c r="C274" s="7">
        <f t="shared" si="26"/>
        <v>0.56785654694425436</v>
      </c>
      <c r="D274" s="8">
        <f t="shared" si="27"/>
        <v>2.61214011594357E-2</v>
      </c>
      <c r="E274" s="9">
        <f t="shared" si="28"/>
        <v>72717750</v>
      </c>
      <c r="F274" s="8">
        <f t="shared" si="29"/>
        <v>22.604898851274545</v>
      </c>
    </row>
    <row r="275" spans="1:6" hidden="1">
      <c r="A275" s="7">
        <f t="shared" si="24"/>
        <v>27100000</v>
      </c>
      <c r="B275" s="7">
        <f t="shared" si="25"/>
        <v>37192548081.45623</v>
      </c>
      <c r="C275" s="7">
        <f t="shared" si="26"/>
        <v>0.56629597497686768</v>
      </c>
      <c r="D275" s="8">
        <f t="shared" si="27"/>
        <v>2.6049614848935913E-2</v>
      </c>
      <c r="E275" s="9">
        <f t="shared" si="28"/>
        <v>72987075</v>
      </c>
      <c r="F275" s="8">
        <f t="shared" si="29"/>
        <v>22.573816316772739</v>
      </c>
    </row>
    <row r="276" spans="1:6" hidden="1">
      <c r="A276" s="7">
        <f t="shared" si="24"/>
        <v>27200000</v>
      </c>
      <c r="B276" s="7">
        <f t="shared" si="25"/>
        <v>37227297168.814041</v>
      </c>
      <c r="C276" s="7">
        <f t="shared" si="26"/>
        <v>0.56474115098554889</v>
      </c>
      <c r="D276" s="8">
        <f t="shared" si="27"/>
        <v>2.5978092945335249E-2</v>
      </c>
      <c r="E276" s="9">
        <f t="shared" si="28"/>
        <v>73256400</v>
      </c>
      <c r="F276" s="8">
        <f t="shared" si="29"/>
        <v>22.542805646227002</v>
      </c>
    </row>
    <row r="277" spans="1:6" hidden="1">
      <c r="A277" s="7">
        <f t="shared" si="24"/>
        <v>27300000</v>
      </c>
      <c r="B277" s="7">
        <f t="shared" si="25"/>
        <v>37261670136.699677</v>
      </c>
      <c r="C277" s="7">
        <f t="shared" si="26"/>
        <v>0.56319203278317509</v>
      </c>
      <c r="D277" s="8">
        <f t="shared" si="27"/>
        <v>2.5906833508026052E-2</v>
      </c>
      <c r="E277" s="9">
        <f t="shared" si="28"/>
        <v>73525725</v>
      </c>
      <c r="F277" s="8">
        <f t="shared" si="29"/>
        <v>22.511866293470511</v>
      </c>
    </row>
    <row r="278" spans="1:6" hidden="1">
      <c r="A278" s="7">
        <f t="shared" si="24"/>
        <v>27400000</v>
      </c>
      <c r="B278" s="7">
        <f t="shared" si="25"/>
        <v>37295668362.846321</v>
      </c>
      <c r="C278" s="7">
        <f t="shared" si="26"/>
        <v>0.56164857864537288</v>
      </c>
      <c r="D278" s="8">
        <f t="shared" si="27"/>
        <v>2.5835834617687153E-2</v>
      </c>
      <c r="E278" s="9">
        <f t="shared" si="28"/>
        <v>73795050</v>
      </c>
      <c r="F278" s="8">
        <f t="shared" si="29"/>
        <v>22.480997717908789</v>
      </c>
    </row>
    <row r="279" spans="1:6" hidden="1">
      <c r="A279" s="7">
        <f t="shared" si="24"/>
        <v>27500000</v>
      </c>
      <c r="B279" s="7">
        <f t="shared" si="25"/>
        <v>37329293214.930634</v>
      </c>
      <c r="C279" s="7">
        <f t="shared" si="26"/>
        <v>0.56011074730377475</v>
      </c>
      <c r="D279" s="8">
        <f t="shared" si="27"/>
        <v>2.5765094375973636E-2</v>
      </c>
      <c r="E279" s="9">
        <f t="shared" si="28"/>
        <v>74064375</v>
      </c>
      <c r="F279" s="8">
        <f t="shared" si="29"/>
        <v>22.450199384440047</v>
      </c>
    </row>
    <row r="280" spans="1:6" hidden="1">
      <c r="A280" s="7">
        <f t="shared" si="24"/>
        <v>27600000</v>
      </c>
      <c r="B280" s="7">
        <f t="shared" si="25"/>
        <v>37362546050.682472</v>
      </c>
      <c r="C280" s="7">
        <f t="shared" si="26"/>
        <v>0.5585784979393984</v>
      </c>
      <c r="D280" s="8">
        <f t="shared" si="27"/>
        <v>2.5694610905212325E-2</v>
      </c>
      <c r="E280" s="9">
        <f t="shared" si="28"/>
        <v>74333700</v>
      </c>
      <c r="F280" s="8">
        <f t="shared" si="29"/>
        <v>22.419470763376989</v>
      </c>
    </row>
    <row r="281" spans="1:6" hidden="1">
      <c r="A281" s="7">
        <f t="shared" si="24"/>
        <v>27700000</v>
      </c>
      <c r="B281" s="7">
        <f t="shared" si="25"/>
        <v>37395428217.993019</v>
      </c>
      <c r="C281" s="7">
        <f t="shared" si="26"/>
        <v>0.55705179017614603</v>
      </c>
      <c r="D281" s="8">
        <f t="shared" si="27"/>
        <v>2.5624382348102718E-2</v>
      </c>
      <c r="E281" s="9">
        <f t="shared" si="28"/>
        <v>74603025</v>
      </c>
      <c r="F281" s="8">
        <f t="shared" si="29"/>
        <v>22.38881133036994</v>
      </c>
    </row>
    <row r="282" spans="1:6" hidden="1">
      <c r="A282" s="7">
        <f t="shared" si="24"/>
        <v>27800000</v>
      </c>
      <c r="B282" s="7">
        <f t="shared" si="25"/>
        <v>37427941055.021301</v>
      </c>
      <c r="C282" s="7">
        <f t="shared" si="26"/>
        <v>0.55553058407441991</v>
      </c>
      <c r="D282" s="8">
        <f t="shared" si="27"/>
        <v>2.5554406867423315E-2</v>
      </c>
      <c r="E282" s="9">
        <f t="shared" si="28"/>
        <v>74872350</v>
      </c>
      <c r="F282" s="8">
        <f t="shared" si="29"/>
        <v>22.358220566331351</v>
      </c>
    </row>
    <row r="283" spans="1:6" hidden="1">
      <c r="A283" s="7">
        <f t="shared" ref="A283:A346" si="30">A282+100000</f>
        <v>27900000</v>
      </c>
      <c r="B283" s="7">
        <f t="shared" ref="B283:B346" si="31">(A283*9.8)*D283*(1+B$4)</f>
        <v>37460085890.299263</v>
      </c>
      <c r="C283" s="7">
        <f t="shared" ref="C283:C346" si="32" xml:space="preserve"> 1 - B$5 * LOG(A283 / B$7)</f>
        <v>0.55401484012485325</v>
      </c>
      <c r="D283" s="8">
        <f t="shared" ref="D283:D346" si="33">B$6 * C283</f>
        <v>2.5484682645743249E-2</v>
      </c>
      <c r="E283" s="9">
        <f t="shared" ref="E283:E346" si="34">0.5 * B$1 * B$2 * (B$3*A283)</f>
        <v>75141675</v>
      </c>
      <c r="F283" s="8">
        <f t="shared" ref="F283:F346" si="35" xml:space="preserve"> SQRT((2 * B283) / (B$1 * B$2 * (B$3*A283)))</f>
        <v>22.327697957361632</v>
      </c>
    </row>
    <row r="284" spans="1:6" hidden="1">
      <c r="A284" s="7">
        <f t="shared" si="30"/>
        <v>28000000</v>
      </c>
      <c r="B284" s="7">
        <f t="shared" si="31"/>
        <v>37491864042.835243</v>
      </c>
      <c r="C284" s="7">
        <f t="shared" si="32"/>
        <v>0.55250451924215294</v>
      </c>
      <c r="D284" s="8">
        <f t="shared" si="33"/>
        <v>2.5415207885139034E-2</v>
      </c>
      <c r="E284" s="9">
        <f t="shared" si="34"/>
        <v>75411000</v>
      </c>
      <c r="F284" s="8">
        <f t="shared" si="35"/>
        <v>22.297242994676267</v>
      </c>
    </row>
    <row r="285" spans="1:6" hidden="1">
      <c r="A285" s="7">
        <f t="shared" si="30"/>
        <v>28100000</v>
      </c>
      <c r="B285" s="7">
        <f t="shared" si="31"/>
        <v>37523276822.216057</v>
      </c>
      <c r="C285" s="7">
        <f t="shared" si="32"/>
        <v>0.55099958275905236</v>
      </c>
      <c r="D285" s="8">
        <f t="shared" si="33"/>
        <v>2.5345980806916409E-2</v>
      </c>
      <c r="E285" s="9">
        <f t="shared" si="34"/>
        <v>75680325</v>
      </c>
      <c r="F285" s="8">
        <f t="shared" si="35"/>
        <v>22.266855174534179</v>
      </c>
    </row>
    <row r="286" spans="1:6" hidden="1">
      <c r="A286" s="7">
        <f t="shared" si="30"/>
        <v>28200000</v>
      </c>
      <c r="B286" s="7">
        <f t="shared" si="31"/>
        <v>37554325528.707512</v>
      </c>
      <c r="C286" s="7">
        <f t="shared" si="32"/>
        <v>0.54949999242037095</v>
      </c>
      <c r="D286" s="8">
        <f t="shared" si="33"/>
        <v>2.5276999651337062E-2</v>
      </c>
      <c r="E286" s="9">
        <f t="shared" si="34"/>
        <v>75949650</v>
      </c>
      <c r="F286" s="8">
        <f t="shared" si="35"/>
        <v>22.236533998167349</v>
      </c>
    </row>
    <row r="287" spans="1:6" hidden="1">
      <c r="A287" s="7">
        <f t="shared" si="30"/>
        <v>28300000</v>
      </c>
      <c r="B287" s="7">
        <f t="shared" si="31"/>
        <v>37585011453.353683</v>
      </c>
      <c r="C287" s="7">
        <f t="shared" si="32"/>
        <v>0.54800571037717993</v>
      </c>
      <c r="D287" s="8">
        <f t="shared" si="33"/>
        <v>2.5208262677350275E-2</v>
      </c>
      <c r="E287" s="9">
        <f t="shared" si="34"/>
        <v>76218975</v>
      </c>
      <c r="F287" s="8">
        <f t="shared" si="35"/>
        <v>22.206278971711679</v>
      </c>
    </row>
    <row r="288" spans="1:6" hidden="1">
      <c r="A288" s="7">
        <f t="shared" si="30"/>
        <v>28400000</v>
      </c>
      <c r="B288" s="7">
        <f t="shared" si="31"/>
        <v>37615335878.074539</v>
      </c>
      <c r="C288" s="7">
        <f t="shared" si="32"/>
        <v>0.54651669918106938</v>
      </c>
      <c r="D288" s="8">
        <f t="shared" si="33"/>
        <v>2.5139768162329192E-2</v>
      </c>
      <c r="E288" s="9">
        <f t="shared" si="34"/>
        <v>76488300</v>
      </c>
      <c r="F288" s="8">
        <f t="shared" si="35"/>
        <v>22.176089606138966</v>
      </c>
    </row>
    <row r="289" spans="1:7" hidden="1">
      <c r="A289" s="7">
        <f t="shared" si="30"/>
        <v>28500000</v>
      </c>
      <c r="B289" s="7">
        <f t="shared" si="31"/>
        <v>37645300075.762413</v>
      </c>
      <c r="C289" s="7">
        <f t="shared" si="32"/>
        <v>0.54503292177851803</v>
      </c>
      <c r="D289" s="8">
        <f t="shared" si="33"/>
        <v>2.507151440181183E-2</v>
      </c>
      <c r="E289" s="9">
        <f t="shared" si="34"/>
        <v>76757625</v>
      </c>
      <c r="F289" s="8">
        <f t="shared" si="35"/>
        <v>22.145965417190109</v>
      </c>
    </row>
    <row r="290" spans="1:7" hidden="1">
      <c r="A290" s="7">
        <f t="shared" si="30"/>
        <v>28600000</v>
      </c>
      <c r="B290" s="7">
        <f t="shared" si="31"/>
        <v>37674905310.377014</v>
      </c>
      <c r="C290" s="7">
        <f t="shared" si="32"/>
        <v>0.54355434150536019</v>
      </c>
      <c r="D290" s="8">
        <f t="shared" si="33"/>
        <v>2.500349970924657E-2</v>
      </c>
      <c r="E290" s="9">
        <f t="shared" si="34"/>
        <v>77026950</v>
      </c>
      <c r="F290" s="8">
        <f t="shared" si="35"/>
        <v>22.115905925309431</v>
      </c>
    </row>
    <row r="291" spans="1:7" hidden="1">
      <c r="A291" s="7">
        <f t="shared" si="30"/>
        <v>28700000</v>
      </c>
      <c r="B291" s="7">
        <f t="shared" si="31"/>
        <v>37704152837.039085</v>
      </c>
      <c r="C291" s="7">
        <f t="shared" si="32"/>
        <v>0.54208092208134939</v>
      </c>
      <c r="D291" s="8">
        <f t="shared" si="33"/>
        <v>2.4935722415742073E-2</v>
      </c>
      <c r="E291" s="9">
        <f t="shared" si="34"/>
        <v>77296275</v>
      </c>
      <c r="F291" s="8">
        <f t="shared" si="35"/>
        <v>22.085910655580104</v>
      </c>
    </row>
    <row r="292" spans="1:7" hidden="1">
      <c r="A292" s="7">
        <f t="shared" si="30"/>
        <v>28800000</v>
      </c>
      <c r="B292" s="7">
        <f t="shared" si="31"/>
        <v>37733043902.122879</v>
      </c>
      <c r="C292" s="7">
        <f t="shared" si="32"/>
        <v>0.54061262760481765</v>
      </c>
      <c r="D292" s="8">
        <f t="shared" si="33"/>
        <v>2.4868180869821611E-2</v>
      </c>
      <c r="E292" s="9">
        <f t="shared" si="34"/>
        <v>77565600</v>
      </c>
      <c r="F292" s="8">
        <f t="shared" si="35"/>
        <v>22.055979137660692</v>
      </c>
    </row>
    <row r="293" spans="1:7" hidden="1">
      <c r="A293" s="7">
        <f t="shared" si="30"/>
        <v>28900000</v>
      </c>
      <c r="B293" s="7">
        <f t="shared" si="31"/>
        <v>37761579743.347168</v>
      </c>
      <c r="C293" s="7">
        <f t="shared" si="32"/>
        <v>0.53914942254742548</v>
      </c>
      <c r="D293" s="8">
        <f t="shared" si="33"/>
        <v>2.4800873437181573E-2</v>
      </c>
      <c r="E293" s="9">
        <f t="shared" si="34"/>
        <v>77834925</v>
      </c>
      <c r="F293" s="8">
        <f t="shared" si="35"/>
        <v>22.026110905722732</v>
      </c>
    </row>
    <row r="294" spans="1:7" hidden="1">
      <c r="A294" s="7">
        <f t="shared" si="30"/>
        <v>29000000</v>
      </c>
      <c r="B294" s="7">
        <f t="shared" si="31"/>
        <v>37789761589.865173</v>
      </c>
      <c r="C294" s="7">
        <f t="shared" si="32"/>
        <v>0.53769127174900466</v>
      </c>
      <c r="D294" s="8">
        <f t="shared" si="33"/>
        <v>2.4733798500454214E-2</v>
      </c>
      <c r="E294" s="9">
        <f t="shared" si="34"/>
        <v>78104250</v>
      </c>
      <c r="F294" s="8">
        <f t="shared" si="35"/>
        <v>21.9963054983894</v>
      </c>
    </row>
    <row r="295" spans="1:7" hidden="1">
      <c r="A295" s="7">
        <f t="shared" si="30"/>
        <v>29100000</v>
      </c>
      <c r="B295" s="7">
        <f t="shared" si="31"/>
        <v>37817590662.353149</v>
      </c>
      <c r="C295" s="7">
        <f t="shared" si="32"/>
        <v>0.53623814041248807</v>
      </c>
      <c r="D295" s="8">
        <f t="shared" si="33"/>
        <v>2.466695445897445E-2</v>
      </c>
      <c r="E295" s="9">
        <f t="shared" si="34"/>
        <v>78373575</v>
      </c>
      <c r="F295" s="8">
        <f t="shared" si="35"/>
        <v>21.966562458675185</v>
      </c>
    </row>
    <row r="296" spans="1:7" hidden="1">
      <c r="A296" s="7">
        <f t="shared" si="30"/>
        <v>29200000</v>
      </c>
      <c r="B296" s="7">
        <f t="shared" si="31"/>
        <v>37845068173.097786</v>
      </c>
      <c r="C296" s="7">
        <f t="shared" si="32"/>
        <v>0.53478999409892747</v>
      </c>
      <c r="D296" s="8">
        <f t="shared" si="33"/>
        <v>2.4600339728550663E-2</v>
      </c>
      <c r="E296" s="9">
        <f t="shared" si="34"/>
        <v>78642899.999999985</v>
      </c>
      <c r="F296" s="8">
        <f t="shared" si="35"/>
        <v>21.936881333926554</v>
      </c>
    </row>
    <row r="297" spans="1:7" hidden="1">
      <c r="A297" s="7">
        <f t="shared" si="30"/>
        <v>29300000</v>
      </c>
      <c r="B297" s="7">
        <f t="shared" si="31"/>
        <v>37872195326.082336</v>
      </c>
      <c r="C297" s="7">
        <f t="shared" si="32"/>
        <v>0.53334679872259572</v>
      </c>
      <c r="D297" s="8">
        <f t="shared" si="33"/>
        <v>2.4533952741239401E-2</v>
      </c>
      <c r="E297" s="9">
        <f t="shared" si="34"/>
        <v>78912224.999999985</v>
      </c>
      <c r="F297" s="8">
        <f t="shared" si="35"/>
        <v>21.907261675763621</v>
      </c>
    </row>
    <row r="298" spans="1:7" hidden="1">
      <c r="A298" s="7">
        <f t="shared" si="30"/>
        <v>29400000</v>
      </c>
      <c r="B298" s="7">
        <f t="shared" si="31"/>
        <v>37898973317.071724</v>
      </c>
      <c r="C298" s="7">
        <f t="shared" si="32"/>
        <v>0.5319085205461731</v>
      </c>
      <c r="D298" s="8">
        <f t="shared" si="33"/>
        <v>2.4467791945123961E-2</v>
      </c>
      <c r="E298" s="9">
        <f t="shared" si="34"/>
        <v>79181549.999999985</v>
      </c>
      <c r="F298" s="8">
        <f t="shared" si="35"/>
        <v>21.877703040022805</v>
      </c>
    </row>
    <row r="299" spans="1:7" hidden="1">
      <c r="A299" s="7">
        <f t="shared" si="30"/>
        <v>29500000</v>
      </c>
      <c r="B299" s="7">
        <f t="shared" si="31"/>
        <v>37925403333.696404</v>
      </c>
      <c r="C299" s="7">
        <f t="shared" si="32"/>
        <v>0.53047512617601567</v>
      </c>
      <c r="D299" s="8">
        <f t="shared" si="33"/>
        <v>2.440185580409672E-2</v>
      </c>
      <c r="E299" s="9">
        <f t="shared" si="34"/>
        <v>79450874.999999985</v>
      </c>
      <c r="F299" s="8">
        <f t="shared" si="35"/>
        <v>21.848204986700395</v>
      </c>
    </row>
    <row r="300" spans="1:7" hidden="1">
      <c r="A300" s="7">
        <f t="shared" si="30"/>
        <v>29600000</v>
      </c>
      <c r="B300" s="7">
        <f t="shared" si="31"/>
        <v>37951486555.534996</v>
      </c>
      <c r="C300" s="7">
        <f t="shared" si="32"/>
        <v>0.5290465825575017</v>
      </c>
      <c r="D300" s="8">
        <f t="shared" si="33"/>
        <v>2.4336142797645077E-2</v>
      </c>
      <c r="E300" s="9">
        <f t="shared" si="34"/>
        <v>79720199.999999985</v>
      </c>
      <c r="F300" s="8">
        <f t="shared" si="35"/>
        <v>21.818767079897047</v>
      </c>
    </row>
    <row r="301" spans="1:7" hidden="1">
      <c r="A301" s="7">
        <f t="shared" si="30"/>
        <v>29700000</v>
      </c>
      <c r="B301" s="7">
        <f t="shared" si="31"/>
        <v>37977224154.195976</v>
      </c>
      <c r="C301" s="7">
        <f t="shared" si="32"/>
        <v>0.52762285697045963</v>
      </c>
      <c r="D301" s="8">
        <f t="shared" si="33"/>
        <v>2.4270651420641144E-2</v>
      </c>
      <c r="E301" s="9">
        <f t="shared" si="34"/>
        <v>79989524.999999985</v>
      </c>
      <c r="F301" s="8">
        <f t="shared" si="35"/>
        <v>21.789388887763224</v>
      </c>
    </row>
    <row r="302" spans="1:7" hidden="1">
      <c r="A302" s="7">
        <f t="shared" si="30"/>
        <v>29800000</v>
      </c>
      <c r="B302" s="7">
        <f t="shared" si="31"/>
        <v>38002617293.398155</v>
      </c>
      <c r="C302" s="7">
        <f t="shared" si="32"/>
        <v>0.52620391702466995</v>
      </c>
      <c r="D302" s="8">
        <f t="shared" si="33"/>
        <v>2.4205380183134818E-2</v>
      </c>
      <c r="E302" s="9">
        <f t="shared" si="34"/>
        <v>80258849.999999985</v>
      </c>
      <c r="F302" s="8">
        <f t="shared" si="35"/>
        <v>21.760069982445486</v>
      </c>
    </row>
    <row r="303" spans="1:7" hidden="1">
      <c r="A303" s="7">
        <f t="shared" si="30"/>
        <v>29900000</v>
      </c>
      <c r="B303" s="7">
        <f t="shared" si="31"/>
        <v>38027667129.050087</v>
      </c>
      <c r="C303" s="7">
        <f t="shared" si="32"/>
        <v>0.52478973065544432</v>
      </c>
      <c r="D303" s="8">
        <f t="shared" si="33"/>
        <v>2.4140327610150437E-2</v>
      </c>
      <c r="E303" s="9">
        <f t="shared" si="34"/>
        <v>80528174.999999985</v>
      </c>
      <c r="F303" s="8">
        <f t="shared" si="35"/>
        <v>21.730809940033687</v>
      </c>
    </row>
    <row r="304" spans="1:7">
      <c r="A304" s="4">
        <f t="shared" si="30"/>
        <v>30000000</v>
      </c>
      <c r="B304" s="4">
        <f t="shared" si="31"/>
        <v>38052374809.328499</v>
      </c>
      <c r="C304" s="4">
        <f t="shared" si="32"/>
        <v>0.52338026611927813</v>
      </c>
      <c r="D304" s="5">
        <f t="shared" si="33"/>
        <v>2.4075492241486793E-2</v>
      </c>
      <c r="E304" s="6">
        <f t="shared" si="34"/>
        <v>80797499.999999985</v>
      </c>
      <c r="F304" s="5">
        <f t="shared" si="35"/>
        <v>21.701608340509015</v>
      </c>
      <c r="G304" t="s">
        <v>26</v>
      </c>
    </row>
    <row r="305" spans="1:6" hidden="1">
      <c r="A305" s="7">
        <f t="shared" si="30"/>
        <v>30100000</v>
      </c>
      <c r="B305" s="7">
        <f t="shared" si="31"/>
        <v>38076741474.755516</v>
      </c>
      <c r="C305" s="7">
        <f t="shared" si="32"/>
        <v>0.52197549198957427</v>
      </c>
      <c r="D305" s="8">
        <f t="shared" si="33"/>
        <v>2.4010872631520415E-2</v>
      </c>
      <c r="E305" s="9">
        <f t="shared" si="34"/>
        <v>81066824.999999985</v>
      </c>
      <c r="F305" s="8">
        <f t="shared" si="35"/>
        <v>21.672464767692858</v>
      </c>
    </row>
    <row r="306" spans="1:6" hidden="1">
      <c r="A306" s="7">
        <f t="shared" si="30"/>
        <v>30200000</v>
      </c>
      <c r="B306" s="7">
        <f t="shared" si="31"/>
        <v>38100768258.275009</v>
      </c>
      <c r="C306" s="7">
        <f t="shared" si="32"/>
        <v>0.52057537715243951</v>
      </c>
      <c r="D306" s="8">
        <f t="shared" si="33"/>
        <v>2.3946467349012217E-2</v>
      </c>
      <c r="E306" s="9">
        <f t="shared" si="34"/>
        <v>81336149.999999985</v>
      </c>
      <c r="F306" s="8">
        <f t="shared" si="35"/>
        <v>21.64337880919652</v>
      </c>
    </row>
    <row r="307" spans="1:6" hidden="1">
      <c r="A307" s="7">
        <f t="shared" si="30"/>
        <v>30300000</v>
      </c>
      <c r="B307" s="7">
        <f t="shared" si="31"/>
        <v>38124456285.327911</v>
      </c>
      <c r="C307" s="7">
        <f t="shared" si="32"/>
        <v>0.51917989080254956</v>
      </c>
      <c r="D307" s="8">
        <f t="shared" si="33"/>
        <v>2.3882274976917278E-2</v>
      </c>
      <c r="E307" s="9">
        <f t="shared" si="34"/>
        <v>81605474.999999985</v>
      </c>
      <c r="F307" s="8">
        <f t="shared" si="35"/>
        <v>21.614350056371734</v>
      </c>
    </row>
    <row r="308" spans="1:6" hidden="1">
      <c r="A308" s="7">
        <f t="shared" si="30"/>
        <v>30400000</v>
      </c>
      <c r="B308" s="7">
        <f t="shared" si="31"/>
        <v>38147806673.926399</v>
      </c>
      <c r="C308" s="7">
        <f t="shared" si="32"/>
        <v>0.51778900243908144</v>
      </c>
      <c r="D308" s="8">
        <f t="shared" si="33"/>
        <v>2.3818294112197744E-2</v>
      </c>
      <c r="E308" s="9">
        <f t="shared" si="34"/>
        <v>81874799.999999985</v>
      </c>
      <c r="F308" s="8">
        <f t="shared" si="35"/>
        <v>21.585378104261945</v>
      </c>
    </row>
    <row r="309" spans="1:6" hidden="1">
      <c r="A309" s="7">
        <f t="shared" si="30"/>
        <v>30500000</v>
      </c>
      <c r="B309" s="7">
        <f t="shared" si="31"/>
        <v>38170820534.727303</v>
      </c>
      <c r="C309" s="7">
        <f t="shared" si="32"/>
        <v>0.51640268186171423</v>
      </c>
      <c r="D309" s="8">
        <f t="shared" si="33"/>
        <v>2.3754523365638856E-2</v>
      </c>
      <c r="E309" s="9">
        <f t="shared" si="34"/>
        <v>82144124.999999985</v>
      </c>
      <c r="F309" s="8">
        <f t="shared" si="35"/>
        <v>21.556462551554404</v>
      </c>
    </row>
    <row r="310" spans="1:6" hidden="1">
      <c r="A310" s="7">
        <f t="shared" si="30"/>
        <v>30600000</v>
      </c>
      <c r="B310" s="7">
        <f t="shared" si="31"/>
        <v>38193498971.104408</v>
      </c>
      <c r="C310" s="7">
        <f t="shared" si="32"/>
        <v>0.51502089916669425</v>
      </c>
      <c r="D310" s="8">
        <f t="shared" si="33"/>
        <v>2.3690961361667935E-2</v>
      </c>
      <c r="E310" s="9">
        <f t="shared" si="34"/>
        <v>82413449.999999985</v>
      </c>
      <c r="F310" s="8">
        <f t="shared" si="35"/>
        <v>21.527603000533009</v>
      </c>
    </row>
    <row r="311" spans="1:6" hidden="1">
      <c r="A311" s="7">
        <f t="shared" si="30"/>
        <v>30700000</v>
      </c>
      <c r="B311" s="7">
        <f t="shared" si="31"/>
        <v>38215843079.219879</v>
      </c>
      <c r="C311" s="7">
        <f t="shared" si="32"/>
        <v>0.51364362474296477</v>
      </c>
      <c r="D311" s="8">
        <f t="shared" si="33"/>
        <v>2.362760673817638E-2</v>
      </c>
      <c r="E311" s="9">
        <f t="shared" si="34"/>
        <v>82682774.999999985</v>
      </c>
      <c r="F311" s="8">
        <f t="shared" si="35"/>
        <v>21.498799057031878</v>
      </c>
    </row>
    <row r="312" spans="1:6" hidden="1">
      <c r="A312" s="7">
        <f t="shared" si="30"/>
        <v>30800000</v>
      </c>
      <c r="B312" s="7">
        <f t="shared" si="31"/>
        <v>38237853948.094711</v>
      </c>
      <c r="C312" s="7">
        <f t="shared" si="32"/>
        <v>0.51227082926835821</v>
      </c>
      <c r="D312" s="8">
        <f t="shared" si="33"/>
        <v>2.3564458146344478E-2</v>
      </c>
      <c r="E312" s="9">
        <f t="shared" si="34"/>
        <v>82952099.999999985</v>
      </c>
      <c r="F312" s="8">
        <f t="shared" si="35"/>
        <v>21.470050330389686</v>
      </c>
    </row>
    <row r="313" spans="1:6" hidden="1">
      <c r="A313" s="7">
        <f t="shared" si="30"/>
        <v>30900000</v>
      </c>
      <c r="B313" s="7">
        <f t="shared" si="31"/>
        <v>38259532659.678291</v>
      </c>
      <c r="C313" s="7">
        <f t="shared" si="32"/>
        <v>0.51090248370585079</v>
      </c>
      <c r="D313" s="8">
        <f t="shared" si="33"/>
        <v>2.3501514250469136E-2</v>
      </c>
      <c r="E313" s="9">
        <f t="shared" si="34"/>
        <v>83221424.999999985</v>
      </c>
      <c r="F313" s="8">
        <f t="shared" si="35"/>
        <v>21.441356433404671</v>
      </c>
    </row>
    <row r="314" spans="1:6" hidden="1">
      <c r="A314" s="7">
        <f t="shared" si="30"/>
        <v>31000000</v>
      </c>
      <c r="B314" s="7">
        <f t="shared" si="31"/>
        <v>38280880288.917068</v>
      </c>
      <c r="C314" s="7">
        <f t="shared" si="32"/>
        <v>0.5095385592998769</v>
      </c>
      <c r="D314" s="8">
        <f t="shared" si="33"/>
        <v>2.3438773727794338E-2</v>
      </c>
      <c r="E314" s="9">
        <f t="shared" si="34"/>
        <v>83490749.999999985</v>
      </c>
      <c r="F314" s="8">
        <f t="shared" si="35"/>
        <v>21.412716982290409</v>
      </c>
    </row>
    <row r="315" spans="1:6" hidden="1">
      <c r="A315" s="7">
        <f t="shared" si="30"/>
        <v>31100000</v>
      </c>
      <c r="B315" s="7">
        <f t="shared" si="31"/>
        <v>38301897903.82235</v>
      </c>
      <c r="C315" s="7">
        <f t="shared" si="32"/>
        <v>0.50817902757270406</v>
      </c>
      <c r="D315" s="8">
        <f t="shared" si="33"/>
        <v>2.3376235268344387E-2</v>
      </c>
      <c r="E315" s="9">
        <f t="shared" si="34"/>
        <v>83760074.999999985</v>
      </c>
      <c r="F315" s="8">
        <f t="shared" si="35"/>
        <v>21.384131596632233</v>
      </c>
    </row>
    <row r="316" spans="1:6" hidden="1">
      <c r="A316" s="7">
        <f t="shared" si="30"/>
        <v>31200000</v>
      </c>
      <c r="B316" s="7">
        <f t="shared" si="31"/>
        <v>38322586565.537071</v>
      </c>
      <c r="C316" s="7">
        <f t="shared" si="32"/>
        <v>0.50682386032086357</v>
      </c>
      <c r="D316" s="8">
        <f t="shared" si="33"/>
        <v>2.3313897574759723E-2</v>
      </c>
      <c r="E316" s="9">
        <f t="shared" si="34"/>
        <v>84029399.999999985</v>
      </c>
      <c r="F316" s="8">
        <f t="shared" si="35"/>
        <v>21.355599899344313</v>
      </c>
    </row>
    <row r="317" spans="1:6" hidden="1">
      <c r="A317" s="7">
        <f t="shared" si="30"/>
        <v>31300000</v>
      </c>
      <c r="B317" s="7">
        <f t="shared" si="31"/>
        <v>38342947328.402061</v>
      </c>
      <c r="C317" s="7">
        <f t="shared" si="32"/>
        <v>0.50547302961164209</v>
      </c>
      <c r="D317" s="8">
        <f t="shared" si="33"/>
        <v>2.3251759362135537E-2</v>
      </c>
      <c r="E317" s="9">
        <f t="shared" si="34"/>
        <v>84298724.999999985</v>
      </c>
      <c r="F317" s="8">
        <f t="shared" si="35"/>
        <v>21.327121516627493</v>
      </c>
    </row>
    <row r="318" spans="1:6" hidden="1">
      <c r="A318" s="7">
        <f t="shared" si="30"/>
        <v>31400000</v>
      </c>
      <c r="B318" s="7">
        <f t="shared" si="31"/>
        <v>38362981240.021004</v>
      </c>
      <c r="C318" s="7">
        <f t="shared" si="32"/>
        <v>0.50412650777962509</v>
      </c>
      <c r="D318" s="8">
        <f t="shared" si="33"/>
        <v>2.3189819357862754E-2</v>
      </c>
      <c r="E318" s="9">
        <f t="shared" si="34"/>
        <v>84568049.999999985</v>
      </c>
      <c r="F318" s="8">
        <f t="shared" si="35"/>
        <v>21.298696077927644</v>
      </c>
    </row>
    <row r="319" spans="1:6" hidden="1">
      <c r="A319" s="7">
        <f t="shared" si="30"/>
        <v>31500000</v>
      </c>
      <c r="B319" s="7">
        <f t="shared" si="31"/>
        <v>38382689341.324982</v>
      </c>
      <c r="C319" s="7">
        <f t="shared" si="32"/>
        <v>0.50278426742329829</v>
      </c>
      <c r="D319" s="8">
        <f t="shared" si="33"/>
        <v>2.312807630147172E-2</v>
      </c>
      <c r="E319" s="9">
        <f t="shared" si="34"/>
        <v>84837374.999999985</v>
      </c>
      <c r="F319" s="8">
        <f t="shared" si="35"/>
        <v>21.270323215894805</v>
      </c>
    </row>
    <row r="320" spans="1:6" hidden="1">
      <c r="A320" s="7">
        <f t="shared" si="30"/>
        <v>31600000</v>
      </c>
      <c r="B320" s="7">
        <f t="shared" si="31"/>
        <v>38402072666.635933</v>
      </c>
      <c r="C320" s="7">
        <f t="shared" si="32"/>
        <v>0.50144628140170144</v>
      </c>
      <c r="D320" s="8">
        <f t="shared" si="33"/>
        <v>2.3066528944478266E-2</v>
      </c>
      <c r="E320" s="9">
        <f t="shared" si="34"/>
        <v>85106699.999999985</v>
      </c>
      <c r="F320" s="8">
        <f t="shared" si="35"/>
        <v>21.242002566342826</v>
      </c>
    </row>
    <row r="321" spans="1:6" hidden="1">
      <c r="A321" s="7">
        <f t="shared" si="30"/>
        <v>31700000</v>
      </c>
      <c r="B321" s="7">
        <f t="shared" si="31"/>
        <v>38421132243.729431</v>
      </c>
      <c r="C321" s="7">
        <f t="shared" si="32"/>
        <v>0.50011252283113561</v>
      </c>
      <c r="D321" s="8">
        <f t="shared" si="33"/>
        <v>2.3005176050232237E-2</v>
      </c>
      <c r="E321" s="9">
        <f t="shared" si="34"/>
        <v>85376024.999999985</v>
      </c>
      <c r="F321" s="8">
        <f t="shared" si="35"/>
        <v>21.213733768209703</v>
      </c>
    </row>
    <row r="322" spans="1:6" hidden="1">
      <c r="A322" s="7">
        <f t="shared" si="30"/>
        <v>31800000</v>
      </c>
      <c r="B322" s="7">
        <f t="shared" si="31"/>
        <v>38439869093.896599</v>
      </c>
      <c r="C322" s="7">
        <f t="shared" si="32"/>
        <v>0.49878296508192144</v>
      </c>
      <c r="D322" s="8">
        <f t="shared" si="33"/>
        <v>2.2944016393768387E-2</v>
      </c>
      <c r="E322" s="9">
        <f t="shared" si="34"/>
        <v>85645349.999999985</v>
      </c>
      <c r="F322" s="8">
        <f t="shared" si="35"/>
        <v>21.185516463518486</v>
      </c>
    </row>
    <row r="323" spans="1:6" hidden="1">
      <c r="A323" s="7">
        <f t="shared" si="30"/>
        <v>31900000</v>
      </c>
      <c r="B323" s="7">
        <f t="shared" si="31"/>
        <v>38458284232.005341</v>
      </c>
      <c r="C323" s="7">
        <f t="shared" si="32"/>
        <v>0.49745758177520993</v>
      </c>
      <c r="D323" s="8">
        <f t="shared" si="33"/>
        <v>2.2883048761659655E-2</v>
      </c>
      <c r="E323" s="9">
        <f t="shared" si="34"/>
        <v>85914674.999999985</v>
      </c>
      <c r="F323" s="8">
        <f t="shared" si="35"/>
        <v>21.157350297338798</v>
      </c>
    </row>
    <row r="324" spans="1:6" hidden="1">
      <c r="A324" s="7">
        <f t="shared" si="30"/>
        <v>32000000</v>
      </c>
      <c r="B324" s="7">
        <f t="shared" si="31"/>
        <v>38476378666.560738</v>
      </c>
      <c r="C324" s="7">
        <f t="shared" si="32"/>
        <v>0.49613634677984142</v>
      </c>
      <c r="D324" s="8">
        <f t="shared" si="33"/>
        <v>2.2822271951872704E-2</v>
      </c>
      <c r="E324" s="9">
        <f t="shared" si="34"/>
        <v>86183999.999999985</v>
      </c>
      <c r="F324" s="8">
        <f t="shared" si="35"/>
        <v>21.129234917748938</v>
      </c>
    </row>
    <row r="325" spans="1:6" hidden="1">
      <c r="A325" s="7">
        <f t="shared" si="30"/>
        <v>32100000</v>
      </c>
      <c r="B325" s="7">
        <f t="shared" si="31"/>
        <v>38494153399.764641</v>
      </c>
      <c r="C325" s="7">
        <f t="shared" si="32"/>
        <v>0.49481923420925433</v>
      </c>
      <c r="D325" s="8">
        <f t="shared" si="33"/>
        <v>2.2761684773625699E-2</v>
      </c>
      <c r="E325" s="9">
        <f t="shared" si="34"/>
        <v>86453324.999999985</v>
      </c>
      <c r="F325" s="8">
        <f t="shared" si="35"/>
        <v>21.101169975798527</v>
      </c>
    </row>
    <row r="326" spans="1:6" hidden="1">
      <c r="A326" s="7">
        <f t="shared" si="30"/>
        <v>32200000</v>
      </c>
      <c r="B326" s="7">
        <f t="shared" si="31"/>
        <v>38511609427.574646</v>
      </c>
      <c r="C326" s="7">
        <f t="shared" si="32"/>
        <v>0.49350621841844233</v>
      </c>
      <c r="D326" s="8">
        <f t="shared" si="33"/>
        <v>2.2701286047248345E-2</v>
      </c>
      <c r="E326" s="9">
        <f t="shared" si="34"/>
        <v>86722649.999999985</v>
      </c>
      <c r="F326" s="8">
        <f t="shared" si="35"/>
        <v>21.07315512547175</v>
      </c>
    </row>
    <row r="327" spans="1:6" hidden="1">
      <c r="A327" s="7">
        <f t="shared" si="30"/>
        <v>32300000</v>
      </c>
      <c r="B327" s="7">
        <f t="shared" si="31"/>
        <v>38528747739.762245</v>
      </c>
      <c r="C327" s="7">
        <f t="shared" si="32"/>
        <v>0.49219727400095792</v>
      </c>
      <c r="D327" s="8">
        <f t="shared" si="33"/>
        <v>2.2641074604044065E-2</v>
      </c>
      <c r="E327" s="9">
        <f t="shared" si="34"/>
        <v>86991974.999999985</v>
      </c>
      <c r="F327" s="8">
        <f t="shared" si="35"/>
        <v>21.045190023651127</v>
      </c>
    </row>
    <row r="328" spans="1:6" hidden="1">
      <c r="A328" s="7">
        <f t="shared" si="30"/>
        <v>32400000</v>
      </c>
      <c r="B328" s="7">
        <f t="shared" si="31"/>
        <v>38545569319.970291</v>
      </c>
      <c r="C328" s="7">
        <f t="shared" si="32"/>
        <v>0.49089237578596301</v>
      </c>
      <c r="D328" s="8">
        <f t="shared" si="33"/>
        <v>2.2581049286154297E-2</v>
      </c>
      <c r="E328" s="9">
        <f t="shared" si="34"/>
        <v>87261299.999999985</v>
      </c>
      <c r="F328" s="8">
        <f t="shared" si="35"/>
        <v>21.017274330081847</v>
      </c>
    </row>
    <row r="329" spans="1:6" hidden="1">
      <c r="A329" s="7">
        <f t="shared" si="30"/>
        <v>32500000</v>
      </c>
      <c r="B329" s="7">
        <f t="shared" si="31"/>
        <v>38562075145.769722</v>
      </c>
      <c r="C329" s="7">
        <f t="shared" si="32"/>
        <v>0.48959149883532405</v>
      </c>
      <c r="D329" s="8">
        <f t="shared" si="33"/>
        <v>2.2521208946424905E-2</v>
      </c>
      <c r="E329" s="9">
        <f t="shared" si="34"/>
        <v>87530624.999999985</v>
      </c>
      <c r="F329" s="8">
        <f t="shared" si="35"/>
        <v>20.989407707336614</v>
      </c>
    </row>
    <row r="330" spans="1:6" hidden="1">
      <c r="A330" s="7">
        <f t="shared" si="30"/>
        <v>32600000</v>
      </c>
      <c r="B330" s="7">
        <f t="shared" si="31"/>
        <v>38578266188.715645</v>
      </c>
      <c r="C330" s="7">
        <f t="shared" si="32"/>
        <v>0.48829461844075328</v>
      </c>
      <c r="D330" s="8">
        <f t="shared" si="33"/>
        <v>2.2461552448274649E-2</v>
      </c>
      <c r="E330" s="9">
        <f t="shared" si="34"/>
        <v>87799949.999999985</v>
      </c>
      <c r="F330" s="8">
        <f t="shared" si="35"/>
        <v>20.961589820781015</v>
      </c>
    </row>
    <row r="331" spans="1:6" hidden="1">
      <c r="A331" s="7">
        <f t="shared" si="30"/>
        <v>32700000</v>
      </c>
      <c r="B331" s="7">
        <f t="shared" si="31"/>
        <v>38594143414.402664</v>
      </c>
      <c r="C331" s="7">
        <f t="shared" si="32"/>
        <v>0.48700171012099192</v>
      </c>
      <c r="D331" s="8">
        <f t="shared" si="33"/>
        <v>2.2402078665565629E-2</v>
      </c>
      <c r="E331" s="9">
        <f t="shared" si="34"/>
        <v>88069274.999999985</v>
      </c>
      <c r="F331" s="8">
        <f t="shared" si="35"/>
        <v>20.933820338539409</v>
      </c>
    </row>
    <row r="332" spans="1:6" hidden="1">
      <c r="A332" s="7">
        <f t="shared" si="30"/>
        <v>32800000</v>
      </c>
      <c r="B332" s="7">
        <f t="shared" si="31"/>
        <v>38609707782.519577</v>
      </c>
      <c r="C332" s="7">
        <f t="shared" si="32"/>
        <v>0.48571274961903799</v>
      </c>
      <c r="D332" s="8">
        <f t="shared" si="33"/>
        <v>2.2342786482475747E-2</v>
      </c>
      <c r="E332" s="9">
        <f t="shared" si="34"/>
        <v>88338599.999999985</v>
      </c>
      <c r="F332" s="8">
        <f t="shared" si="35"/>
        <v>20.906098931461319</v>
      </c>
    </row>
    <row r="333" spans="1:6" hidden="1">
      <c r="A333" s="7">
        <f t="shared" si="30"/>
        <v>32900000</v>
      </c>
      <c r="B333" s="7">
        <f t="shared" si="31"/>
        <v>38624960246.903389</v>
      </c>
      <c r="C333" s="7">
        <f t="shared" si="32"/>
        <v>0.484427712899415</v>
      </c>
      <c r="D333" s="8">
        <f t="shared" si="33"/>
        <v>2.2283674793373089E-2</v>
      </c>
      <c r="E333" s="9">
        <f t="shared" si="34"/>
        <v>88607924.999999985</v>
      </c>
      <c r="F333" s="8">
        <f t="shared" si="35"/>
        <v>20.878425273088318</v>
      </c>
    </row>
    <row r="334" spans="1:6" hidden="1">
      <c r="A334" s="7">
        <f t="shared" si="30"/>
        <v>33000000</v>
      </c>
      <c r="B334" s="7">
        <f t="shared" si="31"/>
        <v>38639901755.59272</v>
      </c>
      <c r="C334" s="7">
        <f t="shared" si="32"/>
        <v>0.4831465761454834</v>
      </c>
      <c r="D334" s="8">
        <f t="shared" si="33"/>
        <v>2.2224742502692237E-2</v>
      </c>
      <c r="E334" s="9">
        <f t="shared" si="34"/>
        <v>88877249.999999985</v>
      </c>
      <c r="F334" s="8">
        <f t="shared" si="35"/>
        <v>20.850799039621403</v>
      </c>
    </row>
    <row r="335" spans="1:6" hidden="1">
      <c r="A335" s="7">
        <f t="shared" si="30"/>
        <v>33100000</v>
      </c>
      <c r="B335" s="7">
        <f t="shared" si="31"/>
        <v>38654533250.880409</v>
      </c>
      <c r="C335" s="7">
        <f t="shared" si="32"/>
        <v>0.48186931575679137</v>
      </c>
      <c r="D335" s="8">
        <f t="shared" si="33"/>
        <v>2.2165988524812403E-2</v>
      </c>
      <c r="E335" s="9">
        <f t="shared" si="34"/>
        <v>89146574.999999985</v>
      </c>
      <c r="F335" s="8">
        <f t="shared" si="35"/>
        <v>20.823219909888806</v>
      </c>
    </row>
    <row r="336" spans="1:6" hidden="1">
      <c r="A336" s="7">
        <f t="shared" si="30"/>
        <v>33200000</v>
      </c>
      <c r="B336" s="7">
        <f t="shared" si="31"/>
        <v>38668855669.365715</v>
      </c>
      <c r="C336" s="7">
        <f t="shared" si="32"/>
        <v>0.48059590834646682</v>
      </c>
      <c r="D336" s="8">
        <f t="shared" si="33"/>
        <v>2.2107411783937474E-2</v>
      </c>
      <c r="E336" s="9">
        <f t="shared" si="34"/>
        <v>89415899.999999985</v>
      </c>
      <c r="F336" s="8">
        <f t="shared" si="35"/>
        <v>20.79568756531436</v>
      </c>
    </row>
    <row r="337" spans="1:6" hidden="1">
      <c r="A337" s="7">
        <f t="shared" si="30"/>
        <v>33300000</v>
      </c>
      <c r="B337" s="7">
        <f t="shared" si="31"/>
        <v>38682869942.005661</v>
      </c>
      <c r="C337" s="7">
        <f t="shared" si="32"/>
        <v>0.47932633073864717</v>
      </c>
      <c r="D337" s="8">
        <f t="shared" si="33"/>
        <v>2.204901121397777E-2</v>
      </c>
      <c r="E337" s="9">
        <f t="shared" si="34"/>
        <v>89685224.999999985</v>
      </c>
      <c r="F337" s="8">
        <f t="shared" si="35"/>
        <v>20.768201689886222</v>
      </c>
    </row>
    <row r="338" spans="1:6" hidden="1">
      <c r="A338" s="7">
        <f t="shared" si="30"/>
        <v>33400000</v>
      </c>
      <c r="B338" s="7">
        <f t="shared" si="31"/>
        <v>38696576994.165932</v>
      </c>
      <c r="C338" s="7">
        <f t="shared" si="32"/>
        <v>0.47806055996594932</v>
      </c>
      <c r="D338" s="8">
        <f t="shared" si="33"/>
        <v>2.1990785758433669E-2</v>
      </c>
      <c r="E338" s="9">
        <f t="shared" si="34"/>
        <v>89954549.999999985</v>
      </c>
      <c r="F338" s="8">
        <f t="shared" si="35"/>
        <v>20.740761970126123</v>
      </c>
    </row>
    <row r="339" spans="1:6" hidden="1">
      <c r="A339" s="7">
        <f t="shared" si="30"/>
        <v>33500000</v>
      </c>
      <c r="B339" s="7">
        <f t="shared" si="31"/>
        <v>38709977745.671089</v>
      </c>
      <c r="C339" s="7">
        <f t="shared" si="32"/>
        <v>0.47679857326697639</v>
      </c>
      <c r="D339" s="8">
        <f t="shared" si="33"/>
        <v>2.1932734370280912E-2</v>
      </c>
      <c r="E339" s="9">
        <f t="shared" si="34"/>
        <v>90223874.999999985</v>
      </c>
      <c r="F339" s="8">
        <f t="shared" si="35"/>
        <v>20.713368095059032</v>
      </c>
    </row>
    <row r="340" spans="1:6" hidden="1">
      <c r="A340" s="7">
        <f t="shared" si="30"/>
        <v>33600000</v>
      </c>
      <c r="B340" s="7">
        <f t="shared" si="31"/>
        <v>38723073110.854172</v>
      </c>
      <c r="C340" s="7">
        <f t="shared" si="32"/>
        <v>0.47554034808386159</v>
      </c>
      <c r="D340" s="8">
        <f t="shared" si="33"/>
        <v>2.1874856011857631E-2</v>
      </c>
      <c r="E340" s="9">
        <f t="shared" si="34"/>
        <v>90493199.999999985</v>
      </c>
      <c r="F340" s="8">
        <f t="shared" si="35"/>
        <v>20.68601975618326</v>
      </c>
    </row>
    <row r="341" spans="1:6" hidden="1">
      <c r="A341" s="7">
        <f t="shared" si="30"/>
        <v>33700000</v>
      </c>
      <c r="B341" s="7">
        <f t="shared" si="31"/>
        <v>38735863998.605713</v>
      </c>
      <c r="C341" s="7">
        <f t="shared" si="32"/>
        <v>0.47428586205984891</v>
      </c>
      <c r="D341" s="8">
        <f t="shared" si="33"/>
        <v>2.1817149654753048E-2</v>
      </c>
      <c r="E341" s="9">
        <f t="shared" si="34"/>
        <v>90762524.999999985</v>
      </c>
      <c r="F341" s="8">
        <f t="shared" si="35"/>
        <v>20.658716647440979</v>
      </c>
    </row>
    <row r="342" spans="1:6" hidden="1">
      <c r="A342" s="7">
        <f t="shared" si="30"/>
        <v>33800000</v>
      </c>
      <c r="B342" s="7">
        <f t="shared" si="31"/>
        <v>38748351312.422241</v>
      </c>
      <c r="C342" s="7">
        <f t="shared" si="32"/>
        <v>0.4730350930369096</v>
      </c>
      <c r="D342" s="8">
        <f t="shared" si="33"/>
        <v>2.1759614279697841E-2</v>
      </c>
      <c r="E342" s="9">
        <f t="shared" si="34"/>
        <v>91031849.999999985</v>
      </c>
      <c r="F342" s="8">
        <f t="shared" si="35"/>
        <v>20.631458465189176</v>
      </c>
    </row>
    <row r="343" spans="1:6" hidden="1">
      <c r="A343" s="7">
        <f t="shared" si="30"/>
        <v>33900000</v>
      </c>
      <c r="B343" s="7">
        <f t="shared" si="31"/>
        <v>38760535950.454102</v>
      </c>
      <c r="C343" s="7">
        <f t="shared" si="32"/>
        <v>0.47178801905339407</v>
      </c>
      <c r="D343" s="8">
        <f t="shared" si="33"/>
        <v>2.1702248876456127E-2</v>
      </c>
      <c r="E343" s="9">
        <f t="shared" si="34"/>
        <v>91301174.999999985</v>
      </c>
      <c r="F343" s="8">
        <f t="shared" si="35"/>
        <v>20.604244908171033</v>
      </c>
    </row>
    <row r="344" spans="1:6" hidden="1">
      <c r="A344" s="7">
        <f t="shared" si="30"/>
        <v>34000000</v>
      </c>
      <c r="B344" s="7">
        <f t="shared" si="31"/>
        <v>38772418805.552841</v>
      </c>
      <c r="C344" s="7">
        <f t="shared" si="32"/>
        <v>0.47054461834171801</v>
      </c>
      <c r="D344" s="8">
        <f t="shared" si="33"/>
        <v>2.1645052443719028E-2</v>
      </c>
      <c r="E344" s="9">
        <f t="shared" si="34"/>
        <v>91570499.999999985</v>
      </c>
      <c r="F344" s="8">
        <f t="shared" si="35"/>
        <v>20.577075677487677</v>
      </c>
    </row>
    <row r="345" spans="1:6" hidden="1">
      <c r="A345" s="7">
        <f t="shared" si="30"/>
        <v>34100000</v>
      </c>
      <c r="B345" s="7">
        <f t="shared" si="31"/>
        <v>38784000765.317856</v>
      </c>
      <c r="C345" s="7">
        <f t="shared" si="32"/>
        <v>0.46930486932608217</v>
      </c>
      <c r="D345" s="8">
        <f t="shared" si="33"/>
        <v>2.1588023988999779E-2</v>
      </c>
      <c r="E345" s="9">
        <f t="shared" si="34"/>
        <v>91839824.999999985</v>
      </c>
      <c r="F345" s="8">
        <f t="shared" si="35"/>
        <v>20.549950476570359</v>
      </c>
    </row>
    <row r="346" spans="1:6" hidden="1">
      <c r="A346" s="7">
        <f t="shared" si="30"/>
        <v>34200000</v>
      </c>
      <c r="B346" s="7">
        <f t="shared" si="31"/>
        <v>38795282712.142708</v>
      </c>
      <c r="C346" s="7">
        <f t="shared" si="32"/>
        <v>0.46806875062022679</v>
      </c>
      <c r="D346" s="8">
        <f t="shared" si="33"/>
        <v>2.1531162528530431E-2</v>
      </c>
      <c r="E346" s="9">
        <f t="shared" si="34"/>
        <v>92109149.999999985</v>
      </c>
      <c r="F346" s="8">
        <f t="shared" si="35"/>
        <v>20.522869011153016</v>
      </c>
    </row>
    <row r="347" spans="1:6" hidden="1">
      <c r="A347" s="7">
        <f t="shared" ref="A347:A354" si="36">A346+100000</f>
        <v>34300000</v>
      </c>
      <c r="B347" s="7">
        <f t="shared" ref="B347:B354" si="37">(A347*9.8)*D347*(1+B$4)</f>
        <v>38806265523.260696</v>
      </c>
      <c r="C347" s="7">
        <f t="shared" ref="C347:C354" si="38" xml:space="preserve"> 1 - B$5 * LOG(A347 / B$7)</f>
        <v>0.46683624102521704</v>
      </c>
      <c r="D347" s="8">
        <f t="shared" ref="D347:D354" si="39">B$6 * C347</f>
        <v>2.1474467087159985E-2</v>
      </c>
      <c r="E347" s="9">
        <f t="shared" ref="E347:E354" si="40">0.5 * B$1 * B$2 * (B$3*A347)</f>
        <v>92378474.999999985</v>
      </c>
      <c r="F347" s="8">
        <f t="shared" ref="F347:F354" si="41" xml:space="preserve"> SQRT((2 * B347) / (B$1 * B$2 * (B$3*A347)))</f>
        <v>20.495830989245192</v>
      </c>
    </row>
    <row r="348" spans="1:6" hidden="1">
      <c r="A348" s="7">
        <f t="shared" si="36"/>
        <v>34400000</v>
      </c>
      <c r="B348" s="7">
        <f t="shared" si="37"/>
        <v>38816950070.790085</v>
      </c>
      <c r="C348" s="7">
        <f t="shared" si="38"/>
        <v>0.46560731952726275</v>
      </c>
      <c r="D348" s="8">
        <f t="shared" si="39"/>
        <v>2.1417936698254085E-2</v>
      </c>
      <c r="E348" s="9">
        <f t="shared" si="40"/>
        <v>92647799.999999985</v>
      </c>
      <c r="F348" s="8">
        <f t="shared" si="41"/>
        <v>20.468836121105408</v>
      </c>
    </row>
    <row r="349" spans="1:6" hidden="1">
      <c r="A349" s="7">
        <f t="shared" si="36"/>
        <v>34500000</v>
      </c>
      <c r="B349" s="7">
        <f t="shared" si="37"/>
        <v>38827337221.778625</v>
      </c>
      <c r="C349" s="7">
        <f t="shared" si="38"/>
        <v>0.46438196529556763</v>
      </c>
      <c r="D349" s="8">
        <f t="shared" si="39"/>
        <v>2.1361570403596111E-2</v>
      </c>
      <c r="E349" s="9">
        <f t="shared" si="40"/>
        <v>92917124.999999985</v>
      </c>
      <c r="F349" s="8">
        <f t="shared" si="41"/>
        <v>20.441884119214816</v>
      </c>
    </row>
    <row r="350" spans="1:6" hidden="1">
      <c r="A350" s="7">
        <f t="shared" si="36"/>
        <v>34600000</v>
      </c>
      <c r="B350" s="7">
        <f t="shared" si="37"/>
        <v>38837427838.247673</v>
      </c>
      <c r="C350" s="7">
        <f t="shared" si="38"/>
        <v>0.46316015768021113</v>
      </c>
      <c r="D350" s="8">
        <f t="shared" si="39"/>
        <v>2.1305367253289711E-2</v>
      </c>
      <c r="E350" s="9">
        <f t="shared" si="40"/>
        <v>93186449.999999985</v>
      </c>
      <c r="F350" s="8">
        <f t="shared" si="41"/>
        <v>20.414974698251271</v>
      </c>
    </row>
    <row r="351" spans="1:6" hidden="1">
      <c r="A351" s="7">
        <f t="shared" si="36"/>
        <v>34700000</v>
      </c>
      <c r="B351" s="7">
        <f t="shared" si="37"/>
        <v>38847222777.235825</v>
      </c>
      <c r="C351" s="7">
        <f t="shared" si="38"/>
        <v>0.46194187621006066</v>
      </c>
      <c r="D351" s="8">
        <f t="shared" si="39"/>
        <v>2.1249326305662789E-2</v>
      </c>
      <c r="E351" s="9">
        <f t="shared" si="40"/>
        <v>93455774.999999985</v>
      </c>
      <c r="F351" s="8">
        <f t="shared" si="41"/>
        <v>20.388107575063771</v>
      </c>
    </row>
    <row r="352" spans="1:6" hidden="1">
      <c r="A352" s="7">
        <f t="shared" si="36"/>
        <v>34800000</v>
      </c>
      <c r="B352" s="7">
        <f t="shared" si="37"/>
        <v>38856722890.841942</v>
      </c>
      <c r="C352" s="7">
        <f t="shared" si="38"/>
        <v>0.46072710059071331</v>
      </c>
      <c r="D352" s="8">
        <f t="shared" si="39"/>
        <v>2.1193446627172811E-2</v>
      </c>
      <c r="E352" s="9">
        <f t="shared" si="40"/>
        <v>93725099.999999985</v>
      </c>
      <c r="F352" s="8">
        <f t="shared" si="41"/>
        <v>20.361282468647211</v>
      </c>
    </row>
    <row r="353" spans="1:6" hidden="1">
      <c r="A353" s="7">
        <f t="shared" si="36"/>
        <v>34900000</v>
      </c>
      <c r="B353" s="7">
        <f t="shared" si="37"/>
        <v>38865929026.267708</v>
      </c>
      <c r="C353" s="7">
        <f t="shared" si="38"/>
        <v>0.45951581070246716</v>
      </c>
      <c r="D353" s="8">
        <f t="shared" si="39"/>
        <v>2.1137727292313488E-2</v>
      </c>
      <c r="E353" s="9">
        <f t="shared" si="40"/>
        <v>93994424.999999985</v>
      </c>
      <c r="F353" s="8">
        <f t="shared" si="41"/>
        <v>20.33449910011749</v>
      </c>
    </row>
    <row r="354" spans="1:6" hidden="1">
      <c r="A354" s="7">
        <f t="shared" si="36"/>
        <v>35000000</v>
      </c>
      <c r="B354" s="7">
        <f t="shared" si="37"/>
        <v>38874842025.859795</v>
      </c>
      <c r="C354" s="7">
        <f t="shared" si="38"/>
        <v>0.45830798659832206</v>
      </c>
      <c r="D354" s="8">
        <f t="shared" si="39"/>
        <v>2.1082167383522813E-2</v>
      </c>
      <c r="E354" s="9">
        <f t="shared" si="40"/>
        <v>94263749.999999985</v>
      </c>
      <c r="F354" s="8">
        <f t="shared" si="41"/>
        <v>20.30775719268701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69"/>
  <sheetViews>
    <sheetView zoomScaleNormal="100" workbookViewId="0">
      <selection activeCell="A270" sqref="A270"/>
    </sheetView>
  </sheetViews>
  <sheetFormatPr defaultRowHeight="15"/>
  <cols>
    <col min="1" max="6" width="15.85546875" customWidth="1"/>
    <col min="7" max="7" width="19" customWidth="1"/>
  </cols>
  <sheetData>
    <row r="1" spans="1:7">
      <c r="A1" s="2" t="s">
        <v>3</v>
      </c>
      <c r="B1" s="2">
        <v>1.2250000000000001</v>
      </c>
      <c r="C1" t="s">
        <v>27</v>
      </c>
    </row>
    <row r="2" spans="1:7">
      <c r="A2" s="2" t="s">
        <v>4</v>
      </c>
      <c r="B2" s="2">
        <v>0.105</v>
      </c>
    </row>
    <row r="3" spans="1:7">
      <c r="A3" s="2" t="s">
        <v>5</v>
      </c>
      <c r="B3" s="2">
        <v>0.05</v>
      </c>
    </row>
    <row r="4" spans="1:7">
      <c r="A4" s="3" t="s">
        <v>6</v>
      </c>
      <c r="B4" s="3">
        <v>1.38</v>
      </c>
    </row>
    <row r="5" spans="1:7">
      <c r="A5" s="3" t="s">
        <v>7</v>
      </c>
      <c r="B5" s="3">
        <v>0.65</v>
      </c>
    </row>
    <row r="6" spans="1:7">
      <c r="A6" s="3" t="s">
        <v>8</v>
      </c>
      <c r="B6" s="3">
        <v>1.38</v>
      </c>
    </row>
    <row r="7" spans="1:7">
      <c r="A7" s="3" t="s">
        <v>11</v>
      </c>
      <c r="B7" s="3">
        <v>5600000</v>
      </c>
    </row>
    <row r="8" spans="1:7">
      <c r="A8" s="19" t="s">
        <v>0</v>
      </c>
      <c r="B8" s="19" t="s">
        <v>1</v>
      </c>
      <c r="C8" s="19" t="s">
        <v>10</v>
      </c>
      <c r="D8" s="19" t="s">
        <v>9</v>
      </c>
      <c r="E8" s="19" t="s">
        <v>2</v>
      </c>
      <c r="F8" s="19" t="s">
        <v>17</v>
      </c>
    </row>
    <row r="9" spans="1:7">
      <c r="A9" s="4">
        <v>500000</v>
      </c>
      <c r="B9" s="4">
        <f>(A9*9.8)*D9*(1+B$4)</f>
        <v>27069234.580600549</v>
      </c>
      <c r="C9" s="4">
        <f xml:space="preserve"> 1 - B$5 * LOG(A9 / B$7)</f>
        <v>1.681991714735618</v>
      </c>
      <c r="D9" s="5">
        <f>B$6 * C9</f>
        <v>2.3211485663351525</v>
      </c>
      <c r="E9" s="6">
        <f>0.5 * B$1 * B$2 * (B$3*A9)</f>
        <v>1607.8125000000002</v>
      </c>
      <c r="F9" s="5">
        <f xml:space="preserve"> SQRT((2 * B9) / (B$1 * B$2 * (B$3*A9)))</f>
        <v>129.7538603195205</v>
      </c>
      <c r="G9" t="s">
        <v>18</v>
      </c>
    </row>
    <row r="10" spans="1:7" hidden="1">
      <c r="A10" s="7">
        <f>A9+100000</f>
        <v>600000</v>
      </c>
      <c r="B10" s="7">
        <f t="shared" ref="B10:B73" si="0">(A10*9.8)*D10*(1+B$4)</f>
        <v>31489121.152089734</v>
      </c>
      <c r="C10" s="7">
        <f t="shared" ref="C10:C73" si="1" xml:space="preserve"> 1 - B$5 * LOG(A10 / B$7)</f>
        <v>1.630523904804662</v>
      </c>
      <c r="D10" s="8">
        <f t="shared" ref="D10:D73" si="2">B$6 * C10</f>
        <v>2.2501229886304333</v>
      </c>
      <c r="E10" s="9">
        <f t="shared" ref="E10:E73" si="3">0.5 * B$1 * B$2 * (B$3*A10)</f>
        <v>1929.3750000000002</v>
      </c>
      <c r="F10" s="8">
        <f t="shared" ref="F10:F73" si="4" xml:space="preserve"> SQRT((2 * B10) / (B$1 * B$2 * (B$3*A10)))</f>
        <v>127.75324683753732</v>
      </c>
    </row>
    <row r="11" spans="1:7" hidden="1">
      <c r="A11" s="7">
        <f t="shared" ref="A11:A74" si="5">A10+100000</f>
        <v>700000</v>
      </c>
      <c r="B11" s="7">
        <f t="shared" si="0"/>
        <v>35756862.930859201</v>
      </c>
      <c r="C11" s="7">
        <f t="shared" si="1"/>
        <v>1.5870084915447633</v>
      </c>
      <c r="D11" s="8">
        <f t="shared" si="2"/>
        <v>2.1900717183317733</v>
      </c>
      <c r="E11" s="9">
        <f t="shared" si="3"/>
        <v>2250.9375000000005</v>
      </c>
      <c r="F11" s="8">
        <f t="shared" si="4"/>
        <v>126.03697948208081</v>
      </c>
    </row>
    <row r="12" spans="1:7" hidden="1">
      <c r="A12" s="7">
        <f t="shared" si="5"/>
        <v>800000</v>
      </c>
      <c r="B12" s="7">
        <f t="shared" si="0"/>
        <v>39894357.453365922</v>
      </c>
      <c r="C12" s="7">
        <f t="shared" si="1"/>
        <v>1.5493137260092671</v>
      </c>
      <c r="D12" s="8">
        <f t="shared" si="2"/>
        <v>2.1380529418927883</v>
      </c>
      <c r="E12" s="9">
        <f t="shared" si="3"/>
        <v>2572.5000000000005</v>
      </c>
      <c r="F12" s="8">
        <f t="shared" si="4"/>
        <v>124.53116345663184</v>
      </c>
    </row>
    <row r="13" spans="1:7" hidden="1">
      <c r="A13" s="7">
        <f t="shared" si="5"/>
        <v>900000</v>
      </c>
      <c r="B13" s="7">
        <f t="shared" si="0"/>
        <v>43917977.493721463</v>
      </c>
      <c r="C13" s="7">
        <f t="shared" si="1"/>
        <v>1.516064586418469</v>
      </c>
      <c r="D13" s="8">
        <f t="shared" si="2"/>
        <v>2.0921691292574871</v>
      </c>
      <c r="E13" s="9">
        <f t="shared" si="3"/>
        <v>2894.0625000000005</v>
      </c>
      <c r="F13" s="8">
        <f t="shared" si="4"/>
        <v>123.18766206164602</v>
      </c>
    </row>
    <row r="14" spans="1:7">
      <c r="A14" s="10">
        <f t="shared" si="5"/>
        <v>1000000</v>
      </c>
      <c r="B14" s="10">
        <f t="shared" si="0"/>
        <v>47840431.575077668</v>
      </c>
      <c r="C14" s="10">
        <f t="shared" si="1"/>
        <v>1.4863222175540303</v>
      </c>
      <c r="D14" s="11">
        <f t="shared" si="2"/>
        <v>2.0511246602245614</v>
      </c>
      <c r="E14" s="12">
        <f t="shared" si="3"/>
        <v>3215.6250000000005</v>
      </c>
      <c r="F14" s="11">
        <f t="shared" si="4"/>
        <v>121.9733203156691</v>
      </c>
      <c r="G14" t="s">
        <v>19</v>
      </c>
    </row>
    <row r="15" spans="1:7" hidden="1">
      <c r="A15" s="7">
        <f t="shared" si="5"/>
        <v>1100000</v>
      </c>
      <c r="B15" s="7">
        <f t="shared" si="0"/>
        <v>51671872.135703787</v>
      </c>
      <c r="C15" s="7">
        <f t="shared" si="1"/>
        <v>1.459416972201184</v>
      </c>
      <c r="D15" s="8">
        <f t="shared" si="2"/>
        <v>2.0139954216376337</v>
      </c>
      <c r="E15" s="9">
        <f t="shared" si="3"/>
        <v>3537.1875000000005</v>
      </c>
      <c r="F15" s="8">
        <f t="shared" si="4"/>
        <v>120.86430459380871</v>
      </c>
    </row>
    <row r="16" spans="1:7" hidden="1">
      <c r="A16" s="7">
        <f t="shared" si="5"/>
        <v>1200000</v>
      </c>
      <c r="B16" s="7">
        <f t="shared" si="0"/>
        <v>55420597.200831354</v>
      </c>
      <c r="C16" s="7">
        <f t="shared" si="1"/>
        <v>1.434854407623074</v>
      </c>
      <c r="D16" s="8">
        <f t="shared" si="2"/>
        <v>1.9800990825198421</v>
      </c>
      <c r="E16" s="9">
        <f t="shared" si="3"/>
        <v>3858.7500000000005</v>
      </c>
      <c r="F16" s="8">
        <f t="shared" si="4"/>
        <v>119.84289164795682</v>
      </c>
    </row>
    <row r="17" spans="1:7" hidden="1">
      <c r="A17" s="7">
        <f t="shared" si="5"/>
        <v>1300000</v>
      </c>
      <c r="B17" s="7">
        <f t="shared" si="0"/>
        <v>59093516.48855342</v>
      </c>
      <c r="C17" s="7">
        <f t="shared" si="1"/>
        <v>1.4122590385545863</v>
      </c>
      <c r="D17" s="8">
        <f t="shared" si="2"/>
        <v>1.9489174732053289</v>
      </c>
      <c r="E17" s="9">
        <f t="shared" si="3"/>
        <v>4180.3125000000009</v>
      </c>
      <c r="F17" s="8">
        <f t="shared" si="4"/>
        <v>118.89553428247834</v>
      </c>
    </row>
    <row r="18" spans="1:7" hidden="1">
      <c r="A18" s="7">
        <f t="shared" si="5"/>
        <v>1400000</v>
      </c>
      <c r="B18" s="7">
        <f t="shared" si="0"/>
        <v>62696473.241145603</v>
      </c>
      <c r="C18" s="7">
        <f t="shared" si="1"/>
        <v>1.3913389943631755</v>
      </c>
      <c r="D18" s="8">
        <f t="shared" si="2"/>
        <v>1.9200478122211821</v>
      </c>
      <c r="E18" s="9">
        <f t="shared" si="3"/>
        <v>4501.8750000000009</v>
      </c>
      <c r="F18" s="8">
        <f t="shared" si="4"/>
        <v>118.01163840053083</v>
      </c>
    </row>
    <row r="19" spans="1:7" hidden="1">
      <c r="A19" s="7">
        <f t="shared" si="5"/>
        <v>1500000</v>
      </c>
      <c r="B19" s="7">
        <f t="shared" si="0"/>
        <v>66234473.63859462</v>
      </c>
      <c r="C19" s="7">
        <f t="shared" si="1"/>
        <v>1.3718628991678374</v>
      </c>
      <c r="D19" s="8">
        <f t="shared" si="2"/>
        <v>1.8931708008516155</v>
      </c>
      <c r="E19" s="9">
        <f t="shared" si="3"/>
        <v>4823.4375000000009</v>
      </c>
      <c r="F19" s="8">
        <f t="shared" si="4"/>
        <v>117.18275843958608</v>
      </c>
      <c r="G19" s="1"/>
    </row>
    <row r="20" spans="1:7" hidden="1">
      <c r="A20" s="7">
        <f t="shared" si="5"/>
        <v>1600000</v>
      </c>
      <c r="B20" s="7">
        <f t="shared" si="0"/>
        <v>69711854.768934354</v>
      </c>
      <c r="C20" s="7">
        <f t="shared" si="1"/>
        <v>1.3536442288276791</v>
      </c>
      <c r="D20" s="8">
        <f t="shared" si="2"/>
        <v>1.8680290357821969</v>
      </c>
      <c r="E20" s="9">
        <f t="shared" si="3"/>
        <v>5145.0000000000009</v>
      </c>
      <c r="F20" s="8">
        <f t="shared" si="4"/>
        <v>116.40205012315521</v>
      </c>
    </row>
    <row r="21" spans="1:7" hidden="1">
      <c r="A21" s="7">
        <f t="shared" si="5"/>
        <v>1700000</v>
      </c>
      <c r="B21" s="7">
        <f t="shared" si="0"/>
        <v>73132410.44730033</v>
      </c>
      <c r="C21" s="7">
        <f t="shared" si="1"/>
        <v>1.3365304186581524</v>
      </c>
      <c r="D21" s="8">
        <f t="shared" si="2"/>
        <v>1.8444119777482502</v>
      </c>
      <c r="E21" s="9">
        <f t="shared" si="3"/>
        <v>5466.5625000000009</v>
      </c>
      <c r="F21" s="8">
        <f t="shared" si="4"/>
        <v>115.66388753020816</v>
      </c>
    </row>
    <row r="22" spans="1:7" hidden="1">
      <c r="A22" s="7">
        <f t="shared" si="5"/>
        <v>1800000</v>
      </c>
      <c r="B22" s="7">
        <f t="shared" si="0"/>
        <v>76499487.332420766</v>
      </c>
      <c r="C22" s="7">
        <f t="shared" si="1"/>
        <v>1.3203950892368814</v>
      </c>
      <c r="D22" s="8">
        <f t="shared" si="2"/>
        <v>1.8221452231468962</v>
      </c>
      <c r="E22" s="9">
        <f t="shared" si="3"/>
        <v>5788.1250000000009</v>
      </c>
      <c r="F22" s="8">
        <f t="shared" si="4"/>
        <v>114.96358851925893</v>
      </c>
    </row>
    <row r="23" spans="1:7" hidden="1">
      <c r="A23" s="7">
        <f t="shared" si="5"/>
        <v>1900000</v>
      </c>
      <c r="B23" s="7">
        <f t="shared" si="0"/>
        <v>79816059.621336073</v>
      </c>
      <c r="C23" s="7">
        <f t="shared" si="1"/>
        <v>1.3051323769346914</v>
      </c>
      <c r="D23" s="8">
        <f t="shared" si="2"/>
        <v>1.8010826801698741</v>
      </c>
      <c r="E23" s="9">
        <f t="shared" si="3"/>
        <v>6109.6875000000009</v>
      </c>
      <c r="F23" s="8">
        <f t="shared" si="4"/>
        <v>114.29721361505487</v>
      </c>
      <c r="G23" s="1"/>
    </row>
    <row r="24" spans="1:7" hidden="1">
      <c r="A24" s="7">
        <f t="shared" si="5"/>
        <v>2000000</v>
      </c>
      <c r="B24" s="7">
        <f t="shared" si="0"/>
        <v>83084787.977908492</v>
      </c>
      <c r="C24" s="7">
        <f t="shared" si="1"/>
        <v>1.2906527203724425</v>
      </c>
      <c r="D24" s="8">
        <f t="shared" si="2"/>
        <v>1.7811007541139705</v>
      </c>
      <c r="E24" s="9">
        <f t="shared" si="3"/>
        <v>6431.2500000000009</v>
      </c>
      <c r="F24" s="8">
        <f t="shared" si="4"/>
        <v>113.66141592396251</v>
      </c>
    </row>
    <row r="25" spans="1:7" hidden="1">
      <c r="A25" s="7">
        <f t="shared" si="5"/>
        <v>2100000</v>
      </c>
      <c r="B25" s="7">
        <f t="shared" si="0"/>
        <v>86308066.648087725</v>
      </c>
      <c r="C25" s="7">
        <f t="shared" si="1"/>
        <v>1.2768796759769827</v>
      </c>
      <c r="D25" s="8">
        <f t="shared" si="2"/>
        <v>1.762093952848236</v>
      </c>
      <c r="E25" s="9">
        <f t="shared" si="3"/>
        <v>6752.8125000000009</v>
      </c>
      <c r="F25" s="8">
        <f t="shared" si="4"/>
        <v>113.05332726045351</v>
      </c>
    </row>
    <row r="26" spans="1:7" hidden="1">
      <c r="A26" s="7">
        <f t="shared" si="5"/>
        <v>2200000</v>
      </c>
      <c r="B26" s="7">
        <f t="shared" si="0"/>
        <v>89488061.581936032</v>
      </c>
      <c r="C26" s="7">
        <f t="shared" si="1"/>
        <v>1.2637474750195963</v>
      </c>
      <c r="D26" s="8">
        <f t="shared" si="2"/>
        <v>1.7439715155270428</v>
      </c>
      <c r="E26" s="9">
        <f t="shared" si="3"/>
        <v>7074.3750000000009</v>
      </c>
      <c r="F26" s="8">
        <f t="shared" si="4"/>
        <v>112.47047046205572</v>
      </c>
    </row>
    <row r="27" spans="1:7" hidden="1">
      <c r="A27" s="7">
        <f t="shared" si="5"/>
        <v>2300000</v>
      </c>
      <c r="B27" s="7">
        <f t="shared" si="0"/>
        <v>92626741.611146986</v>
      </c>
      <c r="C27" s="7">
        <f t="shared" si="1"/>
        <v>1.251199124142595</v>
      </c>
      <c r="D27" s="8">
        <f t="shared" si="2"/>
        <v>1.7266547913167811</v>
      </c>
      <c r="E27" s="9">
        <f t="shared" si="3"/>
        <v>7395.9375000000009</v>
      </c>
      <c r="F27" s="8">
        <f t="shared" si="4"/>
        <v>111.91069096836868</v>
      </c>
    </row>
    <row r="28" spans="1:7" hidden="1">
      <c r="A28" s="7">
        <f t="shared" si="5"/>
        <v>2400000</v>
      </c>
      <c r="B28" s="7">
        <f t="shared" si="0"/>
        <v>95725904.194966495</v>
      </c>
      <c r="C28" s="7">
        <f t="shared" si="1"/>
        <v>1.2391849104414865</v>
      </c>
      <c r="D28" s="8">
        <f t="shared" si="2"/>
        <v>1.7100751764092512</v>
      </c>
      <c r="E28" s="9">
        <f t="shared" si="3"/>
        <v>7717.5000000000009</v>
      </c>
      <c r="F28" s="8">
        <f t="shared" si="4"/>
        <v>111.37210278860276</v>
      </c>
    </row>
    <row r="29" spans="1:7">
      <c r="A29" s="10">
        <f t="shared" si="5"/>
        <v>2500000</v>
      </c>
      <c r="B29" s="10">
        <f t="shared" si="0"/>
        <v>98787196.868311331</v>
      </c>
      <c r="C29" s="10">
        <f t="shared" si="1"/>
        <v>1.2276612119172059</v>
      </c>
      <c r="D29" s="11">
        <f t="shared" si="2"/>
        <v>1.6941724724457441</v>
      </c>
      <c r="E29" s="12">
        <f t="shared" si="3"/>
        <v>8039.0625000000009</v>
      </c>
      <c r="F29" s="11">
        <f t="shared" si="4"/>
        <v>110.85304536550387</v>
      </c>
      <c r="G29" t="s">
        <v>20</v>
      </c>
    </row>
    <row r="30" spans="1:7" hidden="1">
      <c r="A30" s="7">
        <f t="shared" si="5"/>
        <v>2600000</v>
      </c>
      <c r="B30" s="7">
        <f t="shared" si="0"/>
        <v>101812135.25318593</v>
      </c>
      <c r="C30" s="7">
        <f t="shared" si="1"/>
        <v>1.2165895413729986</v>
      </c>
      <c r="D30" s="8">
        <f t="shared" si="2"/>
        <v>1.6788935670947378</v>
      </c>
      <c r="E30" s="9">
        <f t="shared" si="3"/>
        <v>8360.6250000000018</v>
      </c>
      <c r="F30" s="8">
        <f t="shared" si="4"/>
        <v>110.35204879533121</v>
      </c>
    </row>
    <row r="31" spans="1:7" hidden="1">
      <c r="A31" s="7">
        <f t="shared" si="5"/>
        <v>2700000</v>
      </c>
      <c r="B31" s="7">
        <f t="shared" si="0"/>
        <v>104802118.29539175</v>
      </c>
      <c r="C31" s="7">
        <f t="shared" si="1"/>
        <v>1.2059357708506886</v>
      </c>
      <c r="D31" s="8">
        <f t="shared" si="2"/>
        <v>1.66419136377395</v>
      </c>
      <c r="E31" s="9">
        <f t="shared" si="3"/>
        <v>8682.1875000000018</v>
      </c>
      <c r="F31" s="8">
        <f t="shared" si="4"/>
        <v>109.86780552967757</v>
      </c>
    </row>
    <row r="32" spans="1:7" hidden="1">
      <c r="A32" s="7">
        <f t="shared" si="5"/>
        <v>2800000</v>
      </c>
      <c r="B32" s="7">
        <f t="shared" si="0"/>
        <v>107758441.2411456</v>
      </c>
      <c r="C32" s="7">
        <f t="shared" si="1"/>
        <v>1.1956694971815878</v>
      </c>
      <c r="D32" s="8">
        <f t="shared" si="2"/>
        <v>1.650023906110591</v>
      </c>
      <c r="E32" s="9">
        <f t="shared" si="3"/>
        <v>9003.7500000000018</v>
      </c>
      <c r="F32" s="8">
        <f t="shared" si="4"/>
        <v>109.39914715841627</v>
      </c>
    </row>
    <row r="33" spans="1:7" hidden="1">
      <c r="A33" s="7">
        <f t="shared" si="5"/>
        <v>2900000</v>
      </c>
      <c r="B33" s="7">
        <f t="shared" si="0"/>
        <v>110682306.75776371</v>
      </c>
      <c r="C33" s="7">
        <f t="shared" si="1"/>
        <v>1.1857635189197087</v>
      </c>
      <c r="D33" s="8">
        <f t="shared" si="2"/>
        <v>1.6363536561091978</v>
      </c>
      <c r="E33" s="9">
        <f t="shared" si="3"/>
        <v>9325.3125000000018</v>
      </c>
      <c r="F33" s="8">
        <f t="shared" si="4"/>
        <v>108.94502521445719</v>
      </c>
    </row>
    <row r="34" spans="1:7" hidden="1">
      <c r="A34" s="7">
        <f t="shared" si="5"/>
        <v>3000000</v>
      </c>
      <c r="B34" s="7">
        <f t="shared" si="0"/>
        <v>113574834.51881897</v>
      </c>
      <c r="C34" s="7">
        <f t="shared" si="1"/>
        <v>1.1761934019862497</v>
      </c>
      <c r="D34" s="8">
        <f t="shared" si="2"/>
        <v>1.6231468947410244</v>
      </c>
      <c r="E34" s="9">
        <f t="shared" si="3"/>
        <v>9646.8750000000018</v>
      </c>
      <c r="F34" s="8">
        <f t="shared" si="4"/>
        <v>108.50449519039091</v>
      </c>
    </row>
    <row r="35" spans="1:7" hidden="1">
      <c r="A35" s="7">
        <f t="shared" si="5"/>
        <v>3100000</v>
      </c>
      <c r="B35" s="7">
        <f t="shared" si="0"/>
        <v>116437069.51000412</v>
      </c>
      <c r="C35" s="7">
        <f t="shared" si="1"/>
        <v>1.166937116561753</v>
      </c>
      <c r="D35" s="8">
        <f t="shared" si="2"/>
        <v>1.6103732208552191</v>
      </c>
      <c r="E35" s="9">
        <f t="shared" si="3"/>
        <v>9968.4375000000018</v>
      </c>
      <c r="F35" s="8">
        <f t="shared" si="4"/>
        <v>108.0767031415028</v>
      </c>
    </row>
    <row r="36" spans="1:7" hidden="1">
      <c r="A36" s="7">
        <f t="shared" si="5"/>
        <v>3200000</v>
      </c>
      <c r="B36" s="7">
        <f t="shared" si="0"/>
        <v>119269989.26227373</v>
      </c>
      <c r="C36" s="7">
        <f t="shared" si="1"/>
        <v>1.1579747316460913</v>
      </c>
      <c r="D36" s="8">
        <f t="shared" si="2"/>
        <v>1.598005129671606</v>
      </c>
      <c r="E36" s="9">
        <f t="shared" si="3"/>
        <v>10290.000000000002</v>
      </c>
      <c r="F36" s="8">
        <f t="shared" si="4"/>
        <v>107.660874387517</v>
      </c>
    </row>
    <row r="37" spans="1:7" hidden="1">
      <c r="A37" s="7">
        <f t="shared" si="5"/>
        <v>3300000</v>
      </c>
      <c r="B37" s="7">
        <f t="shared" si="0"/>
        <v>122074510.1800559</v>
      </c>
      <c r="C37" s="7">
        <f t="shared" si="1"/>
        <v>1.1492881566334034</v>
      </c>
      <c r="D37" s="8">
        <f t="shared" si="2"/>
        <v>1.5860176561540966</v>
      </c>
      <c r="E37" s="9">
        <f t="shared" si="3"/>
        <v>10611.562500000002</v>
      </c>
      <c r="F37" s="8">
        <f t="shared" si="4"/>
        <v>107.25630392959526</v>
      </c>
    </row>
    <row r="38" spans="1:7" hidden="1">
      <c r="A38" s="7">
        <f t="shared" si="5"/>
        <v>3400000</v>
      </c>
      <c r="B38" s="7">
        <f t="shared" si="0"/>
        <v>124851493.10178098</v>
      </c>
      <c r="C38" s="7">
        <f t="shared" si="1"/>
        <v>1.1408609214765644</v>
      </c>
      <c r="D38" s="8">
        <f t="shared" si="2"/>
        <v>1.5743880716376588</v>
      </c>
      <c r="E38" s="9">
        <f t="shared" si="3"/>
        <v>10933.125000000002</v>
      </c>
      <c r="F38" s="8">
        <f t="shared" si="4"/>
        <v>106.86234827857668</v>
      </c>
    </row>
    <row r="39" spans="1:7">
      <c r="A39" s="10">
        <f t="shared" si="5"/>
        <v>3500000</v>
      </c>
      <c r="B39" s="10">
        <f t="shared" si="0"/>
        <v>127601748.20572798</v>
      </c>
      <c r="C39" s="10">
        <f t="shared" si="1"/>
        <v>1.1326779887263512</v>
      </c>
      <c r="D39" s="11">
        <f t="shared" si="2"/>
        <v>1.5630956244423644</v>
      </c>
      <c r="E39" s="12">
        <f t="shared" si="3"/>
        <v>11254.687500000002</v>
      </c>
      <c r="F39" s="11">
        <f t="shared" si="4"/>
        <v>106.47841845160588</v>
      </c>
      <c r="G39" t="s">
        <v>21</v>
      </c>
    </row>
    <row r="40" spans="1:7" hidden="1">
      <c r="A40" s="7">
        <f t="shared" si="5"/>
        <v>3600000</v>
      </c>
      <c r="B40" s="7">
        <f t="shared" si="0"/>
        <v>130326039.35479718</v>
      </c>
      <c r="C40" s="7">
        <f t="shared" si="1"/>
        <v>1.1247255920552934</v>
      </c>
      <c r="D40" s="8">
        <f t="shared" si="2"/>
        <v>1.5521213170363048</v>
      </c>
      <c r="E40" s="9">
        <f t="shared" si="3"/>
        <v>11576.250000000002</v>
      </c>
      <c r="F40" s="8">
        <f t="shared" si="4"/>
        <v>106.10397394177403</v>
      </c>
    </row>
    <row r="41" spans="1:7" hidden="1">
      <c r="A41" s="7">
        <f t="shared" si="5"/>
        <v>3700000</v>
      </c>
      <c r="B41" s="7">
        <f t="shared" si="0"/>
        <v>133025087.95820062</v>
      </c>
      <c r="C41" s="7">
        <f t="shared" si="1"/>
        <v>1.1169910969104835</v>
      </c>
      <c r="D41" s="8">
        <f t="shared" si="2"/>
        <v>1.5414477137364671</v>
      </c>
      <c r="E41" s="9">
        <f t="shared" si="3"/>
        <v>11897.812500000002</v>
      </c>
      <c r="F41" s="8">
        <f t="shared" si="4"/>
        <v>105.73851750254101</v>
      </c>
    </row>
    <row r="42" spans="1:7" hidden="1">
      <c r="A42" s="7">
        <f t="shared" si="5"/>
        <v>3800000</v>
      </c>
      <c r="B42" s="7">
        <f t="shared" si="0"/>
        <v>135699576.4154031</v>
      </c>
      <c r="C42" s="7">
        <f t="shared" si="1"/>
        <v>1.1094628797531036</v>
      </c>
      <c r="D42" s="8">
        <f t="shared" si="2"/>
        <v>1.5310587740592829</v>
      </c>
      <c r="E42" s="9">
        <f t="shared" si="3"/>
        <v>12219.375000000002</v>
      </c>
      <c r="F42" s="8">
        <f t="shared" si="4"/>
        <v>105.38159061798538</v>
      </c>
    </row>
    <row r="43" spans="1:7" hidden="1">
      <c r="A43" s="7">
        <f t="shared" si="5"/>
        <v>3900000</v>
      </c>
      <c r="B43" s="7">
        <f t="shared" si="0"/>
        <v>138350151.19732198</v>
      </c>
      <c r="C43" s="7">
        <f t="shared" si="1"/>
        <v>1.1021302229868057</v>
      </c>
      <c r="D43" s="8">
        <f t="shared" si="2"/>
        <v>1.5209397077217919</v>
      </c>
      <c r="E43" s="9">
        <f t="shared" si="3"/>
        <v>12540.937500000002</v>
      </c>
      <c r="F43" s="8">
        <f t="shared" si="4"/>
        <v>105.03276955316721</v>
      </c>
    </row>
    <row r="44" spans="1:7" hidden="1">
      <c r="A44" s="7">
        <f t="shared" si="5"/>
        <v>4000000</v>
      </c>
      <c r="B44" s="7">
        <f t="shared" si="0"/>
        <v>140977425.61132327</v>
      </c>
      <c r="C44" s="7">
        <f t="shared" si="1"/>
        <v>1.0949832231908547</v>
      </c>
      <c r="D44" s="8">
        <f t="shared" si="2"/>
        <v>1.5110768480033794</v>
      </c>
      <c r="E44" s="9">
        <f t="shared" si="3"/>
        <v>12862.500000000002</v>
      </c>
      <c r="F44" s="8">
        <f t="shared" si="4"/>
        <v>104.69166189745569</v>
      </c>
    </row>
    <row r="45" spans="1:7" hidden="1">
      <c r="A45" s="7">
        <f t="shared" si="5"/>
        <v>4100000</v>
      </c>
      <c r="B45" s="7">
        <f t="shared" si="0"/>
        <v>143581982.28956649</v>
      </c>
      <c r="C45" s="7">
        <f t="shared" si="1"/>
        <v>1.0880127106862023</v>
      </c>
      <c r="D45" s="8">
        <f t="shared" si="2"/>
        <v>1.501457540746959</v>
      </c>
      <c r="E45" s="9">
        <f t="shared" si="3"/>
        <v>13184.062500000002</v>
      </c>
      <c r="F45" s="8">
        <f t="shared" si="4"/>
        <v>104.35790352860012</v>
      </c>
    </row>
    <row r="46" spans="1:7" hidden="1">
      <c r="A46" s="7">
        <f t="shared" si="5"/>
        <v>4200000</v>
      </c>
      <c r="B46" s="7">
        <f t="shared" si="0"/>
        <v>146164375.43445709</v>
      </c>
      <c r="C46" s="7">
        <f t="shared" si="1"/>
        <v>1.0812101787953949</v>
      </c>
      <c r="D46" s="8">
        <f t="shared" si="2"/>
        <v>1.4920700467376449</v>
      </c>
      <c r="E46" s="9">
        <f t="shared" si="3"/>
        <v>13505.625000000002</v>
      </c>
      <c r="F46" s="8">
        <f t="shared" si="4"/>
        <v>104.03115593739399</v>
      </c>
    </row>
    <row r="47" spans="1:7" hidden="1">
      <c r="A47" s="7">
        <f t="shared" si="5"/>
        <v>4300000</v>
      </c>
      <c r="B47" s="7">
        <f t="shared" si="0"/>
        <v>148725132.85014027</v>
      </c>
      <c r="C47" s="7">
        <f t="shared" si="1"/>
        <v>1.0745677214272991</v>
      </c>
      <c r="D47" s="8">
        <f t="shared" si="2"/>
        <v>1.4829034555696725</v>
      </c>
      <c r="E47" s="9">
        <f t="shared" si="3"/>
        <v>13827.187500000002</v>
      </c>
      <c r="F47" s="8">
        <f t="shared" si="4"/>
        <v>103.71110386259848</v>
      </c>
    </row>
    <row r="48" spans="1:7" hidden="1">
      <c r="A48" s="7">
        <f t="shared" si="5"/>
        <v>4400000</v>
      </c>
      <c r="B48" s="7">
        <f t="shared" si="0"/>
        <v>151264757.78492898</v>
      </c>
      <c r="C48" s="7">
        <f t="shared" si="1"/>
        <v>1.0680779778380085</v>
      </c>
      <c r="D48" s="8">
        <f t="shared" si="2"/>
        <v>1.4739476094164516</v>
      </c>
      <c r="E48" s="9">
        <f t="shared" si="3"/>
        <v>14148.750000000002</v>
      </c>
      <c r="F48" s="8">
        <f t="shared" si="4"/>
        <v>103.39745319381579</v>
      </c>
    </row>
    <row r="49" spans="1:7" hidden="1">
      <c r="A49" s="7">
        <f t="shared" si="5"/>
        <v>4500000</v>
      </c>
      <c r="B49" s="7">
        <f t="shared" si="0"/>
        <v>153783730.60616276</v>
      </c>
      <c r="C49" s="7">
        <f t="shared" si="1"/>
        <v>1.0617340836000568</v>
      </c>
      <c r="D49" s="8">
        <f t="shared" si="2"/>
        <v>1.4651930353680782</v>
      </c>
      <c r="E49" s="9">
        <f t="shared" si="3"/>
        <v>14470.312500000002</v>
      </c>
      <c r="F49" s="8">
        <f t="shared" si="4"/>
        <v>103.08992910659666</v>
      </c>
    </row>
    <row r="50" spans="1:7" hidden="1">
      <c r="A50" s="7">
        <f t="shared" si="5"/>
        <v>4600000</v>
      </c>
      <c r="B50" s="7">
        <f t="shared" si="0"/>
        <v>156282510.32612616</v>
      </c>
      <c r="C50" s="7">
        <f t="shared" si="1"/>
        <v>1.0555296269610071</v>
      </c>
      <c r="D50" s="8">
        <f t="shared" si="2"/>
        <v>1.4566308852061896</v>
      </c>
      <c r="E50" s="9">
        <f t="shared" si="3"/>
        <v>14791.875000000002</v>
      </c>
      <c r="F50" s="8">
        <f t="shared" si="4"/>
        <v>102.78827439950966</v>
      </c>
    </row>
    <row r="51" spans="1:7" hidden="1">
      <c r="A51" s="7">
        <f t="shared" si="5"/>
        <v>4700000</v>
      </c>
      <c r="B51" s="7">
        <f t="shared" si="0"/>
        <v>158761535.99522379</v>
      </c>
      <c r="C51" s="7">
        <f t="shared" si="1"/>
        <v>1.0494586098958139</v>
      </c>
      <c r="D51" s="8">
        <f t="shared" si="2"/>
        <v>1.448252881656223</v>
      </c>
      <c r="E51" s="9">
        <f t="shared" si="3"/>
        <v>15113.437500000002</v>
      </c>
      <c r="F51" s="8">
        <f t="shared" si="4"/>
        <v>102.49224800741339</v>
      </c>
    </row>
    <row r="52" spans="1:7" hidden="1">
      <c r="A52" s="7">
        <f t="shared" si="5"/>
        <v>4800000</v>
      </c>
      <c r="B52" s="7">
        <f t="shared" si="0"/>
        <v>161221227.97654051</v>
      </c>
      <c r="C52" s="7">
        <f t="shared" si="1"/>
        <v>1.0435154132598985</v>
      </c>
      <c r="D52" s="8">
        <f t="shared" si="2"/>
        <v>1.4400512702986599</v>
      </c>
      <c r="E52" s="9">
        <f t="shared" si="3"/>
        <v>15435.000000000002</v>
      </c>
      <c r="F52" s="8">
        <f t="shared" si="4"/>
        <v>102.20162366893335</v>
      </c>
    </row>
    <row r="53" spans="1:7" hidden="1">
      <c r="A53" s="7">
        <f t="shared" si="5"/>
        <v>4900000</v>
      </c>
      <c r="B53" s="7">
        <f t="shared" si="0"/>
        <v>163661989.11414811</v>
      </c>
      <c r="C53" s="7">
        <f t="shared" si="1"/>
        <v>1.0376947655354964</v>
      </c>
      <c r="D53" s="8">
        <f t="shared" si="2"/>
        <v>1.4320187764389849</v>
      </c>
      <c r="E53" s="9">
        <f t="shared" si="3"/>
        <v>15756.562500000002</v>
      </c>
      <c r="F53" s="8">
        <f t="shared" si="4"/>
        <v>101.91618872928923</v>
      </c>
    </row>
    <row r="54" spans="1:7" hidden="1">
      <c r="A54" s="7">
        <f t="shared" si="5"/>
        <v>5000000</v>
      </c>
      <c r="B54" s="7">
        <f t="shared" si="0"/>
        <v>166084205.80600554</v>
      </c>
      <c r="C54" s="7">
        <f t="shared" si="1"/>
        <v>1.0319917147356181</v>
      </c>
      <c r="D54" s="8">
        <f t="shared" si="2"/>
        <v>1.424148566335153</v>
      </c>
      <c r="E54" s="9">
        <f t="shared" si="3"/>
        <v>16078.125000000002</v>
      </c>
      <c r="F54" s="8">
        <f t="shared" si="4"/>
        <v>101.63574306225955</v>
      </c>
    </row>
    <row r="55" spans="1:7" hidden="1">
      <c r="A55" s="7">
        <f t="shared" si="5"/>
        <v>5100000</v>
      </c>
      <c r="B55" s="7">
        <f t="shared" si="0"/>
        <v>168488248.99099699</v>
      </c>
      <c r="C55" s="7">
        <f t="shared" si="1"/>
        <v>1.0264016030903715</v>
      </c>
      <c r="D55" s="8">
        <f t="shared" si="2"/>
        <v>1.4164342122647127</v>
      </c>
      <c r="E55" s="9">
        <f t="shared" si="3"/>
        <v>16399.687500000004</v>
      </c>
      <c r="F55" s="8">
        <f t="shared" si="4"/>
        <v>101.36009809729556</v>
      </c>
    </row>
    <row r="56" spans="1:7" hidden="1">
      <c r="A56" s="7">
        <f t="shared" si="5"/>
        <v>5200000</v>
      </c>
      <c r="B56" s="7">
        <f t="shared" si="0"/>
        <v>170874475.05853006</v>
      </c>
      <c r="C56" s="7">
        <f t="shared" si="1"/>
        <v>1.0209200441914108</v>
      </c>
      <c r="D56" s="8">
        <f t="shared" si="2"/>
        <v>1.4088696609841469</v>
      </c>
      <c r="E56" s="9">
        <f t="shared" si="3"/>
        <v>16721.250000000004</v>
      </c>
      <c r="F56" s="8">
        <f t="shared" si="4"/>
        <v>101.08907593967977</v>
      </c>
    </row>
    <row r="57" spans="1:7" hidden="1">
      <c r="A57" s="7">
        <f t="shared" si="5"/>
        <v>5300000</v>
      </c>
      <c r="B57" s="7">
        <f t="shared" si="0"/>
        <v>173243226.68814135</v>
      </c>
      <c r="C57" s="7">
        <f t="shared" si="1"/>
        <v>1.0155429023135174</v>
      </c>
      <c r="D57" s="8">
        <f t="shared" si="2"/>
        <v>1.4014492051926539</v>
      </c>
      <c r="E57" s="9">
        <f t="shared" si="3"/>
        <v>17042.812500000004</v>
      </c>
      <c r="F57" s="8">
        <f t="shared" si="4"/>
        <v>100.8225085732218</v>
      </c>
    </row>
    <row r="58" spans="1:7" hidden="1">
      <c r="A58" s="7">
        <f t="shared" si="5"/>
        <v>5400000</v>
      </c>
      <c r="B58" s="7">
        <f t="shared" si="0"/>
        <v>175594833.62571701</v>
      </c>
      <c r="C58" s="7">
        <f t="shared" si="1"/>
        <v>1.0102662736691008</v>
      </c>
      <c r="D58" s="8">
        <f t="shared" si="2"/>
        <v>1.3941674576633589</v>
      </c>
      <c r="E58" s="9">
        <f t="shared" si="3"/>
        <v>17364.375000000004</v>
      </c>
      <c r="F58" s="8">
        <f t="shared" si="4"/>
        <v>100.56023713634644</v>
      </c>
    </row>
    <row r="59" spans="1:7">
      <c r="A59" s="10">
        <f t="shared" si="5"/>
        <v>5500000</v>
      </c>
      <c r="B59" s="10">
        <f t="shared" si="0"/>
        <v>177929613.40219778</v>
      </c>
      <c r="C59" s="10">
        <f t="shared" si="1"/>
        <v>1.0050864693827717</v>
      </c>
      <c r="D59" s="11">
        <f t="shared" si="2"/>
        <v>1.3870193277482248</v>
      </c>
      <c r="E59" s="12">
        <f t="shared" si="3"/>
        <v>17685.937500000004</v>
      </c>
      <c r="F59" s="11">
        <f t="shared" si="4"/>
        <v>100.302111263591</v>
      </c>
      <c r="G59" t="s">
        <v>22</v>
      </c>
    </row>
    <row r="60" spans="1:7">
      <c r="A60" s="13">
        <f t="shared" si="5"/>
        <v>5600000</v>
      </c>
      <c r="B60" s="13">
        <f t="shared" si="0"/>
        <v>180247872</v>
      </c>
      <c r="C60" s="13">
        <f t="shared" si="1"/>
        <v>1</v>
      </c>
      <c r="D60" s="14">
        <f t="shared" si="2"/>
        <v>1.38</v>
      </c>
      <c r="E60" s="15">
        <f t="shared" si="3"/>
        <v>18007.500000000004</v>
      </c>
      <c r="F60" s="14">
        <f t="shared" si="4"/>
        <v>100.04798848552628</v>
      </c>
      <c r="G60" t="s">
        <v>13</v>
      </c>
    </row>
    <row r="61" spans="1:7" hidden="1">
      <c r="A61" s="7">
        <f t="shared" si="5"/>
        <v>5700000</v>
      </c>
      <c r="B61" s="7">
        <f t="shared" si="0"/>
        <v>182549904.47182152</v>
      </c>
      <c r="C61" s="7">
        <f t="shared" si="1"/>
        <v>0.99500356136691093</v>
      </c>
      <c r="D61" s="8">
        <f t="shared" si="2"/>
        <v>1.373104914686337</v>
      </c>
      <c r="E61" s="9">
        <f t="shared" si="3"/>
        <v>18329.062500000004</v>
      </c>
      <c r="F61" s="8">
        <f t="shared" si="4"/>
        <v>99.797733680972087</v>
      </c>
    </row>
    <row r="62" spans="1:7" hidden="1">
      <c r="A62" s="7">
        <f t="shared" si="5"/>
        <v>5800000</v>
      </c>
      <c r="B62" s="7">
        <f t="shared" si="0"/>
        <v>184835995.51601157</v>
      </c>
      <c r="C62" s="7">
        <f t="shared" si="1"/>
        <v>0.990094021738121</v>
      </c>
      <c r="D62" s="8">
        <f t="shared" si="2"/>
        <v>1.3663297499986069</v>
      </c>
      <c r="E62" s="9">
        <f t="shared" si="3"/>
        <v>18650.625000000004</v>
      </c>
      <c r="F62" s="8">
        <f t="shared" si="4"/>
        <v>99.551218576117364</v>
      </c>
    </row>
    <row r="63" spans="1:7" hidden="1">
      <c r="A63" s="7">
        <f t="shared" si="5"/>
        <v>5900000</v>
      </c>
      <c r="B63" s="7">
        <f t="shared" si="0"/>
        <v>187106420.0122495</v>
      </c>
      <c r="C63" s="7">
        <f t="shared" si="1"/>
        <v>0.98526840998663656</v>
      </c>
      <c r="D63" s="8">
        <f t="shared" si="2"/>
        <v>1.3596704057815583</v>
      </c>
      <c r="E63" s="9">
        <f t="shared" si="3"/>
        <v>18972.187500000004</v>
      </c>
      <c r="F63" s="8">
        <f t="shared" si="4"/>
        <v>99.308321285792729</v>
      </c>
    </row>
    <row r="64" spans="1:7" hidden="1">
      <c r="A64" s="7">
        <f t="shared" si="5"/>
        <v>6000000</v>
      </c>
      <c r="B64" s="7">
        <f t="shared" si="0"/>
        <v>189361443.52089736</v>
      </c>
      <c r="C64" s="7">
        <f t="shared" si="1"/>
        <v>0.98052390480466189</v>
      </c>
      <c r="D64" s="8">
        <f t="shared" si="2"/>
        <v>1.3531229886304332</v>
      </c>
      <c r="E64" s="9">
        <f t="shared" si="3"/>
        <v>19293.750000000004</v>
      </c>
      <c r="F64" s="8">
        <f t="shared" si="4"/>
        <v>99.068925892697251</v>
      </c>
    </row>
    <row r="65" spans="1:6" hidden="1">
      <c r="A65" s="7">
        <f t="shared" si="5"/>
        <v>6100000</v>
      </c>
      <c r="B65" s="7">
        <f t="shared" si="0"/>
        <v>191601322.74905434</v>
      </c>
      <c r="C65" s="7">
        <f t="shared" si="1"/>
        <v>0.97585782479703176</v>
      </c>
      <c r="D65" s="8">
        <f t="shared" si="2"/>
        <v>1.3466837982199038</v>
      </c>
      <c r="E65" s="9">
        <f t="shared" si="3"/>
        <v>19615.312500000004</v>
      </c>
      <c r="F65" s="8">
        <f t="shared" si="4"/>
        <v>98.832922060861719</v>
      </c>
    </row>
    <row r="66" spans="1:6" hidden="1">
      <c r="A66" s="7">
        <f t="shared" si="5"/>
        <v>6200000</v>
      </c>
      <c r="B66" s="7">
        <f t="shared" si="0"/>
        <v>193826305.98604295</v>
      </c>
      <c r="C66" s="7">
        <f t="shared" si="1"/>
        <v>0.97126761938016526</v>
      </c>
      <c r="D66" s="8">
        <f t="shared" si="2"/>
        <v>1.3403493147446279</v>
      </c>
      <c r="E66" s="9">
        <f t="shared" si="3"/>
        <v>19936.875000000004</v>
      </c>
      <c r="F66" s="8">
        <f t="shared" si="4"/>
        <v>98.600204680049728</v>
      </c>
    </row>
    <row r="67" spans="1:6" hidden="1">
      <c r="A67" s="7">
        <f t="shared" si="5"/>
        <v>6300000</v>
      </c>
      <c r="B67" s="7">
        <f t="shared" si="0"/>
        <v>196036633.51079366</v>
      </c>
      <c r="C67" s="7">
        <f t="shared" si="1"/>
        <v>0.96675086040920211</v>
      </c>
      <c r="D67" s="8">
        <f t="shared" si="2"/>
        <v>1.3341161873646987</v>
      </c>
      <c r="E67" s="9">
        <f t="shared" si="3"/>
        <v>20258.437500000004</v>
      </c>
      <c r="F67" s="8">
        <f t="shared" si="4"/>
        <v>98.37067353816353</v>
      </c>
    </row>
    <row r="68" spans="1:6" hidden="1">
      <c r="A68" s="7">
        <f t="shared" si="5"/>
        <v>6400000</v>
      </c>
      <c r="B68" s="7">
        <f t="shared" si="0"/>
        <v>198232537.97335753</v>
      </c>
      <c r="C68" s="7">
        <f t="shared" si="1"/>
        <v>0.96230523446450367</v>
      </c>
      <c r="D68" s="8">
        <f t="shared" si="2"/>
        <v>1.3279812235610149</v>
      </c>
      <c r="E68" s="9">
        <f t="shared" si="3"/>
        <v>20580.000000000004</v>
      </c>
      <c r="F68" s="8">
        <f t="shared" si="4"/>
        <v>98.14423301904138</v>
      </c>
    </row>
    <row r="69" spans="1:6" hidden="1">
      <c r="A69" s="7">
        <f t="shared" si="5"/>
        <v>6500000</v>
      </c>
      <c r="B69" s="7">
        <f t="shared" si="0"/>
        <v>200414244.75256941</v>
      </c>
      <c r="C69" s="7">
        <f t="shared" si="1"/>
        <v>0.95792853573617409</v>
      </c>
      <c r="D69" s="8">
        <f t="shared" si="2"/>
        <v>1.32194137931592</v>
      </c>
      <c r="E69" s="9">
        <f t="shared" si="3"/>
        <v>20901.562500000004</v>
      </c>
      <c r="F69" s="8">
        <f t="shared" si="4"/>
        <v>97.920791823314048</v>
      </c>
    </row>
    <row r="70" spans="1:6" hidden="1">
      <c r="A70" s="7">
        <f t="shared" si="5"/>
        <v>6600000</v>
      </c>
      <c r="B70" s="7">
        <f t="shared" si="0"/>
        <v>202581972.2916972</v>
      </c>
      <c r="C70" s="7">
        <f t="shared" si="1"/>
        <v>0.95361865945181568</v>
      </c>
      <c r="D70" s="8">
        <f t="shared" si="2"/>
        <v>1.3159937500435055</v>
      </c>
      <c r="E70" s="9">
        <f t="shared" si="3"/>
        <v>21223.125000000004</v>
      </c>
      <c r="F70" s="8">
        <f t="shared" si="4"/>
        <v>97.700262710234782</v>
      </c>
    </row>
    <row r="71" spans="1:6" hidden="1">
      <c r="A71" s="7">
        <f t="shared" si="5"/>
        <v>6700000</v>
      </c>
      <c r="B71" s="7">
        <f t="shared" si="0"/>
        <v>204735932.41374385</v>
      </c>
      <c r="C71" s="7">
        <f t="shared" si="1"/>
        <v>0.94937359579849312</v>
      </c>
      <c r="D71" s="8">
        <f t="shared" si="2"/>
        <v>1.3101355622019204</v>
      </c>
      <c r="E71" s="9">
        <f t="shared" si="3"/>
        <v>21544.687500000004</v>
      </c>
      <c r="F71" s="8">
        <f t="shared" si="4"/>
        <v>97.482562258614209</v>
      </c>
    </row>
    <row r="72" spans="1:6" hidden="1">
      <c r="A72" s="7">
        <f t="shared" si="5"/>
        <v>6800000</v>
      </c>
      <c r="B72" s="7">
        <f t="shared" si="0"/>
        <v>206876330.61792263</v>
      </c>
      <c r="C72" s="7">
        <f t="shared" si="1"/>
        <v>0.94519142429497671</v>
      </c>
      <c r="D72" s="8">
        <f t="shared" si="2"/>
        <v>1.3043641655270677</v>
      </c>
      <c r="E72" s="9">
        <f t="shared" si="3"/>
        <v>21866.250000000004</v>
      </c>
      <c r="F72" s="8">
        <f t="shared" si="4"/>
        <v>97.26761064518341</v>
      </c>
    </row>
    <row r="73" spans="1:6" hidden="1">
      <c r="A73" s="7">
        <f t="shared" si="5"/>
        <v>6900000</v>
      </c>
      <c r="B73" s="7">
        <f t="shared" si="0"/>
        <v>209003366.35868853</v>
      </c>
      <c r="C73" s="7">
        <f t="shared" si="1"/>
        <v>0.94107030857481433</v>
      </c>
      <c r="D73" s="8">
        <f t="shared" si="2"/>
        <v>1.2986770258332436</v>
      </c>
      <c r="E73" s="9">
        <f t="shared" si="3"/>
        <v>22187.812500000004</v>
      </c>
      <c r="F73" s="8">
        <f t="shared" si="4"/>
        <v>97.055331438877985</v>
      </c>
    </row>
    <row r="74" spans="1:6" hidden="1">
      <c r="A74" s="7">
        <f t="shared" si="5"/>
        <v>7000000</v>
      </c>
      <c r="B74" s="7">
        <f t="shared" ref="B74:B137" si="6">(A74*9.8)*D74*(1+B$4)</f>
        <v>211117233.30859196</v>
      </c>
      <c r="C74" s="7">
        <f t="shared" ref="C74:C137" si="7" xml:space="preserve"> 1 - B$5 * LOG(A74 / B$7)</f>
        <v>0.93700849154476329</v>
      </c>
      <c r="D74" s="8">
        <f t="shared" ref="D74:D137" si="8">B$6 * C74</f>
        <v>1.2930717183317733</v>
      </c>
      <c r="E74" s="9">
        <f t="shared" ref="E74:E137" si="9">0.5 * B$1 * B$2 * (B$3*A74)</f>
        <v>22509.375000000004</v>
      </c>
      <c r="F74" s="8">
        <f t="shared" ref="F74:F137" si="10" xml:space="preserve"> SQRT((2 * B74) / (B$1 * B$2 * (B$3*A74)))</f>
        <v>96.845651409686226</v>
      </c>
    </row>
    <row r="75" spans="1:6" hidden="1">
      <c r="A75" s="7">
        <f t="shared" ref="A75:A138" si="11">A74+100000</f>
        <v>7100000</v>
      </c>
      <c r="B75" s="7">
        <f t="shared" si="6"/>
        <v>213218119.60610864</v>
      </c>
      <c r="C75" s="7">
        <f t="shared" si="7"/>
        <v>0.93300429088663139</v>
      </c>
      <c r="D75" s="8">
        <f t="shared" si="8"/>
        <v>1.2875459214235512</v>
      </c>
      <c r="E75" s="9">
        <f t="shared" si="9"/>
        <v>22830.937500000004</v>
      </c>
      <c r="F75" s="8">
        <f t="shared" si="10"/>
        <v>96.638500350837518</v>
      </c>
    </row>
    <row r="76" spans="1:6" hidden="1">
      <c r="A76" s="7">
        <f t="shared" si="11"/>
        <v>7200000</v>
      </c>
      <c r="B76" s="7">
        <f t="shared" si="6"/>
        <v>215306208.0895057</v>
      </c>
      <c r="C76" s="7">
        <f t="shared" si="7"/>
        <v>0.92905609487370577</v>
      </c>
      <c r="D76" s="8">
        <f t="shared" si="8"/>
        <v>1.2820974109257139</v>
      </c>
      <c r="E76" s="9">
        <f t="shared" si="9"/>
        <v>23152.500000000004</v>
      </c>
      <c r="F76" s="8">
        <f t="shared" si="10"/>
        <v>96.433810913226083</v>
      </c>
    </row>
    <row r="77" spans="1:6" hidden="1">
      <c r="A77" s="7">
        <f t="shared" si="11"/>
        <v>7300000</v>
      </c>
      <c r="B77" s="7">
        <f t="shared" si="6"/>
        <v>217381676.51771262</v>
      </c>
      <c r="C77" s="7">
        <f t="shared" si="7"/>
        <v>0.92516235847573391</v>
      </c>
      <c r="D77" s="8">
        <f t="shared" si="8"/>
        <v>1.2767240546965126</v>
      </c>
      <c r="E77" s="9">
        <f t="shared" si="9"/>
        <v>23474.062500000004</v>
      </c>
      <c r="F77" s="8">
        <f t="shared" si="10"/>
        <v>96.231518451070386</v>
      </c>
    </row>
    <row r="78" spans="1:6" hidden="1">
      <c r="A78" s="7">
        <f t="shared" si="11"/>
        <v>7400000</v>
      </c>
      <c r="B78" s="7">
        <f t="shared" si="6"/>
        <v>219444697.77908787</v>
      </c>
      <c r="C78" s="7">
        <f t="shared" si="7"/>
        <v>0.92132159972889571</v>
      </c>
      <c r="D78" s="8">
        <f t="shared" si="8"/>
        <v>1.2714238076258759</v>
      </c>
      <c r="E78" s="9">
        <f t="shared" si="9"/>
        <v>23795.625000000004</v>
      </c>
      <c r="F78" s="8">
        <f t="shared" si="10"/>
        <v>96.031560877902791</v>
      </c>
    </row>
    <row r="79" spans="1:6" hidden="1">
      <c r="A79" s="7">
        <f t="shared" si="11"/>
        <v>7500000</v>
      </c>
      <c r="B79" s="7">
        <f t="shared" si="6"/>
        <v>221495440.08889881</v>
      </c>
      <c r="C79" s="7">
        <f t="shared" si="7"/>
        <v>0.91753239634942529</v>
      </c>
      <c r="D79" s="8">
        <f t="shared" si="8"/>
        <v>1.2661947069622068</v>
      </c>
      <c r="E79" s="9">
        <f t="shared" si="9"/>
        <v>24117.187500000004</v>
      </c>
      <c r="F79" s="8">
        <f t="shared" si="10"/>
        <v>95.833878532068212</v>
      </c>
    </row>
    <row r="80" spans="1:6" hidden="1">
      <c r="A80" s="7">
        <f t="shared" si="11"/>
        <v>7600000</v>
      </c>
      <c r="B80" s="7">
        <f t="shared" si="6"/>
        <v>223534067.17626819</v>
      </c>
      <c r="C80" s="7">
        <f t="shared" si="7"/>
        <v>0.91379338257151588</v>
      </c>
      <c r="D80" s="8">
        <f t="shared" si="8"/>
        <v>1.2610348679486918</v>
      </c>
      <c r="E80" s="9">
        <f t="shared" si="9"/>
        <v>24438.750000000004</v>
      </c>
      <c r="F80" s="8">
        <f t="shared" si="10"/>
        <v>95.638414050986043</v>
      </c>
    </row>
    <row r="81" spans="1:6" hidden="1">
      <c r="A81" s="7">
        <f t="shared" si="11"/>
        <v>7700000</v>
      </c>
      <c r="B81" s="7">
        <f t="shared" si="6"/>
        <v>225560738.46127954</v>
      </c>
      <c r="C81" s="7">
        <f t="shared" si="7"/>
        <v>0.91010324619191707</v>
      </c>
      <c r="D81" s="8">
        <f t="shared" si="8"/>
        <v>1.2559424797448455</v>
      </c>
      <c r="E81" s="9">
        <f t="shared" si="9"/>
        <v>24760.312500000004</v>
      </c>
      <c r="F81" s="8">
        <f t="shared" si="10"/>
        <v>95.445112253496831</v>
      </c>
    </row>
    <row r="82" spans="1:6" hidden="1">
      <c r="A82" s="7">
        <f t="shared" si="11"/>
        <v>7800000</v>
      </c>
      <c r="B82" s="7">
        <f t="shared" si="6"/>
        <v>227575609.22288123</v>
      </c>
      <c r="C82" s="7">
        <f t="shared" si="7"/>
        <v>0.90646072580521797</v>
      </c>
      <c r="D82" s="8">
        <f t="shared" si="8"/>
        <v>1.2509158016112008</v>
      </c>
      <c r="E82" s="9">
        <f t="shared" si="9"/>
        <v>25081.875000000004</v>
      </c>
      <c r="F82" s="8">
        <f t="shared" si="10"/>
        <v>95.253920029675982</v>
      </c>
    </row>
    <row r="83" spans="1:6" hidden="1">
      <c r="A83" s="7">
        <f t="shared" si="11"/>
        <v>7900000</v>
      </c>
      <c r="B83" s="7">
        <f t="shared" si="6"/>
        <v>229578830.75817844</v>
      </c>
      <c r="C83" s="7">
        <f t="shared" si="7"/>
        <v>0.90286460821524328</v>
      </c>
      <c r="D83" s="8">
        <f t="shared" si="8"/>
        <v>1.2459531593370357</v>
      </c>
      <c r="E83" s="9">
        <f t="shared" si="9"/>
        <v>25403.437500000004</v>
      </c>
      <c r="F83" s="8">
        <f t="shared" si="10"/>
        <v>95.064786237551161</v>
      </c>
    </row>
    <row r="84" spans="1:6" hidden="1">
      <c r="A84" s="7">
        <f t="shared" si="11"/>
        <v>8000000</v>
      </c>
      <c r="B84" s="7">
        <f t="shared" si="6"/>
        <v>231570550.53365916</v>
      </c>
      <c r="C84" s="7">
        <f t="shared" si="7"/>
        <v>0.89931372600926696</v>
      </c>
      <c r="D84" s="8">
        <f t="shared" si="8"/>
        <v>1.2410529418927883</v>
      </c>
      <c r="E84" s="9">
        <f t="shared" si="9"/>
        <v>25725.000000000004</v>
      </c>
      <c r="F84" s="8">
        <f t="shared" si="10"/>
        <v>94.877661606209273</v>
      </c>
    </row>
    <row r="85" spans="1:6" hidden="1">
      <c r="A85" s="7">
        <f t="shared" si="11"/>
        <v>8100000</v>
      </c>
      <c r="B85" s="7">
        <f t="shared" si="6"/>
        <v>233550912.3288573</v>
      </c>
      <c r="C85" s="7">
        <f t="shared" si="7"/>
        <v>0.89580695528290799</v>
      </c>
      <c r="D85" s="8">
        <f t="shared" si="8"/>
        <v>1.236213598290413</v>
      </c>
      <c r="E85" s="9">
        <f t="shared" si="9"/>
        <v>26046.562500000004</v>
      </c>
      <c r="F85" s="8">
        <f t="shared" si="10"/>
        <v>94.692498644822948</v>
      </c>
    </row>
    <row r="86" spans="1:6" hidden="1">
      <c r="A86" s="7">
        <f t="shared" si="11"/>
        <v>8200000</v>
      </c>
      <c r="B86" s="7">
        <f t="shared" si="6"/>
        <v>235520056.37292087</v>
      </c>
      <c r="C86" s="7">
        <f t="shared" si="7"/>
        <v>0.89234321350461443</v>
      </c>
      <c r="D86" s="8">
        <f t="shared" si="8"/>
        <v>1.2314336346363679</v>
      </c>
      <c r="E86" s="9">
        <f t="shared" si="9"/>
        <v>26368.125000000004</v>
      </c>
      <c r="F86" s="8">
        <f t="shared" si="10"/>
        <v>94.509251557166536</v>
      </c>
    </row>
    <row r="87" spans="1:6" hidden="1">
      <c r="A87" s="7">
        <f t="shared" si="11"/>
        <v>8300000</v>
      </c>
      <c r="B87" s="7">
        <f t="shared" si="6"/>
        <v>237478119.47451729</v>
      </c>
      <c r="C87" s="7">
        <f t="shared" si="7"/>
        <v>0.88892145750958218</v>
      </c>
      <c r="D87" s="8">
        <f t="shared" si="8"/>
        <v>1.2267116113632233</v>
      </c>
      <c r="E87" s="9">
        <f t="shared" si="9"/>
        <v>26689.687500000004</v>
      </c>
      <c r="F87" s="8">
        <f t="shared" si="10"/>
        <v>94.327876161227707</v>
      </c>
    </row>
    <row r="88" spans="1:6" hidden="1">
      <c r="A88" s="7">
        <f t="shared" si="11"/>
        <v>8400000</v>
      </c>
      <c r="B88" s="7">
        <f t="shared" si="6"/>
        <v>239425235.14547738</v>
      </c>
      <c r="C88" s="7">
        <f t="shared" si="7"/>
        <v>0.88554068161380717</v>
      </c>
      <c r="D88" s="8">
        <f t="shared" si="8"/>
        <v>1.2220461406270537</v>
      </c>
      <c r="E88" s="9">
        <f t="shared" si="9"/>
        <v>27011.250000000004</v>
      </c>
      <c r="F88" s="8">
        <f t="shared" si="10"/>
        <v>94.148329813553048</v>
      </c>
    </row>
    <row r="89" spans="1:6" hidden="1">
      <c r="A89" s="7">
        <f t="shared" si="11"/>
        <v>8500000</v>
      </c>
      <c r="B89" s="7">
        <f t="shared" si="6"/>
        <v>241361533.71855068</v>
      </c>
      <c r="C89" s="7">
        <f t="shared" si="7"/>
        <v>0.88219991583974</v>
      </c>
      <c r="D89" s="8">
        <f t="shared" si="8"/>
        <v>1.2174358838588411</v>
      </c>
      <c r="E89" s="9">
        <f t="shared" si="9"/>
        <v>27332.812500000004</v>
      </c>
      <c r="F89" s="8">
        <f t="shared" si="10"/>
        <v>93.970571337996347</v>
      </c>
    </row>
    <row r="90" spans="1:6" hidden="1">
      <c r="A90" s="7">
        <f t="shared" si="11"/>
        <v>8600000</v>
      </c>
      <c r="B90" s="7">
        <f t="shared" si="6"/>
        <v>243287142.45961908</v>
      </c>
      <c r="C90" s="7">
        <f t="shared" si="7"/>
        <v>0.87889822424571129</v>
      </c>
      <c r="D90" s="8">
        <f t="shared" si="8"/>
        <v>1.2128795494590814</v>
      </c>
      <c r="E90" s="9">
        <f t="shared" si="9"/>
        <v>27654.375000000004</v>
      </c>
      <c r="F90" s="8">
        <f t="shared" si="10"/>
        <v>93.794560958564489</v>
      </c>
    </row>
    <row r="91" spans="1:6" hidden="1">
      <c r="A91" s="7">
        <f t="shared" si="11"/>
        <v>8700000</v>
      </c>
      <c r="B91" s="7">
        <f t="shared" si="6"/>
        <v>245202185.67469037</v>
      </c>
      <c r="C91" s="7">
        <f t="shared" si="7"/>
        <v>0.87563470335192828</v>
      </c>
      <c r="D91" s="8">
        <f t="shared" si="8"/>
        <v>1.208375890625661</v>
      </c>
      <c r="E91" s="9">
        <f t="shared" si="9"/>
        <v>27975.937500000004</v>
      </c>
      <c r="F91" s="8">
        <f t="shared" si="10"/>
        <v>93.620260236080625</v>
      </c>
    </row>
    <row r="92" spans="1:6" hidden="1">
      <c r="A92" s="7">
        <f t="shared" si="11"/>
        <v>8800000</v>
      </c>
      <c r="B92" s="7">
        <f t="shared" si="6"/>
        <v>247106784.81197184</v>
      </c>
      <c r="C92" s="7">
        <f t="shared" si="7"/>
        <v>0.87240848065642074</v>
      </c>
      <c r="D92" s="8">
        <f t="shared" si="8"/>
        <v>1.2039237033058605</v>
      </c>
      <c r="E92" s="9">
        <f t="shared" si="9"/>
        <v>28297.500000000004</v>
      </c>
      <c r="F92" s="8">
        <f t="shared" si="10"/>
        <v>93.447632008406217</v>
      </c>
    </row>
    <row r="93" spans="1:6" hidden="1">
      <c r="A93" s="7">
        <f t="shared" si="11"/>
        <v>8900000</v>
      </c>
      <c r="B93" s="7">
        <f t="shared" si="6"/>
        <v>249001058.55930403</v>
      </c>
      <c r="C93" s="7">
        <f t="shared" si="7"/>
        <v>0.86921871323483701</v>
      </c>
      <c r="D93" s="8">
        <f t="shared" si="8"/>
        <v>1.1995218242640751</v>
      </c>
      <c r="E93" s="9">
        <f t="shared" si="9"/>
        <v>28619.062500000004</v>
      </c>
      <c r="F93" s="8">
        <f t="shared" si="10"/>
        <v>93.276640333984062</v>
      </c>
    </row>
    <row r="94" spans="1:6" hidden="1">
      <c r="A94" s="7">
        <f t="shared" si="11"/>
        <v>9000000</v>
      </c>
      <c r="B94" s="7">
        <f t="shared" si="6"/>
        <v>250885122.9372147</v>
      </c>
      <c r="C94" s="7">
        <f t="shared" si="7"/>
        <v>0.86606458641846906</v>
      </c>
      <c r="D94" s="8">
        <f t="shared" si="8"/>
        <v>1.1951691292574873</v>
      </c>
      <c r="E94" s="9">
        <f t="shared" si="9"/>
        <v>28940.625000000004</v>
      </c>
      <c r="F94" s="8">
        <f t="shared" si="10"/>
        <v>93.107250438482538</v>
      </c>
    </row>
    <row r="95" spans="1:6" hidden="1">
      <c r="A95" s="7">
        <f t="shared" si="11"/>
        <v>9100000</v>
      </c>
      <c r="B95" s="7">
        <f t="shared" si="6"/>
        <v>252759091.38783666</v>
      </c>
      <c r="C95" s="7">
        <f t="shared" si="7"/>
        <v>0.86294531254531948</v>
      </c>
      <c r="D95" s="8">
        <f t="shared" si="8"/>
        <v>1.1908645313125408</v>
      </c>
      <c r="E95" s="9">
        <f t="shared" si="9"/>
        <v>29262.187500000004</v>
      </c>
      <c r="F95" s="8">
        <f t="shared" si="10"/>
        <v>92.939428664338294</v>
      </c>
    </row>
    <row r="96" spans="1:6" hidden="1">
      <c r="A96" s="7">
        <f t="shared" si="11"/>
        <v>9200000</v>
      </c>
      <c r="B96" s="7">
        <f t="shared" si="6"/>
        <v>254623074.85991684</v>
      </c>
      <c r="C96" s="7">
        <f t="shared" si="7"/>
        <v>0.85986012977941939</v>
      </c>
      <c r="D96" s="8">
        <f t="shared" si="8"/>
        <v>1.1866069790955986</v>
      </c>
      <c r="E96" s="9">
        <f t="shared" si="9"/>
        <v>29583.750000000004</v>
      </c>
      <c r="F96" s="8">
        <f t="shared" si="10"/>
        <v>92.773142423009872</v>
      </c>
    </row>
    <row r="97" spans="1:7" hidden="1">
      <c r="A97" s="7">
        <f t="shared" si="11"/>
        <v>9300000</v>
      </c>
      <c r="B97" s="7">
        <f t="shared" si="6"/>
        <v>256477181.89012867</v>
      </c>
      <c r="C97" s="7">
        <f t="shared" si="7"/>
        <v>0.85680830099397243</v>
      </c>
      <c r="D97" s="8">
        <f t="shared" si="8"/>
        <v>1.1823954553716818</v>
      </c>
      <c r="E97" s="9">
        <f t="shared" si="9"/>
        <v>29905.312500000004</v>
      </c>
      <c r="F97" s="8">
        <f t="shared" si="10"/>
        <v>92.608360149768671</v>
      </c>
    </row>
    <row r="98" spans="1:7" hidden="1">
      <c r="A98" s="7">
        <f t="shared" si="11"/>
        <v>9400000</v>
      </c>
      <c r="B98" s="7">
        <f t="shared" si="6"/>
        <v>258321518.6808874</v>
      </c>
      <c r="C98" s="7">
        <f t="shared" si="7"/>
        <v>0.85378911271422608</v>
      </c>
      <c r="D98" s="8">
        <f t="shared" si="8"/>
        <v>1.1782289755456319</v>
      </c>
      <c r="E98" s="9">
        <f t="shared" si="9"/>
        <v>30226.875000000004</v>
      </c>
      <c r="F98" s="8">
        <f t="shared" si="10"/>
        <v>92.445051260866933</v>
      </c>
    </row>
    <row r="99" spans="1:7" hidden="1">
      <c r="A99" s="7">
        <f t="shared" si="11"/>
        <v>9500000</v>
      </c>
      <c r="B99" s="7">
        <f t="shared" si="6"/>
        <v>260156189.17485297</v>
      </c>
      <c r="C99" s="7">
        <f t="shared" si="7"/>
        <v>0.85080187411627928</v>
      </c>
      <c r="D99" s="8">
        <f t="shared" si="8"/>
        <v>1.1741065862804654</v>
      </c>
      <c r="E99" s="9">
        <f t="shared" si="9"/>
        <v>30548.437500000004</v>
      </c>
      <c r="F99" s="8">
        <f t="shared" si="10"/>
        <v>92.283186112933421</v>
      </c>
    </row>
    <row r="100" spans="1:7" hidden="1">
      <c r="A100" s="7">
        <f t="shared" si="11"/>
        <v>9600000</v>
      </c>
      <c r="B100" s="7">
        <f t="shared" si="6"/>
        <v>261981295.12629619</v>
      </c>
      <c r="C100" s="7">
        <f t="shared" si="7"/>
        <v>0.84784591607831084</v>
      </c>
      <c r="D100" s="8">
        <f t="shared" si="8"/>
        <v>1.170027364188069</v>
      </c>
      <c r="E100" s="9">
        <f t="shared" si="9"/>
        <v>30870.000000000004</v>
      </c>
      <c r="F100" s="8">
        <f t="shared" si="10"/>
        <v>92.122735964459167</v>
      </c>
    </row>
    <row r="101" spans="1:7" hidden="1">
      <c r="A101" s="7">
        <f t="shared" si="11"/>
        <v>9700000</v>
      </c>
      <c r="B101" s="7">
        <f t="shared" si="6"/>
        <v>263796936.16949114</v>
      </c>
      <c r="C101" s="7">
        <f t="shared" si="7"/>
        <v>0.84492059028097111</v>
      </c>
      <c r="D101" s="8">
        <f t="shared" si="8"/>
        <v>1.16599041458774</v>
      </c>
      <c r="E101" s="9">
        <f t="shared" si="9"/>
        <v>31191.562500000004</v>
      </c>
      <c r="F101" s="8">
        <f t="shared" si="10"/>
        <v>91.963672939244915</v>
      </c>
      <c r="G101" s="1"/>
    </row>
    <row r="102" spans="1:7" hidden="1">
      <c r="A102" s="7">
        <f t="shared" si="11"/>
        <v>9800000</v>
      </c>
      <c r="B102" s="7">
        <f t="shared" si="6"/>
        <v>265603209.88428667</v>
      </c>
      <c r="C102" s="7">
        <f t="shared" si="7"/>
        <v>0.84202526835390867</v>
      </c>
      <c r="D102" s="8">
        <f t="shared" si="8"/>
        <v>1.1619948703283938</v>
      </c>
      <c r="E102" s="9">
        <f t="shared" si="9"/>
        <v>31513.125000000004</v>
      </c>
      <c r="F102" s="8">
        <f t="shared" si="10"/>
        <v>91.805969991691072</v>
      </c>
    </row>
    <row r="103" spans="1:7" hidden="1">
      <c r="A103" s="7">
        <f t="shared" si="11"/>
        <v>9900000</v>
      </c>
      <c r="B103" s="7">
        <f t="shared" si="6"/>
        <v>267400211.85900125</v>
      </c>
      <c r="C103" s="7">
        <f t="shared" si="7"/>
        <v>0.83915934106562284</v>
      </c>
      <c r="D103" s="8">
        <f t="shared" si="8"/>
        <v>1.1580398906705593</v>
      </c>
      <c r="E103" s="9">
        <f t="shared" si="9"/>
        <v>31834.687500000004</v>
      </c>
      <c r="F103" s="8">
        <f t="shared" si="10"/>
        <v>91.649600873819722</v>
      </c>
    </row>
    <row r="104" spans="1:7">
      <c r="A104" s="10">
        <f t="shared" si="11"/>
        <v>10000000</v>
      </c>
      <c r="B104" s="10">
        <f t="shared" si="6"/>
        <v>269188035.75077677</v>
      </c>
      <c r="C104" s="10">
        <f t="shared" si="7"/>
        <v>0.83632221755403024</v>
      </c>
      <c r="D104" s="11">
        <f t="shared" si="8"/>
        <v>1.1541246602245616</v>
      </c>
      <c r="E104" s="12">
        <f t="shared" si="9"/>
        <v>32156.250000000004</v>
      </c>
      <c r="F104" s="11">
        <f t="shared" si="10"/>
        <v>91.494540103925431</v>
      </c>
      <c r="G104" t="s">
        <v>23</v>
      </c>
    </row>
    <row r="105" spans="1:7" hidden="1">
      <c r="A105" s="7">
        <f t="shared" si="11"/>
        <v>10100000</v>
      </c>
      <c r="B105" s="7">
        <f t="shared" si="6"/>
        <v>270966773.34351754</v>
      </c>
      <c r="C105" s="7">
        <f t="shared" si="7"/>
        <v>0.83351332459531258</v>
      </c>
      <c r="D105" s="8">
        <f t="shared" si="8"/>
        <v>1.1502483879415313</v>
      </c>
      <c r="E105" s="9">
        <f t="shared" si="9"/>
        <v>32477.812500000004</v>
      </c>
      <c r="F105" s="8">
        <f t="shared" si="10"/>
        <v>91.340762936759177</v>
      </c>
    </row>
    <row r="106" spans="1:7" hidden="1">
      <c r="A106" s="7">
        <f t="shared" si="11"/>
        <v>10200000</v>
      </c>
      <c r="B106" s="7">
        <f t="shared" si="6"/>
        <v>272736514.60353512</v>
      </c>
      <c r="C106" s="7">
        <f t="shared" si="7"/>
        <v>0.83073210590878388</v>
      </c>
      <c r="D106" s="8">
        <f t="shared" si="8"/>
        <v>1.1464103061541218</v>
      </c>
      <c r="E106" s="9">
        <f t="shared" si="9"/>
        <v>32799.375000000007</v>
      </c>
      <c r="F106" s="8">
        <f t="shared" si="10"/>
        <v>91.188245335155784</v>
      </c>
    </row>
    <row r="107" spans="1:7" hidden="1">
      <c r="A107" s="7">
        <f t="shared" si="11"/>
        <v>10300000</v>
      </c>
      <c r="B107" s="7">
        <f t="shared" si="6"/>
        <v>274497347.73300964</v>
      </c>
      <c r="C107" s="7">
        <f t="shared" si="7"/>
        <v>0.82797802149566835</v>
      </c>
      <c r="D107" s="8">
        <f t="shared" si="8"/>
        <v>1.1426096696640222</v>
      </c>
      <c r="E107" s="9">
        <f t="shared" si="9"/>
        <v>33120.937500000007</v>
      </c>
      <c r="F107" s="8">
        <f t="shared" si="10"/>
        <v>91.036963943021732</v>
      </c>
    </row>
    <row r="108" spans="1:7" hidden="1">
      <c r="A108" s="7">
        <f t="shared" si="11"/>
        <v>10400000</v>
      </c>
      <c r="B108" s="7">
        <f t="shared" si="6"/>
        <v>276249359.22137648</v>
      </c>
      <c r="C108" s="7">
        <f t="shared" si="7"/>
        <v>0.82525054700982303</v>
      </c>
      <c r="D108" s="8">
        <f t="shared" si="8"/>
        <v>1.1388457548735558</v>
      </c>
      <c r="E108" s="9">
        <f t="shared" si="9"/>
        <v>33442.500000000007</v>
      </c>
      <c r="F108" s="8">
        <f t="shared" si="10"/>
        <v>90.886896059605448</v>
      </c>
    </row>
    <row r="109" spans="1:7" hidden="1">
      <c r="A109" s="7">
        <f t="shared" si="11"/>
        <v>10500000</v>
      </c>
      <c r="B109" s="7">
        <f t="shared" si="6"/>
        <v>277992633.89473474</v>
      </c>
      <c r="C109" s="7">
        <f t="shared" si="7"/>
        <v>0.82254917315857057</v>
      </c>
      <c r="D109" s="8">
        <f t="shared" si="8"/>
        <v>1.1351178589588273</v>
      </c>
      <c r="E109" s="9">
        <f t="shared" si="9"/>
        <v>33764.062500000007</v>
      </c>
      <c r="F109" s="8">
        <f t="shared" si="10"/>
        <v>90.738019614977418</v>
      </c>
    </row>
    <row r="110" spans="1:7" hidden="1">
      <c r="A110" s="7">
        <f t="shared" si="11"/>
        <v>10600000</v>
      </c>
      <c r="B110" s="7">
        <f t="shared" si="6"/>
        <v>279727254.96337438</v>
      </c>
      <c r="C110" s="7">
        <f t="shared" si="7"/>
        <v>0.81987340513192963</v>
      </c>
      <c r="D110" s="8">
        <f t="shared" si="8"/>
        <v>1.1314252990820628</v>
      </c>
      <c r="E110" s="9">
        <f t="shared" si="9"/>
        <v>34085.625000000007</v>
      </c>
      <c r="F110" s="8">
        <f t="shared" si="10"/>
        <v>90.590313146652505</v>
      </c>
    </row>
    <row r="111" spans="1:7" hidden="1">
      <c r="A111" s="7">
        <f t="shared" si="11"/>
        <v>10700000</v>
      </c>
      <c r="B111" s="7">
        <f t="shared" si="6"/>
        <v>281453304.06750935</v>
      </c>
      <c r="C111" s="7">
        <f t="shared" si="7"/>
        <v>0.81722276205864397</v>
      </c>
      <c r="D111" s="8">
        <f t="shared" si="8"/>
        <v>1.1277674116409286</v>
      </c>
      <c r="E111" s="9">
        <f t="shared" si="9"/>
        <v>34407.187500000007</v>
      </c>
      <c r="F111" s="8">
        <f t="shared" si="10"/>
        <v>90.44375577729069</v>
      </c>
    </row>
    <row r="112" spans="1:7" hidden="1">
      <c r="A112" s="7">
        <f t="shared" si="11"/>
        <v>10800000</v>
      </c>
      <c r="B112" s="7">
        <f t="shared" si="6"/>
        <v>283170861.32130098</v>
      </c>
      <c r="C112" s="7">
        <f t="shared" si="7"/>
        <v>0.81459677648751294</v>
      </c>
      <c r="D112" s="8">
        <f t="shared" si="8"/>
        <v>1.1241435515527678</v>
      </c>
      <c r="E112" s="9">
        <f t="shared" si="9"/>
        <v>34728.750000000007</v>
      </c>
      <c r="F112" s="8">
        <f t="shared" si="10"/>
        <v>90.29832719341708</v>
      </c>
    </row>
    <row r="113" spans="1:6" hidden="1">
      <c r="A113" s="7">
        <f t="shared" si="11"/>
        <v>10900000</v>
      </c>
      <c r="B113" s="7">
        <f t="shared" si="6"/>
        <v>284880005.3552509</v>
      </c>
      <c r="C113" s="7">
        <f t="shared" si="7"/>
        <v>0.81199499389262486</v>
      </c>
      <c r="D113" s="8">
        <f t="shared" si="8"/>
        <v>1.1205530915718223</v>
      </c>
      <c r="E113" s="9">
        <f t="shared" si="9"/>
        <v>35050.312500000007</v>
      </c>
      <c r="F113" s="8">
        <f t="shared" si="10"/>
        <v>90.154007625105692</v>
      </c>
    </row>
    <row r="114" spans="1:6" hidden="1">
      <c r="A114" s="7">
        <f t="shared" si="11"/>
        <v>11000000</v>
      </c>
      <c r="B114" s="7">
        <f t="shared" si="6"/>
        <v>286580813.35703796</v>
      </c>
      <c r="C114" s="7">
        <f t="shared" si="7"/>
        <v>0.80941697220118403</v>
      </c>
      <c r="D114" s="8">
        <f t="shared" si="8"/>
        <v>1.1169954216376339</v>
      </c>
      <c r="E114" s="9">
        <f t="shared" si="9"/>
        <v>35371.875000000007</v>
      </c>
      <c r="F114" s="8">
        <f t="shared" si="10"/>
        <v>90.010777826574582</v>
      </c>
    </row>
    <row r="115" spans="1:6" hidden="1">
      <c r="A115" s="7">
        <f t="shared" si="11"/>
        <v>11100000</v>
      </c>
      <c r="B115" s="7">
        <f t="shared" si="6"/>
        <v>288273361.11086988</v>
      </c>
      <c r="C115" s="7">
        <f t="shared" si="7"/>
        <v>0.80686228134270288</v>
      </c>
      <c r="D115" s="8">
        <f t="shared" si="8"/>
        <v>1.11346994825293</v>
      </c>
      <c r="E115" s="9">
        <f t="shared" si="9"/>
        <v>35693.437500000007</v>
      </c>
      <c r="F115" s="8">
        <f t="shared" si="10"/>
        <v>89.868619057643912</v>
      </c>
    </row>
    <row r="116" spans="1:6" hidden="1">
      <c r="A116" s="7">
        <f t="shared" si="11"/>
        <v>11200000</v>
      </c>
      <c r="B116" s="7">
        <f t="shared" si="6"/>
        <v>289957723.03541762</v>
      </c>
      <c r="C116" s="7">
        <f t="shared" si="7"/>
        <v>0.80433050281841223</v>
      </c>
      <c r="D116" s="8">
        <f t="shared" si="8"/>
        <v>1.1099760938894088</v>
      </c>
      <c r="E116" s="9">
        <f t="shared" si="9"/>
        <v>36015.000000000007</v>
      </c>
      <c r="F116" s="8">
        <f t="shared" si="10"/>
        <v>89.727513066011014</v>
      </c>
    </row>
    <row r="117" spans="1:6" hidden="1">
      <c r="A117" s="7">
        <f t="shared" si="11"/>
        <v>11300000</v>
      </c>
      <c r="B117" s="7">
        <f t="shared" si="6"/>
        <v>291633972.2203936</v>
      </c>
      <c r="C117" s="7">
        <f t="shared" si="7"/>
        <v>0.80182122928980748</v>
      </c>
      <c r="D117" s="8">
        <f t="shared" si="8"/>
        <v>1.1065132964199342</v>
      </c>
      <c r="E117" s="9">
        <f t="shared" si="9"/>
        <v>36336.562500000007</v>
      </c>
      <c r="F117" s="8">
        <f t="shared" si="10"/>
        <v>89.587442070299431</v>
      </c>
    </row>
    <row r="118" spans="1:6" hidden="1">
      <c r="A118" s="7">
        <f t="shared" si="11"/>
        <v>11400000</v>
      </c>
      <c r="B118" s="7">
        <f t="shared" si="6"/>
        <v>293302180.46183592</v>
      </c>
      <c r="C118" s="7">
        <f t="shared" si="7"/>
        <v>0.79933406418532305</v>
      </c>
      <c r="D118" s="8">
        <f t="shared" si="8"/>
        <v>1.1030810085757456</v>
      </c>
      <c r="E118" s="9">
        <f t="shared" si="9"/>
        <v>36658.125000000007</v>
      </c>
      <c r="F118" s="8">
        <f t="shared" si="10"/>
        <v>89.448388743841591</v>
      </c>
    </row>
    <row r="119" spans="1:6" hidden="1">
      <c r="A119" s="7">
        <f t="shared" si="11"/>
        <v>11500000</v>
      </c>
      <c r="B119" s="7">
        <f t="shared" si="6"/>
        <v>294962418.29615432</v>
      </c>
      <c r="C119" s="7">
        <f t="shared" si="7"/>
        <v>0.79686862132418268</v>
      </c>
      <c r="D119" s="8">
        <f t="shared" si="8"/>
        <v>1.099678697427372</v>
      </c>
      <c r="E119" s="9">
        <f t="shared" si="9"/>
        <v>36979.687500000007</v>
      </c>
      <c r="F119" s="8">
        <f t="shared" si="10"/>
        <v>89.310336199157476</v>
      </c>
    </row>
    <row r="120" spans="1:6" hidden="1">
      <c r="A120" s="7">
        <f t="shared" si="11"/>
        <v>11600000</v>
      </c>
      <c r="B120" s="7">
        <f t="shared" si="6"/>
        <v>296614755.03299135</v>
      </c>
      <c r="C120" s="7">
        <f t="shared" si="7"/>
        <v>0.79442452455653323</v>
      </c>
      <c r="D120" s="8">
        <f t="shared" si="8"/>
        <v>1.0963058438880158</v>
      </c>
      <c r="E120" s="9">
        <f t="shared" si="9"/>
        <v>37301.250000000007</v>
      </c>
      <c r="F120" s="8">
        <f t="shared" si="10"/>
        <v>89.173267973093118</v>
      </c>
    </row>
    <row r="121" spans="1:6" hidden="1">
      <c r="A121" s="7">
        <f t="shared" si="11"/>
        <v>11700000</v>
      </c>
      <c r="B121" s="7">
        <f t="shared" si="6"/>
        <v>298259258.78695112</v>
      </c>
      <c r="C121" s="7">
        <f t="shared" si="7"/>
        <v>0.79200140741902514</v>
      </c>
      <c r="D121" s="8">
        <f t="shared" si="8"/>
        <v>1.0929619422382546</v>
      </c>
      <c r="E121" s="9">
        <f t="shared" si="9"/>
        <v>37622.812500000007</v>
      </c>
      <c r="F121" s="8">
        <f t="shared" si="10"/>
        <v>89.037168012586022</v>
      </c>
    </row>
    <row r="122" spans="1:6" hidden="1">
      <c r="A122" s="7">
        <f t="shared" si="11"/>
        <v>11800000</v>
      </c>
      <c r="B122" s="7">
        <f t="shared" si="6"/>
        <v>299895996.50824255</v>
      </c>
      <c r="C122" s="7">
        <f t="shared" si="7"/>
        <v>0.78959891280504879</v>
      </c>
      <c r="D122" s="8">
        <f t="shared" si="8"/>
        <v>1.0896464996709672</v>
      </c>
      <c r="E122" s="9">
        <f t="shared" si="9"/>
        <v>37944.375000000007</v>
      </c>
      <c r="F122" s="8">
        <f t="shared" si="10"/>
        <v>88.902020661025546</v>
      </c>
    </row>
    <row r="123" spans="1:6" hidden="1">
      <c r="A123" s="7">
        <f t="shared" si="11"/>
        <v>11900000</v>
      </c>
      <c r="B123" s="7">
        <f t="shared" si="6"/>
        <v>301525034.01228416</v>
      </c>
      <c r="C123" s="7">
        <f t="shared" si="7"/>
        <v>0.78721669264888527</v>
      </c>
      <c r="D123" s="8">
        <f t="shared" si="8"/>
        <v>1.0863590358554616</v>
      </c>
      <c r="E123" s="9">
        <f t="shared" si="9"/>
        <v>38265.937500000007</v>
      </c>
      <c r="F123" s="8">
        <f t="shared" si="10"/>
        <v>88.767810645178585</v>
      </c>
    </row>
    <row r="124" spans="1:6" hidden="1">
      <c r="A124" s="7">
        <f t="shared" si="11"/>
        <v>12000000</v>
      </c>
      <c r="B124" s="7">
        <f t="shared" si="6"/>
        <v>303146436.0083136</v>
      </c>
      <c r="C124" s="7">
        <f t="shared" si="7"/>
        <v>0.78485440762307412</v>
      </c>
      <c r="D124" s="8">
        <f t="shared" si="8"/>
        <v>1.0830990825198421</v>
      </c>
      <c r="E124" s="9">
        <f t="shared" si="9"/>
        <v>38587.500000000007</v>
      </c>
      <c r="F124" s="8">
        <f t="shared" si="10"/>
        <v>88.634523062652747</v>
      </c>
    </row>
    <row r="125" spans="1:6" hidden="1">
      <c r="A125" s="7">
        <f t="shared" si="11"/>
        <v>12100000</v>
      </c>
      <c r="B125" s="7">
        <f t="shared" si="6"/>
        <v>304760266.12704349</v>
      </c>
      <c r="C125" s="7">
        <f t="shared" si="7"/>
        <v>0.7825117268483377</v>
      </c>
      <c r="D125" s="8">
        <f t="shared" si="8"/>
        <v>1.0798661830507059</v>
      </c>
      <c r="E125" s="9">
        <f t="shared" si="9"/>
        <v>38909.062500000007</v>
      </c>
      <c r="F125" s="8">
        <f t="shared" si="10"/>
        <v>88.502143369870538</v>
      </c>
    </row>
    <row r="126" spans="1:6" hidden="1">
      <c r="A126" s="7">
        <f t="shared" si="11"/>
        <v>12200000</v>
      </c>
      <c r="B126" s="7">
        <f t="shared" si="6"/>
        <v>306366586.94740283</v>
      </c>
      <c r="C126" s="7">
        <f t="shared" si="7"/>
        <v>0.78018832761544399</v>
      </c>
      <c r="D126" s="8">
        <f t="shared" si="8"/>
        <v>1.0766598921093127</v>
      </c>
      <c r="E126" s="9">
        <f t="shared" si="9"/>
        <v>39230.625000000007</v>
      </c>
      <c r="F126" s="8">
        <f t="shared" si="10"/>
        <v>88.370657370529656</v>
      </c>
    </row>
    <row r="127" spans="1:6" hidden="1">
      <c r="A127" s="7">
        <f t="shared" si="11"/>
        <v>12300000</v>
      </c>
      <c r="B127" s="7">
        <f t="shared" si="6"/>
        <v>307965460.02240181</v>
      </c>
      <c r="C127" s="7">
        <f t="shared" si="7"/>
        <v>0.7778838951184216</v>
      </c>
      <c r="D127" s="8">
        <f t="shared" si="8"/>
        <v>1.0734797752634218</v>
      </c>
      <c r="E127" s="9">
        <f t="shared" si="9"/>
        <v>39552.187500000007</v>
      </c>
      <c r="F127" s="8">
        <f t="shared" si="10"/>
        <v>88.240051204525898</v>
      </c>
    </row>
    <row r="128" spans="1:6" hidden="1">
      <c r="A128" s="7">
        <f t="shared" si="11"/>
        <v>12400000</v>
      </c>
      <c r="B128" s="7">
        <f t="shared" si="6"/>
        <v>309556945.90415543</v>
      </c>
      <c r="C128" s="7">
        <f t="shared" si="7"/>
        <v>0.77559812219857749</v>
      </c>
      <c r="D128" s="8">
        <f t="shared" si="8"/>
        <v>1.0703254086340368</v>
      </c>
      <c r="E128" s="9">
        <f t="shared" si="9"/>
        <v>39873.750000000007</v>
      </c>
      <c r="F128" s="8">
        <f t="shared" si="10"/>
        <v>88.110311337316702</v>
      </c>
    </row>
    <row r="129" spans="1:6" hidden="1">
      <c r="A129" s="7">
        <f t="shared" si="11"/>
        <v>12500000</v>
      </c>
      <c r="B129" s="7">
        <f t="shared" si="6"/>
        <v>311141104.16809946</v>
      </c>
      <c r="C129" s="7">
        <f t="shared" si="7"/>
        <v>0.77333070909879353</v>
      </c>
      <c r="D129" s="8">
        <f t="shared" si="8"/>
        <v>1.067196378556335</v>
      </c>
      <c r="E129" s="9">
        <f t="shared" si="9"/>
        <v>40195.312500000007</v>
      </c>
      <c r="F129" s="8">
        <f t="shared" si="10"/>
        <v>87.98142454970413</v>
      </c>
    </row>
    <row r="130" spans="1:6" hidden="1">
      <c r="A130" s="7">
        <f t="shared" si="11"/>
        <v>12600000</v>
      </c>
      <c r="B130" s="7">
        <f t="shared" si="6"/>
        <v>312717993.43643218</v>
      </c>
      <c r="C130" s="7">
        <f t="shared" si="7"/>
        <v>0.77108136322761434</v>
      </c>
      <c r="D130" s="8">
        <f t="shared" si="8"/>
        <v>1.0640922812541076</v>
      </c>
      <c r="E130" s="9">
        <f t="shared" si="9"/>
        <v>40516.875000000007</v>
      </c>
      <c r="F130" s="8">
        <f t="shared" si="10"/>
        <v>87.853377928017807</v>
      </c>
    </row>
    <row r="131" spans="1:6" hidden="1">
      <c r="A131" s="7">
        <f t="shared" si="11"/>
        <v>12700000</v>
      </c>
      <c r="B131" s="7">
        <f t="shared" si="6"/>
        <v>314287671.40081114</v>
      </c>
      <c r="C131" s="7">
        <f t="shared" si="7"/>
        <v>0.76884979893265837</v>
      </c>
      <c r="D131" s="8">
        <f t="shared" si="8"/>
        <v>1.0610127225270685</v>
      </c>
      <c r="E131" s="9">
        <f t="shared" si="9"/>
        <v>40838.437500000007</v>
      </c>
      <c r="F131" s="8">
        <f t="shared" si="10"/>
        <v>87.726158854678786</v>
      </c>
    </row>
    <row r="132" spans="1:6" hidden="1">
      <c r="A132" s="7">
        <f t="shared" si="11"/>
        <v>12800000</v>
      </c>
      <c r="B132" s="7">
        <f t="shared" si="6"/>
        <v>315850194.8443352</v>
      </c>
      <c r="C132" s="7">
        <f t="shared" si="7"/>
        <v>0.76663573728291579</v>
      </c>
      <c r="D132" s="8">
        <f t="shared" si="8"/>
        <v>1.0579573174504238</v>
      </c>
      <c r="E132" s="9">
        <f t="shared" si="9"/>
        <v>41160.000000000007</v>
      </c>
      <c r="F132" s="8">
        <f t="shared" si="10"/>
        <v>87.599754999126986</v>
      </c>
    </row>
    <row r="133" spans="1:6" hidden="1">
      <c r="A133" s="7">
        <f t="shared" si="11"/>
        <v>12900000</v>
      </c>
      <c r="B133" s="7">
        <f t="shared" si="6"/>
        <v>317405619.66284043</v>
      </c>
      <c r="C133" s="7">
        <f t="shared" si="7"/>
        <v>0.76443890585951846</v>
      </c>
      <c r="D133" s="8">
        <f t="shared" si="8"/>
        <v>1.0549256900861355</v>
      </c>
      <c r="E133" s="9">
        <f t="shared" si="9"/>
        <v>41481.562500000007</v>
      </c>
      <c r="F133" s="8">
        <f t="shared" si="10"/>
        <v>87.474154309095411</v>
      </c>
    </row>
    <row r="134" spans="1:6" hidden="1">
      <c r="A134" s="7">
        <f t="shared" si="11"/>
        <v>13000000</v>
      </c>
      <c r="B134" s="7">
        <f t="shared" si="6"/>
        <v>318954000.88553429</v>
      </c>
      <c r="C134" s="7">
        <f t="shared" si="7"/>
        <v>0.76225903855458632</v>
      </c>
      <c r="D134" s="8">
        <f t="shared" si="8"/>
        <v>1.0519174732053291</v>
      </c>
      <c r="E134" s="9">
        <f t="shared" si="9"/>
        <v>41803.125000000007</v>
      </c>
      <c r="F134" s="8">
        <f t="shared" si="10"/>
        <v>87.349345002215031</v>
      </c>
    </row>
    <row r="135" spans="1:6" hidden="1">
      <c r="A135" s="7">
        <f t="shared" si="11"/>
        <v>13100000</v>
      </c>
      <c r="B135" s="7">
        <f t="shared" si="6"/>
        <v>320495392.69499588</v>
      </c>
      <c r="C135" s="7">
        <f t="shared" si="7"/>
        <v>0.76009587537778345</v>
      </c>
      <c r="D135" s="8">
        <f t="shared" si="8"/>
        <v>1.0489323080213411</v>
      </c>
      <c r="E135" s="9">
        <f t="shared" si="9"/>
        <v>42124.687500000007</v>
      </c>
      <c r="F135" s="8">
        <f t="shared" si="10"/>
        <v>87.225315557935701</v>
      </c>
    </row>
    <row r="136" spans="1:6" hidden="1">
      <c r="A136" s="7">
        <f t="shared" si="11"/>
        <v>13200000</v>
      </c>
      <c r="B136" s="7">
        <f t="shared" si="6"/>
        <v>322029848.44656509</v>
      </c>
      <c r="C136" s="7">
        <f t="shared" si="7"/>
        <v>0.75794916227022791</v>
      </c>
      <c r="D136" s="8">
        <f t="shared" si="8"/>
        <v>1.0459698439329144</v>
      </c>
      <c r="E136" s="9">
        <f t="shared" si="9"/>
        <v>42446.250000000007</v>
      </c>
      <c r="F136" s="8">
        <f t="shared" si="10"/>
        <v>87.102054709748785</v>
      </c>
    </row>
    <row r="137" spans="1:6" hidden="1">
      <c r="A137" s="7">
        <f t="shared" si="11"/>
        <v>13300000</v>
      </c>
      <c r="B137" s="7">
        <f t="shared" si="6"/>
        <v>323557420.68714422</v>
      </c>
      <c r="C137" s="7">
        <f t="shared" si="7"/>
        <v>0.75581865092542455</v>
      </c>
      <c r="D137" s="8">
        <f t="shared" si="8"/>
        <v>1.0430297382770859</v>
      </c>
      <c r="E137" s="9">
        <f t="shared" si="9"/>
        <v>42767.812500000007</v>
      </c>
      <c r="F137" s="8">
        <f t="shared" si="10"/>
        <v>86.979551437697864</v>
      </c>
    </row>
    <row r="138" spans="1:6" hidden="1">
      <c r="A138" s="7">
        <f t="shared" si="11"/>
        <v>13400000</v>
      </c>
      <c r="B138" s="7">
        <f t="shared" ref="B138:B201" si="12">(A138*9.8)*D138*(1+B$4)</f>
        <v>325078161.17343378</v>
      </c>
      <c r="C138" s="7">
        <f t="shared" ref="C138:C201" si="13" xml:space="preserve"> 1 - B$5 * LOG(A138 / B$7)</f>
        <v>0.75370409861690535</v>
      </c>
      <c r="D138" s="8">
        <f t="shared" ref="D138:D201" si="14">B$6 * C138</f>
        <v>1.0401116560913293</v>
      </c>
      <c r="E138" s="9">
        <f t="shared" ref="E138:E201" si="15">0.5 * B$1 * B$2 * (B$3*A138)</f>
        <v>43089.375000000007</v>
      </c>
      <c r="F138" s="8">
        <f t="shared" ref="F138:F201" si="16" xml:space="preserve"> SQRT((2 * B138) / (B$1 * B$2 * (B$3*A138)))</f>
        <v>86.857794961164956</v>
      </c>
    </row>
    <row r="139" spans="1:6" hidden="1">
      <c r="A139" s="7">
        <f t="shared" ref="A139:A202" si="17">A138+100000</f>
        <v>13500000</v>
      </c>
      <c r="B139" s="7">
        <f t="shared" si="12"/>
        <v>326592120.88962501</v>
      </c>
      <c r="C139" s="7">
        <f t="shared" si="13"/>
        <v>0.75160526803227623</v>
      </c>
      <c r="D139" s="8">
        <f t="shared" si="14"/>
        <v>1.0372152698845412</v>
      </c>
      <c r="E139" s="9">
        <f t="shared" si="15"/>
        <v>43410.937500000007</v>
      </c>
      <c r="F139" s="8">
        <f t="shared" si="16"/>
        <v>86.736774731920207</v>
      </c>
    </row>
    <row r="140" spans="1:6" hidden="1">
      <c r="A140" s="7">
        <f t="shared" si="17"/>
        <v>13600000</v>
      </c>
      <c r="B140" s="7">
        <f t="shared" si="12"/>
        <v>328099350.06456667</v>
      </c>
      <c r="C140" s="7">
        <f t="shared" si="13"/>
        <v>0.74952192711338883</v>
      </c>
      <c r="D140" s="8">
        <f t="shared" si="14"/>
        <v>1.0343402594164766</v>
      </c>
      <c r="E140" s="9">
        <f t="shared" si="15"/>
        <v>43732.500000000007</v>
      </c>
      <c r="F140" s="8">
        <f t="shared" si="16"/>
        <v>86.616480427423141</v>
      </c>
    </row>
    <row r="141" spans="1:6" hidden="1">
      <c r="A141" s="7">
        <f t="shared" si="17"/>
        <v>13700000</v>
      </c>
      <c r="B141" s="7">
        <f t="shared" si="12"/>
        <v>329599898.18842775</v>
      </c>
      <c r="C141" s="7">
        <f t="shared" si="13"/>
        <v>0.74745384890236588</v>
      </c>
      <c r="D141" s="8">
        <f t="shared" si="14"/>
        <v>1.0314863114852648</v>
      </c>
      <c r="E141" s="9">
        <f t="shared" si="15"/>
        <v>44054.062500000007</v>
      </c>
      <c r="F141" s="8">
        <f t="shared" si="16"/>
        <v>86.496901944365149</v>
      </c>
    </row>
    <row r="142" spans="1:6" hidden="1">
      <c r="A142" s="7">
        <f t="shared" si="17"/>
        <v>13800000</v>
      </c>
      <c r="B142" s="7">
        <f t="shared" si="12"/>
        <v>331093814.0288738</v>
      </c>
      <c r="C142" s="7">
        <f t="shared" si="13"/>
        <v>0.74540081139322645</v>
      </c>
      <c r="D142" s="8">
        <f t="shared" si="14"/>
        <v>1.0286531197226525</v>
      </c>
      <c r="E142" s="9">
        <f t="shared" si="15"/>
        <v>44375.625000000007</v>
      </c>
      <c r="F142" s="8">
        <f t="shared" si="16"/>
        <v>86.378029392442372</v>
      </c>
    </row>
    <row r="143" spans="1:6" hidden="1">
      <c r="A143" s="7">
        <f t="shared" si="17"/>
        <v>13900000</v>
      </c>
      <c r="B143" s="7">
        <f t="shared" si="12"/>
        <v>332581145.64677393</v>
      </c>
      <c r="C143" s="7">
        <f t="shared" si="13"/>
        <v>0.74336259738886845</v>
      </c>
      <c r="D143" s="8">
        <f t="shared" si="14"/>
        <v>1.0258403843966384</v>
      </c>
      <c r="E143" s="9">
        <f t="shared" si="15"/>
        <v>44697.187500000007</v>
      </c>
      <c r="F143" s="8">
        <f t="shared" si="16"/>
        <v>86.259853088349359</v>
      </c>
    </row>
    <row r="144" spans="1:6" hidden="1">
      <c r="A144" s="7">
        <f t="shared" si="17"/>
        <v>14000000</v>
      </c>
      <c r="B144" s="7">
        <f t="shared" si="12"/>
        <v>334061940.41145599</v>
      </c>
      <c r="C144" s="7">
        <f t="shared" si="13"/>
        <v>0.74133899436317563</v>
      </c>
      <c r="D144" s="8">
        <f t="shared" si="14"/>
        <v>1.0230478122211824</v>
      </c>
      <c r="E144" s="9">
        <f t="shared" si="15"/>
        <v>45018.750000000007</v>
      </c>
      <c r="F144" s="8">
        <f t="shared" si="16"/>
        <v>86.142363549984168</v>
      </c>
    </row>
    <row r="145" spans="1:6" hidden="1">
      <c r="A145" s="7">
        <f t="shared" si="17"/>
        <v>14100000</v>
      </c>
      <c r="B145" s="7">
        <f t="shared" si="12"/>
        <v>335536245.01552522</v>
      </c>
      <c r="C145" s="7">
        <f t="shared" si="13"/>
        <v>0.73932979432803325</v>
      </c>
      <c r="D145" s="8">
        <f t="shared" si="14"/>
        <v>1.0202751161726857</v>
      </c>
      <c r="E145" s="9">
        <f t="shared" si="15"/>
        <v>45340.312500000007</v>
      </c>
      <c r="F145" s="8">
        <f t="shared" si="16"/>
        <v>86.025551490855776</v>
      </c>
    </row>
    <row r="146" spans="1:6" hidden="1">
      <c r="A146" s="7">
        <f t="shared" si="17"/>
        <v>14200000</v>
      </c>
      <c r="B146" s="7">
        <f t="shared" si="12"/>
        <v>337004105.48926461</v>
      </c>
      <c r="C146" s="7">
        <f t="shared" si="13"/>
        <v>0.73733479370504362</v>
      </c>
      <c r="D146" s="8">
        <f t="shared" si="14"/>
        <v>1.01752201531296</v>
      </c>
      <c r="E146" s="9">
        <f t="shared" si="15"/>
        <v>45661.875000000007</v>
      </c>
      <c r="F146" s="8">
        <f t="shared" si="16"/>
        <v>85.909407814685821</v>
      </c>
    </row>
    <row r="147" spans="1:6" hidden="1">
      <c r="A147" s="7">
        <f t="shared" si="17"/>
        <v>14300000</v>
      </c>
      <c r="B147" s="7">
        <f t="shared" si="12"/>
        <v>338465567.21462613</v>
      </c>
      <c r="C147" s="7">
        <f t="shared" si="13"/>
        <v>0.7353537932017401</v>
      </c>
      <c r="D147" s="8">
        <f t="shared" si="14"/>
        <v>1.0147882346184012</v>
      </c>
      <c r="E147" s="9">
        <f t="shared" si="15"/>
        <v>45983.437500000007</v>
      </c>
      <c r="F147" s="8">
        <f t="shared" si="16"/>
        <v>85.793923610195932</v>
      </c>
    </row>
    <row r="148" spans="1:6" hidden="1">
      <c r="A148" s="7">
        <f t="shared" si="17"/>
        <v>14400000</v>
      </c>
      <c r="B148" s="7">
        <f t="shared" si="12"/>
        <v>339920674.93883407</v>
      </c>
      <c r="C148" s="7">
        <f t="shared" si="13"/>
        <v>0.73338659769211789</v>
      </c>
      <c r="D148" s="8">
        <f t="shared" si="14"/>
        <v>1.0120735048151226</v>
      </c>
      <c r="E148" s="9">
        <f t="shared" si="15"/>
        <v>46305.000000000007</v>
      </c>
      <c r="F148" s="8">
        <f t="shared" si="16"/>
        <v>85.67909014607369</v>
      </c>
    </row>
    <row r="149" spans="1:6" hidden="1">
      <c r="A149" s="7">
        <f t="shared" si="17"/>
        <v>14500000</v>
      </c>
      <c r="B149" s="7">
        <f t="shared" si="12"/>
        <v>341369472.78760821</v>
      </c>
      <c r="C149" s="7">
        <f t="shared" si="13"/>
        <v>0.73143301610129652</v>
      </c>
      <c r="D149" s="8">
        <f t="shared" si="14"/>
        <v>1.0093775622197891</v>
      </c>
      <c r="E149" s="9">
        <f t="shared" si="15"/>
        <v>46626.562500000007</v>
      </c>
      <c r="F149" s="8">
        <f t="shared" si="16"/>
        <v>85.564898866109431</v>
      </c>
    </row>
    <row r="150" spans="1:6" hidden="1">
      <c r="A150" s="7">
        <f t="shared" si="17"/>
        <v>14600000</v>
      </c>
      <c r="B150" s="7">
        <f t="shared" si="12"/>
        <v>342812004.2780233</v>
      </c>
      <c r="C150" s="7">
        <f t="shared" si="13"/>
        <v>0.72949286129414614</v>
      </c>
      <c r="D150" s="8">
        <f t="shared" si="14"/>
        <v>1.0067001485859215</v>
      </c>
      <c r="E150" s="9">
        <f t="shared" si="15"/>
        <v>46948.125000000007</v>
      </c>
      <c r="F150" s="8">
        <f t="shared" si="16"/>
        <v>85.451341384497198</v>
      </c>
    </row>
    <row r="151" spans="1:6" hidden="1">
      <c r="A151" s="7">
        <f t="shared" si="17"/>
        <v>14700000</v>
      </c>
      <c r="B151" s="7">
        <f t="shared" si="12"/>
        <v>344248312.33101547</v>
      </c>
      <c r="C151" s="7">
        <f t="shared" si="13"/>
        <v>0.72756594996771584</v>
      </c>
      <c r="D151" s="8">
        <f t="shared" si="14"/>
        <v>1.0040410109554478</v>
      </c>
      <c r="E151" s="9">
        <f t="shared" si="15"/>
        <v>47269.687500000007</v>
      </c>
      <c r="F151" s="8">
        <f t="shared" si="16"/>
        <v>85.338409481293041</v>
      </c>
    </row>
    <row r="152" spans="1:6" hidden="1">
      <c r="A152" s="7">
        <f t="shared" si="17"/>
        <v>14800000</v>
      </c>
      <c r="B152" s="7">
        <f t="shared" si="12"/>
        <v>345678439.28354907</v>
      </c>
      <c r="C152" s="7">
        <f t="shared" si="13"/>
        <v>0.72565210254730794</v>
      </c>
      <c r="D152" s="8">
        <f t="shared" si="14"/>
        <v>1.0013999015152848</v>
      </c>
      <c r="E152" s="9">
        <f t="shared" si="15"/>
        <v>47591.250000000007</v>
      </c>
      <c r="F152" s="8">
        <f t="shared" si="16"/>
        <v>85.226095098024601</v>
      </c>
    </row>
    <row r="153" spans="1:6" hidden="1">
      <c r="A153" s="7">
        <f t="shared" si="17"/>
        <v>14900000</v>
      </c>
      <c r="B153" s="7">
        <f t="shared" si="12"/>
        <v>347102426.90045416</v>
      </c>
      <c r="C153" s="7">
        <f t="shared" si="13"/>
        <v>0.72375114308605215</v>
      </c>
      <c r="D153" s="8">
        <f t="shared" si="14"/>
        <v>0.99877657745875192</v>
      </c>
      <c r="E153" s="9">
        <f t="shared" si="15"/>
        <v>47912.812500000007</v>
      </c>
      <c r="F153" s="8">
        <f t="shared" si="16"/>
        <v>85.114390333445655</v>
      </c>
    </row>
    <row r="154" spans="1:6" hidden="1">
      <c r="A154" s="7">
        <f t="shared" si="17"/>
        <v>15000000</v>
      </c>
      <c r="B154" s="7">
        <f t="shared" si="12"/>
        <v>348520316.38594627</v>
      </c>
      <c r="C154" s="7">
        <f t="shared" si="13"/>
        <v>0.72186289916783752</v>
      </c>
      <c r="D154" s="8">
        <f t="shared" si="14"/>
        <v>0.99617080085161569</v>
      </c>
      <c r="E154" s="9">
        <f t="shared" si="15"/>
        <v>48234.375000000007</v>
      </c>
      <c r="F154" s="8">
        <f t="shared" si="16"/>
        <v>85.003287439430153</v>
      </c>
    </row>
    <row r="155" spans="1:6" hidden="1">
      <c r="A155" s="7">
        <f t="shared" si="17"/>
        <v>15100000</v>
      </c>
      <c r="B155" s="7">
        <f t="shared" si="12"/>
        <v>349932148.39483911</v>
      </c>
      <c r="C155" s="7">
        <f t="shared" si="13"/>
        <v>0.71998720181347009</v>
      </c>
      <c r="D155" s="8">
        <f t="shared" si="14"/>
        <v>0.9935823385025887</v>
      </c>
      <c r="E155" s="9">
        <f t="shared" si="15"/>
        <v>48555.937500000007</v>
      </c>
      <c r="F155" s="8">
        <f t="shared" si="16"/>
        <v>84.892778817000149</v>
      </c>
    </row>
    <row r="156" spans="1:6" hidden="1">
      <c r="A156" s="7">
        <f t="shared" si="17"/>
        <v>15200000</v>
      </c>
      <c r="B156" s="7">
        <f t="shared" si="12"/>
        <v>351337963.04346025</v>
      </c>
      <c r="C156" s="7">
        <f t="shared" si="13"/>
        <v>0.71812388538992811</v>
      </c>
      <c r="D156" s="8">
        <f t="shared" si="14"/>
        <v>0.99101096183810067</v>
      </c>
      <c r="E156" s="9">
        <f t="shared" si="15"/>
        <v>48877.500000000007</v>
      </c>
      <c r="F156" s="8">
        <f t="shared" si="16"/>
        <v>84.782857012482324</v>
      </c>
    </row>
    <row r="157" spans="1:6" hidden="1">
      <c r="A157" s="7">
        <f t="shared" si="17"/>
        <v>15300000</v>
      </c>
      <c r="B157" s="7">
        <f t="shared" si="12"/>
        <v>352737799.92027938</v>
      </c>
      <c r="C157" s="7">
        <f t="shared" si="13"/>
        <v>0.71627278752259105</v>
      </c>
      <c r="D157" s="8">
        <f t="shared" si="14"/>
        <v>0.98845644678117561</v>
      </c>
      <c r="E157" s="9">
        <f t="shared" si="15"/>
        <v>49199.062500000007</v>
      </c>
      <c r="F157" s="8">
        <f t="shared" si="16"/>
        <v>84.673514713788322</v>
      </c>
    </row>
    <row r="158" spans="1:6" hidden="1">
      <c r="A158" s="7">
        <f t="shared" si="17"/>
        <v>15400000</v>
      </c>
      <c r="B158" s="7">
        <f t="shared" si="12"/>
        <v>354131698.09625834</v>
      </c>
      <c r="C158" s="7">
        <f t="shared" si="13"/>
        <v>0.7144337490103293</v>
      </c>
      <c r="D158" s="8">
        <f t="shared" si="14"/>
        <v>0.98591857363425439</v>
      </c>
      <c r="E158" s="9">
        <f t="shared" si="15"/>
        <v>49520.625000000007</v>
      </c>
      <c r="F158" s="8">
        <f t="shared" si="16"/>
        <v>84.564744746813901</v>
      </c>
    </row>
    <row r="159" spans="1:6" hidden="1">
      <c r="A159" s="7">
        <f t="shared" si="17"/>
        <v>15500000</v>
      </c>
      <c r="B159" s="7">
        <f t="shared" si="12"/>
        <v>355519696.13493371</v>
      </c>
      <c r="C159" s="7">
        <f t="shared" si="13"/>
        <v>0.71260661374334089</v>
      </c>
      <c r="D159" s="8">
        <f t="shared" si="14"/>
        <v>0.98339712696581039</v>
      </c>
      <c r="E159" s="9">
        <f t="shared" si="15"/>
        <v>49842.187500000007</v>
      </c>
      <c r="F159" s="8">
        <f t="shared" si="16"/>
        <v>84.456540071952659</v>
      </c>
    </row>
    <row r="160" spans="1:6" hidden="1">
      <c r="A160" s="7">
        <f t="shared" si="17"/>
        <v>15600000</v>
      </c>
      <c r="B160" s="7">
        <f t="shared" si="12"/>
        <v>356901832.10223705</v>
      </c>
      <c r="C160" s="7">
        <f t="shared" si="13"/>
        <v>0.7107912286236302</v>
      </c>
      <c r="D160" s="8">
        <f t="shared" si="14"/>
        <v>0.98089189550060962</v>
      </c>
      <c r="E160" s="9">
        <f t="shared" si="15"/>
        <v>50163.750000000007</v>
      </c>
      <c r="F160" s="8">
        <f t="shared" si="16"/>
        <v>84.348893780719422</v>
      </c>
    </row>
    <row r="161" spans="1:6" hidden="1">
      <c r="A161" s="7">
        <f t="shared" si="17"/>
        <v>15700000</v>
      </c>
      <c r="B161" s="7">
        <f t="shared" si="12"/>
        <v>358278143.57606542</v>
      </c>
      <c r="C161" s="7">
        <f t="shared" si="13"/>
        <v>0.70898744348802833</v>
      </c>
      <c r="D161" s="8">
        <f t="shared" si="14"/>
        <v>0.97840267201347908</v>
      </c>
      <c r="E161" s="9">
        <f t="shared" si="15"/>
        <v>50485.312500000007</v>
      </c>
      <c r="F161" s="8">
        <f t="shared" si="16"/>
        <v>84.241799092480008</v>
      </c>
    </row>
    <row r="162" spans="1:6" hidden="1">
      <c r="A162" s="7">
        <f t="shared" si="17"/>
        <v>15800000</v>
      </c>
      <c r="B162" s="7">
        <f t="shared" si="12"/>
        <v>359648667.65560681</v>
      </c>
      <c r="C162" s="7">
        <f t="shared" si="13"/>
        <v>0.70719511103365562</v>
      </c>
      <c r="D162" s="8">
        <f t="shared" si="14"/>
        <v>0.97592925322644464</v>
      </c>
      <c r="E162" s="9">
        <f t="shared" si="15"/>
        <v>50806.875000000007</v>
      </c>
      <c r="F162" s="8">
        <f t="shared" si="16"/>
        <v>84.135249351282468</v>
      </c>
    </row>
    <row r="163" spans="1:6" hidden="1">
      <c r="A163" s="7">
        <f t="shared" si="17"/>
        <v>15900000</v>
      </c>
      <c r="B163" s="7">
        <f t="shared" si="12"/>
        <v>361013440.97042948</v>
      </c>
      <c r="C163" s="7">
        <f t="shared" si="13"/>
        <v>0.7054140867457368</v>
      </c>
      <c r="D163" s="8">
        <f t="shared" si="14"/>
        <v>0.97347143970911676</v>
      </c>
      <c r="E163" s="9">
        <f t="shared" si="15"/>
        <v>51128.437500000007</v>
      </c>
      <c r="F163" s="8">
        <f t="shared" si="16"/>
        <v>84.0292380227866</v>
      </c>
    </row>
    <row r="164" spans="1:6" hidden="1">
      <c r="A164" s="7">
        <f t="shared" si="17"/>
        <v>16000000</v>
      </c>
      <c r="B164" s="7">
        <f t="shared" si="12"/>
        <v>362372499.68934351</v>
      </c>
      <c r="C164" s="7">
        <f t="shared" si="13"/>
        <v>0.70364422882767919</v>
      </c>
      <c r="D164" s="8">
        <f t="shared" si="14"/>
        <v>0.97102903578219724</v>
      </c>
      <c r="E164" s="9">
        <f t="shared" si="15"/>
        <v>51450.000000000007</v>
      </c>
      <c r="F164" s="8">
        <f t="shared" si="16"/>
        <v>83.923758691287986</v>
      </c>
    </row>
    <row r="165" spans="1:6" hidden="1">
      <c r="A165" s="7">
        <f t="shared" si="17"/>
        <v>16100000</v>
      </c>
      <c r="B165" s="7">
        <f t="shared" si="12"/>
        <v>363725879.52903968</v>
      </c>
      <c r="C165" s="7">
        <f t="shared" si="13"/>
        <v>0.70188539813332795</v>
      </c>
      <c r="D165" s="8">
        <f t="shared" si="14"/>
        <v>0.96860184942399252</v>
      </c>
      <c r="E165" s="9">
        <f t="shared" si="15"/>
        <v>51771.562500000007</v>
      </c>
      <c r="F165" s="8">
        <f t="shared" si="16"/>
        <v>83.8188050568329</v>
      </c>
    </row>
    <row r="166" spans="1:6" hidden="1">
      <c r="A166" s="7">
        <f t="shared" si="17"/>
        <v>16200000</v>
      </c>
      <c r="B166" s="7">
        <f t="shared" si="12"/>
        <v>365073615.76251507</v>
      </c>
      <c r="C166" s="7">
        <f t="shared" si="13"/>
        <v>0.70013745810132022</v>
      </c>
      <c r="D166" s="8">
        <f t="shared" si="14"/>
        <v>0.96618969217982187</v>
      </c>
      <c r="E166" s="9">
        <f t="shared" si="15"/>
        <v>52093.125000000007</v>
      </c>
      <c r="F166" s="8">
        <f t="shared" si="16"/>
        <v>83.714370932420991</v>
      </c>
    </row>
    <row r="167" spans="1:6" hidden="1">
      <c r="A167" s="7">
        <f t="shared" si="17"/>
        <v>16300000</v>
      </c>
      <c r="B167" s="7">
        <f t="shared" si="12"/>
        <v>366415743.2272886</v>
      </c>
      <c r="C167" s="7">
        <f t="shared" si="13"/>
        <v>0.69840027469145771</v>
      </c>
      <c r="D167" s="8">
        <f t="shared" si="14"/>
        <v>0.96379237907421156</v>
      </c>
      <c r="E167" s="9">
        <f t="shared" si="15"/>
        <v>52414.687500000007</v>
      </c>
      <c r="F167" s="8">
        <f t="shared" si="16"/>
        <v>83.610450241292284</v>
      </c>
    </row>
    <row r="168" spans="1:6" hidden="1">
      <c r="A168" s="7">
        <f t="shared" si="17"/>
        <v>16400000</v>
      </c>
      <c r="B168" s="7">
        <f t="shared" si="12"/>
        <v>367752296.33341748</v>
      </c>
      <c r="C168" s="7">
        <f t="shared" si="13"/>
        <v>0.69667371632302666</v>
      </c>
      <c r="D168" s="8">
        <f t="shared" si="14"/>
        <v>0.96140972852577666</v>
      </c>
      <c r="E168" s="9">
        <f t="shared" si="15"/>
        <v>52736.250000000007</v>
      </c>
      <c r="F168" s="8">
        <f t="shared" si="16"/>
        <v>83.507037014295776</v>
      </c>
    </row>
    <row r="169" spans="1:6" hidden="1">
      <c r="A169" s="7">
        <f t="shared" si="17"/>
        <v>16500000</v>
      </c>
      <c r="B169" s="7">
        <f t="shared" si="12"/>
        <v>369083309.07131594</v>
      </c>
      <c r="C169" s="7">
        <f t="shared" si="13"/>
        <v>0.69495765381499108</v>
      </c>
      <c r="D169" s="8">
        <f t="shared" si="14"/>
        <v>0.95904156226468762</v>
      </c>
      <c r="E169" s="9">
        <f t="shared" si="15"/>
        <v>53057.812500000007</v>
      </c>
      <c r="F169" s="8">
        <f t="shared" si="16"/>
        <v>83.404125387336407</v>
      </c>
    </row>
    <row r="170" spans="1:6" hidden="1">
      <c r="A170" s="7">
        <f t="shared" si="17"/>
        <v>16600000</v>
      </c>
      <c r="B170" s="7">
        <f t="shared" si="12"/>
        <v>370408815.01938576</v>
      </c>
      <c r="C170" s="7">
        <f t="shared" si="13"/>
        <v>0.69325196032799441</v>
      </c>
      <c r="D170" s="8">
        <f t="shared" si="14"/>
        <v>0.95668770525263225</v>
      </c>
      <c r="E170" s="9">
        <f t="shared" si="15"/>
        <v>53379.375000000007</v>
      </c>
      <c r="F170" s="8">
        <f t="shared" si="16"/>
        <v>83.301709598897745</v>
      </c>
    </row>
    <row r="171" spans="1:6" hidden="1">
      <c r="A171" s="7">
        <f t="shared" si="17"/>
        <v>16700000</v>
      </c>
      <c r="B171" s="7">
        <f t="shared" si="12"/>
        <v>371728847.35146189</v>
      </c>
      <c r="C171" s="7">
        <f t="shared" si="13"/>
        <v>0.69155651130810103</v>
      </c>
      <c r="D171" s="8">
        <f t="shared" si="14"/>
        <v>0.95434798560517931</v>
      </c>
      <c r="E171" s="9">
        <f t="shared" si="15"/>
        <v>53700.937500000007</v>
      </c>
      <c r="F171" s="8">
        <f t="shared" si="16"/>
        <v>83.199783987637645</v>
      </c>
    </row>
    <row r="172" spans="1:6" hidden="1">
      <c r="A172" s="7">
        <f t="shared" si="17"/>
        <v>16800000</v>
      </c>
      <c r="B172" s="7">
        <f t="shared" si="12"/>
        <v>373043438.84408116</v>
      </c>
      <c r="C172" s="7">
        <f t="shared" si="13"/>
        <v>0.6898711844322194</v>
      </c>
      <c r="D172" s="8">
        <f t="shared" si="14"/>
        <v>0.95202223451646273</v>
      </c>
      <c r="E172" s="9">
        <f t="shared" si="15"/>
        <v>54022.500000000007</v>
      </c>
      <c r="F172" s="8">
        <f t="shared" si="16"/>
        <v>83.098342990054505</v>
      </c>
    </row>
    <row r="173" spans="1:6" hidden="1">
      <c r="A173" s="7">
        <f t="shared" si="17"/>
        <v>16900000</v>
      </c>
      <c r="B173" s="7">
        <f t="shared" si="12"/>
        <v>374352621.88357633</v>
      </c>
      <c r="C173" s="7">
        <f t="shared" si="13"/>
        <v>0.68819585955514251</v>
      </c>
      <c r="D173" s="8">
        <f t="shared" si="14"/>
        <v>0.94971028618609654</v>
      </c>
      <c r="E173" s="9">
        <f t="shared" si="15"/>
        <v>54344.062500000007</v>
      </c>
      <c r="F173" s="8">
        <f t="shared" si="16"/>
        <v>82.997381138221186</v>
      </c>
    </row>
    <row r="174" spans="1:6" hidden="1">
      <c r="A174" s="7">
        <f t="shared" si="17"/>
        <v>17000000</v>
      </c>
      <c r="B174" s="7">
        <f t="shared" si="12"/>
        <v>375656428.47300315</v>
      </c>
      <c r="C174" s="7">
        <f t="shared" si="13"/>
        <v>0.68653041865815223</v>
      </c>
      <c r="D174" s="8">
        <f t="shared" si="14"/>
        <v>0.94741197774825003</v>
      </c>
      <c r="E174" s="9">
        <f t="shared" si="15"/>
        <v>54665.625000000007</v>
      </c>
      <c r="F174" s="8">
        <f t="shared" si="16"/>
        <v>82.896893057584734</v>
      </c>
    </row>
    <row r="175" spans="1:6" hidden="1">
      <c r="A175" s="7">
        <f t="shared" si="17"/>
        <v>17100000</v>
      </c>
      <c r="B175" s="7">
        <f t="shared" si="12"/>
        <v>376954890.23890424</v>
      </c>
      <c r="C175" s="7">
        <f t="shared" si="13"/>
        <v>0.68487474579913021</v>
      </c>
      <c r="D175" s="8">
        <f t="shared" si="14"/>
        <v>0.94512714920279961</v>
      </c>
      <c r="E175" s="9">
        <f t="shared" si="15"/>
        <v>54987.187500000007</v>
      </c>
      <c r="F175" s="8">
        <f t="shared" si="16"/>
        <v>82.796873464829403</v>
      </c>
    </row>
    <row r="176" spans="1:6" hidden="1">
      <c r="A176" s="7">
        <f t="shared" si="17"/>
        <v>17200000</v>
      </c>
      <c r="B176" s="7">
        <f t="shared" si="12"/>
        <v>378248038.43791527</v>
      </c>
      <c r="C176" s="7">
        <f t="shared" si="13"/>
        <v>0.68322872706412352</v>
      </c>
      <c r="D176" s="8">
        <f t="shared" si="14"/>
        <v>0.94285564334849037</v>
      </c>
      <c r="E176" s="9">
        <f t="shared" si="15"/>
        <v>55308.750000000007</v>
      </c>
      <c r="F176" s="8">
        <f t="shared" si="16"/>
        <v>82.697317165800783</v>
      </c>
    </row>
    <row r="177" spans="1:6" hidden="1">
      <c r="A177" s="7">
        <f t="shared" si="17"/>
        <v>17300000</v>
      </c>
      <c r="B177" s="7">
        <f t="shared" si="12"/>
        <v>379535903.96321577</v>
      </c>
      <c r="C177" s="7">
        <f t="shared" si="13"/>
        <v>0.68159225052031325</v>
      </c>
      <c r="D177" s="8">
        <f t="shared" si="14"/>
        <v>0.94059730571803224</v>
      </c>
      <c r="E177" s="9">
        <f t="shared" si="15"/>
        <v>55630.312500000007</v>
      </c>
      <c r="F177" s="8">
        <f t="shared" si="16"/>
        <v>82.598219053488847</v>
      </c>
    </row>
    <row r="178" spans="1:6" hidden="1">
      <c r="A178" s="7">
        <f t="shared" si="17"/>
        <v>17400000</v>
      </c>
      <c r="B178" s="7">
        <f t="shared" si="12"/>
        <v>380818517.35083306</v>
      </c>
      <c r="C178" s="7">
        <f t="shared" si="13"/>
        <v>0.67996520617034051</v>
      </c>
      <c r="D178" s="8">
        <f t="shared" si="14"/>
        <v>0.93835198451506985</v>
      </c>
      <c r="E178" s="9">
        <f t="shared" si="15"/>
        <v>55951.875000000007</v>
      </c>
      <c r="F178" s="8">
        <f t="shared" si="16"/>
        <v>82.499574106068195</v>
      </c>
    </row>
    <row r="179" spans="1:6" hidden="1">
      <c r="A179" s="7">
        <f t="shared" si="17"/>
        <v>17500000</v>
      </c>
      <c r="B179" s="7">
        <f t="shared" si="12"/>
        <v>382095908.7857998</v>
      </c>
      <c r="C179" s="7">
        <f t="shared" si="13"/>
        <v>0.67834748590793881</v>
      </c>
      <c r="D179" s="8">
        <f t="shared" si="14"/>
        <v>0.93611953055295549</v>
      </c>
      <c r="E179" s="9">
        <f t="shared" si="15"/>
        <v>56273.437500000007</v>
      </c>
      <c r="F179" s="8">
        <f t="shared" si="16"/>
        <v>82.40137738499341</v>
      </c>
    </row>
    <row r="180" spans="1:6" hidden="1">
      <c r="A180" s="7">
        <f t="shared" si="17"/>
        <v>17600000</v>
      </c>
      <c r="B180" s="7">
        <f t="shared" si="12"/>
        <v>383368108.10817128</v>
      </c>
      <c r="C180" s="7">
        <f t="shared" si="13"/>
        <v>0.67673898347483286</v>
      </c>
      <c r="D180" s="8">
        <f t="shared" si="14"/>
        <v>0.93389979719526928</v>
      </c>
      <c r="E180" s="9">
        <f t="shared" si="15"/>
        <v>56595.000000000007</v>
      </c>
      <c r="F180" s="8">
        <f t="shared" si="16"/>
        <v>82.303624033147443</v>
      </c>
    </row>
    <row r="181" spans="1:6" hidden="1">
      <c r="A181" s="7">
        <f t="shared" si="17"/>
        <v>17700000</v>
      </c>
      <c r="B181" s="7">
        <f t="shared" si="12"/>
        <v>384635144.81890547</v>
      </c>
      <c r="C181" s="7">
        <f t="shared" si="13"/>
        <v>0.67513959441885596</v>
      </c>
      <c r="D181" s="8">
        <f t="shared" si="14"/>
        <v>0.93169264029802112</v>
      </c>
      <c r="E181" s="9">
        <f t="shared" si="15"/>
        <v>56916.562500000007</v>
      </c>
      <c r="F181" s="8">
        <f t="shared" si="16"/>
        <v>82.206309273041683</v>
      </c>
    </row>
    <row r="182" spans="1:6" hidden="1">
      <c r="A182" s="7">
        <f t="shared" si="17"/>
        <v>17800000</v>
      </c>
      <c r="B182" s="7">
        <f t="shared" si="12"/>
        <v>385897048.08561099</v>
      </c>
      <c r="C182" s="7">
        <f t="shared" si="13"/>
        <v>0.67354921605324913</v>
      </c>
      <c r="D182" s="8">
        <f t="shared" si="14"/>
        <v>0.9294979181534837</v>
      </c>
      <c r="E182" s="9">
        <f t="shared" si="15"/>
        <v>57238.125000000007</v>
      </c>
      <c r="F182" s="8">
        <f t="shared" si="16"/>
        <v>82.109428405065643</v>
      </c>
    </row>
    <row r="183" spans="1:6" hidden="1">
      <c r="A183" s="7">
        <f t="shared" si="17"/>
        <v>17900000</v>
      </c>
      <c r="B183" s="7">
        <f t="shared" si="12"/>
        <v>387153846.74816537</v>
      </c>
      <c r="C183" s="7">
        <f t="shared" si="13"/>
        <v>0.67196774741709975</v>
      </c>
      <c r="D183" s="8">
        <f t="shared" si="14"/>
        <v>0.92731549143559755</v>
      </c>
      <c r="E183" s="9">
        <f t="shared" si="15"/>
        <v>57559.687500000007</v>
      </c>
      <c r="F183" s="8">
        <f t="shared" si="16"/>
        <v>82.012976805784817</v>
      </c>
    </row>
    <row r="184" spans="1:6" hidden="1">
      <c r="A184" s="7">
        <f t="shared" si="17"/>
        <v>18000000</v>
      </c>
      <c r="B184" s="7">
        <f t="shared" si="12"/>
        <v>388405569.32420766</v>
      </c>
      <c r="C184" s="7">
        <f t="shared" si="13"/>
        <v>0.67039508923688129</v>
      </c>
      <c r="D184" s="8">
        <f t="shared" si="14"/>
        <v>0.92514522314689607</v>
      </c>
      <c r="E184" s="9">
        <f t="shared" si="15"/>
        <v>57881.250000000007</v>
      </c>
      <c r="F184" s="8">
        <f t="shared" si="16"/>
        <v>81.916949926285</v>
      </c>
    </row>
    <row r="185" spans="1:6" hidden="1">
      <c r="A185" s="7">
        <f t="shared" si="17"/>
        <v>18100000</v>
      </c>
      <c r="B185" s="7">
        <f t="shared" si="12"/>
        <v>389652244.01450956</v>
      </c>
      <c r="C185" s="7">
        <f t="shared" si="13"/>
        <v>0.6688311438890604</v>
      </c>
      <c r="D185" s="8">
        <f t="shared" si="14"/>
        <v>0.92298697856690326</v>
      </c>
      <c r="E185" s="9">
        <f t="shared" si="15"/>
        <v>58202.812500000007</v>
      </c>
      <c r="F185" s="8">
        <f t="shared" si="16"/>
        <v>81.821343290561643</v>
      </c>
    </row>
    <row r="186" spans="1:6" hidden="1">
      <c r="A186" s="7">
        <f t="shared" si="17"/>
        <v>18200000</v>
      </c>
      <c r="B186" s="7">
        <f t="shared" si="12"/>
        <v>390893898.70822698</v>
      </c>
      <c r="C186" s="7">
        <f t="shared" si="13"/>
        <v>0.66727581536373171</v>
      </c>
      <c r="D186" s="8">
        <f t="shared" si="14"/>
        <v>0.92084062520194965</v>
      </c>
      <c r="E186" s="9">
        <f t="shared" si="15"/>
        <v>58524.375000000007</v>
      </c>
      <c r="F186" s="8">
        <f t="shared" si="16"/>
        <v>81.726152493952682</v>
      </c>
    </row>
    <row r="187" spans="1:6" hidden="1">
      <c r="A187" s="7">
        <f t="shared" si="17"/>
        <v>18300000</v>
      </c>
      <c r="B187" s="7">
        <f t="shared" si="12"/>
        <v>392130560.98803711</v>
      </c>
      <c r="C187" s="7">
        <f t="shared" si="13"/>
        <v>0.66572900922925116</v>
      </c>
      <c r="D187" s="8">
        <f t="shared" si="14"/>
        <v>0.91870603273636653</v>
      </c>
      <c r="E187" s="9">
        <f t="shared" si="15"/>
        <v>58845.937500000007</v>
      </c>
      <c r="F187" s="8">
        <f t="shared" si="16"/>
        <v>81.631373201613542</v>
      </c>
    </row>
    <row r="188" spans="1:6" hidden="1">
      <c r="A188" s="7">
        <f t="shared" si="17"/>
        <v>18400000</v>
      </c>
      <c r="B188" s="7">
        <f t="shared" si="12"/>
        <v>393362258.13516253</v>
      </c>
      <c r="C188" s="7">
        <f t="shared" si="13"/>
        <v>0.66419063259783151</v>
      </c>
      <c r="D188" s="8">
        <f t="shared" si="14"/>
        <v>0.91658307298500741</v>
      </c>
      <c r="E188" s="9">
        <f t="shared" si="15"/>
        <v>59167.500000000007</v>
      </c>
      <c r="F188" s="8">
        <f t="shared" si="16"/>
        <v>81.537001147032953</v>
      </c>
    </row>
    <row r="189" spans="1:6" hidden="1">
      <c r="A189" s="7">
        <f t="shared" si="17"/>
        <v>18500000</v>
      </c>
      <c r="B189" s="7">
        <f t="shared" si="12"/>
        <v>394589017.13428658</v>
      </c>
      <c r="C189" s="7">
        <f t="shared" si="13"/>
        <v>0.66266059409207134</v>
      </c>
      <c r="D189" s="8">
        <f t="shared" si="14"/>
        <v>0.91447161984705838</v>
      </c>
      <c r="E189" s="9">
        <f t="shared" si="15"/>
        <v>59489.062500000007</v>
      </c>
      <c r="F189" s="8">
        <f t="shared" si="16"/>
        <v>81.443032130588037</v>
      </c>
    </row>
    <row r="190" spans="1:6" hidden="1">
      <c r="A190" s="7">
        <f t="shared" si="17"/>
        <v>18600000</v>
      </c>
      <c r="B190" s="7">
        <f t="shared" si="12"/>
        <v>395810864.67836165</v>
      </c>
      <c r="C190" s="7">
        <f t="shared" si="13"/>
        <v>0.66113880381238466</v>
      </c>
      <c r="D190" s="8">
        <f t="shared" si="14"/>
        <v>0.91237154926109076</v>
      </c>
      <c r="E190" s="9">
        <f t="shared" si="15"/>
        <v>59810.625000000007</v>
      </c>
      <c r="F190" s="8">
        <f t="shared" si="16"/>
        <v>81.3494620181378</v>
      </c>
    </row>
    <row r="191" spans="1:6" hidden="1">
      <c r="A191" s="7">
        <f t="shared" si="17"/>
        <v>18700000</v>
      </c>
      <c r="B191" s="7">
        <f t="shared" si="12"/>
        <v>397027827.17331529</v>
      </c>
      <c r="C191" s="7">
        <f t="shared" si="13"/>
        <v>0.6596251733053059</v>
      </c>
      <c r="D191" s="8">
        <f t="shared" si="14"/>
        <v>0.91028273916132207</v>
      </c>
      <c r="E191" s="9">
        <f t="shared" si="15"/>
        <v>60132.187500000007</v>
      </c>
      <c r="F191" s="8">
        <f t="shared" si="16"/>
        <v>81.256286739653504</v>
      </c>
    </row>
    <row r="192" spans="1:6" hidden="1">
      <c r="A192" s="7">
        <f t="shared" si="17"/>
        <v>18800000</v>
      </c>
      <c r="B192" s="7">
        <f t="shared" si="12"/>
        <v>398239930.74265432</v>
      </c>
      <c r="C192" s="7">
        <f t="shared" si="13"/>
        <v>0.65811961553263831</v>
      </c>
      <c r="D192" s="8">
        <f t="shared" si="14"/>
        <v>0.90820506943504076</v>
      </c>
      <c r="E192" s="9">
        <f t="shared" si="15"/>
        <v>60453.750000000007</v>
      </c>
      <c r="F192" s="8">
        <f t="shared" si="16"/>
        <v>81.163502287884882</v>
      </c>
    </row>
    <row r="193" spans="1:7" hidden="1">
      <c r="A193" s="7">
        <f t="shared" si="17"/>
        <v>18900000</v>
      </c>
      <c r="B193" s="7">
        <f t="shared" si="12"/>
        <v>399447201.2319724</v>
      </c>
      <c r="C193" s="7">
        <f t="shared" si="13"/>
        <v>0.6566220448414215</v>
      </c>
      <c r="D193" s="8">
        <f t="shared" si="14"/>
        <v>0.90613842188116156</v>
      </c>
      <c r="E193" s="9">
        <f t="shared" si="15"/>
        <v>60775.312500000007</v>
      </c>
      <c r="F193" s="8">
        <f t="shared" si="16"/>
        <v>81.071104717061118</v>
      </c>
    </row>
    <row r="194" spans="1:7" hidden="1">
      <c r="A194" s="7">
        <f t="shared" si="17"/>
        <v>19000000</v>
      </c>
      <c r="B194" s="7">
        <f t="shared" si="12"/>
        <v>400649664.21336079</v>
      </c>
      <c r="C194" s="7">
        <f t="shared" si="13"/>
        <v>0.65513237693469151</v>
      </c>
      <c r="D194" s="8">
        <f t="shared" si="14"/>
        <v>0.90408268016987425</v>
      </c>
      <c r="E194" s="9">
        <f t="shared" si="15"/>
        <v>61096.875000000007</v>
      </c>
      <c r="F194" s="8">
        <f t="shared" si="16"/>
        <v>80.979090141625377</v>
      </c>
    </row>
    <row r="195" spans="1:7" hidden="1">
      <c r="A195" s="7">
        <f t="shared" si="17"/>
        <v>19100000</v>
      </c>
      <c r="B195" s="7">
        <f t="shared" si="12"/>
        <v>401847344.98972678</v>
      </c>
      <c r="C195" s="7">
        <f t="shared" si="13"/>
        <v>0.65365052884300745</v>
      </c>
      <c r="D195" s="8">
        <f t="shared" si="14"/>
        <v>0.90203772980335017</v>
      </c>
      <c r="E195" s="9">
        <f t="shared" si="15"/>
        <v>61418.437500000007</v>
      </c>
      <c r="F195" s="8">
        <f t="shared" si="16"/>
        <v>80.88745473500181</v>
      </c>
    </row>
    <row r="196" spans="1:7" hidden="1">
      <c r="A196" s="7">
        <f t="shared" si="17"/>
        <v>19200000</v>
      </c>
      <c r="B196" s="7">
        <f t="shared" si="12"/>
        <v>403040268.59902245</v>
      </c>
      <c r="C196" s="7">
        <f t="shared" si="13"/>
        <v>0.65217641889672295</v>
      </c>
      <c r="D196" s="8">
        <f t="shared" si="14"/>
        <v>0.90000345807747761</v>
      </c>
      <c r="E196" s="9">
        <f t="shared" si="15"/>
        <v>61740.000000000007</v>
      </c>
      <c r="F196" s="8">
        <f t="shared" si="16"/>
        <v>80.796194728394454</v>
      </c>
    </row>
    <row r="197" spans="1:7" hidden="1">
      <c r="A197" s="7">
        <f t="shared" si="17"/>
        <v>19300000</v>
      </c>
      <c r="B197" s="7">
        <f t="shared" si="12"/>
        <v>404228459.81838447</v>
      </c>
      <c r="C197" s="7">
        <f t="shared" si="13"/>
        <v>0.65070996669897729</v>
      </c>
      <c r="D197" s="8">
        <f t="shared" si="14"/>
        <v>0.89797975404458863</v>
      </c>
      <c r="E197" s="9">
        <f t="shared" si="15"/>
        <v>62061.562500000007</v>
      </c>
      <c r="F197" s="8">
        <f t="shared" si="16"/>
        <v>80.705306409616469</v>
      </c>
    </row>
    <row r="198" spans="1:7" hidden="1">
      <c r="A198" s="7">
        <f t="shared" si="17"/>
        <v>19400000</v>
      </c>
      <c r="B198" s="7">
        <f t="shared" si="12"/>
        <v>405411943.1681878</v>
      </c>
      <c r="C198" s="7">
        <f t="shared" si="13"/>
        <v>0.64925109309938334</v>
      </c>
      <c r="D198" s="8">
        <f t="shared" si="14"/>
        <v>0.89596650847714898</v>
      </c>
      <c r="E198" s="9">
        <f t="shared" si="15"/>
        <v>62383.125000000007</v>
      </c>
      <c r="F198" s="8">
        <f t="shared" si="16"/>
        <v>80.614786121949024</v>
      </c>
    </row>
    <row r="199" spans="1:7" hidden="1">
      <c r="A199" s="7">
        <f t="shared" si="17"/>
        <v>19500000</v>
      </c>
      <c r="B199" s="7">
        <f t="shared" si="12"/>
        <v>406590742.91601676</v>
      </c>
      <c r="C199" s="7">
        <f t="shared" si="13"/>
        <v>0.6477997201683936</v>
      </c>
      <c r="D199" s="8">
        <f t="shared" si="14"/>
        <v>0.8939636138323831</v>
      </c>
      <c r="E199" s="9">
        <f t="shared" si="15"/>
        <v>62704.687500000007</v>
      </c>
      <c r="F199" s="8">
        <f t="shared" si="16"/>
        <v>80.524630263029152</v>
      </c>
    </row>
    <row r="200" spans="1:7" hidden="1">
      <c r="A200" s="7">
        <f t="shared" si="17"/>
        <v>19600000</v>
      </c>
      <c r="B200" s="7">
        <f t="shared" si="12"/>
        <v>407764883.08055419</v>
      </c>
      <c r="C200" s="7">
        <f t="shared" si="13"/>
        <v>0.64635577117232079</v>
      </c>
      <c r="D200" s="8">
        <f t="shared" si="14"/>
        <v>0.89197096421780264</v>
      </c>
      <c r="E200" s="9">
        <f t="shared" si="15"/>
        <v>63026.250000000007</v>
      </c>
      <c r="F200" s="8">
        <f t="shared" si="16"/>
        <v>80.434835283765338</v>
      </c>
    </row>
    <row r="201" spans="1:7" hidden="1">
      <c r="A201" s="7">
        <f t="shared" si="17"/>
        <v>19700000</v>
      </c>
      <c r="B201" s="7">
        <f t="shared" si="12"/>
        <v>408934387.43539095</v>
      </c>
      <c r="C201" s="7">
        <f t="shared" si="13"/>
        <v>0.64491917054899484</v>
      </c>
      <c r="D201" s="8">
        <f t="shared" si="14"/>
        <v>0.88998845535761284</v>
      </c>
      <c r="E201" s="9">
        <f t="shared" si="15"/>
        <v>63347.812500000007</v>
      </c>
      <c r="F201" s="8">
        <f t="shared" si="16"/>
        <v>80.34539768728024</v>
      </c>
    </row>
    <row r="202" spans="1:7" hidden="1">
      <c r="A202" s="7">
        <f t="shared" si="17"/>
        <v>19800000</v>
      </c>
      <c r="B202" s="7">
        <f t="shared" ref="B202:B265" si="18">(A202*9.8)*D202*(1+B$4)</f>
        <v>410099279.51275867</v>
      </c>
      <c r="C202" s="7">
        <f t="shared" ref="C202:C265" si="19" xml:space="preserve"> 1 - B$5 * LOG(A202 / B$7)</f>
        <v>0.64348984388403507</v>
      </c>
      <c r="D202" s="8">
        <f t="shared" ref="D202:D265" si="20">B$6 * C202</f>
        <v>0.88801598455996833</v>
      </c>
      <c r="E202" s="9">
        <f t="shared" ref="E202:E265" si="21">0.5 * B$1 * B$2 * (B$3*A202)</f>
        <v>63669.375000000007</v>
      </c>
      <c r="F202" s="8">
        <f t="shared" ref="F202:F265" si="22" xml:space="preserve"> SQRT((2 * B202) / (B$1 * B$2 * (B$3*A202)))</f>
        <v>80.256314027879682</v>
      </c>
    </row>
    <row r="203" spans="1:7" hidden="1">
      <c r="A203" s="7">
        <f t="shared" ref="A203:A266" si="23">A202+100000</f>
        <v>19900000</v>
      </c>
      <c r="B203" s="7">
        <f t="shared" si="18"/>
        <v>411259582.60718656</v>
      </c>
      <c r="C203" s="7">
        <f t="shared" si="19"/>
        <v>0.64206771788772099</v>
      </c>
      <c r="D203" s="8">
        <f t="shared" si="20"/>
        <v>0.88605345068505492</v>
      </c>
      <c r="E203" s="9">
        <f t="shared" si="21"/>
        <v>63990.937500000007</v>
      </c>
      <c r="F203" s="8">
        <f t="shared" si="22"/>
        <v>80.167580910046993</v>
      </c>
    </row>
    <row r="204" spans="1:7">
      <c r="A204" s="10">
        <f t="shared" si="23"/>
        <v>20000000</v>
      </c>
      <c r="B204" s="10">
        <f t="shared" si="18"/>
        <v>412415319.77908504</v>
      </c>
      <c r="C204" s="10">
        <f t="shared" si="19"/>
        <v>0.64065272037244247</v>
      </c>
      <c r="D204" s="11">
        <f t="shared" si="20"/>
        <v>0.8841007541139706</v>
      </c>
      <c r="E204" s="12">
        <f t="shared" si="21"/>
        <v>64312.500000000007</v>
      </c>
      <c r="F204" s="11">
        <f t="shared" si="22"/>
        <v>80.079194987462259</v>
      </c>
      <c r="G204" t="s">
        <v>24</v>
      </c>
    </row>
    <row r="205" spans="1:7" hidden="1">
      <c r="A205" s="7">
        <f t="shared" si="23"/>
        <v>20100000</v>
      </c>
      <c r="B205" s="7">
        <f t="shared" si="18"/>
        <v>413566513.85825729</v>
      </c>
      <c r="C205" s="7">
        <f t="shared" si="19"/>
        <v>0.63924478023071241</v>
      </c>
      <c r="D205" s="8">
        <f t="shared" si="20"/>
        <v>0.88215779671838301</v>
      </c>
      <c r="E205" s="9">
        <f t="shared" si="21"/>
        <v>64634.062500000007</v>
      </c>
      <c r="F205" s="8">
        <f t="shared" si="22"/>
        <v>79.991152962045362</v>
      </c>
    </row>
    <row r="206" spans="1:7" hidden="1">
      <c r="A206" s="7">
        <f t="shared" si="23"/>
        <v>20200000</v>
      </c>
      <c r="B206" s="7">
        <f t="shared" si="18"/>
        <v>414713187.44734192</v>
      </c>
      <c r="C206" s="7">
        <f t="shared" si="19"/>
        <v>0.63784382741372481</v>
      </c>
      <c r="D206" s="8">
        <f t="shared" si="20"/>
        <v>0.88022448183094015</v>
      </c>
      <c r="E206" s="9">
        <f t="shared" si="21"/>
        <v>64955.625000000007</v>
      </c>
      <c r="F206" s="8">
        <f t="shared" si="22"/>
        <v>79.903451583022488</v>
      </c>
    </row>
    <row r="207" spans="1:7" hidden="1">
      <c r="A207" s="7">
        <f t="shared" si="23"/>
        <v>20300000</v>
      </c>
      <c r="B207" s="7">
        <f t="shared" si="18"/>
        <v>415855362.92518586</v>
      </c>
      <c r="C207" s="7">
        <f t="shared" si="19"/>
        <v>0.63644979291044179</v>
      </c>
      <c r="D207" s="8">
        <f t="shared" si="20"/>
        <v>0.87830071421640965</v>
      </c>
      <c r="E207" s="9">
        <f t="shared" si="21"/>
        <v>65277.187500000007</v>
      </c>
      <c r="F207" s="8">
        <f t="shared" si="22"/>
        <v>79.816087646015063</v>
      </c>
    </row>
    <row r="208" spans="1:7" hidden="1">
      <c r="A208" s="7">
        <f t="shared" si="23"/>
        <v>20400000</v>
      </c>
      <c r="B208" s="7">
        <f t="shared" si="18"/>
        <v>416993062.45015228</v>
      </c>
      <c r="C208" s="7">
        <f t="shared" si="19"/>
        <v>0.63506260872719611</v>
      </c>
      <c r="D208" s="8">
        <f t="shared" si="20"/>
        <v>0.87638640004353052</v>
      </c>
      <c r="E208" s="9">
        <f t="shared" si="21"/>
        <v>65598.750000000015</v>
      </c>
      <c r="F208" s="8">
        <f t="shared" si="22"/>
        <v>79.729057992150771</v>
      </c>
    </row>
    <row r="209" spans="1:6" hidden="1">
      <c r="A209" s="7">
        <f t="shared" si="23"/>
        <v>20500000</v>
      </c>
      <c r="B209" s="7">
        <f t="shared" si="18"/>
        <v>418126307.96336263</v>
      </c>
      <c r="C209" s="7">
        <f t="shared" si="19"/>
        <v>0.63368220786778995</v>
      </c>
      <c r="D209" s="8">
        <f t="shared" si="20"/>
        <v>0.87448144685755003</v>
      </c>
      <c r="E209" s="9">
        <f t="shared" si="21"/>
        <v>65920.312500000015</v>
      </c>
      <c r="F209" s="8">
        <f t="shared" si="22"/>
        <v>79.642359507195835</v>
      </c>
    </row>
    <row r="210" spans="1:6" hidden="1">
      <c r="A210" s="7">
        <f t="shared" si="23"/>
        <v>20600000</v>
      </c>
      <c r="B210" s="7">
        <f t="shared" si="18"/>
        <v>419255121.19187665</v>
      </c>
      <c r="C210" s="7">
        <f t="shared" si="19"/>
        <v>0.63230852431408058</v>
      </c>
      <c r="D210" s="8">
        <f t="shared" si="20"/>
        <v>0.87258576355343109</v>
      </c>
      <c r="E210" s="9">
        <f t="shared" si="21"/>
        <v>66241.875000000015</v>
      </c>
      <c r="F210" s="8">
        <f t="shared" si="22"/>
        <v>79.555989120708048</v>
      </c>
    </row>
    <row r="211" spans="1:6" hidden="1">
      <c r="A211" s="7">
        <f t="shared" si="23"/>
        <v>20700000</v>
      </c>
      <c r="B211" s="7">
        <f t="shared" si="18"/>
        <v>420379523.65180862</v>
      </c>
      <c r="C211" s="7">
        <f t="shared" si="19"/>
        <v>0.63094149300703373</v>
      </c>
      <c r="D211" s="8">
        <f t="shared" si="20"/>
        <v>0.87069926034970646</v>
      </c>
      <c r="E211" s="9">
        <f t="shared" si="21"/>
        <v>66563.437500000015</v>
      </c>
      <c r="F211" s="8">
        <f t="shared" si="22"/>
        <v>79.469943805209795</v>
      </c>
    </row>
    <row r="212" spans="1:6" hidden="1">
      <c r="A212" s="7">
        <f t="shared" si="23"/>
        <v>20800000</v>
      </c>
      <c r="B212" s="7">
        <f t="shared" si="18"/>
        <v>421499536.65138566</v>
      </c>
      <c r="C212" s="7">
        <f t="shared" si="19"/>
        <v>0.62958104982823526</v>
      </c>
      <c r="D212" s="8">
        <f t="shared" si="20"/>
        <v>0.86882184876296464</v>
      </c>
      <c r="E212" s="9">
        <f t="shared" si="21"/>
        <v>66885.000000000015</v>
      </c>
      <c r="F212" s="8">
        <f t="shared" si="22"/>
        <v>79.384220575380738</v>
      </c>
    </row>
    <row r="213" spans="1:6" hidden="1">
      <c r="A213" s="7">
        <f t="shared" si="23"/>
        <v>20900000</v>
      </c>
      <c r="B213" s="7">
        <f t="shared" si="18"/>
        <v>422615181.29394537</v>
      </c>
      <c r="C213" s="7">
        <f t="shared" si="19"/>
        <v>0.62822713158184518</v>
      </c>
      <c r="D213" s="8">
        <f t="shared" si="20"/>
        <v>0.86695344158294629</v>
      </c>
      <c r="E213" s="9">
        <f t="shared" si="21"/>
        <v>67206.562500000015</v>
      </c>
      <c r="F213" s="8">
        <f t="shared" si="22"/>
        <v>79.298816487269448</v>
      </c>
    </row>
    <row r="214" spans="1:6" hidden="1">
      <c r="A214" s="7">
        <f t="shared" si="23"/>
        <v>21000000</v>
      </c>
      <c r="B214" s="7">
        <f t="shared" si="18"/>
        <v>423726478.48087752</v>
      </c>
      <c r="C214" s="7">
        <f t="shared" si="19"/>
        <v>0.6268796759769828</v>
      </c>
      <c r="D214" s="8">
        <f t="shared" si="20"/>
        <v>0.8650939528482362</v>
      </c>
      <c r="E214" s="9">
        <f t="shared" si="21"/>
        <v>67528.125000000015</v>
      </c>
      <c r="F214" s="8">
        <f t="shared" si="22"/>
        <v>79.213728637523474</v>
      </c>
    </row>
    <row r="215" spans="1:6" hidden="1">
      <c r="A215" s="7">
        <f t="shared" si="23"/>
        <v>21100000</v>
      </c>
      <c r="B215" s="7">
        <f t="shared" si="18"/>
        <v>424833448.91450852</v>
      </c>
      <c r="C215" s="7">
        <f t="shared" si="19"/>
        <v>0.62553862161053009</v>
      </c>
      <c r="D215" s="8">
        <f t="shared" si="20"/>
        <v>0.86324329782253151</v>
      </c>
      <c r="E215" s="9">
        <f t="shared" si="21"/>
        <v>67849.687500000015</v>
      </c>
      <c r="F215" s="8">
        <f t="shared" si="22"/>
        <v>79.128954162637342</v>
      </c>
    </row>
    <row r="216" spans="1:6" hidden="1">
      <c r="A216" s="7">
        <f t="shared" si="23"/>
        <v>21200000</v>
      </c>
      <c r="B216" s="7">
        <f t="shared" si="18"/>
        <v>425936113.10093206</v>
      </c>
      <c r="C216" s="7">
        <f t="shared" si="19"/>
        <v>0.62420390795034186</v>
      </c>
      <c r="D216" s="8">
        <f t="shared" si="20"/>
        <v>0.86140139297147167</v>
      </c>
      <c r="E216" s="9">
        <f t="shared" si="21"/>
        <v>68171.250000000015</v>
      </c>
      <c r="F216" s="8">
        <f t="shared" si="22"/>
        <v>79.044490238218003</v>
      </c>
    </row>
    <row r="217" spans="1:6" hidden="1">
      <c r="A217" s="7">
        <f t="shared" si="23"/>
        <v>21300000</v>
      </c>
      <c r="B217" s="7">
        <f t="shared" si="18"/>
        <v>427034491.35278612</v>
      </c>
      <c r="C217" s="7">
        <f t="shared" si="19"/>
        <v>0.62287547531885079</v>
      </c>
      <c r="D217" s="8">
        <f t="shared" si="20"/>
        <v>0.85956815594001401</v>
      </c>
      <c r="E217" s="9">
        <f t="shared" si="21"/>
        <v>68492.812500000015</v>
      </c>
      <c r="F217" s="8">
        <f t="shared" si="22"/>
        <v>78.960334078267223</v>
      </c>
    </row>
    <row r="218" spans="1:6" hidden="1">
      <c r="A218" s="7">
        <f t="shared" si="23"/>
        <v>21400000</v>
      </c>
      <c r="B218" s="7">
        <f t="shared" si="18"/>
        <v>428128603.79197729</v>
      </c>
      <c r="C218" s="7">
        <f t="shared" si="19"/>
        <v>0.6215532648770562</v>
      </c>
      <c r="D218" s="8">
        <f t="shared" si="20"/>
        <v>0.85774350553033751</v>
      </c>
      <c r="E218" s="9">
        <f t="shared" si="21"/>
        <v>68814.375000000015</v>
      </c>
      <c r="F218" s="8">
        <f t="shared" si="22"/>
        <v>78.876482934480421</v>
      </c>
    </row>
    <row r="219" spans="1:6" hidden="1">
      <c r="A219" s="7">
        <f t="shared" si="23"/>
        <v>21500000</v>
      </c>
      <c r="B219" s="7">
        <f t="shared" si="18"/>
        <v>429218470.35235518</v>
      </c>
      <c r="C219" s="7">
        <f t="shared" si="19"/>
        <v>0.62023721860888681</v>
      </c>
      <c r="D219" s="8">
        <f t="shared" si="20"/>
        <v>0.85592736168026373</v>
      </c>
      <c r="E219" s="9">
        <f t="shared" si="21"/>
        <v>69135.937500000015</v>
      </c>
      <c r="F219" s="8">
        <f t="shared" si="22"/>
        <v>78.792934095561591</v>
      </c>
    </row>
    <row r="220" spans="1:6" hidden="1">
      <c r="A220" s="7">
        <f t="shared" si="23"/>
        <v>21600000</v>
      </c>
      <c r="B220" s="7">
        <f t="shared" si="18"/>
        <v>430304110.782336</v>
      </c>
      <c r="C220" s="7">
        <f t="shared" si="19"/>
        <v>0.61892727930592528</v>
      </c>
      <c r="D220" s="8">
        <f t="shared" si="20"/>
        <v>0.85411964544217678</v>
      </c>
      <c r="E220" s="9">
        <f t="shared" si="21"/>
        <v>69457.500000000015</v>
      </c>
      <c r="F220" s="8">
        <f t="shared" si="22"/>
        <v>78.709684886553759</v>
      </c>
    </row>
    <row r="221" spans="1:6" hidden="1">
      <c r="A221" s="7">
        <f t="shared" si="23"/>
        <v>21700000</v>
      </c>
      <c r="B221" s="7">
        <f t="shared" si="18"/>
        <v>431385544.64747822</v>
      </c>
      <c r="C221" s="7">
        <f t="shared" si="19"/>
        <v>0.61762339055248605</v>
      </c>
      <c r="D221" s="8">
        <f t="shared" si="20"/>
        <v>0.85232027896243068</v>
      </c>
      <c r="E221" s="9">
        <f t="shared" si="21"/>
        <v>69779.062500000015</v>
      </c>
      <c r="F221" s="8">
        <f t="shared" si="22"/>
        <v>78.626732668184573</v>
      </c>
    </row>
    <row r="222" spans="1:6" hidden="1">
      <c r="A222" s="7">
        <f t="shared" si="23"/>
        <v>21800000</v>
      </c>
      <c r="B222" s="7">
        <f t="shared" si="18"/>
        <v>432462791.33301115</v>
      </c>
      <c r="C222" s="7">
        <f t="shared" si="19"/>
        <v>0.6163254967110372</v>
      </c>
      <c r="D222" s="8">
        <f t="shared" si="20"/>
        <v>0.85052918546123124</v>
      </c>
      <c r="E222" s="9">
        <f t="shared" si="21"/>
        <v>70100.625000000015</v>
      </c>
      <c r="F222" s="8">
        <f t="shared" si="22"/>
        <v>78.544074836226798</v>
      </c>
    </row>
    <row r="223" spans="1:6" hidden="1">
      <c r="A223" s="7">
        <f t="shared" si="23"/>
        <v>21900000</v>
      </c>
      <c r="B223" s="7">
        <f t="shared" si="18"/>
        <v>433535870.04631537</v>
      </c>
      <c r="C223" s="7">
        <f t="shared" si="19"/>
        <v>0.61503354290795331</v>
      </c>
      <c r="D223" s="8">
        <f t="shared" si="20"/>
        <v>0.84874628921297546</v>
      </c>
      <c r="E223" s="9">
        <f t="shared" si="21"/>
        <v>70422.187500000015</v>
      </c>
      <c r="F223" s="8">
        <f t="shared" si="22"/>
        <v>78.461708820872929</v>
      </c>
    </row>
    <row r="224" spans="1:6" hidden="1">
      <c r="A224" s="7">
        <f t="shared" si="23"/>
        <v>22000000</v>
      </c>
      <c r="B224" s="7">
        <f t="shared" si="18"/>
        <v>434604799.81936038</v>
      </c>
      <c r="C224" s="7">
        <f t="shared" si="19"/>
        <v>0.61374747501959614</v>
      </c>
      <c r="D224" s="8">
        <f t="shared" si="20"/>
        <v>0.84697151552704264</v>
      </c>
      <c r="E224" s="9">
        <f t="shared" si="21"/>
        <v>70743.750000000015</v>
      </c>
      <c r="F224" s="8">
        <f t="shared" si="22"/>
        <v>78.379632086123934</v>
      </c>
    </row>
    <row r="225" spans="1:6" hidden="1">
      <c r="A225" s="7">
        <f t="shared" si="23"/>
        <v>22100000</v>
      </c>
      <c r="B225" s="7">
        <f t="shared" si="18"/>
        <v>435669599.5110957</v>
      </c>
      <c r="C225" s="7">
        <f t="shared" si="19"/>
        <v>0.61246723965870831</v>
      </c>
      <c r="D225" s="8">
        <f t="shared" si="20"/>
        <v>0.84520479072901744</v>
      </c>
      <c r="E225" s="9">
        <f t="shared" si="21"/>
        <v>71065.312500000015</v>
      </c>
      <c r="F225" s="8">
        <f t="shared" si="22"/>
        <v>78.297842129191565</v>
      </c>
    </row>
    <row r="226" spans="1:6" hidden="1">
      <c r="A226" s="7">
        <f t="shared" si="23"/>
        <v>22200000</v>
      </c>
      <c r="B226" s="7">
        <f t="shared" si="18"/>
        <v>436730287.80979961</v>
      </c>
      <c r="C226" s="7">
        <f t="shared" si="19"/>
        <v>0.61119278416111511</v>
      </c>
      <c r="D226" s="8">
        <f t="shared" si="20"/>
        <v>0.84344604214233876</v>
      </c>
      <c r="E226" s="9">
        <f t="shared" si="21"/>
        <v>71386.875000000015</v>
      </c>
      <c r="F226" s="8">
        <f t="shared" si="22"/>
        <v>78.216336479913821</v>
      </c>
    </row>
    <row r="227" spans="1:6" hidden="1">
      <c r="A227" s="7">
        <f t="shared" si="23"/>
        <v>22300000</v>
      </c>
      <c r="B227" s="7">
        <f t="shared" si="18"/>
        <v>437786883.23538637</v>
      </c>
      <c r="C227" s="7">
        <f t="shared" si="19"/>
        <v>0.60992405657272575</v>
      </c>
      <c r="D227" s="8">
        <f t="shared" si="20"/>
        <v>0.84169519807036142</v>
      </c>
      <c r="E227" s="9">
        <f t="shared" si="21"/>
        <v>71708.437500000015</v>
      </c>
      <c r="F227" s="8">
        <f t="shared" si="22"/>
        <v>78.135112700183356</v>
      </c>
    </row>
    <row r="228" spans="1:6" hidden="1">
      <c r="A228" s="7">
        <f t="shared" si="23"/>
        <v>22400000</v>
      </c>
      <c r="B228" s="7">
        <f t="shared" si="18"/>
        <v>438839404.14167041</v>
      </c>
      <c r="C228" s="7">
        <f t="shared" si="19"/>
        <v>0.60866100563682446</v>
      </c>
      <c r="D228" s="8">
        <f t="shared" si="20"/>
        <v>0.83995218777881764</v>
      </c>
      <c r="E228" s="9">
        <f t="shared" si="21"/>
        <v>72030.000000000015</v>
      </c>
      <c r="F228" s="8">
        <f t="shared" si="22"/>
        <v>78.054168383388443</v>
      </c>
    </row>
    <row r="229" spans="1:6" hidden="1">
      <c r="A229" s="7">
        <f t="shared" si="23"/>
        <v>22500000</v>
      </c>
      <c r="B229" s="7">
        <f t="shared" si="18"/>
        <v>439887868.71859097</v>
      </c>
      <c r="C229" s="7">
        <f t="shared" si="19"/>
        <v>0.60740358078164458</v>
      </c>
      <c r="D229" s="8">
        <f t="shared" si="20"/>
        <v>0.83821694147866943</v>
      </c>
      <c r="E229" s="9">
        <f t="shared" si="21"/>
        <v>72351.562500000015</v>
      </c>
      <c r="F229" s="8">
        <f t="shared" si="22"/>
        <v>77.973501153866039</v>
      </c>
    </row>
    <row r="230" spans="1:6" hidden="1">
      <c r="A230" s="7">
        <f t="shared" si="23"/>
        <v>22600000</v>
      </c>
      <c r="B230" s="7">
        <f t="shared" si="18"/>
        <v>440932294.9943977</v>
      </c>
      <c r="C230" s="7">
        <f t="shared" si="19"/>
        <v>0.60615173210821971</v>
      </c>
      <c r="D230" s="8">
        <f t="shared" si="20"/>
        <v>0.83648939030934311</v>
      </c>
      <c r="E230" s="9">
        <f t="shared" si="21"/>
        <v>72673.125000000015</v>
      </c>
      <c r="F230" s="8">
        <f t="shared" si="22"/>
        <v>77.893108666366842</v>
      </c>
    </row>
    <row r="231" spans="1:6" hidden="1">
      <c r="A231" s="7">
        <f t="shared" si="23"/>
        <v>22700000</v>
      </c>
      <c r="B231" s="7">
        <f t="shared" si="18"/>
        <v>441972700.83779639</v>
      </c>
      <c r="C231" s="7">
        <f t="shared" si="19"/>
        <v>0.60490541037850054</v>
      </c>
      <c r="D231" s="8">
        <f t="shared" si="20"/>
        <v>0.83476946632233073</v>
      </c>
      <c r="E231" s="9">
        <f t="shared" si="21"/>
        <v>72994.687500000015</v>
      </c>
      <c r="F231" s="8">
        <f t="shared" si="22"/>
        <v>77.812988605531913</v>
      </c>
    </row>
    <row r="232" spans="1:6" hidden="1">
      <c r="A232" s="7">
        <f t="shared" si="23"/>
        <v>22800000</v>
      </c>
      <c r="B232" s="7">
        <f t="shared" si="18"/>
        <v>443009103.96005774</v>
      </c>
      <c r="C232" s="7">
        <f t="shared" si="19"/>
        <v>0.60366456700373528</v>
      </c>
      <c r="D232" s="8">
        <f t="shared" si="20"/>
        <v>0.83305710246515463</v>
      </c>
      <c r="E232" s="9">
        <f t="shared" si="21"/>
        <v>73316.250000000015</v>
      </c>
      <c r="F232" s="8">
        <f t="shared" si="22"/>
        <v>77.733138685380439</v>
      </c>
    </row>
    <row r="233" spans="1:6" hidden="1">
      <c r="A233" s="7">
        <f t="shared" si="23"/>
        <v>22900000</v>
      </c>
      <c r="B233" s="7">
        <f t="shared" si="18"/>
        <v>444041521.91708916</v>
      </c>
      <c r="C233" s="7">
        <f t="shared" si="19"/>
        <v>0.60242915403310304</v>
      </c>
      <c r="D233" s="8">
        <f t="shared" si="20"/>
        <v>0.83135223256568214</v>
      </c>
      <c r="E233" s="9">
        <f t="shared" si="21"/>
        <v>73637.812500000015</v>
      </c>
      <c r="F233" s="8">
        <f t="shared" si="22"/>
        <v>77.653556648808731</v>
      </c>
    </row>
    <row r="234" spans="1:6" hidden="1">
      <c r="A234" s="7">
        <f t="shared" si="23"/>
        <v>23000000</v>
      </c>
      <c r="B234" s="7">
        <f t="shared" si="18"/>
        <v>445069972.11146981</v>
      </c>
      <c r="C234" s="7">
        <f t="shared" si="19"/>
        <v>0.60119912414259491</v>
      </c>
      <c r="D234" s="8">
        <f t="shared" si="20"/>
        <v>0.82965479131678088</v>
      </c>
      <c r="E234" s="9">
        <f t="shared" si="21"/>
        <v>73959.375000000015</v>
      </c>
      <c r="F234" s="8">
        <f t="shared" si="22"/>
        <v>77.574240267099725</v>
      </c>
    </row>
    <row r="235" spans="1:6" hidden="1">
      <c r="A235" s="7">
        <f t="shared" si="23"/>
        <v>23100000</v>
      </c>
      <c r="B235" s="7">
        <f t="shared" si="18"/>
        <v>446094471.79445046</v>
      </c>
      <c r="C235" s="7">
        <f t="shared" si="19"/>
        <v>0.59997443062413647</v>
      </c>
      <c r="D235" s="8">
        <f t="shared" si="20"/>
        <v>0.82796471426130824</v>
      </c>
      <c r="E235" s="9">
        <f t="shared" si="21"/>
        <v>74280.937500000015</v>
      </c>
      <c r="F235" s="8">
        <f t="shared" si="22"/>
        <v>77.495187339442921</v>
      </c>
    </row>
    <row r="236" spans="1:6" hidden="1">
      <c r="A236" s="7">
        <f t="shared" si="23"/>
        <v>23200000</v>
      </c>
      <c r="B236" s="7">
        <f t="shared" si="18"/>
        <v>447115038.06791919</v>
      </c>
      <c r="C236" s="7">
        <f t="shared" si="19"/>
        <v>0.59875502737494546</v>
      </c>
      <c r="D236" s="8">
        <f t="shared" si="20"/>
        <v>0.82628193777742465</v>
      </c>
      <c r="E236" s="9">
        <f t="shared" si="21"/>
        <v>74602.500000000015</v>
      </c>
      <c r="F236" s="8">
        <f t="shared" si="22"/>
        <v>77.416395692464619</v>
      </c>
    </row>
    <row r="237" spans="1:6" hidden="1">
      <c r="A237" s="7">
        <f t="shared" si="23"/>
        <v>23300000</v>
      </c>
      <c r="B237" s="7">
        <f t="shared" si="18"/>
        <v>448131687.88633263</v>
      </c>
      <c r="C237" s="7">
        <f t="shared" si="19"/>
        <v>0.59754086888711799</v>
      </c>
      <c r="D237" s="8">
        <f t="shared" si="20"/>
        <v>0.82460639906422273</v>
      </c>
      <c r="E237" s="9">
        <f t="shared" si="21"/>
        <v>74924.062500000015</v>
      </c>
      <c r="F237" s="8">
        <f t="shared" si="22"/>
        <v>77.337863179767865</v>
      </c>
    </row>
    <row r="238" spans="1:6" hidden="1">
      <c r="A238" s="7">
        <f t="shared" si="23"/>
        <v>23400000</v>
      </c>
      <c r="B238" s="7">
        <f t="shared" si="18"/>
        <v>449144438.05861402</v>
      </c>
      <c r="C238" s="7">
        <f t="shared" si="19"/>
        <v>0.59633191023743737</v>
      </c>
      <c r="D238" s="8">
        <f t="shared" si="20"/>
        <v>0.82293803612766347</v>
      </c>
      <c r="E238" s="9">
        <f t="shared" si="21"/>
        <v>75245.625000000015</v>
      </c>
      <c r="F238" s="8">
        <f t="shared" si="22"/>
        <v>77.259587681482301</v>
      </c>
    </row>
    <row r="239" spans="1:6" hidden="1">
      <c r="A239" s="7">
        <f t="shared" si="23"/>
        <v>23500000</v>
      </c>
      <c r="B239" s="7">
        <f t="shared" si="18"/>
        <v>450153305.25001973</v>
      </c>
      <c r="C239" s="7">
        <f t="shared" si="19"/>
        <v>0.59512810707740171</v>
      </c>
      <c r="D239" s="8">
        <f t="shared" si="20"/>
        <v>0.82127678776681434</v>
      </c>
      <c r="E239" s="9">
        <f t="shared" si="21"/>
        <v>75567.187500000015</v>
      </c>
      <c r="F239" s="8">
        <f t="shared" si="22"/>
        <v>77.18156710382317</v>
      </c>
    </row>
    <row r="240" spans="1:6" hidden="1">
      <c r="A240" s="7">
        <f t="shared" si="23"/>
        <v>23600000</v>
      </c>
      <c r="B240" s="7">
        <f t="shared" si="18"/>
        <v>451158305.98397219</v>
      </c>
      <c r="C240" s="7">
        <f t="shared" si="19"/>
        <v>0.59392941562346091</v>
      </c>
      <c r="D240" s="8">
        <f t="shared" si="20"/>
        <v>0.81962259356037603</v>
      </c>
      <c r="E240" s="9">
        <f t="shared" si="21"/>
        <v>75888.750000000015</v>
      </c>
      <c r="F240" s="8">
        <f t="shared" si="22"/>
        <v>77.10379937865963</v>
      </c>
    </row>
    <row r="241" spans="1:6" hidden="1">
      <c r="A241" s="7">
        <f t="shared" si="23"/>
        <v>23700000</v>
      </c>
      <c r="B241" s="7">
        <f t="shared" si="18"/>
        <v>452159456.64386439</v>
      </c>
      <c r="C241" s="7">
        <f t="shared" si="19"/>
        <v>0.59273579264746279</v>
      </c>
      <c r="D241" s="8">
        <f t="shared" si="20"/>
        <v>0.8179753938534986</v>
      </c>
      <c r="E241" s="9">
        <f t="shared" si="21"/>
        <v>76210.312500000015</v>
      </c>
      <c r="F241" s="8">
        <f t="shared" si="22"/>
        <v>77.026282463092059</v>
      </c>
    </row>
    <row r="242" spans="1:6" hidden="1">
      <c r="A242" s="7">
        <f t="shared" si="23"/>
        <v>23800000</v>
      </c>
      <c r="B242" s="7">
        <f t="shared" si="18"/>
        <v>453156773.47483081</v>
      </c>
      <c r="C242" s="7">
        <f t="shared" si="19"/>
        <v>0.5915471954672975</v>
      </c>
      <c r="D242" s="8">
        <f t="shared" si="20"/>
        <v>0.81633512974487055</v>
      </c>
      <c r="E242" s="9">
        <f t="shared" si="21"/>
        <v>76531.875000000015</v>
      </c>
      <c r="F242" s="8">
        <f t="shared" si="22"/>
        <v>76.949014339037902</v>
      </c>
    </row>
    <row r="243" spans="1:6" hidden="1">
      <c r="A243" s="7">
        <f t="shared" si="23"/>
        <v>23900000</v>
      </c>
      <c r="B243" s="7">
        <f t="shared" si="18"/>
        <v>454150272.58549142</v>
      </c>
      <c r="C243" s="7">
        <f t="shared" si="19"/>
        <v>0.59036358193774074</v>
      </c>
      <c r="D243" s="8">
        <f t="shared" si="20"/>
        <v>0.81470174307408216</v>
      </c>
      <c r="E243" s="9">
        <f t="shared" si="21"/>
        <v>76853.437500000015</v>
      </c>
      <c r="F243" s="8">
        <f t="shared" si="22"/>
        <v>76.871993012826252</v>
      </c>
    </row>
    <row r="244" spans="1:6" hidden="1">
      <c r="A244" s="7">
        <f t="shared" si="23"/>
        <v>24000000</v>
      </c>
      <c r="B244" s="7">
        <f t="shared" si="18"/>
        <v>455139969.94966501</v>
      </c>
      <c r="C244" s="7">
        <f t="shared" si="19"/>
        <v>0.58918491044148635</v>
      </c>
      <c r="D244" s="8">
        <f t="shared" si="20"/>
        <v>0.81307517640925109</v>
      </c>
      <c r="E244" s="9">
        <f t="shared" si="21"/>
        <v>77175.000000000015</v>
      </c>
      <c r="F244" s="8">
        <f t="shared" si="22"/>
        <v>76.795216514800586</v>
      </c>
    </row>
    <row r="245" spans="1:6" hidden="1">
      <c r="A245" s="7">
        <f t="shared" si="23"/>
        <v>24100000</v>
      </c>
      <c r="B245" s="7">
        <f t="shared" si="18"/>
        <v>456125881.40805352</v>
      </c>
      <c r="C245" s="7">
        <f t="shared" si="19"/>
        <v>0.5880111398803658</v>
      </c>
      <c r="D245" s="8">
        <f t="shared" si="20"/>
        <v>0.81145537303490478</v>
      </c>
      <c r="E245" s="9">
        <f t="shared" si="21"/>
        <v>77496.562500000015</v>
      </c>
      <c r="F245" s="8">
        <f t="shared" si="22"/>
        <v>76.718682898929572</v>
      </c>
    </row>
    <row r="246" spans="1:6" hidden="1">
      <c r="A246" s="7">
        <f t="shared" si="23"/>
        <v>24200000</v>
      </c>
      <c r="B246" s="7">
        <f t="shared" si="18"/>
        <v>457108022.6699</v>
      </c>
      <c r="C246" s="7">
        <f t="shared" si="19"/>
        <v>0.58684222966674993</v>
      </c>
      <c r="D246" s="8">
        <f t="shared" si="20"/>
        <v>0.80984227694011479</v>
      </c>
      <c r="E246" s="9">
        <f t="shared" si="21"/>
        <v>77818.125000000015</v>
      </c>
      <c r="F246" s="8">
        <f t="shared" si="22"/>
        <v>76.64239024242589</v>
      </c>
    </row>
    <row r="247" spans="1:6" hidden="1">
      <c r="A247" s="7">
        <f t="shared" si="23"/>
        <v>24300000</v>
      </c>
      <c r="B247" s="7">
        <f t="shared" si="18"/>
        <v>458086409.31461793</v>
      </c>
      <c r="C247" s="7">
        <f t="shared" si="19"/>
        <v>0.58567813971512739</v>
      </c>
      <c r="D247" s="8">
        <f t="shared" si="20"/>
        <v>0.80823583280687572</v>
      </c>
      <c r="E247" s="9">
        <f t="shared" si="21"/>
        <v>78139.687500000015</v>
      </c>
      <c r="F247" s="8">
        <f t="shared" si="22"/>
        <v>76.566336645372658</v>
      </c>
    </row>
    <row r="248" spans="1:6" hidden="1">
      <c r="A248" s="7">
        <f t="shared" si="23"/>
        <v>24400000</v>
      </c>
      <c r="B248" s="7">
        <f t="shared" si="18"/>
        <v>459061056.79339403</v>
      </c>
      <c r="C248" s="7">
        <f t="shared" si="19"/>
        <v>0.58451883043385622</v>
      </c>
      <c r="D248" s="8">
        <f t="shared" si="20"/>
        <v>0.80663598599872155</v>
      </c>
      <c r="E248" s="9">
        <f t="shared" si="21"/>
        <v>78461.250000000015</v>
      </c>
      <c r="F248" s="8">
        <f t="shared" si="22"/>
        <v>76.490520230357475</v>
      </c>
    </row>
    <row r="249" spans="1:6" hidden="1">
      <c r="A249" s="7">
        <f t="shared" si="23"/>
        <v>24500000</v>
      </c>
      <c r="B249" s="7">
        <f t="shared" si="18"/>
        <v>460031980.43076473</v>
      </c>
      <c r="C249" s="7">
        <f t="shared" si="19"/>
        <v>0.58336426271708419</v>
      </c>
      <c r="D249" s="8">
        <f t="shared" si="20"/>
        <v>0.80504268254957612</v>
      </c>
      <c r="E249" s="9">
        <f t="shared" si="21"/>
        <v>78782.812500000015</v>
      </c>
      <c r="F249" s="8">
        <f t="shared" si="22"/>
        <v>76.414939142113596</v>
      </c>
    </row>
    <row r="250" spans="1:6" hidden="1">
      <c r="A250" s="7">
        <f t="shared" si="23"/>
        <v>24600000</v>
      </c>
      <c r="B250" s="7">
        <f t="shared" si="18"/>
        <v>460999195.42616731</v>
      </c>
      <c r="C250" s="7">
        <f t="shared" si="19"/>
        <v>0.58221439793683383</v>
      </c>
      <c r="D250" s="8">
        <f t="shared" si="20"/>
        <v>0.80345586915283063</v>
      </c>
      <c r="E250" s="9">
        <f t="shared" si="21"/>
        <v>79104.375000000015</v>
      </c>
      <c r="F250" s="8">
        <f t="shared" si="22"/>
        <v>76.339591547168567</v>
      </c>
    </row>
    <row r="251" spans="1:6" hidden="1">
      <c r="A251" s="7">
        <f t="shared" si="23"/>
        <v>24700000</v>
      </c>
      <c r="B251" s="7">
        <f t="shared" si="18"/>
        <v>461962716.85546547</v>
      </c>
      <c r="C251" s="7">
        <f t="shared" si="19"/>
        <v>0.58106919793524758</v>
      </c>
      <c r="D251" s="8">
        <f t="shared" si="20"/>
        <v>0.80187549315064155</v>
      </c>
      <c r="E251" s="9">
        <f t="shared" si="21"/>
        <v>79425.937500000015</v>
      </c>
      <c r="F251" s="8">
        <f t="shared" si="22"/>
        <v>76.2644756334996</v>
      </c>
    </row>
    <row r="252" spans="1:6" hidden="1">
      <c r="A252" s="7">
        <f t="shared" si="23"/>
        <v>24800000</v>
      </c>
      <c r="B252" s="7">
        <f t="shared" si="18"/>
        <v>462922559.67244995</v>
      </c>
      <c r="C252" s="7">
        <f t="shared" si="19"/>
        <v>0.57992862501698972</v>
      </c>
      <c r="D252" s="8">
        <f t="shared" si="20"/>
        <v>0.80030150252344578</v>
      </c>
      <c r="E252" s="9">
        <f t="shared" si="21"/>
        <v>79747.500000000015</v>
      </c>
      <c r="F252" s="8">
        <f t="shared" si="22"/>
        <v>76.189589610195824</v>
      </c>
    </row>
    <row r="253" spans="1:6" hidden="1">
      <c r="A253" s="7">
        <f t="shared" si="23"/>
        <v>24900000</v>
      </c>
      <c r="B253" s="7">
        <f t="shared" si="18"/>
        <v>463878738.71031535</v>
      </c>
      <c r="C253" s="7">
        <f t="shared" si="19"/>
        <v>0.57879264194180169</v>
      </c>
      <c r="D253" s="8">
        <f t="shared" si="20"/>
        <v>0.79873384587968632</v>
      </c>
      <c r="E253" s="9">
        <f t="shared" si="21"/>
        <v>80069.062500000015</v>
      </c>
      <c r="F253" s="8">
        <f t="shared" si="22"/>
        <v>76.114931707127326</v>
      </c>
    </row>
    <row r="254" spans="1:6" hidden="1">
      <c r="A254" s="7">
        <f t="shared" si="23"/>
        <v>25000000</v>
      </c>
      <c r="B254" s="7">
        <f t="shared" si="18"/>
        <v>464831268.68311328</v>
      </c>
      <c r="C254" s="7">
        <f t="shared" si="19"/>
        <v>0.57766121191720576</v>
      </c>
      <c r="D254" s="8">
        <f t="shared" si="20"/>
        <v>0.79717247244574385</v>
      </c>
      <c r="E254" s="9">
        <f t="shared" si="21"/>
        <v>80390.625000000015</v>
      </c>
      <c r="F254" s="8">
        <f t="shared" si="22"/>
        <v>76.040500174620504</v>
      </c>
    </row>
    <row r="255" spans="1:6" hidden="1">
      <c r="A255" s="7">
        <f t="shared" si="23"/>
        <v>25100000</v>
      </c>
      <c r="B255" s="7">
        <f t="shared" si="18"/>
        <v>465780164.18718231</v>
      </c>
      <c r="C255" s="7">
        <f t="shared" si="19"/>
        <v>0.57653429859135552</v>
      </c>
      <c r="D255" s="8">
        <f t="shared" si="20"/>
        <v>0.79561733205607055</v>
      </c>
      <c r="E255" s="9">
        <f t="shared" si="21"/>
        <v>80712.187500000015</v>
      </c>
      <c r="F255" s="8">
        <f t="shared" si="22"/>
        <v>75.966293283139933</v>
      </c>
    </row>
    <row r="256" spans="1:6" hidden="1">
      <c r="A256" s="7">
        <f t="shared" si="23"/>
        <v>25200000</v>
      </c>
      <c r="B256" s="7">
        <f t="shared" si="18"/>
        <v>466725439.70255405</v>
      </c>
      <c r="C256" s="7">
        <f t="shared" si="19"/>
        <v>0.57541186604602657</v>
      </c>
      <c r="D256" s="8">
        <f t="shared" si="20"/>
        <v>0.79406837514351658</v>
      </c>
      <c r="E256" s="9">
        <f t="shared" si="21"/>
        <v>81033.750000000015</v>
      </c>
      <c r="F256" s="8">
        <f t="shared" si="22"/>
        <v>75.892309322976246</v>
      </c>
    </row>
    <row r="257" spans="1:6" hidden="1">
      <c r="A257" s="7">
        <f t="shared" si="23"/>
        <v>25300000</v>
      </c>
      <c r="B257" s="7">
        <f t="shared" si="18"/>
        <v>467667109.59433866</v>
      </c>
      <c r="C257" s="7">
        <f t="shared" si="19"/>
        <v>0.57429387878974858</v>
      </c>
      <c r="D257" s="8">
        <f t="shared" si="20"/>
        <v>0.79252555272985303</v>
      </c>
      <c r="E257" s="9">
        <f t="shared" si="21"/>
        <v>81355.312500000015</v>
      </c>
      <c r="F257" s="8">
        <f t="shared" si="22"/>
        <v>75.818546603940291</v>
      </c>
    </row>
    <row r="258" spans="1:6" hidden="1">
      <c r="A258" s="7">
        <f t="shared" si="23"/>
        <v>25400000</v>
      </c>
      <c r="B258" s="7">
        <f t="shared" si="18"/>
        <v>468605188.1140871</v>
      </c>
      <c r="C258" s="7">
        <f t="shared" si="19"/>
        <v>0.5731803017510706</v>
      </c>
      <c r="D258" s="8">
        <f t="shared" si="20"/>
        <v>0.79098881641647734</v>
      </c>
      <c r="E258" s="9">
        <f t="shared" si="21"/>
        <v>81676.875000000015</v>
      </c>
      <c r="F258" s="8">
        <f t="shared" si="22"/>
        <v>75.745003455063056</v>
      </c>
    </row>
    <row r="259" spans="1:6" hidden="1">
      <c r="A259" s="7">
        <f t="shared" si="23"/>
        <v>25500000</v>
      </c>
      <c r="B259" s="7">
        <f t="shared" si="18"/>
        <v>469539689.40113252</v>
      </c>
      <c r="C259" s="7">
        <f t="shared" si="19"/>
        <v>0.5720711002719594</v>
      </c>
      <c r="D259" s="8">
        <f t="shared" si="20"/>
        <v>0.78945811837530389</v>
      </c>
      <c r="E259" s="9">
        <f t="shared" si="21"/>
        <v>81998.437500000015</v>
      </c>
      <c r="F259" s="8">
        <f t="shared" si="22"/>
        <v>75.671678224301345</v>
      </c>
    </row>
    <row r="260" spans="1:6" hidden="1">
      <c r="A260" s="7">
        <f t="shared" si="23"/>
        <v>25600000</v>
      </c>
      <c r="B260" s="7">
        <f t="shared" si="18"/>
        <v>470470627.48391056</v>
      </c>
      <c r="C260" s="7">
        <f t="shared" si="19"/>
        <v>0.57096624010132802</v>
      </c>
      <c r="D260" s="8">
        <f t="shared" si="20"/>
        <v>0.78793341133983263</v>
      </c>
      <c r="E260" s="9">
        <f t="shared" si="21"/>
        <v>82320.000000000015</v>
      </c>
      <c r="F260" s="8">
        <f t="shared" si="22"/>
        <v>75.598569278249258</v>
      </c>
    </row>
    <row r="261" spans="1:6" hidden="1">
      <c r="A261" s="7">
        <f t="shared" si="23"/>
        <v>25700000</v>
      </c>
      <c r="B261" s="7">
        <f t="shared" si="18"/>
        <v>471398016.28125894</v>
      </c>
      <c r="C261" s="7">
        <f t="shared" si="19"/>
        <v>0.56986568738868881</v>
      </c>
      <c r="D261" s="8">
        <f t="shared" si="20"/>
        <v>0.78641464859639054</v>
      </c>
      <c r="E261" s="9">
        <f t="shared" si="21"/>
        <v>82641.562500000015</v>
      </c>
      <c r="F261" s="8">
        <f t="shared" si="22"/>
        <v>75.525675001854964</v>
      </c>
    </row>
    <row r="262" spans="1:6" hidden="1">
      <c r="A262" s="7">
        <f t="shared" si="23"/>
        <v>25800000</v>
      </c>
      <c r="B262" s="7">
        <f t="shared" si="18"/>
        <v>472321869.60369641</v>
      </c>
      <c r="C262" s="7">
        <f t="shared" si="19"/>
        <v>0.56876940867793069</v>
      </c>
      <c r="D262" s="8">
        <f t="shared" si="20"/>
        <v>0.78490178397554433</v>
      </c>
      <c r="E262" s="9">
        <f t="shared" si="21"/>
        <v>82963.125000000015</v>
      </c>
      <c r="F262" s="8">
        <f t="shared" si="22"/>
        <v>75.452993798143055</v>
      </c>
    </row>
    <row r="263" spans="1:6" hidden="1">
      <c r="A263" s="7">
        <f t="shared" si="23"/>
        <v>25900000</v>
      </c>
      <c r="B263" s="7">
        <f t="shared" si="18"/>
        <v>473242201.15468293</v>
      </c>
      <c r="C263" s="7">
        <f t="shared" si="19"/>
        <v>0.56767737090121662</v>
      </c>
      <c r="D263" s="8">
        <f t="shared" si="20"/>
        <v>0.78339477184367889</v>
      </c>
      <c r="E263" s="9">
        <f t="shared" si="21"/>
        <v>83284.687500000015</v>
      </c>
      <c r="F263" s="8">
        <f t="shared" si="22"/>
        <v>75.380524087942078</v>
      </c>
    </row>
    <row r="264" spans="1:6" hidden="1">
      <c r="A264" s="7">
        <f t="shared" si="23"/>
        <v>26000000</v>
      </c>
      <c r="B264" s="7">
        <f t="shared" si="18"/>
        <v>474159024.53185934</v>
      </c>
      <c r="C264" s="7">
        <f t="shared" si="19"/>
        <v>0.56658954137299855</v>
      </c>
      <c r="D264" s="8">
        <f t="shared" si="20"/>
        <v>0.7818935670947379</v>
      </c>
      <c r="E264" s="9">
        <f t="shared" si="21"/>
        <v>83606.250000000015</v>
      </c>
      <c r="F264" s="8">
        <f t="shared" si="22"/>
        <v>75.308264309617201</v>
      </c>
    </row>
    <row r="265" spans="1:6" hidden="1">
      <c r="A265" s="7">
        <f t="shared" si="23"/>
        <v>26100000</v>
      </c>
      <c r="B265" s="7">
        <f t="shared" si="18"/>
        <v>475072353.22826874</v>
      </c>
      <c r="C265" s="7">
        <f t="shared" si="19"/>
        <v>0.56550588778414768</v>
      </c>
      <c r="D265" s="8">
        <f t="shared" si="20"/>
        <v>0.7803981251421237</v>
      </c>
      <c r="E265" s="9">
        <f t="shared" si="21"/>
        <v>83927.812500000015</v>
      </c>
      <c r="F265" s="8">
        <f t="shared" si="22"/>
        <v>75.236212918807936</v>
      </c>
    </row>
    <row r="266" spans="1:6" hidden="1">
      <c r="A266" s="7">
        <f t="shared" si="23"/>
        <v>26200000</v>
      </c>
      <c r="B266" s="7">
        <f t="shared" ref="B266:B269" si="24">(A266*9.8)*D266*(1+B$4)</f>
        <v>475982200.63355803</v>
      </c>
      <c r="C266" s="7">
        <f t="shared" ref="C266:C269" si="25" xml:space="preserve"> 1 - B$5 * LOG(A266 / B$7)</f>
        <v>0.56442637819619579</v>
      </c>
      <c r="D266" s="8">
        <f t="shared" ref="D266:D269" si="26">B$6 * C266</f>
        <v>0.77890840191075017</v>
      </c>
      <c r="E266" s="9">
        <f t="shared" ref="E266:E269" si="27">0.5 * B$1 * B$2 * (B$3*A266)</f>
        <v>84249.375000000015</v>
      </c>
      <c r="F266" s="8">
        <f t="shared" ref="F266:F269" si="28" xml:space="preserve"> SQRT((2 * B266) / (B$1 * B$2 * (B$3*A266)))</f>
        <v>75.164368388170729</v>
      </c>
    </row>
    <row r="267" spans="1:6" hidden="1">
      <c r="A267" s="7">
        <f t="shared" ref="A267:A269" si="29">A266+100000</f>
        <v>26300000</v>
      </c>
      <c r="B267" s="7">
        <f t="shared" si="24"/>
        <v>476888580.03516245</v>
      </c>
      <c r="C267" s="7">
        <f t="shared" si="25"/>
        <v>0.56335098103568759</v>
      </c>
      <c r="D267" s="8">
        <f t="shared" si="26"/>
        <v>0.77742435382924879</v>
      </c>
      <c r="E267" s="9">
        <f t="shared" si="27"/>
        <v>84570.937500000015</v>
      </c>
      <c r="F267" s="8">
        <f t="shared" si="28"/>
        <v>75.092729207126425</v>
      </c>
    </row>
    <row r="268" spans="1:6" hidden="1">
      <c r="A268" s="7">
        <f t="shared" si="29"/>
        <v>26400000</v>
      </c>
      <c r="B268" s="7">
        <f t="shared" si="24"/>
        <v>477791504.61947167</v>
      </c>
      <c r="C268" s="7">
        <f t="shared" si="25"/>
        <v>0.56227966508864002</v>
      </c>
      <c r="D268" s="8">
        <f t="shared" si="26"/>
        <v>0.77594593782232313</v>
      </c>
      <c r="E268" s="9">
        <f t="shared" si="27"/>
        <v>84892.500000000015</v>
      </c>
      <c r="F268" s="8">
        <f t="shared" si="28"/>
        <v>75.02129388161238</v>
      </c>
    </row>
    <row r="269" spans="1:6">
      <c r="A269" s="4">
        <f t="shared" si="29"/>
        <v>26500000</v>
      </c>
      <c r="B269" s="4">
        <f t="shared" si="24"/>
        <v>478690987.47297752</v>
      </c>
      <c r="C269" s="4">
        <f t="shared" si="25"/>
        <v>0.56121239949510515</v>
      </c>
      <c r="D269" s="5">
        <f t="shared" si="26"/>
        <v>0.77447311130324503</v>
      </c>
      <c r="E269" s="6">
        <f t="shared" si="27"/>
        <v>85214.062500000015</v>
      </c>
      <c r="F269" s="5">
        <f t="shared" si="28"/>
        <v>74.950060933839168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"/>
  <sheetViews>
    <sheetView topLeftCell="A37" workbookViewId="0">
      <selection activeCell="G51" sqref="G1:G51"/>
    </sheetView>
  </sheetViews>
  <sheetFormatPr defaultRowHeight="15"/>
  <cols>
    <col min="1" max="1" width="36.7109375" customWidth="1"/>
  </cols>
  <sheetData>
    <row r="1" spans="1:7">
      <c r="A1" t="s">
        <v>28</v>
      </c>
      <c r="B1" t="str">
        <f>A1</f>
        <v>// Large grid atmo/ion based ships</v>
      </c>
      <c r="C1" t="str">
        <f>B1</f>
        <v>// Large grid atmo/ion based ships</v>
      </c>
      <c r="D1" t="str">
        <f>B1</f>
        <v>// Large grid atmo/ion based ships</v>
      </c>
      <c r="E1" t="str">
        <f>B1</f>
        <v>// Large grid atmo/ion based ships</v>
      </c>
      <c r="F1" t="str">
        <f>B1</f>
        <v>// Large grid atmo/ion based ships</v>
      </c>
      <c r="G1" t="str">
        <f>B1</f>
        <v>// Large grid atmo/ion based ships</v>
      </c>
    </row>
    <row r="2" spans="1:7">
      <c r="A2" t="s">
        <v>29</v>
      </c>
      <c r="B2" t="str">
        <f>"settingLimits.Add(nameof("&amp;A2&amp;"), new FloatLimits()
            {
                DefaultValue = 1.45f,
                MinValue = 1.0f,
                MaxValue = 20.0f
            });"</f>
        <v>settingLimits.Add(nameof(largeGridBaseWeight), new FloatLimits()
            {
                DefaultValue = 1.45f,
                MinValue = 1.0f,
                MaxValue = 20.0f
            });</v>
      </c>
      <c r="C2" t="str">
        <f xml:space="preserve"> A2 &amp; " = ((FloatLimits)settingLimits[nameof(" &amp; A2 &amp; ")]).DefaultValue;"</f>
        <v>largeGridBaseWeight = ((FloatLimits)settingLimits[nameof(largeGridBaseWeight)]).DefaultValue;</v>
      </c>
      <c r="D2" t="str">
        <f xml:space="preserve"> A2 &amp; " = (float)iniUtil.Get(SECTION_NAME, nameof(" &amp; A2 &amp; ")).ToDouble();"</f>
        <v>largeGridBaseWeight = (float)iniUtil.Get(SECTION_NAME, nameof(largeGridBaseWeight)).ToDouble();</v>
      </c>
      <c r="E2" t="str">
        <f xml:space="preserve"> "iniUtil.Set(SECTION_NAME, nameof(" &amp; A2 &amp; "), " &amp; A2 &amp; ");"</f>
        <v>iniUtil.Set(SECTION_NAME, nameof(largeGridBaseWeight), largeGridBaseWeight);</v>
      </c>
      <c r="F2" t="str">
        <f xml:space="preserve"> "case nameof(" &amp; A2 &amp; "): return " &amp; A2 &amp; ".ToString();"</f>
        <v>case nameof(largeGridBaseWeight): return largeGridBaseWeight.ToString();</v>
      </c>
      <c r="G2" t="str">
        <f xml:space="preserve"> "case nameof(" &amp; A2 &amp; "): " &amp; A2 &amp; " = float.Parse(value); break;"</f>
        <v>case nameof(largeGridBaseWeight): largeGridBaseWeight = float.Parse(value); break;</v>
      </c>
    </row>
    <row r="3" spans="1:7">
      <c r="A3" t="s">
        <v>30</v>
      </c>
      <c r="B3" t="str">
        <f t="shared" ref="B3:B51" si="0">"settingLimits.Add(nameof("&amp;A3&amp;"), new FloatLimits()
            {
                DefaultValue = 1.45f,
                MinValue = 1.0f,
                MaxValue = 20.0f
            });"</f>
        <v>settingLimits.Add(nameof(largeGridBaseTwr), new FloatLimits()
            {
                DefaultValue = 1.45f,
                MinValue = 1.0f,
                MaxValue = 20.0f
            });</v>
      </c>
      <c r="C3" t="str">
        <f t="shared" ref="C3:C12" si="1" xml:space="preserve"> A3 &amp; " = ((FloatLimits)settingLimits[nameof(" &amp; A3 &amp; ")]).DefaultValue;"</f>
        <v>largeGridBaseTwr = ((FloatLimits)settingLimits[nameof(largeGridBaseTwr)]).DefaultValue;</v>
      </c>
      <c r="D3" t="str">
        <f t="shared" ref="D3:D12" si="2" xml:space="preserve"> A3 &amp; " = (float)iniUtil.Get(SECTION_NAME, nameof(" &amp; A3 &amp; ")).ToDouble();"</f>
        <v>largeGridBaseTwr = (float)iniUtil.Get(SECTION_NAME, nameof(largeGridBaseTwr)).ToDouble();</v>
      </c>
      <c r="E3" t="str">
        <f t="shared" ref="E3:E12" si="3" xml:space="preserve"> "iniUtil.Set(SECTION_NAME, nameof(" &amp; A3 &amp; "), " &amp; A3 &amp; ");"</f>
        <v>iniUtil.Set(SECTION_NAME, nameof(largeGridBaseTwr), largeGridBaseTwr);</v>
      </c>
      <c r="F3" t="str">
        <f t="shared" ref="F3:F12" si="4" xml:space="preserve"> "case nameof(" &amp; A3 &amp; "): return " &amp; A3 &amp; ".ToString();"</f>
        <v>case nameof(largeGridBaseTwr): return largeGridBaseTwr.ToString();</v>
      </c>
      <c r="G3" t="str">
        <f t="shared" ref="G3:G12" si="5" xml:space="preserve"> "case nameof(" &amp; A3 &amp; "): " &amp; A3 &amp; " = float.Parse(value); break;"</f>
        <v>case nameof(largeGridBaseTwr): largeGridBaseTwr = float.Parse(value); break;</v>
      </c>
    </row>
    <row r="4" spans="1:7">
      <c r="A4" t="s">
        <v>31</v>
      </c>
      <c r="B4" t="str">
        <f t="shared" si="0"/>
        <v>settingLimits.Add(nameof(largeGridMinimumTwr), new FloatLimits()
            {
                DefaultValue = 1.45f,
                MinValue = 1.0f,
                MaxValue = 20.0f
            });</v>
      </c>
      <c r="C4" t="str">
        <f t="shared" si="1"/>
        <v>largeGridMinimumTwr = ((FloatLimits)settingLimits[nameof(largeGridMinimumTwr)]).DefaultValue;</v>
      </c>
      <c r="D4" t="str">
        <f t="shared" si="2"/>
        <v>largeGridMinimumTwr = (float)iniUtil.Get(SECTION_NAME, nameof(largeGridMinimumTwr)).ToDouble();</v>
      </c>
      <c r="E4" t="str">
        <f t="shared" si="3"/>
        <v>iniUtil.Set(SECTION_NAME, nameof(largeGridMinimumTwr), largeGridMinimumTwr);</v>
      </c>
      <c r="F4" t="str">
        <f t="shared" si="4"/>
        <v>case nameof(largeGridMinimumTwr): return largeGridMinimumTwr.ToString();</v>
      </c>
      <c r="G4" t="str">
        <f t="shared" si="5"/>
        <v>case nameof(largeGridMinimumTwr): largeGridMinimumTwr = float.Parse(value); break;</v>
      </c>
    </row>
    <row r="5" spans="1:7">
      <c r="A5" t="s">
        <v>32</v>
      </c>
      <c r="B5" t="str">
        <f t="shared" si="0"/>
        <v>settingLimits.Add(nameof(largeGridMaximumTwr), new FloatLimits()
            {
                DefaultValue = 1.45f,
                MinValue = 1.0f,
                MaxValue = 20.0f
            });</v>
      </c>
      <c r="C5" t="str">
        <f t="shared" si="1"/>
        <v>largeGridMaximumTwr = ((FloatLimits)settingLimits[nameof(largeGridMaximumTwr)]).DefaultValue;</v>
      </c>
      <c r="D5" t="str">
        <f t="shared" si="2"/>
        <v>largeGridMaximumTwr = (float)iniUtil.Get(SECTION_NAME, nameof(largeGridMaximumTwr)).ToDouble();</v>
      </c>
      <c r="E5" t="str">
        <f t="shared" si="3"/>
        <v>iniUtil.Set(SECTION_NAME, nameof(largeGridMaximumTwr), largeGridMaximumTwr);</v>
      </c>
      <c r="F5" t="str">
        <f t="shared" si="4"/>
        <v>case nameof(largeGridMaximumTwr): return largeGridMaximumTwr.ToString();</v>
      </c>
      <c r="G5" t="str">
        <f t="shared" si="5"/>
        <v>case nameof(largeGridMaximumTwr): largeGridMaximumTwr = float.Parse(value); break;</v>
      </c>
    </row>
    <row r="6" spans="1:7">
      <c r="A6" t="s">
        <v>33</v>
      </c>
      <c r="B6" t="str">
        <f t="shared" si="0"/>
        <v>settingLimits.Add(nameof(largeGridSpeedFactor), new FloatLimits()
            {
                DefaultValue = 1.45f,
                MinValue = 1.0f,
                MaxValue = 20.0f
            });</v>
      </c>
      <c r="C6" t="str">
        <f t="shared" si="1"/>
        <v>largeGridSpeedFactor = ((FloatLimits)settingLimits[nameof(largeGridSpeedFactor)]).DefaultValue;</v>
      </c>
      <c r="D6" t="str">
        <f t="shared" si="2"/>
        <v>largeGridSpeedFactor = (float)iniUtil.Get(SECTION_NAME, nameof(largeGridSpeedFactor)).ToDouble();</v>
      </c>
      <c r="E6" t="str">
        <f t="shared" si="3"/>
        <v>iniUtil.Set(SECTION_NAME, nameof(largeGridSpeedFactor), largeGridSpeedFactor);</v>
      </c>
      <c r="F6" t="str">
        <f t="shared" si="4"/>
        <v>case nameof(largeGridSpeedFactor): return largeGridSpeedFactor.ToString();</v>
      </c>
      <c r="G6" t="str">
        <f t="shared" si="5"/>
        <v>case nameof(largeGridSpeedFactor): largeGridSpeedFactor = float.Parse(value); break;</v>
      </c>
    </row>
    <row r="7" spans="1:7">
      <c r="A7" t="s">
        <v>34</v>
      </c>
      <c r="B7" t="str">
        <f t="shared" si="0"/>
        <v>settingLimits.Add(nameof(largeGridWeightFactor), new FloatLimits()
            {
                DefaultValue = 1.45f,
                MinValue = 1.0f,
                MaxValue = 20.0f
            });</v>
      </c>
      <c r="C7" t="str">
        <f t="shared" si="1"/>
        <v>largeGridWeightFactor = ((FloatLimits)settingLimits[nameof(largeGridWeightFactor)]).DefaultValue;</v>
      </c>
      <c r="D7" t="str">
        <f t="shared" si="2"/>
        <v>largeGridWeightFactor = (float)iniUtil.Get(SECTION_NAME, nameof(largeGridWeightFactor)).ToDouble();</v>
      </c>
      <c r="E7" t="str">
        <f t="shared" si="3"/>
        <v>iniUtil.Set(SECTION_NAME, nameof(largeGridWeightFactor), largeGridWeightFactor);</v>
      </c>
      <c r="F7" t="str">
        <f t="shared" si="4"/>
        <v>case nameof(largeGridWeightFactor): return largeGridWeightFactor.ToString();</v>
      </c>
      <c r="G7" t="str">
        <f t="shared" si="5"/>
        <v>case nameof(largeGridWeightFactor): largeGridWeightFactor = float.Parse(value); break;</v>
      </c>
    </row>
    <row r="8" spans="1:7">
      <c r="A8" t="s">
        <v>35</v>
      </c>
      <c r="B8" t="str">
        <f t="shared" si="0"/>
        <v>settingLimits.Add(nameof(largeGridBaseTurnRate), new FloatLimits()
            {
                DefaultValue = 1.45f,
                MinValue = 1.0f,
                MaxValue = 20.0f
            });</v>
      </c>
      <c r="C8" t="str">
        <f t="shared" si="1"/>
        <v>largeGridBaseTurnRate = ((FloatLimits)settingLimits[nameof(largeGridBaseTurnRate)]).DefaultValue;</v>
      </c>
      <c r="D8" t="str">
        <f t="shared" si="2"/>
        <v>largeGridBaseTurnRate = (float)iniUtil.Get(SECTION_NAME, nameof(largeGridBaseTurnRate)).ToDouble();</v>
      </c>
      <c r="E8" t="str">
        <f t="shared" si="3"/>
        <v>iniUtil.Set(SECTION_NAME, nameof(largeGridBaseTurnRate), largeGridBaseTurnRate);</v>
      </c>
      <c r="F8" t="str">
        <f t="shared" si="4"/>
        <v>case nameof(largeGridBaseTurnRate): return largeGridBaseTurnRate.ToString();</v>
      </c>
      <c r="G8" t="str">
        <f t="shared" si="5"/>
        <v>case nameof(largeGridBaseTurnRate): largeGridBaseTurnRate = float.Parse(value); break;</v>
      </c>
    </row>
    <row r="9" spans="1:7">
      <c r="A9" t="s">
        <v>36</v>
      </c>
      <c r="B9" t="str">
        <f t="shared" si="0"/>
        <v>settingLimits.Add(nameof(largeGridMinimumTurnRate), new FloatLimits()
            {
                DefaultValue = 1.45f,
                MinValue = 1.0f,
                MaxValue = 20.0f
            });</v>
      </c>
      <c r="C9" t="str">
        <f t="shared" si="1"/>
        <v>largeGridMinimumTurnRate = ((FloatLimits)settingLimits[nameof(largeGridMinimumTurnRate)]).DefaultValue;</v>
      </c>
      <c r="D9" t="str">
        <f t="shared" si="2"/>
        <v>largeGridMinimumTurnRate = (float)iniUtil.Get(SECTION_NAME, nameof(largeGridMinimumTurnRate)).ToDouble();</v>
      </c>
      <c r="E9" t="str">
        <f t="shared" si="3"/>
        <v>iniUtil.Set(SECTION_NAME, nameof(largeGridMinimumTurnRate), largeGridMinimumTurnRate);</v>
      </c>
      <c r="F9" t="str">
        <f t="shared" si="4"/>
        <v>case nameof(largeGridMinimumTurnRate): return largeGridMinimumTurnRate.ToString();</v>
      </c>
      <c r="G9" t="str">
        <f t="shared" si="5"/>
        <v>case nameof(largeGridMinimumTurnRate): largeGridMinimumTurnRate = float.Parse(value); break;</v>
      </c>
    </row>
    <row r="10" spans="1:7">
      <c r="A10" t="s">
        <v>37</v>
      </c>
      <c r="B10" t="str">
        <f t="shared" si="0"/>
        <v>settingLimits.Add(nameof(largeGridMaximumTurnRate), new FloatLimits()
            {
                DefaultValue = 1.45f,
                MinValue = 1.0f,
                MaxValue = 20.0f
            });</v>
      </c>
      <c r="C10" t="str">
        <f t="shared" si="1"/>
        <v>largeGridMaximumTurnRate = ((FloatLimits)settingLimits[nameof(largeGridMaximumTurnRate)]).DefaultValue;</v>
      </c>
      <c r="D10" t="str">
        <f t="shared" si="2"/>
        <v>largeGridMaximumTurnRate = (float)iniUtil.Get(SECTION_NAME, nameof(largeGridMaximumTurnRate)).ToDouble();</v>
      </c>
      <c r="E10" t="str">
        <f t="shared" si="3"/>
        <v>iniUtil.Set(SECTION_NAME, nameof(largeGridMaximumTurnRate), largeGridMaximumTurnRate);</v>
      </c>
      <c r="F10" t="str">
        <f t="shared" si="4"/>
        <v>case nameof(largeGridMaximumTurnRate): return largeGridMaximumTurnRate.ToString();</v>
      </c>
      <c r="G10" t="str">
        <f t="shared" si="5"/>
        <v>case nameof(largeGridMaximumTurnRate): largeGridMaximumTurnRate = float.Parse(value); break;</v>
      </c>
    </row>
    <row r="11" spans="1:7">
      <c r="A11" t="s">
        <v>38</v>
      </c>
      <c r="B11" t="str">
        <f t="shared" si="0"/>
        <v>settingLimits.Add(nameof(largeGridTurnRateWeightFactor), new FloatLimits()
            {
                DefaultValue = 1.45f,
                MinValue = 1.0f,
                MaxValue = 20.0f
            });</v>
      </c>
      <c r="C11" t="str">
        <f t="shared" si="1"/>
        <v>largeGridTurnRateWeightFactor = ((FloatLimits)settingLimits[nameof(largeGridTurnRateWeightFactor)]).DefaultValue;</v>
      </c>
      <c r="D11" t="str">
        <f t="shared" si="2"/>
        <v>largeGridTurnRateWeightFactor = (float)iniUtil.Get(SECTION_NAME, nameof(largeGridTurnRateWeightFactor)).ToDouble();</v>
      </c>
      <c r="E11" t="str">
        <f t="shared" si="3"/>
        <v>iniUtil.Set(SECTION_NAME, nameof(largeGridTurnRateWeightFactor), largeGridTurnRateWeightFactor);</v>
      </c>
      <c r="F11" t="str">
        <f t="shared" si="4"/>
        <v>case nameof(largeGridTurnRateWeightFactor): return largeGridTurnRateWeightFactor.ToString();</v>
      </c>
      <c r="G11" t="str">
        <f t="shared" si="5"/>
        <v>case nameof(largeGridTurnRateWeightFactor): largeGridTurnRateWeightFactor = float.Parse(value); break;</v>
      </c>
    </row>
    <row r="12" spans="1:7">
      <c r="A12" t="s">
        <v>39</v>
      </c>
      <c r="B12" t="str">
        <f t="shared" si="0"/>
        <v>settingLimits.Add(nameof(largeGridTurnRateSpeedFactor), new FloatLimits()
            {
                DefaultValue = 1.45f,
                MinValue = 1.0f,
                MaxValue = 20.0f
            });</v>
      </c>
      <c r="C12" t="str">
        <f t="shared" si="1"/>
        <v>largeGridTurnRateSpeedFactor = ((FloatLimits)settingLimits[nameof(largeGridTurnRateSpeedFactor)]).DefaultValue;</v>
      </c>
      <c r="D12" t="str">
        <f t="shared" si="2"/>
        <v>largeGridTurnRateSpeedFactor = (float)iniUtil.Get(SECTION_NAME, nameof(largeGridTurnRateSpeedFactor)).ToDouble();</v>
      </c>
      <c r="E12" t="str">
        <f t="shared" si="3"/>
        <v>iniUtil.Set(SECTION_NAME, nameof(largeGridTurnRateSpeedFactor), largeGridTurnRateSpeedFactor);</v>
      </c>
      <c r="F12" t="str">
        <f t="shared" si="4"/>
        <v>case nameof(largeGridTurnRateSpeedFactor): return largeGridTurnRateSpeedFactor.ToString();</v>
      </c>
      <c r="G12" t="str">
        <f t="shared" si="5"/>
        <v>case nameof(largeGridTurnRateSpeedFactor): largeGridTurnRateSpeedFactor = float.Parse(value); break;</v>
      </c>
    </row>
    <row r="14" spans="1:7">
      <c r="A14" t="s">
        <v>40</v>
      </c>
      <c r="B14" t="str">
        <f>A14</f>
        <v>// Large grid gas based ships</v>
      </c>
      <c r="C14" t="str">
        <f>B14</f>
        <v>// Large grid gas based ships</v>
      </c>
      <c r="D14" t="str">
        <f>B14</f>
        <v>// Large grid gas based ships</v>
      </c>
      <c r="E14" t="str">
        <f>B14</f>
        <v>// Large grid gas based ships</v>
      </c>
      <c r="F14" t="str">
        <f>B14</f>
        <v>// Large grid gas based ships</v>
      </c>
      <c r="G14" t="str">
        <f>B14</f>
        <v>// Large grid gas based ships</v>
      </c>
    </row>
    <row r="15" spans="1:7">
      <c r="A15" t="s">
        <v>41</v>
      </c>
      <c r="B15" t="str">
        <f t="shared" si="0"/>
        <v>settingLimits.Add(nameof(largeGridJetBaseWeight), new FloatLimits()
            {
                DefaultValue = 1.45f,
                MinValue = 1.0f,
                MaxValue = 20.0f
            });</v>
      </c>
      <c r="C15" t="str">
        <f t="shared" ref="C15:C25" si="6" xml:space="preserve"> A15 &amp; " = ((FloatLimits)settingLimits[nameof(" &amp; A15 &amp; ")]).DefaultValue;"</f>
        <v>largeGridJetBaseWeight = ((FloatLimits)settingLimits[nameof(largeGridJetBaseWeight)]).DefaultValue;</v>
      </c>
      <c r="D15" t="str">
        <f t="shared" ref="D15:D25" si="7" xml:space="preserve"> A15 &amp; " = (float)iniUtil.Get(SECTION_NAME, nameof(" &amp; A15 &amp; ")).ToDouble();"</f>
        <v>largeGridJetBaseWeight = (float)iniUtil.Get(SECTION_NAME, nameof(largeGridJetBaseWeight)).ToDouble();</v>
      </c>
      <c r="E15" t="str">
        <f t="shared" ref="E15:E25" si="8" xml:space="preserve"> "iniUtil.Set(SECTION_NAME, nameof(" &amp; A15 &amp; "), " &amp; A15 &amp; ");"</f>
        <v>iniUtil.Set(SECTION_NAME, nameof(largeGridJetBaseWeight), largeGridJetBaseWeight);</v>
      </c>
      <c r="F15" t="str">
        <f t="shared" ref="F15:F25" si="9" xml:space="preserve"> "case nameof(" &amp; A15 &amp; "): return " &amp; A15 &amp; ".ToString();"</f>
        <v>case nameof(largeGridJetBaseWeight): return largeGridJetBaseWeight.ToString();</v>
      </c>
      <c r="G15" t="str">
        <f t="shared" ref="G15:G25" si="10" xml:space="preserve"> "case nameof(" &amp; A15 &amp; "): " &amp; A15 &amp; " = float.Parse(value); break;"</f>
        <v>case nameof(largeGridJetBaseWeight): largeGridJetBaseWeight = float.Parse(value); break;</v>
      </c>
    </row>
    <row r="16" spans="1:7">
      <c r="A16" t="s">
        <v>42</v>
      </c>
      <c r="B16" t="str">
        <f t="shared" si="0"/>
        <v>settingLimits.Add(nameof(largeGridJetBaseTwr), new FloatLimits()
            {
                DefaultValue = 1.45f,
                MinValue = 1.0f,
                MaxValue = 20.0f
            });</v>
      </c>
      <c r="C16" t="str">
        <f t="shared" si="6"/>
        <v>largeGridJetBaseTwr = ((FloatLimits)settingLimits[nameof(largeGridJetBaseTwr)]).DefaultValue;</v>
      </c>
      <c r="D16" t="str">
        <f t="shared" si="7"/>
        <v>largeGridJetBaseTwr = (float)iniUtil.Get(SECTION_NAME, nameof(largeGridJetBaseTwr)).ToDouble();</v>
      </c>
      <c r="E16" t="str">
        <f t="shared" si="8"/>
        <v>iniUtil.Set(SECTION_NAME, nameof(largeGridJetBaseTwr), largeGridJetBaseTwr);</v>
      </c>
      <c r="F16" t="str">
        <f t="shared" si="9"/>
        <v>case nameof(largeGridJetBaseTwr): return largeGridJetBaseTwr.ToString();</v>
      </c>
      <c r="G16" t="str">
        <f t="shared" si="10"/>
        <v>case nameof(largeGridJetBaseTwr): largeGridJetBaseTwr = float.Parse(value); break;</v>
      </c>
    </row>
    <row r="17" spans="1:7">
      <c r="A17" t="s">
        <v>43</v>
      </c>
      <c r="B17" t="str">
        <f t="shared" si="0"/>
        <v>settingLimits.Add(nameof(largeGridJetMinimumTwr), new FloatLimits()
            {
                DefaultValue = 1.45f,
                MinValue = 1.0f,
                MaxValue = 20.0f
            });</v>
      </c>
      <c r="C17" t="str">
        <f t="shared" si="6"/>
        <v>largeGridJetMinimumTwr = ((FloatLimits)settingLimits[nameof(largeGridJetMinimumTwr)]).DefaultValue;</v>
      </c>
      <c r="D17" t="str">
        <f t="shared" si="7"/>
        <v>largeGridJetMinimumTwr = (float)iniUtil.Get(SECTION_NAME, nameof(largeGridJetMinimumTwr)).ToDouble();</v>
      </c>
      <c r="E17" t="str">
        <f t="shared" si="8"/>
        <v>iniUtil.Set(SECTION_NAME, nameof(largeGridJetMinimumTwr), largeGridJetMinimumTwr);</v>
      </c>
      <c r="F17" t="str">
        <f t="shared" si="9"/>
        <v>case nameof(largeGridJetMinimumTwr): return largeGridJetMinimumTwr.ToString();</v>
      </c>
      <c r="G17" t="str">
        <f t="shared" si="10"/>
        <v>case nameof(largeGridJetMinimumTwr): largeGridJetMinimumTwr = float.Parse(value); break;</v>
      </c>
    </row>
    <row r="18" spans="1:7">
      <c r="A18" t="s">
        <v>44</v>
      </c>
      <c r="B18" t="str">
        <f t="shared" si="0"/>
        <v>settingLimits.Add(nameof(largeGridJetMaximumTwr), new FloatLimits()
            {
                DefaultValue = 1.45f,
                MinValue = 1.0f,
                MaxValue = 20.0f
            });</v>
      </c>
      <c r="C18" t="str">
        <f t="shared" si="6"/>
        <v>largeGridJetMaximumTwr = ((FloatLimits)settingLimits[nameof(largeGridJetMaximumTwr)]).DefaultValue;</v>
      </c>
      <c r="D18" t="str">
        <f t="shared" si="7"/>
        <v>largeGridJetMaximumTwr = (float)iniUtil.Get(SECTION_NAME, nameof(largeGridJetMaximumTwr)).ToDouble();</v>
      </c>
      <c r="E18" t="str">
        <f t="shared" si="8"/>
        <v>iniUtil.Set(SECTION_NAME, nameof(largeGridJetMaximumTwr), largeGridJetMaximumTwr);</v>
      </c>
      <c r="F18" t="str">
        <f t="shared" si="9"/>
        <v>case nameof(largeGridJetMaximumTwr): return largeGridJetMaximumTwr.ToString();</v>
      </c>
      <c r="G18" t="str">
        <f t="shared" si="10"/>
        <v>case nameof(largeGridJetMaximumTwr): largeGridJetMaximumTwr = float.Parse(value); break;</v>
      </c>
    </row>
    <row r="19" spans="1:7">
      <c r="A19" t="s">
        <v>45</v>
      </c>
      <c r="B19" t="str">
        <f t="shared" si="0"/>
        <v>settingLimits.Add(nameof(largeGridJetSpeedFactor), new FloatLimits()
            {
                DefaultValue = 1.45f,
                MinValue = 1.0f,
                MaxValue = 20.0f
            });</v>
      </c>
      <c r="C19" t="str">
        <f t="shared" si="6"/>
        <v>largeGridJetSpeedFactor = ((FloatLimits)settingLimits[nameof(largeGridJetSpeedFactor)]).DefaultValue;</v>
      </c>
      <c r="D19" t="str">
        <f t="shared" si="7"/>
        <v>largeGridJetSpeedFactor = (float)iniUtil.Get(SECTION_NAME, nameof(largeGridJetSpeedFactor)).ToDouble();</v>
      </c>
      <c r="E19" t="str">
        <f t="shared" si="8"/>
        <v>iniUtil.Set(SECTION_NAME, nameof(largeGridJetSpeedFactor), largeGridJetSpeedFactor);</v>
      </c>
      <c r="F19" t="str">
        <f t="shared" si="9"/>
        <v>case nameof(largeGridJetSpeedFactor): return largeGridJetSpeedFactor.ToString();</v>
      </c>
      <c r="G19" t="str">
        <f t="shared" si="10"/>
        <v>case nameof(largeGridJetSpeedFactor): largeGridJetSpeedFactor = float.Parse(value); break;</v>
      </c>
    </row>
    <row r="20" spans="1:7">
      <c r="A20" t="s">
        <v>46</v>
      </c>
      <c r="B20" t="str">
        <f t="shared" si="0"/>
        <v>settingLimits.Add(nameof(largeGridJetWeightFactor), new FloatLimits()
            {
                DefaultValue = 1.45f,
                MinValue = 1.0f,
                MaxValue = 20.0f
            });</v>
      </c>
      <c r="C20" t="str">
        <f t="shared" si="6"/>
        <v>largeGridJetWeightFactor = ((FloatLimits)settingLimits[nameof(largeGridJetWeightFactor)]).DefaultValue;</v>
      </c>
      <c r="D20" t="str">
        <f t="shared" si="7"/>
        <v>largeGridJetWeightFactor = (float)iniUtil.Get(SECTION_NAME, nameof(largeGridJetWeightFactor)).ToDouble();</v>
      </c>
      <c r="E20" t="str">
        <f t="shared" si="8"/>
        <v>iniUtil.Set(SECTION_NAME, nameof(largeGridJetWeightFactor), largeGridJetWeightFactor);</v>
      </c>
      <c r="F20" t="str">
        <f t="shared" si="9"/>
        <v>case nameof(largeGridJetWeightFactor): return largeGridJetWeightFactor.ToString();</v>
      </c>
      <c r="G20" t="str">
        <f t="shared" si="10"/>
        <v>case nameof(largeGridJetWeightFactor): largeGridJetWeightFactor = float.Parse(value); break;</v>
      </c>
    </row>
    <row r="21" spans="1:7">
      <c r="A21" t="s">
        <v>47</v>
      </c>
      <c r="B21" t="str">
        <f t="shared" si="0"/>
        <v>settingLimits.Add(nameof(largeGridJetBaseTurnRate), new FloatLimits()
            {
                DefaultValue = 1.45f,
                MinValue = 1.0f,
                MaxValue = 20.0f
            });</v>
      </c>
      <c r="C21" t="str">
        <f t="shared" si="6"/>
        <v>largeGridJetBaseTurnRate = ((FloatLimits)settingLimits[nameof(largeGridJetBaseTurnRate)]).DefaultValue;</v>
      </c>
      <c r="D21" t="str">
        <f t="shared" si="7"/>
        <v>largeGridJetBaseTurnRate = (float)iniUtil.Get(SECTION_NAME, nameof(largeGridJetBaseTurnRate)).ToDouble();</v>
      </c>
      <c r="E21" t="str">
        <f t="shared" si="8"/>
        <v>iniUtil.Set(SECTION_NAME, nameof(largeGridJetBaseTurnRate), largeGridJetBaseTurnRate);</v>
      </c>
      <c r="F21" t="str">
        <f t="shared" si="9"/>
        <v>case nameof(largeGridJetBaseTurnRate): return largeGridJetBaseTurnRate.ToString();</v>
      </c>
      <c r="G21" t="str">
        <f t="shared" si="10"/>
        <v>case nameof(largeGridJetBaseTurnRate): largeGridJetBaseTurnRate = float.Parse(value); break;</v>
      </c>
    </row>
    <row r="22" spans="1:7">
      <c r="A22" t="s">
        <v>48</v>
      </c>
      <c r="B22" t="str">
        <f t="shared" si="0"/>
        <v>settingLimits.Add(nameof(largeGridJetMinimumTurnRate), new FloatLimits()
            {
                DefaultValue = 1.45f,
                MinValue = 1.0f,
                MaxValue = 20.0f
            });</v>
      </c>
      <c r="C22" t="str">
        <f t="shared" si="6"/>
        <v>largeGridJetMinimumTurnRate = ((FloatLimits)settingLimits[nameof(largeGridJetMinimumTurnRate)]).DefaultValue;</v>
      </c>
      <c r="D22" t="str">
        <f t="shared" si="7"/>
        <v>largeGridJetMinimumTurnRate = (float)iniUtil.Get(SECTION_NAME, nameof(largeGridJetMinimumTurnRate)).ToDouble();</v>
      </c>
      <c r="E22" t="str">
        <f t="shared" si="8"/>
        <v>iniUtil.Set(SECTION_NAME, nameof(largeGridJetMinimumTurnRate), largeGridJetMinimumTurnRate);</v>
      </c>
      <c r="F22" t="str">
        <f t="shared" si="9"/>
        <v>case nameof(largeGridJetMinimumTurnRate): return largeGridJetMinimumTurnRate.ToString();</v>
      </c>
      <c r="G22" t="str">
        <f t="shared" si="10"/>
        <v>case nameof(largeGridJetMinimumTurnRate): largeGridJetMinimumTurnRate = float.Parse(value); break;</v>
      </c>
    </row>
    <row r="23" spans="1:7">
      <c r="A23" t="s">
        <v>49</v>
      </c>
      <c r="B23" t="str">
        <f t="shared" si="0"/>
        <v>settingLimits.Add(nameof(largeGridJetMaximumTurnRate), new FloatLimits()
            {
                DefaultValue = 1.45f,
                MinValue = 1.0f,
                MaxValue = 20.0f
            });</v>
      </c>
      <c r="C23" t="str">
        <f t="shared" si="6"/>
        <v>largeGridJetMaximumTurnRate = ((FloatLimits)settingLimits[nameof(largeGridJetMaximumTurnRate)]).DefaultValue;</v>
      </c>
      <c r="D23" t="str">
        <f t="shared" si="7"/>
        <v>largeGridJetMaximumTurnRate = (float)iniUtil.Get(SECTION_NAME, nameof(largeGridJetMaximumTurnRate)).ToDouble();</v>
      </c>
      <c r="E23" t="str">
        <f t="shared" si="8"/>
        <v>iniUtil.Set(SECTION_NAME, nameof(largeGridJetMaximumTurnRate), largeGridJetMaximumTurnRate);</v>
      </c>
      <c r="F23" t="str">
        <f t="shared" si="9"/>
        <v>case nameof(largeGridJetMaximumTurnRate): return largeGridJetMaximumTurnRate.ToString();</v>
      </c>
      <c r="G23" t="str">
        <f t="shared" si="10"/>
        <v>case nameof(largeGridJetMaximumTurnRate): largeGridJetMaximumTurnRate = float.Parse(value); break;</v>
      </c>
    </row>
    <row r="24" spans="1:7">
      <c r="A24" t="s">
        <v>50</v>
      </c>
      <c r="B24" t="str">
        <f t="shared" si="0"/>
        <v>settingLimits.Add(nameof(largeGridJetTurnRateWeightFactor), new FloatLimits()
            {
                DefaultValue = 1.45f,
                MinValue = 1.0f,
                MaxValue = 20.0f
            });</v>
      </c>
      <c r="C24" t="str">
        <f t="shared" si="6"/>
        <v>largeGridJetTurnRateWeightFactor = ((FloatLimits)settingLimits[nameof(largeGridJetTurnRateWeightFactor)]).DefaultValue;</v>
      </c>
      <c r="D24" t="str">
        <f t="shared" si="7"/>
        <v>largeGridJetTurnRateWeightFactor = (float)iniUtil.Get(SECTION_NAME, nameof(largeGridJetTurnRateWeightFactor)).ToDouble();</v>
      </c>
      <c r="E24" t="str">
        <f t="shared" si="8"/>
        <v>iniUtil.Set(SECTION_NAME, nameof(largeGridJetTurnRateWeightFactor), largeGridJetTurnRateWeightFactor);</v>
      </c>
      <c r="F24" t="str">
        <f t="shared" si="9"/>
        <v>case nameof(largeGridJetTurnRateWeightFactor): return largeGridJetTurnRateWeightFactor.ToString();</v>
      </c>
      <c r="G24" t="str">
        <f t="shared" si="10"/>
        <v>case nameof(largeGridJetTurnRateWeightFactor): largeGridJetTurnRateWeightFactor = float.Parse(value); break;</v>
      </c>
    </row>
    <row r="25" spans="1:7">
      <c r="A25" t="s">
        <v>51</v>
      </c>
      <c r="B25" t="str">
        <f t="shared" si="0"/>
        <v>settingLimits.Add(nameof(largeGridJetTurnRateSpeedFactor), new FloatLimits()
            {
                DefaultValue = 1.45f,
                MinValue = 1.0f,
                MaxValue = 20.0f
            });</v>
      </c>
      <c r="C25" t="str">
        <f t="shared" si="6"/>
        <v>largeGridJetTurnRateSpeedFactor = ((FloatLimits)settingLimits[nameof(largeGridJetTurnRateSpeedFactor)]).DefaultValue;</v>
      </c>
      <c r="D25" t="str">
        <f t="shared" si="7"/>
        <v>largeGridJetTurnRateSpeedFactor = (float)iniUtil.Get(SECTION_NAME, nameof(largeGridJetTurnRateSpeedFactor)).ToDouble();</v>
      </c>
      <c r="E25" t="str">
        <f t="shared" si="8"/>
        <v>iniUtil.Set(SECTION_NAME, nameof(largeGridJetTurnRateSpeedFactor), largeGridJetTurnRateSpeedFactor);</v>
      </c>
      <c r="F25" t="str">
        <f t="shared" si="9"/>
        <v>case nameof(largeGridJetTurnRateSpeedFactor): return largeGridJetTurnRateSpeedFactor.ToString();</v>
      </c>
      <c r="G25" t="str">
        <f t="shared" si="10"/>
        <v>case nameof(largeGridJetTurnRateSpeedFactor): largeGridJetTurnRateSpeedFactor = float.Parse(value); break;</v>
      </c>
    </row>
    <row r="27" spans="1:7">
      <c r="A27" t="s">
        <v>52</v>
      </c>
      <c r="B27" t="str">
        <f>A27</f>
        <v>// Small grid atmo/ion based ships</v>
      </c>
      <c r="C27" t="str">
        <f>B27</f>
        <v>// Small grid atmo/ion based ships</v>
      </c>
      <c r="D27" t="str">
        <f>B27</f>
        <v>// Small grid atmo/ion based ships</v>
      </c>
      <c r="E27" t="str">
        <f>B27</f>
        <v>// Small grid atmo/ion based ships</v>
      </c>
      <c r="F27" t="str">
        <f>B27</f>
        <v>// Small grid atmo/ion based ships</v>
      </c>
      <c r="G27" t="str">
        <f>B27</f>
        <v>// Small grid atmo/ion based ships</v>
      </c>
    </row>
    <row r="28" spans="1:7">
      <c r="A28" t="s">
        <v>53</v>
      </c>
      <c r="B28" t="str">
        <f t="shared" si="0"/>
        <v>settingLimits.Add(nameof(smallGridBaseWeight), new FloatLimits()
            {
                DefaultValue = 1.45f,
                MinValue = 1.0f,
                MaxValue = 20.0f
            });</v>
      </c>
      <c r="C28" t="str">
        <f t="shared" ref="C28:C38" si="11" xml:space="preserve"> A28 &amp; " = ((FloatLimits)settingLimits[nameof(" &amp; A28 &amp; ")]).DefaultValue;"</f>
        <v>smallGridBaseWeight = ((FloatLimits)settingLimits[nameof(smallGridBaseWeight)]).DefaultValue;</v>
      </c>
      <c r="D28" t="str">
        <f t="shared" ref="D28:D38" si="12" xml:space="preserve"> A28 &amp; " = (float)iniUtil.Get(SECTION_NAME, nameof(" &amp; A28 &amp; ")).ToDouble();"</f>
        <v>smallGridBaseWeight = (float)iniUtil.Get(SECTION_NAME, nameof(smallGridBaseWeight)).ToDouble();</v>
      </c>
      <c r="E28" t="str">
        <f t="shared" ref="E28:E38" si="13" xml:space="preserve"> "iniUtil.Set(SECTION_NAME, nameof(" &amp; A28 &amp; "), " &amp; A28 &amp; ");"</f>
        <v>iniUtil.Set(SECTION_NAME, nameof(smallGridBaseWeight), smallGridBaseWeight);</v>
      </c>
      <c r="F28" t="str">
        <f t="shared" ref="F28:F38" si="14" xml:space="preserve"> "case nameof(" &amp; A28 &amp; "): return " &amp; A28 &amp; ".ToString();"</f>
        <v>case nameof(smallGridBaseWeight): return smallGridBaseWeight.ToString();</v>
      </c>
      <c r="G28" t="str">
        <f t="shared" ref="G28:G38" si="15" xml:space="preserve"> "case nameof(" &amp; A28 &amp; "): " &amp; A28 &amp; " = float.Parse(value); break;"</f>
        <v>case nameof(smallGridBaseWeight): smallGridBaseWeight = float.Parse(value); break;</v>
      </c>
    </row>
    <row r="29" spans="1:7">
      <c r="A29" t="s">
        <v>54</v>
      </c>
      <c r="B29" t="str">
        <f t="shared" si="0"/>
        <v>settingLimits.Add(nameof(smallGridBaseTwr), new FloatLimits()
            {
                DefaultValue = 1.45f,
                MinValue = 1.0f,
                MaxValue = 20.0f
            });</v>
      </c>
      <c r="C29" t="str">
        <f t="shared" si="11"/>
        <v>smallGridBaseTwr = ((FloatLimits)settingLimits[nameof(smallGridBaseTwr)]).DefaultValue;</v>
      </c>
      <c r="D29" t="str">
        <f t="shared" si="12"/>
        <v>smallGridBaseTwr = (float)iniUtil.Get(SECTION_NAME, nameof(smallGridBaseTwr)).ToDouble();</v>
      </c>
      <c r="E29" t="str">
        <f t="shared" si="13"/>
        <v>iniUtil.Set(SECTION_NAME, nameof(smallGridBaseTwr), smallGridBaseTwr);</v>
      </c>
      <c r="F29" t="str">
        <f t="shared" si="14"/>
        <v>case nameof(smallGridBaseTwr): return smallGridBaseTwr.ToString();</v>
      </c>
      <c r="G29" t="str">
        <f t="shared" si="15"/>
        <v>case nameof(smallGridBaseTwr): smallGridBaseTwr = float.Parse(value); break;</v>
      </c>
    </row>
    <row r="30" spans="1:7">
      <c r="A30" t="s">
        <v>55</v>
      </c>
      <c r="B30" t="str">
        <f t="shared" si="0"/>
        <v>settingLimits.Add(nameof(smallGridMinimumTwr), new FloatLimits()
            {
                DefaultValue = 1.45f,
                MinValue = 1.0f,
                MaxValue = 20.0f
            });</v>
      </c>
      <c r="C30" t="str">
        <f t="shared" si="11"/>
        <v>smallGridMinimumTwr = ((FloatLimits)settingLimits[nameof(smallGridMinimumTwr)]).DefaultValue;</v>
      </c>
      <c r="D30" t="str">
        <f t="shared" si="12"/>
        <v>smallGridMinimumTwr = (float)iniUtil.Get(SECTION_NAME, nameof(smallGridMinimumTwr)).ToDouble();</v>
      </c>
      <c r="E30" t="str">
        <f t="shared" si="13"/>
        <v>iniUtil.Set(SECTION_NAME, nameof(smallGridMinimumTwr), smallGridMinimumTwr);</v>
      </c>
      <c r="F30" t="str">
        <f t="shared" si="14"/>
        <v>case nameof(smallGridMinimumTwr): return smallGridMinimumTwr.ToString();</v>
      </c>
      <c r="G30" t="str">
        <f t="shared" si="15"/>
        <v>case nameof(smallGridMinimumTwr): smallGridMinimumTwr = float.Parse(value); break;</v>
      </c>
    </row>
    <row r="31" spans="1:7">
      <c r="A31" t="s">
        <v>56</v>
      </c>
      <c r="B31" t="str">
        <f t="shared" si="0"/>
        <v>settingLimits.Add(nameof(smallGridMaximumTwr), new FloatLimits()
            {
                DefaultValue = 1.45f,
                MinValue = 1.0f,
                MaxValue = 20.0f
            });</v>
      </c>
      <c r="C31" t="str">
        <f t="shared" si="11"/>
        <v>smallGridMaximumTwr = ((FloatLimits)settingLimits[nameof(smallGridMaximumTwr)]).DefaultValue;</v>
      </c>
      <c r="D31" t="str">
        <f t="shared" si="12"/>
        <v>smallGridMaximumTwr = (float)iniUtil.Get(SECTION_NAME, nameof(smallGridMaximumTwr)).ToDouble();</v>
      </c>
      <c r="E31" t="str">
        <f t="shared" si="13"/>
        <v>iniUtil.Set(SECTION_NAME, nameof(smallGridMaximumTwr), smallGridMaximumTwr);</v>
      </c>
      <c r="F31" t="str">
        <f t="shared" si="14"/>
        <v>case nameof(smallGridMaximumTwr): return smallGridMaximumTwr.ToString();</v>
      </c>
      <c r="G31" t="str">
        <f t="shared" si="15"/>
        <v>case nameof(smallGridMaximumTwr): smallGridMaximumTwr = float.Parse(value); break;</v>
      </c>
    </row>
    <row r="32" spans="1:7">
      <c r="A32" t="s">
        <v>57</v>
      </c>
      <c r="B32" t="str">
        <f t="shared" si="0"/>
        <v>settingLimits.Add(nameof(smallGridSpeedFactor), new FloatLimits()
            {
                DefaultValue = 1.45f,
                MinValue = 1.0f,
                MaxValue = 20.0f
            });</v>
      </c>
      <c r="C32" t="str">
        <f t="shared" si="11"/>
        <v>smallGridSpeedFactor = ((FloatLimits)settingLimits[nameof(smallGridSpeedFactor)]).DefaultValue;</v>
      </c>
      <c r="D32" t="str">
        <f t="shared" si="12"/>
        <v>smallGridSpeedFactor = (float)iniUtil.Get(SECTION_NAME, nameof(smallGridSpeedFactor)).ToDouble();</v>
      </c>
      <c r="E32" t="str">
        <f t="shared" si="13"/>
        <v>iniUtil.Set(SECTION_NAME, nameof(smallGridSpeedFactor), smallGridSpeedFactor);</v>
      </c>
      <c r="F32" t="str">
        <f t="shared" si="14"/>
        <v>case nameof(smallGridSpeedFactor): return smallGridSpeedFactor.ToString();</v>
      </c>
      <c r="G32" t="str">
        <f t="shared" si="15"/>
        <v>case nameof(smallGridSpeedFactor): smallGridSpeedFactor = float.Parse(value); break;</v>
      </c>
    </row>
    <row r="33" spans="1:7">
      <c r="A33" t="s">
        <v>58</v>
      </c>
      <c r="B33" t="str">
        <f t="shared" si="0"/>
        <v>settingLimits.Add(nameof(smallGridWeightFactor), new FloatLimits()
            {
                DefaultValue = 1.45f,
                MinValue = 1.0f,
                MaxValue = 20.0f
            });</v>
      </c>
      <c r="C33" t="str">
        <f t="shared" si="11"/>
        <v>smallGridWeightFactor = ((FloatLimits)settingLimits[nameof(smallGridWeightFactor)]).DefaultValue;</v>
      </c>
      <c r="D33" t="str">
        <f t="shared" si="12"/>
        <v>smallGridWeightFactor = (float)iniUtil.Get(SECTION_NAME, nameof(smallGridWeightFactor)).ToDouble();</v>
      </c>
      <c r="E33" t="str">
        <f t="shared" si="13"/>
        <v>iniUtil.Set(SECTION_NAME, nameof(smallGridWeightFactor), smallGridWeightFactor);</v>
      </c>
      <c r="F33" t="str">
        <f t="shared" si="14"/>
        <v>case nameof(smallGridWeightFactor): return smallGridWeightFactor.ToString();</v>
      </c>
      <c r="G33" t="str">
        <f t="shared" si="15"/>
        <v>case nameof(smallGridWeightFactor): smallGridWeightFactor = float.Parse(value); break;</v>
      </c>
    </row>
    <row r="34" spans="1:7">
      <c r="A34" t="s">
        <v>59</v>
      </c>
      <c r="B34" t="str">
        <f t="shared" si="0"/>
        <v>settingLimits.Add(nameof(smallGridBaseTurnRate), new FloatLimits()
            {
                DefaultValue = 1.45f,
                MinValue = 1.0f,
                MaxValue = 20.0f
            });</v>
      </c>
      <c r="C34" t="str">
        <f t="shared" si="11"/>
        <v>smallGridBaseTurnRate = ((FloatLimits)settingLimits[nameof(smallGridBaseTurnRate)]).DefaultValue;</v>
      </c>
      <c r="D34" t="str">
        <f t="shared" si="12"/>
        <v>smallGridBaseTurnRate = (float)iniUtil.Get(SECTION_NAME, nameof(smallGridBaseTurnRate)).ToDouble();</v>
      </c>
      <c r="E34" t="str">
        <f t="shared" si="13"/>
        <v>iniUtil.Set(SECTION_NAME, nameof(smallGridBaseTurnRate), smallGridBaseTurnRate);</v>
      </c>
      <c r="F34" t="str">
        <f t="shared" si="14"/>
        <v>case nameof(smallGridBaseTurnRate): return smallGridBaseTurnRate.ToString();</v>
      </c>
      <c r="G34" t="str">
        <f t="shared" si="15"/>
        <v>case nameof(smallGridBaseTurnRate): smallGridBaseTurnRate = float.Parse(value); break;</v>
      </c>
    </row>
    <row r="35" spans="1:7">
      <c r="A35" t="s">
        <v>60</v>
      </c>
      <c r="B35" t="str">
        <f t="shared" si="0"/>
        <v>settingLimits.Add(nameof(smallGridMinimumTurnRate), new FloatLimits()
            {
                DefaultValue = 1.45f,
                MinValue = 1.0f,
                MaxValue = 20.0f
            });</v>
      </c>
      <c r="C35" t="str">
        <f t="shared" si="11"/>
        <v>smallGridMinimumTurnRate = ((FloatLimits)settingLimits[nameof(smallGridMinimumTurnRate)]).DefaultValue;</v>
      </c>
      <c r="D35" t="str">
        <f t="shared" si="12"/>
        <v>smallGridMinimumTurnRate = (float)iniUtil.Get(SECTION_NAME, nameof(smallGridMinimumTurnRate)).ToDouble();</v>
      </c>
      <c r="E35" t="str">
        <f t="shared" si="13"/>
        <v>iniUtil.Set(SECTION_NAME, nameof(smallGridMinimumTurnRate), smallGridMinimumTurnRate);</v>
      </c>
      <c r="F35" t="str">
        <f t="shared" si="14"/>
        <v>case nameof(smallGridMinimumTurnRate): return smallGridMinimumTurnRate.ToString();</v>
      </c>
      <c r="G35" t="str">
        <f t="shared" si="15"/>
        <v>case nameof(smallGridMinimumTurnRate): smallGridMinimumTurnRate = float.Parse(value); break;</v>
      </c>
    </row>
    <row r="36" spans="1:7">
      <c r="A36" t="s">
        <v>61</v>
      </c>
      <c r="B36" t="str">
        <f t="shared" si="0"/>
        <v>settingLimits.Add(nameof(smallGridMaximumTurnRate), new FloatLimits()
            {
                DefaultValue = 1.45f,
                MinValue = 1.0f,
                MaxValue = 20.0f
            });</v>
      </c>
      <c r="C36" t="str">
        <f t="shared" si="11"/>
        <v>smallGridMaximumTurnRate = ((FloatLimits)settingLimits[nameof(smallGridMaximumTurnRate)]).DefaultValue;</v>
      </c>
      <c r="D36" t="str">
        <f t="shared" si="12"/>
        <v>smallGridMaximumTurnRate = (float)iniUtil.Get(SECTION_NAME, nameof(smallGridMaximumTurnRate)).ToDouble();</v>
      </c>
      <c r="E36" t="str">
        <f t="shared" si="13"/>
        <v>iniUtil.Set(SECTION_NAME, nameof(smallGridMaximumTurnRate), smallGridMaximumTurnRate);</v>
      </c>
      <c r="F36" t="str">
        <f t="shared" si="14"/>
        <v>case nameof(smallGridMaximumTurnRate): return smallGridMaximumTurnRate.ToString();</v>
      </c>
      <c r="G36" t="str">
        <f t="shared" si="15"/>
        <v>case nameof(smallGridMaximumTurnRate): smallGridMaximumTurnRate = float.Parse(value); break;</v>
      </c>
    </row>
    <row r="37" spans="1:7">
      <c r="A37" t="s">
        <v>62</v>
      </c>
      <c r="B37" t="str">
        <f t="shared" si="0"/>
        <v>settingLimits.Add(nameof(smallGridTurnRateWeightFactor), new FloatLimits()
            {
                DefaultValue = 1.45f,
                MinValue = 1.0f,
                MaxValue = 20.0f
            });</v>
      </c>
      <c r="C37" t="str">
        <f t="shared" si="11"/>
        <v>smallGridTurnRateWeightFactor = ((FloatLimits)settingLimits[nameof(smallGridTurnRateWeightFactor)]).DefaultValue;</v>
      </c>
      <c r="D37" t="str">
        <f t="shared" si="12"/>
        <v>smallGridTurnRateWeightFactor = (float)iniUtil.Get(SECTION_NAME, nameof(smallGridTurnRateWeightFactor)).ToDouble();</v>
      </c>
      <c r="E37" t="str">
        <f t="shared" si="13"/>
        <v>iniUtil.Set(SECTION_NAME, nameof(smallGridTurnRateWeightFactor), smallGridTurnRateWeightFactor);</v>
      </c>
      <c r="F37" t="str">
        <f t="shared" si="14"/>
        <v>case nameof(smallGridTurnRateWeightFactor): return smallGridTurnRateWeightFactor.ToString();</v>
      </c>
      <c r="G37" t="str">
        <f t="shared" si="15"/>
        <v>case nameof(smallGridTurnRateWeightFactor): smallGridTurnRateWeightFactor = float.Parse(value); break;</v>
      </c>
    </row>
    <row r="38" spans="1:7">
      <c r="A38" t="s">
        <v>63</v>
      </c>
      <c r="B38" t="str">
        <f t="shared" si="0"/>
        <v>settingLimits.Add(nameof(smallGridTurnRateSpeedFactor), new FloatLimits()
            {
                DefaultValue = 1.45f,
                MinValue = 1.0f,
                MaxValue = 20.0f
            });</v>
      </c>
      <c r="C38" t="str">
        <f t="shared" si="11"/>
        <v>smallGridTurnRateSpeedFactor = ((FloatLimits)settingLimits[nameof(smallGridTurnRateSpeedFactor)]).DefaultValue;</v>
      </c>
      <c r="D38" t="str">
        <f t="shared" si="12"/>
        <v>smallGridTurnRateSpeedFactor = (float)iniUtil.Get(SECTION_NAME, nameof(smallGridTurnRateSpeedFactor)).ToDouble();</v>
      </c>
      <c r="E38" t="str">
        <f t="shared" si="13"/>
        <v>iniUtil.Set(SECTION_NAME, nameof(smallGridTurnRateSpeedFactor), smallGridTurnRateSpeedFactor);</v>
      </c>
      <c r="F38" t="str">
        <f t="shared" si="14"/>
        <v>case nameof(smallGridTurnRateSpeedFactor): return smallGridTurnRateSpeedFactor.ToString();</v>
      </c>
      <c r="G38" t="str">
        <f t="shared" si="15"/>
        <v>case nameof(smallGridTurnRateSpeedFactor): smallGridTurnRateSpeedFactor = float.Parse(value); break;</v>
      </c>
    </row>
    <row r="40" spans="1:7">
      <c r="A40" t="s">
        <v>64</v>
      </c>
      <c r="B40" t="str">
        <f>A40</f>
        <v>// Small grid gas based ships</v>
      </c>
      <c r="C40" t="str">
        <f>B40</f>
        <v>// Small grid gas based ships</v>
      </c>
      <c r="D40" t="str">
        <f>B40</f>
        <v>// Small grid gas based ships</v>
      </c>
      <c r="E40" t="str">
        <f>B40</f>
        <v>// Small grid gas based ships</v>
      </c>
      <c r="F40" t="str">
        <f>B40</f>
        <v>// Small grid gas based ships</v>
      </c>
      <c r="G40" t="str">
        <f>B40</f>
        <v>// Small grid gas based ships</v>
      </c>
    </row>
    <row r="41" spans="1:7">
      <c r="A41" t="s">
        <v>65</v>
      </c>
      <c r="B41" t="str">
        <f t="shared" si="0"/>
        <v>settingLimits.Add(nameof(smallGridJetBaseWeight), new FloatLimits()
            {
                DefaultValue = 1.45f,
                MinValue = 1.0f,
                MaxValue = 20.0f
            });</v>
      </c>
      <c r="C41" t="str">
        <f t="shared" ref="C41:C51" si="16" xml:space="preserve"> A41 &amp; " = ((FloatLimits)settingLimits[nameof(" &amp; A41 &amp; ")]).DefaultValue;"</f>
        <v>smallGridJetBaseWeight = ((FloatLimits)settingLimits[nameof(smallGridJetBaseWeight)]).DefaultValue;</v>
      </c>
      <c r="D41" t="str">
        <f t="shared" ref="D41:D51" si="17" xml:space="preserve"> A41 &amp; " = (float)iniUtil.Get(SECTION_NAME, nameof(" &amp; A41 &amp; ")).ToDouble();"</f>
        <v>smallGridJetBaseWeight = (float)iniUtil.Get(SECTION_NAME, nameof(smallGridJetBaseWeight)).ToDouble();</v>
      </c>
      <c r="E41" t="str">
        <f t="shared" ref="E41:E51" si="18" xml:space="preserve"> "iniUtil.Set(SECTION_NAME, nameof(" &amp; A41 &amp; "), " &amp; A41 &amp; ");"</f>
        <v>iniUtil.Set(SECTION_NAME, nameof(smallGridJetBaseWeight), smallGridJetBaseWeight);</v>
      </c>
      <c r="F41" t="str">
        <f t="shared" ref="F41:F51" si="19" xml:space="preserve"> "case nameof(" &amp; A41 &amp; "): return " &amp; A41 &amp; ".ToString();"</f>
        <v>case nameof(smallGridJetBaseWeight): return smallGridJetBaseWeight.ToString();</v>
      </c>
      <c r="G41" t="str">
        <f t="shared" ref="G41:G51" si="20" xml:space="preserve"> "case nameof(" &amp; A41 &amp; "): " &amp; A41 &amp; " = float.Parse(value); break;"</f>
        <v>case nameof(smallGridJetBaseWeight): smallGridJetBaseWeight = float.Parse(value); break;</v>
      </c>
    </row>
    <row r="42" spans="1:7">
      <c r="A42" t="s">
        <v>66</v>
      </c>
      <c r="B42" t="str">
        <f t="shared" si="0"/>
        <v>settingLimits.Add(nameof(smallGridJetBaseTwr), new FloatLimits()
            {
                DefaultValue = 1.45f,
                MinValue = 1.0f,
                MaxValue = 20.0f
            });</v>
      </c>
      <c r="C42" t="str">
        <f t="shared" si="16"/>
        <v>smallGridJetBaseTwr = ((FloatLimits)settingLimits[nameof(smallGridJetBaseTwr)]).DefaultValue;</v>
      </c>
      <c r="D42" t="str">
        <f t="shared" si="17"/>
        <v>smallGridJetBaseTwr = (float)iniUtil.Get(SECTION_NAME, nameof(smallGridJetBaseTwr)).ToDouble();</v>
      </c>
      <c r="E42" t="str">
        <f t="shared" si="18"/>
        <v>iniUtil.Set(SECTION_NAME, nameof(smallGridJetBaseTwr), smallGridJetBaseTwr);</v>
      </c>
      <c r="F42" t="str">
        <f t="shared" si="19"/>
        <v>case nameof(smallGridJetBaseTwr): return smallGridJetBaseTwr.ToString();</v>
      </c>
      <c r="G42" t="str">
        <f t="shared" si="20"/>
        <v>case nameof(smallGridJetBaseTwr): smallGridJetBaseTwr = float.Parse(value); break;</v>
      </c>
    </row>
    <row r="43" spans="1:7">
      <c r="A43" t="s">
        <v>67</v>
      </c>
      <c r="B43" t="str">
        <f t="shared" si="0"/>
        <v>settingLimits.Add(nameof(smallGridJetMinimumTwr), new FloatLimits()
            {
                DefaultValue = 1.45f,
                MinValue = 1.0f,
                MaxValue = 20.0f
            });</v>
      </c>
      <c r="C43" t="str">
        <f t="shared" si="16"/>
        <v>smallGridJetMinimumTwr = ((FloatLimits)settingLimits[nameof(smallGridJetMinimumTwr)]).DefaultValue;</v>
      </c>
      <c r="D43" t="str">
        <f t="shared" si="17"/>
        <v>smallGridJetMinimumTwr = (float)iniUtil.Get(SECTION_NAME, nameof(smallGridJetMinimumTwr)).ToDouble();</v>
      </c>
      <c r="E43" t="str">
        <f t="shared" si="18"/>
        <v>iniUtil.Set(SECTION_NAME, nameof(smallGridJetMinimumTwr), smallGridJetMinimumTwr);</v>
      </c>
      <c r="F43" t="str">
        <f t="shared" si="19"/>
        <v>case nameof(smallGridJetMinimumTwr): return smallGridJetMinimumTwr.ToString();</v>
      </c>
      <c r="G43" t="str">
        <f t="shared" si="20"/>
        <v>case nameof(smallGridJetMinimumTwr): smallGridJetMinimumTwr = float.Parse(value); break;</v>
      </c>
    </row>
    <row r="44" spans="1:7">
      <c r="A44" t="s">
        <v>68</v>
      </c>
      <c r="B44" t="str">
        <f t="shared" si="0"/>
        <v>settingLimits.Add(nameof(smallGridJetMaximumTwr), new FloatLimits()
            {
                DefaultValue = 1.45f,
                MinValue = 1.0f,
                MaxValue = 20.0f
            });</v>
      </c>
      <c r="C44" t="str">
        <f t="shared" si="16"/>
        <v>smallGridJetMaximumTwr = ((FloatLimits)settingLimits[nameof(smallGridJetMaximumTwr)]).DefaultValue;</v>
      </c>
      <c r="D44" t="str">
        <f t="shared" si="17"/>
        <v>smallGridJetMaximumTwr = (float)iniUtil.Get(SECTION_NAME, nameof(smallGridJetMaximumTwr)).ToDouble();</v>
      </c>
      <c r="E44" t="str">
        <f t="shared" si="18"/>
        <v>iniUtil.Set(SECTION_NAME, nameof(smallGridJetMaximumTwr), smallGridJetMaximumTwr);</v>
      </c>
      <c r="F44" t="str">
        <f t="shared" si="19"/>
        <v>case nameof(smallGridJetMaximumTwr): return smallGridJetMaximumTwr.ToString();</v>
      </c>
      <c r="G44" t="str">
        <f t="shared" si="20"/>
        <v>case nameof(smallGridJetMaximumTwr): smallGridJetMaximumTwr = float.Parse(value); break;</v>
      </c>
    </row>
    <row r="45" spans="1:7">
      <c r="A45" t="s">
        <v>69</v>
      </c>
      <c r="B45" t="str">
        <f t="shared" si="0"/>
        <v>settingLimits.Add(nameof(smallGridJetSpeedFactor), new FloatLimits()
            {
                DefaultValue = 1.45f,
                MinValue = 1.0f,
                MaxValue = 20.0f
            });</v>
      </c>
      <c r="C45" t="str">
        <f t="shared" si="16"/>
        <v>smallGridJetSpeedFactor = ((FloatLimits)settingLimits[nameof(smallGridJetSpeedFactor)]).DefaultValue;</v>
      </c>
      <c r="D45" t="str">
        <f t="shared" si="17"/>
        <v>smallGridJetSpeedFactor = (float)iniUtil.Get(SECTION_NAME, nameof(smallGridJetSpeedFactor)).ToDouble();</v>
      </c>
      <c r="E45" t="str">
        <f t="shared" si="18"/>
        <v>iniUtil.Set(SECTION_NAME, nameof(smallGridJetSpeedFactor), smallGridJetSpeedFactor);</v>
      </c>
      <c r="F45" t="str">
        <f t="shared" si="19"/>
        <v>case nameof(smallGridJetSpeedFactor): return smallGridJetSpeedFactor.ToString();</v>
      </c>
      <c r="G45" t="str">
        <f t="shared" si="20"/>
        <v>case nameof(smallGridJetSpeedFactor): smallGridJetSpeedFactor = float.Parse(value); break;</v>
      </c>
    </row>
    <row r="46" spans="1:7">
      <c r="A46" t="s">
        <v>70</v>
      </c>
      <c r="B46" t="str">
        <f t="shared" si="0"/>
        <v>settingLimits.Add(nameof(smallGridJetWeightFactor), new FloatLimits()
            {
                DefaultValue = 1.45f,
                MinValue = 1.0f,
                MaxValue = 20.0f
            });</v>
      </c>
      <c r="C46" t="str">
        <f t="shared" si="16"/>
        <v>smallGridJetWeightFactor = ((FloatLimits)settingLimits[nameof(smallGridJetWeightFactor)]).DefaultValue;</v>
      </c>
      <c r="D46" t="str">
        <f t="shared" si="17"/>
        <v>smallGridJetWeightFactor = (float)iniUtil.Get(SECTION_NAME, nameof(smallGridJetWeightFactor)).ToDouble();</v>
      </c>
      <c r="E46" t="str">
        <f t="shared" si="18"/>
        <v>iniUtil.Set(SECTION_NAME, nameof(smallGridJetWeightFactor), smallGridJetWeightFactor);</v>
      </c>
      <c r="F46" t="str">
        <f t="shared" si="19"/>
        <v>case nameof(smallGridJetWeightFactor): return smallGridJetWeightFactor.ToString();</v>
      </c>
      <c r="G46" t="str">
        <f t="shared" si="20"/>
        <v>case nameof(smallGridJetWeightFactor): smallGridJetWeightFactor = float.Parse(value); break;</v>
      </c>
    </row>
    <row r="47" spans="1:7">
      <c r="A47" t="s">
        <v>71</v>
      </c>
      <c r="B47" t="str">
        <f t="shared" si="0"/>
        <v>settingLimits.Add(nameof(smallGridJetBaseTurnRate), new FloatLimits()
            {
                DefaultValue = 1.45f,
                MinValue = 1.0f,
                MaxValue = 20.0f
            });</v>
      </c>
      <c r="C47" t="str">
        <f t="shared" si="16"/>
        <v>smallGridJetBaseTurnRate = ((FloatLimits)settingLimits[nameof(smallGridJetBaseTurnRate)]).DefaultValue;</v>
      </c>
      <c r="D47" t="str">
        <f t="shared" si="17"/>
        <v>smallGridJetBaseTurnRate = (float)iniUtil.Get(SECTION_NAME, nameof(smallGridJetBaseTurnRate)).ToDouble();</v>
      </c>
      <c r="E47" t="str">
        <f t="shared" si="18"/>
        <v>iniUtil.Set(SECTION_NAME, nameof(smallGridJetBaseTurnRate), smallGridJetBaseTurnRate);</v>
      </c>
      <c r="F47" t="str">
        <f t="shared" si="19"/>
        <v>case nameof(smallGridJetBaseTurnRate): return smallGridJetBaseTurnRate.ToString();</v>
      </c>
      <c r="G47" t="str">
        <f t="shared" si="20"/>
        <v>case nameof(smallGridJetBaseTurnRate): smallGridJetBaseTurnRate = float.Parse(value); break;</v>
      </c>
    </row>
    <row r="48" spans="1:7">
      <c r="A48" t="s">
        <v>72</v>
      </c>
      <c r="B48" t="str">
        <f t="shared" si="0"/>
        <v>settingLimits.Add(nameof(smallGridJetMinimumTurnRate), new FloatLimits()
            {
                DefaultValue = 1.45f,
                MinValue = 1.0f,
                MaxValue = 20.0f
            });</v>
      </c>
      <c r="C48" t="str">
        <f t="shared" si="16"/>
        <v>smallGridJetMinimumTurnRate = ((FloatLimits)settingLimits[nameof(smallGridJetMinimumTurnRate)]).DefaultValue;</v>
      </c>
      <c r="D48" t="str">
        <f t="shared" si="17"/>
        <v>smallGridJetMinimumTurnRate = (float)iniUtil.Get(SECTION_NAME, nameof(smallGridJetMinimumTurnRate)).ToDouble();</v>
      </c>
      <c r="E48" t="str">
        <f t="shared" si="18"/>
        <v>iniUtil.Set(SECTION_NAME, nameof(smallGridJetMinimumTurnRate), smallGridJetMinimumTurnRate);</v>
      </c>
      <c r="F48" t="str">
        <f t="shared" si="19"/>
        <v>case nameof(smallGridJetMinimumTurnRate): return smallGridJetMinimumTurnRate.ToString();</v>
      </c>
      <c r="G48" t="str">
        <f t="shared" si="20"/>
        <v>case nameof(smallGridJetMinimumTurnRate): smallGridJetMinimumTurnRate = float.Parse(value); break;</v>
      </c>
    </row>
    <row r="49" spans="1:7">
      <c r="A49" t="s">
        <v>73</v>
      </c>
      <c r="B49" t="str">
        <f t="shared" si="0"/>
        <v>settingLimits.Add(nameof(smallGridJetMaximumTurnRate), new FloatLimits()
            {
                DefaultValue = 1.45f,
                MinValue = 1.0f,
                MaxValue = 20.0f
            });</v>
      </c>
      <c r="C49" t="str">
        <f t="shared" si="16"/>
        <v>smallGridJetMaximumTurnRate = ((FloatLimits)settingLimits[nameof(smallGridJetMaximumTurnRate)]).DefaultValue;</v>
      </c>
      <c r="D49" t="str">
        <f t="shared" si="17"/>
        <v>smallGridJetMaximumTurnRate = (float)iniUtil.Get(SECTION_NAME, nameof(smallGridJetMaximumTurnRate)).ToDouble();</v>
      </c>
      <c r="E49" t="str">
        <f t="shared" si="18"/>
        <v>iniUtil.Set(SECTION_NAME, nameof(smallGridJetMaximumTurnRate), smallGridJetMaximumTurnRate);</v>
      </c>
      <c r="F49" t="str">
        <f t="shared" si="19"/>
        <v>case nameof(smallGridJetMaximumTurnRate): return smallGridJetMaximumTurnRate.ToString();</v>
      </c>
      <c r="G49" t="str">
        <f t="shared" si="20"/>
        <v>case nameof(smallGridJetMaximumTurnRate): smallGridJetMaximumTurnRate = float.Parse(value); break;</v>
      </c>
    </row>
    <row r="50" spans="1:7">
      <c r="A50" t="s">
        <v>74</v>
      </c>
      <c r="B50" t="str">
        <f t="shared" si="0"/>
        <v>settingLimits.Add(nameof(smallGridJetTurnRateWeightFactor), new FloatLimits()
            {
                DefaultValue = 1.45f,
                MinValue = 1.0f,
                MaxValue = 20.0f
            });</v>
      </c>
      <c r="C50" t="str">
        <f t="shared" si="16"/>
        <v>smallGridJetTurnRateWeightFactor = ((FloatLimits)settingLimits[nameof(smallGridJetTurnRateWeightFactor)]).DefaultValue;</v>
      </c>
      <c r="D50" t="str">
        <f t="shared" si="17"/>
        <v>smallGridJetTurnRateWeightFactor = (float)iniUtil.Get(SECTION_NAME, nameof(smallGridJetTurnRateWeightFactor)).ToDouble();</v>
      </c>
      <c r="E50" t="str">
        <f t="shared" si="18"/>
        <v>iniUtil.Set(SECTION_NAME, nameof(smallGridJetTurnRateWeightFactor), smallGridJetTurnRateWeightFactor);</v>
      </c>
      <c r="F50" t="str">
        <f t="shared" si="19"/>
        <v>case nameof(smallGridJetTurnRateWeightFactor): return smallGridJetTurnRateWeightFactor.ToString();</v>
      </c>
      <c r="G50" t="str">
        <f t="shared" si="20"/>
        <v>case nameof(smallGridJetTurnRateWeightFactor): smallGridJetTurnRateWeightFactor = float.Parse(value); break;</v>
      </c>
    </row>
    <row r="51" spans="1:7">
      <c r="A51" t="s">
        <v>75</v>
      </c>
      <c r="B51" t="str">
        <f t="shared" si="0"/>
        <v>settingLimits.Add(nameof(smallGridJetTurnRateSpeedFactor), new FloatLimits()
            {
                DefaultValue = 1.45f,
                MinValue = 1.0f,
                MaxValue = 20.0f
            });</v>
      </c>
      <c r="C51" t="str">
        <f t="shared" si="16"/>
        <v>smallGridJetTurnRateSpeedFactor = ((FloatLimits)settingLimits[nameof(smallGridJetTurnRateSpeedFactor)]).DefaultValue;</v>
      </c>
      <c r="D51" t="str">
        <f t="shared" si="17"/>
        <v>smallGridJetTurnRateSpeedFactor = (float)iniUtil.Get(SECTION_NAME, nameof(smallGridJetTurnRateSpeedFactor)).ToDouble();</v>
      </c>
      <c r="E51" t="str">
        <f t="shared" si="18"/>
        <v>iniUtil.Set(SECTION_NAME, nameof(smallGridJetTurnRateSpeedFactor), smallGridJetTurnRateSpeedFactor);</v>
      </c>
      <c r="F51" t="str">
        <f t="shared" si="19"/>
        <v>case nameof(smallGridJetTurnRateSpeedFactor): return smallGridJetTurnRateSpeedFactor.ToString();</v>
      </c>
      <c r="G51" t="str">
        <f t="shared" si="20"/>
        <v>case nameof(smallGridJetTurnRateSpeedFactor): smallGridJetTurnRateSpeedFactor = float.Parse(value); break;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Jet SG Speed Calculator</vt:lpstr>
      <vt:lpstr>Prop SG Speed Calculator</vt:lpstr>
      <vt:lpstr>Prop LG Speed Calculator</vt:lpstr>
      <vt:lpstr>Space LG Speed Calculator</vt:lpstr>
      <vt:lpstr>Sheet5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Rio Togonon</dc:creator>
  <cp:lastModifiedBy>Ivan Rio Togonon</cp:lastModifiedBy>
  <dcterms:created xsi:type="dcterms:W3CDTF">2025-05-12T03:41:02Z</dcterms:created>
  <dcterms:modified xsi:type="dcterms:W3CDTF">2025-05-13T12:35:55Z</dcterms:modified>
</cp:coreProperties>
</file>