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S\Desktop\DOANTOTNGHIEPN_NHOM19\"/>
    </mc:Choice>
  </mc:AlternateContent>
  <xr:revisionPtr revIDLastSave="0" documentId="13_ncr:1_{11A6B4F5-F794-434F-A474-613B6EDBA3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2" i="3" l="1"/>
  <c r="Z102" i="3"/>
  <c r="Y102" i="3"/>
  <c r="W102" i="3"/>
  <c r="S102" i="3"/>
  <c r="R102" i="3"/>
  <c r="Q102" i="3"/>
  <c r="P102" i="3"/>
  <c r="O102" i="3"/>
  <c r="N102" i="3"/>
  <c r="M102" i="3"/>
  <c r="L102" i="3"/>
  <c r="Z114" i="2"/>
  <c r="Y114" i="2"/>
  <c r="X114" i="2"/>
  <c r="S114" i="2"/>
  <c r="R114" i="2"/>
  <c r="Q114" i="2"/>
  <c r="O114" i="2"/>
  <c r="M114" i="2"/>
  <c r="I114" i="2"/>
  <c r="X159" i="1"/>
  <c r="W159" i="1"/>
  <c r="V159" i="1"/>
  <c r="U159" i="1"/>
  <c r="T159" i="1"/>
  <c r="S159" i="1"/>
  <c r="R159" i="1"/>
  <c r="R158" i="1"/>
  <c r="Q159" i="1"/>
  <c r="Q158" i="1"/>
  <c r="P159" i="1"/>
  <c r="N159" i="1"/>
  <c r="L159" i="1"/>
  <c r="K159" i="1"/>
  <c r="K158" i="1"/>
  <c r="J158" i="1"/>
  <c r="E13" i="3" l="1"/>
  <c r="D13" i="3"/>
  <c r="E12" i="3"/>
  <c r="D12" i="3"/>
  <c r="E11" i="3"/>
  <c r="D11" i="3"/>
  <c r="E10" i="3"/>
  <c r="D10" i="3"/>
  <c r="E9" i="3"/>
  <c r="D9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J102" i="3"/>
  <c r="K102" i="3"/>
  <c r="T102" i="3"/>
  <c r="U102" i="3"/>
  <c r="V102" i="3"/>
  <c r="X102" i="3"/>
  <c r="AB102" i="3"/>
  <c r="AC102" i="3"/>
  <c r="E13" i="2"/>
  <c r="D13" i="2"/>
  <c r="E12" i="2"/>
  <c r="D12" i="2"/>
  <c r="E11" i="2"/>
  <c r="D11" i="2"/>
  <c r="E10" i="2"/>
  <c r="D10" i="2"/>
  <c r="E9" i="2"/>
  <c r="D9" i="2"/>
  <c r="D9" i="1"/>
  <c r="E13" i="1"/>
  <c r="D13" i="1"/>
  <c r="E12" i="1"/>
  <c r="D12" i="1"/>
  <c r="E11" i="1"/>
  <c r="D11" i="1"/>
  <c r="E10" i="1"/>
  <c r="D10" i="1"/>
  <c r="E9" i="1"/>
  <c r="L158" i="1"/>
  <c r="M158" i="1"/>
  <c r="N158" i="1"/>
  <c r="O158" i="1"/>
  <c r="P158" i="1"/>
  <c r="S158" i="1"/>
  <c r="T158" i="1"/>
  <c r="U158" i="1"/>
  <c r="V158" i="1"/>
  <c r="W158" i="1"/>
  <c r="X158" i="1"/>
  <c r="Y158" i="1"/>
  <c r="Z158" i="1"/>
  <c r="J159" i="1"/>
  <c r="M159" i="1"/>
  <c r="O159" i="1"/>
  <c r="Y159" i="1"/>
  <c r="Z159" i="1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J114" i="2"/>
  <c r="K114" i="2"/>
  <c r="L114" i="2"/>
  <c r="N114" i="2"/>
  <c r="P114" i="2"/>
  <c r="T114" i="2"/>
  <c r="U114" i="2"/>
  <c r="V114" i="2"/>
  <c r="W114" i="2"/>
  <c r="AA114" i="2"/>
  <c r="AB114" i="2"/>
  <c r="G101" i="3" l="1"/>
  <c r="I101" i="3"/>
  <c r="G102" i="3"/>
  <c r="I102" i="3"/>
  <c r="G159" i="1"/>
  <c r="I159" i="1" l="1"/>
  <c r="I158" i="1"/>
  <c r="G158" i="1" l="1"/>
  <c r="C4" i="4"/>
  <c r="I113" i="2" l="1"/>
  <c r="G114" i="2"/>
  <c r="G113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4" i="3"/>
  <c r="D14" i="3"/>
  <c r="E14" i="2"/>
  <c r="D14" i="2"/>
  <c r="E14" i="1"/>
  <c r="D14" i="1"/>
  <c r="F11" i="4" l="1"/>
  <c r="F12" i="4"/>
</calcChain>
</file>

<file path=xl/sharedStrings.xml><?xml version="1.0" encoding="utf-8"?>
<sst xmlns="http://schemas.openxmlformats.org/spreadsheetml/2006/main" count="650" uniqueCount="311">
  <si>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</si>
  <si>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</si>
  <si>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</si>
  <si>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</si>
  <si>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</si>
  <si>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</si>
  <si>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</si>
  <si>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</si>
  <si>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</si>
  <si>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</si>
  <si>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</si>
  <si>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</si>
  <si>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</si>
  <si>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</si>
  <si>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</si>
  <si>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</si>
  <si>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Coding</t>
  </si>
  <si>
    <t>Sprint 1 review meeting</t>
  </si>
  <si>
    <t>Sprint 1 retrospective</t>
  </si>
  <si>
    <t>Sprint 2</t>
  </si>
  <si>
    <t>Sprint 3</t>
  </si>
  <si>
    <t>SPRINT 3 REPORT</t>
  </si>
  <si>
    <t>SPRINT 2 REPORT</t>
  </si>
  <si>
    <t>Release Sprint 2</t>
  </si>
  <si>
    <t>Sprint 2 review meeting</t>
  </si>
  <si>
    <t>Sprint 2 retrospective</t>
  </si>
  <si>
    <t>Tạo Sprint Backlog 2</t>
  </si>
  <si>
    <t>Tạo Sprint Backlog 3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</si>
  <si>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</si>
  <si>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</si>
  <si>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</si>
  <si>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</si>
  <si>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</si>
  <si>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</si>
  <si>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</si>
  <si>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</si>
  <si>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</si>
  <si>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</si>
  <si>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</si>
  <si>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</si>
  <si>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Giao diện Đăng ký</t>
  </si>
  <si>
    <t>Giao diện Đăng nhập</t>
  </si>
  <si>
    <t>Giao diện Trang Người ứng tuyển</t>
  </si>
  <si>
    <t>Giao diện Trang Admin</t>
  </si>
  <si>
    <t>Giao diện Quản lý người dùng</t>
  </si>
  <si>
    <t>Giao diện Quản lý công ty</t>
  </si>
  <si>
    <t>Giao diện Quản lý loại công việc</t>
  </si>
  <si>
    <t>Giao diện Quản lý kỹ năng</t>
  </si>
  <si>
    <t>Giao diện Quản lý cấp bậc</t>
  </si>
  <si>
    <t>Giao diện Quản lý hình thức làm việc</t>
  </si>
  <si>
    <t>Giao diện Quản lý khoảng lương</t>
  </si>
  <si>
    <t>Giao diện Quản lý kinh nghiệm làm việc</t>
  </si>
  <si>
    <t>Giao diện Quản lý danh sách công ty</t>
  </si>
  <si>
    <t>Giao diện Quản lý thông tin cá nhân</t>
  </si>
  <si>
    <t>Giao diện Đánh giá Sprint 1</t>
  </si>
  <si>
    <t>Review all test case of Sprint 1</t>
  </si>
  <si>
    <t>Thiết kế trường kiểm thử cho Đăng ký</t>
  </si>
  <si>
    <t>Thiết kế trường kiểm thử cho Đăng nhập</t>
  </si>
  <si>
    <t>Thiết kế trường kiểm thử cho Trang Người ứng tuyển</t>
  </si>
  <si>
    <t>Thiết kế trường kiểm thử cho Trang Admin</t>
  </si>
  <si>
    <t>Thiết kế trường kiểm thử cho Quản lý người dùng</t>
  </si>
  <si>
    <t>Thiết kế trường kiểm thử cho Quản lý công ty</t>
  </si>
  <si>
    <t>Thiết kế trường kiểm thử cho Quản lý kỹ năng</t>
  </si>
  <si>
    <t>Thiết kế trường kiểm thử cho Quản lý cấp bậc</t>
  </si>
  <si>
    <t>Thiết kế trường kiểm thử cho Quản lý hình thức làm việc</t>
  </si>
  <si>
    <t>Thiết kế trường kiểm thử cho Quản lý khoảng lương</t>
  </si>
  <si>
    <t>Thiết kế trường kiểm thử cho Quản lý kinh nghiệm làm việc</t>
  </si>
  <si>
    <t>Thiết kế trường kiểm thử cho Quản lý danh sách công ty</t>
  </si>
  <si>
    <t>Thiết kế trường kiểm thử cho Quản lý thông tin cá nhân</t>
  </si>
  <si>
    <t>Code Front – End  Đăng ký</t>
  </si>
  <si>
    <t>Code Front – End    Đăng nhập</t>
  </si>
  <si>
    <r>
      <t>Code Front – End</t>
    </r>
    <r>
      <rPr>
        <sz val="13"/>
        <color rgb="FF000000"/>
        <rFont val="Times New Roman"/>
        <family val="1"/>
      </rPr>
      <t xml:space="preserve"> Trang Người ứng tuyển</t>
    </r>
  </si>
  <si>
    <t>Code Front – End Trang Admin</t>
  </si>
  <si>
    <t>Code Front – End Quản lý người dùng</t>
  </si>
  <si>
    <t>Code Front – End Quản lý công ty</t>
  </si>
  <si>
    <t>Code Front – End Quản lý loại công việc</t>
  </si>
  <si>
    <t>Code Front – End Quản lý kỹ năng</t>
  </si>
  <si>
    <t>Code Front – End Quản lý cấp bậc</t>
  </si>
  <si>
    <t>Code Front – End Quản lý hình thức làm việc</t>
  </si>
  <si>
    <t>Code Front – End Quản lý khoảng lương</t>
  </si>
  <si>
    <t>Code Front – End Quản lý kinh nghiệm làm việc</t>
  </si>
  <si>
    <t xml:space="preserve">Code Front – End Quản lý Danh sách công ty </t>
  </si>
  <si>
    <t>Code Front – End Quản lý thông tin cá nhân</t>
  </si>
  <si>
    <t>Code Back – End Đăng ký</t>
  </si>
  <si>
    <t>Code Back – End Đăng nhập</t>
  </si>
  <si>
    <r>
      <t xml:space="preserve">Code Back – End </t>
    </r>
    <r>
      <rPr>
        <sz val="13"/>
        <color rgb="FF000000"/>
        <rFont val="Times New Roman"/>
        <family val="1"/>
      </rPr>
      <t>Trang Người ứng tuyển</t>
    </r>
  </si>
  <si>
    <t>Code Back – End Trang Admin</t>
  </si>
  <si>
    <t>Code Back – End Quản lý người dùng</t>
  </si>
  <si>
    <t>Code Back – End Quản lý công ty</t>
  </si>
  <si>
    <t>Code Back – End Quản lý loại công việc</t>
  </si>
  <si>
    <t>Code Back – End Quản lý kỹ năng</t>
  </si>
  <si>
    <t>Code Back – End Quản lý cấp bậc</t>
  </si>
  <si>
    <t>Code Back – End Quản lý hình thức làm việc</t>
  </si>
  <si>
    <t>Code Back – End Quản lý khoảng lương</t>
  </si>
  <si>
    <t>Code Back – End Quản lý kinh nghiệm làm việc</t>
  </si>
  <si>
    <t>Code Back – End Quản lý danh sách công ty</t>
  </si>
  <si>
    <t>Code Back – End Quản lý thông tin cá nhân</t>
  </si>
  <si>
    <t>Integrate Code</t>
  </si>
  <si>
    <t>Thiết kế giao diện</t>
  </si>
  <si>
    <t>Thiết kế trường kiểm thử</t>
  </si>
  <si>
    <t>Sửa lỗi</t>
  </si>
  <si>
    <t>Kiểm thử lại</t>
  </si>
  <si>
    <t>Sửa lỗi Đăng ký</t>
  </si>
  <si>
    <t>Sửa lỗi Đăng nhập</t>
  </si>
  <si>
    <t>Sửa lỗiTrang Người ứng tuyển</t>
  </si>
  <si>
    <t>Sửa lỗi Trang Admin</t>
  </si>
  <si>
    <t>Sửa lỗi Quản lý người dùng</t>
  </si>
  <si>
    <t>Sửa lỗi Quản lý công ty</t>
  </si>
  <si>
    <t>Sửa lỗi Quản lý loại công việc</t>
  </si>
  <si>
    <t>Sửa lỗi Quản lý kỹ năng</t>
  </si>
  <si>
    <t>Sửa lỗi Quản lý cấp bậc</t>
  </si>
  <si>
    <t>Sửa lỗi Quản lý hình thức làm việc</t>
  </si>
  <si>
    <t>Sửa lỗi Quản lý khoảng lương</t>
  </si>
  <si>
    <t>Sửa lỗi Quản lý kinh nghiệm làm việc</t>
  </si>
  <si>
    <t>Sửa lỗi Quản lý danh sách công ty</t>
  </si>
  <si>
    <t>Sửa lỗi Quản lý thông tin cá nhân</t>
  </si>
  <si>
    <t>Phát hành Sprint 1</t>
  </si>
  <si>
    <t>Thiết kế trường kiểm thử cho Quản lý loại công việc</t>
  </si>
  <si>
    <t>Thành phần</t>
  </si>
  <si>
    <t>Tên nhiệm vụ</t>
  </si>
  <si>
    <t>Thành viên nhận nhiệm vụ</t>
  </si>
  <si>
    <t>All Team</t>
  </si>
  <si>
    <t>Tài</t>
  </si>
  <si>
    <t>Sang</t>
  </si>
  <si>
    <t>L.thịnh</t>
  </si>
  <si>
    <t>L.Thịnh</t>
  </si>
  <si>
    <t>B.Thịnh</t>
  </si>
  <si>
    <t>Sơn</t>
  </si>
  <si>
    <t>Kiểm thử</t>
  </si>
  <si>
    <t>Kiểm thử Đăng ký</t>
  </si>
  <si>
    <t>Kiểm thử Đăng nhập</t>
  </si>
  <si>
    <t>Kiểm thử Trang Người ứng tuyển</t>
  </si>
  <si>
    <t>Kiểm thử Trang Admin</t>
  </si>
  <si>
    <t>Kiểm thử Quản lý người dùng</t>
  </si>
  <si>
    <t xml:space="preserve">Kiểm thử Quản lý công ty </t>
  </si>
  <si>
    <t>Kiểm thử Quản lý loại công việc</t>
  </si>
  <si>
    <t>Kiểm thử Quản lý kỹ năng</t>
  </si>
  <si>
    <t>Kiểm thử Quản lý cấp bậc</t>
  </si>
  <si>
    <t>Kiểm thử Quản lý hình thức làm việc</t>
  </si>
  <si>
    <t>Kiểm thử Quản lý khoảng lương</t>
  </si>
  <si>
    <t>Kiểm thử Quản lý kinh nghiệm làm việc</t>
  </si>
  <si>
    <t>Kiểm thử Quản lý danh sách công ty</t>
  </si>
  <si>
    <t>Kiểm thử Quản lý thông tin cá nhân</t>
  </si>
  <si>
    <t>Kiểm thử lại Đăng ký</t>
  </si>
  <si>
    <t>Kiểm thử lại Đăng nhập</t>
  </si>
  <si>
    <t>Kiểm thử lại Trang Người ứng tuyển</t>
  </si>
  <si>
    <t>Kiểm thử lại Trang Admin</t>
  </si>
  <si>
    <t>Kiểm thử lại Quản lý người dùng</t>
  </si>
  <si>
    <t>Kiểm thử lại Quản lý công ty</t>
  </si>
  <si>
    <t>Kiểm thử lại Quản lý công việc</t>
  </si>
  <si>
    <t>Kiểm thử lại Quản lý kỹ năng</t>
  </si>
  <si>
    <t>Kiểm thử lại Quản lý cấp bậc</t>
  </si>
  <si>
    <t>Kiểm thử lại Quản lý hình thức làm việc</t>
  </si>
  <si>
    <t>Kiểm thử lại Quản lý khoảng lương</t>
  </si>
  <si>
    <t>Kiểm thử lại Quản lý kinh nghiệm làm việc</t>
  </si>
  <si>
    <t>Kiểm thử lại Quản lý danh sách công ty</t>
  </si>
  <si>
    <t>Kiểm thử lạiQuản lý thông tin cá nhân</t>
  </si>
  <si>
    <t>B.Thịnh, Tài</t>
  </si>
  <si>
    <t>B.Thịnh,Sang</t>
  </si>
  <si>
    <t>L.Thịnh, Tài</t>
  </si>
  <si>
    <t>L.Thịnh, Sang</t>
  </si>
  <si>
    <t>B.Thịnh, Sơn</t>
  </si>
  <si>
    <t>Đào Xuân Sang</t>
  </si>
  <si>
    <t>Nguyễn Hồng Sơn</t>
  </si>
  <si>
    <t>Huỳnh Phước Tài</t>
  </si>
  <si>
    <t>Bùi Viết Thịnh</t>
  </si>
  <si>
    <t>Lê Minh Thịnh</t>
  </si>
  <si>
    <t>Review of Sprint 2</t>
  </si>
  <si>
    <t>Review all test case of Sprint 2</t>
  </si>
  <si>
    <r>
      <t xml:space="preserve">Code Front – End  </t>
    </r>
    <r>
      <rPr>
        <sz val="13"/>
        <color rgb="FF000000"/>
        <rFont val="Times New Roman"/>
        <family val="1"/>
      </rPr>
      <t>Xem danh sách công ty</t>
    </r>
  </si>
  <si>
    <t>Code Front – End  Quản lý bài đăng</t>
  </si>
  <si>
    <r>
      <t xml:space="preserve">Code Front – End  </t>
    </r>
    <r>
      <rPr>
        <sz val="13"/>
        <color rgb="FF000000"/>
        <rFont val="Times New Roman"/>
        <family val="1"/>
      </rPr>
      <t>Quản lý duyệt bài đăng</t>
    </r>
  </si>
  <si>
    <r>
      <t xml:space="preserve">Code Front – End  </t>
    </r>
    <r>
      <rPr>
        <sz val="13"/>
        <color rgb="FF000000"/>
        <rFont val="Times New Roman"/>
        <family val="1"/>
      </rPr>
      <t>Xem danh sách các bài tuyển dụng</t>
    </r>
  </si>
  <si>
    <r>
      <t xml:space="preserve">Code Front – End  </t>
    </r>
    <r>
      <rPr>
        <sz val="13"/>
        <color rgb="FF000000"/>
        <rFont val="Times New Roman"/>
        <family val="1"/>
      </rPr>
      <t>Nộp CV</t>
    </r>
  </si>
  <si>
    <r>
      <t xml:space="preserve">Code Front – End  </t>
    </r>
    <r>
      <rPr>
        <sz val="13"/>
        <color rgb="FF000000"/>
        <rFont val="Times New Roman"/>
        <family val="1"/>
      </rPr>
      <t>Cài đặt thông tin nâng cao</t>
    </r>
  </si>
  <si>
    <t>Code Front – End  Xem danh sách CV đã nộp</t>
  </si>
  <si>
    <t>Code Front – End  Quản lý gói bài đăng</t>
  </si>
  <si>
    <t>Code Front – End  Quản lý gói xem ứng viên</t>
  </si>
  <si>
    <t>Code Front – End  Thanh toán PayPal</t>
  </si>
  <si>
    <r>
      <t xml:space="preserve">Code Back – End </t>
    </r>
    <r>
      <rPr>
        <sz val="13"/>
        <color rgb="FF000000"/>
        <rFont val="Times New Roman"/>
        <family val="1"/>
      </rPr>
      <t>Xem danh sách công ty</t>
    </r>
  </si>
  <si>
    <t>Code Back – End Quản lý bài đăng</t>
  </si>
  <si>
    <r>
      <t xml:space="preserve">Code Back – End </t>
    </r>
    <r>
      <rPr>
        <sz val="13"/>
        <color rgb="FF000000"/>
        <rFont val="Times New Roman"/>
        <family val="1"/>
      </rPr>
      <t>Quản lý duyệt bài đăng</t>
    </r>
  </si>
  <si>
    <r>
      <t xml:space="preserve">Code Back – End </t>
    </r>
    <r>
      <rPr>
        <sz val="13"/>
        <color rgb="FF000000"/>
        <rFont val="Times New Roman"/>
        <family val="1"/>
      </rPr>
      <t>Xem danh sách các bài tuyển dụng</t>
    </r>
  </si>
  <si>
    <r>
      <t xml:space="preserve">Code Back – End </t>
    </r>
    <r>
      <rPr>
        <sz val="13"/>
        <color rgb="FF000000"/>
        <rFont val="Times New Roman"/>
        <family val="1"/>
      </rPr>
      <t>Cài đặt thông tin nâng cao</t>
    </r>
  </si>
  <si>
    <t>Code Back – End Xem danh sách CV đã nộp</t>
  </si>
  <si>
    <t>Code Back – End Quản lý gói bài đăng</t>
  </si>
  <si>
    <t>Code Back – End Quản lý gói xem ứng viên</t>
  </si>
  <si>
    <t>Code Back – End Thanh toán PayPal</t>
  </si>
  <si>
    <t>Integrate code</t>
  </si>
  <si>
    <t>Code Back – End  Nộp CV</t>
  </si>
  <si>
    <t>Phát hành Sprint 2</t>
  </si>
  <si>
    <t>B.thịnh</t>
  </si>
  <si>
    <t>B.thịnh, Tài</t>
  </si>
  <si>
    <t>L.Thịnh, Sơn</t>
  </si>
  <si>
    <t>Giao diện Xem danh sách công ty</t>
  </si>
  <si>
    <t>Giao diện Quản lý bài đăng</t>
  </si>
  <si>
    <t>Giao diện Quản lý duyệt bài đăng</t>
  </si>
  <si>
    <t>Giao diện Xem danh sách các bài tuyển dụng</t>
  </si>
  <si>
    <t>Giao diện Nộp CV</t>
  </si>
  <si>
    <t>Giao diện Cài đặt thông tin nâng cao</t>
  </si>
  <si>
    <t>Giao diện Xem danh sách CV đã nộp</t>
  </si>
  <si>
    <t>Giao diện Quản lý gói bài đăng</t>
  </si>
  <si>
    <t>Giao diện Quản lý gói xem ứng viên</t>
  </si>
  <si>
    <t>Giao diện Thanh toán PayPal</t>
  </si>
  <si>
    <t>Thiết kế trường kiểm thử cho Xem danh sách công ty</t>
  </si>
  <si>
    <t>Thiết kế trường kiểm thử cho Quản lý bài đăng</t>
  </si>
  <si>
    <t>Thiết kế trường kiểm thử cho Quản lý duyệt bài đăng</t>
  </si>
  <si>
    <t>Thiết kế trường kiểm thử cho Xem danh sách các bài tuyển dụng</t>
  </si>
  <si>
    <t>Thiết kế trường kiểm thử cho Nộp CV</t>
  </si>
  <si>
    <t>Thiết kế trường kiểm thử cho Cài đặt thông tin nâng cao</t>
  </si>
  <si>
    <t>Thiết kế trường kiểm thử cho Xem danh sách CV đã nộp</t>
  </si>
  <si>
    <t>Thiết kế trường kiểm thử cho Quản lý gói bài đăng</t>
  </si>
  <si>
    <t>Thiết kế trường kiểm thử cho Quản lý gói xem ứng viên</t>
  </si>
  <si>
    <t>Thiết kế trường kiểm thử cho Thanh toán PayPal</t>
  </si>
  <si>
    <t>Kiểm thử Xem danh sách công ty</t>
  </si>
  <si>
    <t>Kiểm thử Quản lý bài đăng</t>
  </si>
  <si>
    <t>Kiểm thử Quản lý duyệt bài đăng</t>
  </si>
  <si>
    <t>Kiểm thử Xem danh sách các bài tuyển dụng</t>
  </si>
  <si>
    <t>Kiểm thử Nộp CV</t>
  </si>
  <si>
    <t>Kiểm thử Cài đặt thông tin nâng cao</t>
  </si>
  <si>
    <t>Kiểm thử Xem danh sách CV đã nộp</t>
  </si>
  <si>
    <t>Kiểm thử Quản lý gói bài đăng</t>
  </si>
  <si>
    <t>Kiểm thử Quản lý gói xem ứng viên</t>
  </si>
  <si>
    <t>Kiểm thử Thanh toán PayPal</t>
  </si>
  <si>
    <t>Sửa lỗi Xem danh sách công ty</t>
  </si>
  <si>
    <t>Sửa lỗi Quản lý bài đăng</t>
  </si>
  <si>
    <t>Sửa lỗi Quản lý duyệt bài đăng</t>
  </si>
  <si>
    <t>Sửa lỗi Xem danh sách các bài tuyển dụng</t>
  </si>
  <si>
    <t>Sửa lỗi Nộp CV</t>
  </si>
  <si>
    <t>Sửa lỗi Cài đặt thông tin nâng cao</t>
  </si>
  <si>
    <t>Sửa lỗi Xem danh sách CV đã nộp</t>
  </si>
  <si>
    <t>Sửa lỗi Quản lý gói bài đăng</t>
  </si>
  <si>
    <t>Sửa lỗi Quản lý gói xem ứng viên</t>
  </si>
  <si>
    <t>Sửa lỗi Thanh toán PayPal</t>
  </si>
  <si>
    <t>Kiểm thử lại Xem danh sách công ty</t>
  </si>
  <si>
    <t>Kiểm thử lại Quản lý bài đăng</t>
  </si>
  <si>
    <t>Kiểm thử lại Quản lý duyệt bài đăng</t>
  </si>
  <si>
    <t>Kiểm thử lại Xem danh sách các bài tuyển dụng</t>
  </si>
  <si>
    <t>Kiểm thử lại Nộp CV</t>
  </si>
  <si>
    <t>Kiểm thử lại Cài đặt thông tin nâng cao</t>
  </si>
  <si>
    <t>Kiểm thử lại Xem danh sách CV đã nộp</t>
  </si>
  <si>
    <t>Kiểm thử lại Quản lý gói bài đăng</t>
  </si>
  <si>
    <t>Kiểm thử lại Quản lý gói xem ứng viên</t>
  </si>
  <si>
    <t>Kiểm thử lại Thanh toán PayPal</t>
  </si>
  <si>
    <t>Review of Sprint 3</t>
  </si>
  <si>
    <t>Review all test case of Sprint 3</t>
  </si>
  <si>
    <t>Code Front – End Thống kê số lượng bài đăng</t>
  </si>
  <si>
    <t>Code Front – End Xem lịch sử giao dịch</t>
  </si>
  <si>
    <t>Code Front – End Tìm kiếm</t>
  </si>
  <si>
    <r>
      <t>Code Front – End</t>
    </r>
    <r>
      <rPr>
        <sz val="13"/>
        <color rgb="FF000000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Lọc</t>
    </r>
  </si>
  <si>
    <t>Code Front – End AI Chatbot</t>
  </si>
  <si>
    <t>Code Front – End Báo cáo thống kê</t>
  </si>
  <si>
    <t>Code Front – End Đổi mật khẩu</t>
  </si>
  <si>
    <t>Code Back – End Tìm kiếm</t>
  </si>
  <si>
    <r>
      <t>Code Back – End</t>
    </r>
    <r>
      <rPr>
        <sz val="13"/>
        <color rgb="FF000000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Lọc</t>
    </r>
  </si>
  <si>
    <t>Code Back – End AI Chatbot</t>
  </si>
  <si>
    <t>Code Back – End Báo cáo thống kê</t>
  </si>
  <si>
    <t>Code Back – End Thống kê số lượng bài đăng</t>
  </si>
  <si>
    <t>Code Back – End Đổi mật khẩu</t>
  </si>
  <si>
    <t>Code Back – End Xem lịch sử giao dịch</t>
  </si>
  <si>
    <t>Sơn, Sang</t>
  </si>
  <si>
    <t xml:space="preserve">Giao diện Tìm kiếm </t>
  </si>
  <si>
    <t>Giao diện Lọc</t>
  </si>
  <si>
    <t>Giao diện AI Chatbot</t>
  </si>
  <si>
    <t>Giao diện Báo cáo thống kê</t>
  </si>
  <si>
    <t>Giao diện Thống kê số lượng bài đăng</t>
  </si>
  <si>
    <t>Giao diện Đổi mật khẩu</t>
  </si>
  <si>
    <t>Giao diện Xem lịch sử giao dịch</t>
  </si>
  <si>
    <t>Thiết kế trường kiểm thử cho Tìm kiếm</t>
  </si>
  <si>
    <t>Thiết kế trường kiểm thử cho Lọc</t>
  </si>
  <si>
    <t>Thiết kế trường kiểm thử cho AI Chatbot</t>
  </si>
  <si>
    <t>Thiết kế trường kiểm thử cho Báo cáo thống kê</t>
  </si>
  <si>
    <t>Thiết kế trường kiểm thử cho Thống kê số lượng bài đăng</t>
  </si>
  <si>
    <t>Thiết kế trường kiểm thử cho Đổi mật khẩu</t>
  </si>
  <si>
    <t>Thiết kế trường kiểm thử cho Xem lịch sử giao dịch</t>
  </si>
  <si>
    <t>Kiểm thử Tìm kiếm</t>
  </si>
  <si>
    <t>Kiểm thử Lọc</t>
  </si>
  <si>
    <t>Kiểm thử AI Chatbot</t>
  </si>
  <si>
    <t>Kiểm thử Báo cáo thống kê</t>
  </si>
  <si>
    <t>Kiểm thử Thống kê số lượng bài đăng</t>
  </si>
  <si>
    <t>Kiểm thử Đổi mật khẩu</t>
  </si>
  <si>
    <t>Kiểm thử Xem lịch sử giao dịch</t>
  </si>
  <si>
    <t>Sửa lỗi Tìm kiếm</t>
  </si>
  <si>
    <t>Sửa lỗi Lọc</t>
  </si>
  <si>
    <t>Sửa lỗi AI Chatbot</t>
  </si>
  <si>
    <t>Sửa lỗi Báo cáo thống kê</t>
  </si>
  <si>
    <t>Sửa lỗi Thống kê số lượng bài đăng</t>
  </si>
  <si>
    <t>Sửa lỗi Đổi mật khẩu</t>
  </si>
  <si>
    <t>Sửa lỗi Xem lịch sử giao dịch</t>
  </si>
  <si>
    <t>Kiểm thử lại Tìm kiếm</t>
  </si>
  <si>
    <t>Kiểm thử lại Lọc</t>
  </si>
  <si>
    <t>Kiểm thử lại AI Chatbot</t>
  </si>
  <si>
    <t>Kiểm thử lại Báo cáo thống kê</t>
  </si>
  <si>
    <t>Kiểm thử lại Thống kê số lượng bài đăng</t>
  </si>
  <si>
    <t>Kiểm thử lại Đổi mật khẩu</t>
  </si>
  <si>
    <t>Kiểm thử lại Xem lịch sử giao dịch</t>
  </si>
  <si>
    <t>Giao diện tìm kiếm ứng viên</t>
  </si>
  <si>
    <t>Thiết kế trường kiểm thử cho tìm kiếm ứng viên</t>
  </si>
  <si>
    <t>Code Front – End Tìm kiếm ứng viên</t>
  </si>
  <si>
    <t>Code Back – End Tìm kiếm ứng viên</t>
  </si>
  <si>
    <t>Kiểm thử Tìm kiếm ứng viên</t>
  </si>
  <si>
    <t>Sửa lỗi Tìm kiếm ứng viên</t>
  </si>
  <si>
    <t>Kiểm thử lại Tìm kiếm ứng viên</t>
  </si>
  <si>
    <t>Xây dựng hệ thống kết nối việc làm và tuyển dụng thông minh tích hợp AI Chatbot</t>
  </si>
  <si>
    <t>Giao diện Trang nhà tuyển dụng</t>
  </si>
  <si>
    <t>Thiết kế trường kiểm thử cho Trang nhà tuyển dụng</t>
  </si>
  <si>
    <r>
      <t>Code Front – End</t>
    </r>
    <r>
      <rPr>
        <sz val="13"/>
        <color rgb="FF000000"/>
        <rFont val="Times New Roman"/>
        <family val="1"/>
      </rPr>
      <t xml:space="preserve"> Trang nhà tuyển dụng</t>
    </r>
  </si>
  <si>
    <r>
      <t xml:space="preserve">Code Back – End </t>
    </r>
    <r>
      <rPr>
        <sz val="13"/>
        <color rgb="FF000000"/>
        <rFont val="Times New Roman"/>
        <family val="1"/>
      </rPr>
      <t>Trang nhà tuyển dụng</t>
    </r>
  </si>
  <si>
    <t>Kiểm thử Trang nhà tuyển dụng</t>
  </si>
  <si>
    <t>Sửa lỗi Trang nhà tuyển dụng</t>
  </si>
  <si>
    <t>Kiểm thử lại Trang nhà tuyển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</si>
</sst>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rgb="FF081B3A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2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1" fillId="11" borderId="5" xfId="0" applyFont="1" applyFill="1" applyBorder="1"/>
    <xf numFmtId="0" fontId="1" fillId="0" borderId="6" xfId="0" applyFont="1" applyBorder="1"/>
    <xf numFmtId="0" fontId="1" fillId="11" borderId="7" xfId="0" applyFont="1" applyFill="1" applyBorder="1"/>
    <xf numFmtId="0" fontId="1" fillId="0" borderId="9" xfId="0" applyFont="1" applyBorder="1"/>
    <xf numFmtId="14" fontId="3" fillId="0" borderId="2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textRotation="90" wrapText="1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/>
    <xf numFmtId="14" fontId="1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 textRotation="90" wrapText="1"/>
    </xf>
    <xf numFmtId="164" fontId="2" fillId="0" borderId="1" xfId="0" applyNumberFormat="1" applyFont="1" applyBorder="1" applyAlignment="1">
      <alignment horizontal="center" vertical="center" textRotation="90" wrapText="1"/>
    </xf>
    <xf numFmtId="0" fontId="1" fillId="2" borderId="2" xfId="0" applyFont="1" applyFill="1" applyBorder="1"/>
    <xf numFmtId="0" fontId="3" fillId="0" borderId="2" xfId="0" applyFont="1" applyBorder="1" applyAlignment="1">
      <alignment horizontal="left" vertical="center"/>
    </xf>
    <xf numFmtId="0" fontId="1" fillId="9" borderId="2" xfId="0" applyFont="1" applyFill="1" applyBorder="1"/>
    <xf numFmtId="0" fontId="3" fillId="0" borderId="2" xfId="0" applyFont="1" applyBorder="1" applyAlignment="1">
      <alignment horizontal="left" vertical="center" wrapText="1"/>
    </xf>
    <xf numFmtId="0" fontId="1" fillId="3" borderId="2" xfId="0" applyFont="1" applyFill="1" applyBorder="1"/>
    <xf numFmtId="0" fontId="1" fillId="8" borderId="2" xfId="0" applyFont="1" applyFill="1" applyBorder="1"/>
    <xf numFmtId="0" fontId="1" fillId="4" borderId="2" xfId="0" applyFont="1" applyFill="1" applyBorder="1"/>
    <xf numFmtId="0" fontId="3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90954827798439E-2"/>
          <c:y val="2.5920342798856331E-2"/>
          <c:w val="0.87874993858256312"/>
          <c:h val="0.93354885618900252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marker>
            <c:symbol val="none"/>
          </c:marker>
          <c:cat>
            <c:numRef>
              <c:f>'Sprint 1'!$I$16:$Z$16</c:f>
              <c:numCache>
                <c:formatCode>dd/mm</c:formatCode>
                <c:ptCount val="18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</c:numCache>
            </c:numRef>
          </c:cat>
          <c:val>
            <c:numRef>
              <c:f>'Sprint 1'!$I$159:$Z$159</c:f>
              <c:numCache>
                <c:formatCode>General</c:formatCode>
                <c:ptCount val="18"/>
                <c:pt idx="0">
                  <c:v>322</c:v>
                </c:pt>
                <c:pt idx="1">
                  <c:v>312</c:v>
                </c:pt>
                <c:pt idx="2">
                  <c:v>297</c:v>
                </c:pt>
                <c:pt idx="3">
                  <c:v>248</c:v>
                </c:pt>
                <c:pt idx="4">
                  <c:v>238</c:v>
                </c:pt>
                <c:pt idx="5">
                  <c:v>207</c:v>
                </c:pt>
                <c:pt idx="6">
                  <c:v>195</c:v>
                </c:pt>
                <c:pt idx="7">
                  <c:v>179</c:v>
                </c:pt>
                <c:pt idx="8">
                  <c:v>158</c:v>
                </c:pt>
                <c:pt idx="9">
                  <c:v>128</c:v>
                </c:pt>
                <c:pt idx="10">
                  <c:v>103</c:v>
                </c:pt>
                <c:pt idx="11">
                  <c:v>87</c:v>
                </c:pt>
                <c:pt idx="12">
                  <c:v>80</c:v>
                </c:pt>
                <c:pt idx="13">
                  <c:v>53</c:v>
                </c:pt>
                <c:pt idx="14">
                  <c:v>35</c:v>
                </c:pt>
                <c:pt idx="15">
                  <c:v>14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Thực tế</c:v>
          </c:tx>
          <c:marker>
            <c:symbol val="none"/>
          </c:marker>
          <c:cat>
            <c:numRef>
              <c:f>'Sprint 1'!$I$16:$Z$16</c:f>
              <c:numCache>
                <c:formatCode>dd/mm</c:formatCode>
                <c:ptCount val="18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</c:numCache>
            </c:numRef>
          </c:cat>
          <c:val>
            <c:numRef>
              <c:f>'Sprint 1'!$I$158:$Z$158</c:f>
              <c:numCache>
                <c:formatCode>General</c:formatCode>
                <c:ptCount val="18"/>
                <c:pt idx="0">
                  <c:v>322</c:v>
                </c:pt>
                <c:pt idx="1">
                  <c:v>312</c:v>
                </c:pt>
                <c:pt idx="2">
                  <c:v>295</c:v>
                </c:pt>
                <c:pt idx="3">
                  <c:v>247</c:v>
                </c:pt>
                <c:pt idx="4">
                  <c:v>238</c:v>
                </c:pt>
                <c:pt idx="5">
                  <c:v>206</c:v>
                </c:pt>
                <c:pt idx="6">
                  <c:v>195</c:v>
                </c:pt>
                <c:pt idx="7">
                  <c:v>179</c:v>
                </c:pt>
                <c:pt idx="8">
                  <c:v>159</c:v>
                </c:pt>
                <c:pt idx="9">
                  <c:v>127</c:v>
                </c:pt>
                <c:pt idx="10">
                  <c:v>103</c:v>
                </c:pt>
                <c:pt idx="11">
                  <c:v>88</c:v>
                </c:pt>
                <c:pt idx="12">
                  <c:v>78</c:v>
                </c:pt>
                <c:pt idx="13">
                  <c:v>52</c:v>
                </c:pt>
                <c:pt idx="14">
                  <c:v>32</c:v>
                </c:pt>
                <c:pt idx="15">
                  <c:v>12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E-4CC9-8CD5-A470B32B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85944751315862E-2"/>
          <c:y val="3.5373475888927856E-2"/>
          <c:w val="0.83185197850550407"/>
          <c:h val="0.88481004211140024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2'!$I$16:$AB$16</c:f>
              <c:numCache>
                <c:formatCode>dd/mm</c:formatCode>
                <c:ptCount val="20"/>
                <c:pt idx="0">
                  <c:v>45760</c:v>
                </c:pt>
                <c:pt idx="1">
                  <c:v>45761</c:v>
                </c:pt>
                <c:pt idx="2">
                  <c:v>45762</c:v>
                </c:pt>
                <c:pt idx="3">
                  <c:v>45763</c:v>
                </c:pt>
                <c:pt idx="4">
                  <c:v>45764</c:v>
                </c:pt>
                <c:pt idx="5">
                  <c:v>45765</c:v>
                </c:pt>
                <c:pt idx="6">
                  <c:v>45766</c:v>
                </c:pt>
                <c:pt idx="7">
                  <c:v>45767</c:v>
                </c:pt>
                <c:pt idx="8">
                  <c:v>45768</c:v>
                </c:pt>
                <c:pt idx="9">
                  <c:v>45769</c:v>
                </c:pt>
                <c:pt idx="10">
                  <c:v>45770</c:v>
                </c:pt>
                <c:pt idx="11">
                  <c:v>45771</c:v>
                </c:pt>
                <c:pt idx="12">
                  <c:v>45772</c:v>
                </c:pt>
                <c:pt idx="13">
                  <c:v>45773</c:v>
                </c:pt>
                <c:pt idx="14">
                  <c:v>45774</c:v>
                </c:pt>
                <c:pt idx="15">
                  <c:v>45775</c:v>
                </c:pt>
                <c:pt idx="16">
                  <c:v>45776</c:v>
                </c:pt>
                <c:pt idx="17">
                  <c:v>45777</c:v>
                </c:pt>
                <c:pt idx="18">
                  <c:v>45778</c:v>
                </c:pt>
                <c:pt idx="19">
                  <c:v>45779</c:v>
                </c:pt>
              </c:numCache>
            </c:numRef>
          </c:cat>
          <c:val>
            <c:numRef>
              <c:f>'Sprint 2'!$I$113:$AB$113</c:f>
              <c:numCache>
                <c:formatCode>General</c:formatCode>
                <c:ptCount val="20"/>
                <c:pt idx="0">
                  <c:v>237</c:v>
                </c:pt>
                <c:pt idx="1">
                  <c:v>228</c:v>
                </c:pt>
                <c:pt idx="2">
                  <c:v>220</c:v>
                </c:pt>
                <c:pt idx="3">
                  <c:v>212</c:v>
                </c:pt>
                <c:pt idx="4">
                  <c:v>185</c:v>
                </c:pt>
                <c:pt idx="5">
                  <c:v>182</c:v>
                </c:pt>
                <c:pt idx="6">
                  <c:v>157</c:v>
                </c:pt>
                <c:pt idx="7">
                  <c:v>152</c:v>
                </c:pt>
                <c:pt idx="8">
                  <c:v>129</c:v>
                </c:pt>
                <c:pt idx="9">
                  <c:v>95</c:v>
                </c:pt>
                <c:pt idx="10">
                  <c:v>86</c:v>
                </c:pt>
                <c:pt idx="11">
                  <c:v>79</c:v>
                </c:pt>
                <c:pt idx="12">
                  <c:v>75</c:v>
                </c:pt>
                <c:pt idx="13">
                  <c:v>65</c:v>
                </c:pt>
                <c:pt idx="14">
                  <c:v>58</c:v>
                </c:pt>
                <c:pt idx="15">
                  <c:v>38</c:v>
                </c:pt>
                <c:pt idx="16">
                  <c:v>28</c:v>
                </c:pt>
                <c:pt idx="17">
                  <c:v>13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2'!$I$16:$AB$16</c:f>
              <c:numCache>
                <c:formatCode>dd/mm</c:formatCode>
                <c:ptCount val="20"/>
                <c:pt idx="0">
                  <c:v>45760</c:v>
                </c:pt>
                <c:pt idx="1">
                  <c:v>45761</c:v>
                </c:pt>
                <c:pt idx="2">
                  <c:v>45762</c:v>
                </c:pt>
                <c:pt idx="3">
                  <c:v>45763</c:v>
                </c:pt>
                <c:pt idx="4">
                  <c:v>45764</c:v>
                </c:pt>
                <c:pt idx="5">
                  <c:v>45765</c:v>
                </c:pt>
                <c:pt idx="6">
                  <c:v>45766</c:v>
                </c:pt>
                <c:pt idx="7">
                  <c:v>45767</c:v>
                </c:pt>
                <c:pt idx="8">
                  <c:v>45768</c:v>
                </c:pt>
                <c:pt idx="9">
                  <c:v>45769</c:v>
                </c:pt>
                <c:pt idx="10">
                  <c:v>45770</c:v>
                </c:pt>
                <c:pt idx="11">
                  <c:v>45771</c:v>
                </c:pt>
                <c:pt idx="12">
                  <c:v>45772</c:v>
                </c:pt>
                <c:pt idx="13">
                  <c:v>45773</c:v>
                </c:pt>
                <c:pt idx="14">
                  <c:v>45774</c:v>
                </c:pt>
                <c:pt idx="15">
                  <c:v>45775</c:v>
                </c:pt>
                <c:pt idx="16">
                  <c:v>45776</c:v>
                </c:pt>
                <c:pt idx="17">
                  <c:v>45777</c:v>
                </c:pt>
                <c:pt idx="18">
                  <c:v>45778</c:v>
                </c:pt>
                <c:pt idx="19">
                  <c:v>45779</c:v>
                </c:pt>
              </c:numCache>
            </c:numRef>
          </c:cat>
          <c:val>
            <c:numRef>
              <c:f>'Sprint 2'!$I$114:$AB$114</c:f>
              <c:numCache>
                <c:formatCode>General</c:formatCode>
                <c:ptCount val="20"/>
                <c:pt idx="0">
                  <c:v>237</c:v>
                </c:pt>
                <c:pt idx="1">
                  <c:v>228</c:v>
                </c:pt>
                <c:pt idx="2">
                  <c:v>220</c:v>
                </c:pt>
                <c:pt idx="3">
                  <c:v>212</c:v>
                </c:pt>
                <c:pt idx="4">
                  <c:v>187</c:v>
                </c:pt>
                <c:pt idx="5">
                  <c:v>182</c:v>
                </c:pt>
                <c:pt idx="6">
                  <c:v>157</c:v>
                </c:pt>
                <c:pt idx="7">
                  <c:v>152</c:v>
                </c:pt>
                <c:pt idx="8">
                  <c:v>129</c:v>
                </c:pt>
                <c:pt idx="9">
                  <c:v>98</c:v>
                </c:pt>
                <c:pt idx="10">
                  <c:v>84</c:v>
                </c:pt>
                <c:pt idx="11">
                  <c:v>79</c:v>
                </c:pt>
                <c:pt idx="12">
                  <c:v>75</c:v>
                </c:pt>
                <c:pt idx="13">
                  <c:v>65</c:v>
                </c:pt>
                <c:pt idx="14">
                  <c:v>58</c:v>
                </c:pt>
                <c:pt idx="15">
                  <c:v>41</c:v>
                </c:pt>
                <c:pt idx="16">
                  <c:v>30</c:v>
                </c:pt>
                <c:pt idx="17">
                  <c:v>14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72183312832818E-2"/>
          <c:y val="4.6084646188307453E-2"/>
          <c:w val="0.82003042105444623"/>
          <c:h val="0.85952613278107415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3'!$I$16:$AB$16</c:f>
              <c:numCache>
                <c:formatCode>dd/mm</c:formatCode>
                <c:ptCount val="20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</c:numCache>
            </c:numRef>
          </c:cat>
          <c:val>
            <c:numRef>
              <c:f>'Sprint 3'!$I$101:$AB$101</c:f>
              <c:numCache>
                <c:formatCode>General</c:formatCode>
                <c:ptCount val="20"/>
                <c:pt idx="0">
                  <c:v>204</c:v>
                </c:pt>
                <c:pt idx="1">
                  <c:v>194</c:v>
                </c:pt>
                <c:pt idx="2">
                  <c:v>186</c:v>
                </c:pt>
                <c:pt idx="3">
                  <c:v>176</c:v>
                </c:pt>
                <c:pt idx="4">
                  <c:v>159.5</c:v>
                </c:pt>
                <c:pt idx="5">
                  <c:v>150</c:v>
                </c:pt>
                <c:pt idx="6">
                  <c:v>134</c:v>
                </c:pt>
                <c:pt idx="7">
                  <c:v>126</c:v>
                </c:pt>
                <c:pt idx="8">
                  <c:v>106.5</c:v>
                </c:pt>
                <c:pt idx="9">
                  <c:v>87</c:v>
                </c:pt>
                <c:pt idx="10">
                  <c:v>75</c:v>
                </c:pt>
                <c:pt idx="11">
                  <c:v>71</c:v>
                </c:pt>
                <c:pt idx="12">
                  <c:v>68</c:v>
                </c:pt>
                <c:pt idx="13">
                  <c:v>64</c:v>
                </c:pt>
                <c:pt idx="14">
                  <c:v>56</c:v>
                </c:pt>
                <c:pt idx="15">
                  <c:v>48</c:v>
                </c:pt>
                <c:pt idx="16">
                  <c:v>35.5</c:v>
                </c:pt>
                <c:pt idx="17">
                  <c:v>27</c:v>
                </c:pt>
                <c:pt idx="18">
                  <c:v>14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65B-8891-95096C5F9221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3'!$I$16:$AB$16</c:f>
              <c:numCache>
                <c:formatCode>dd/mm</c:formatCode>
                <c:ptCount val="20"/>
                <c:pt idx="0">
                  <c:v>45779</c:v>
                </c:pt>
                <c:pt idx="1">
                  <c:v>45780</c:v>
                </c:pt>
                <c:pt idx="2">
                  <c:v>45781</c:v>
                </c:pt>
                <c:pt idx="3">
                  <c:v>45782</c:v>
                </c:pt>
                <c:pt idx="4">
                  <c:v>45783</c:v>
                </c:pt>
                <c:pt idx="5">
                  <c:v>45784</c:v>
                </c:pt>
                <c:pt idx="6">
                  <c:v>45785</c:v>
                </c:pt>
                <c:pt idx="7">
                  <c:v>45786</c:v>
                </c:pt>
                <c:pt idx="8">
                  <c:v>45787</c:v>
                </c:pt>
                <c:pt idx="9">
                  <c:v>45788</c:v>
                </c:pt>
                <c:pt idx="10">
                  <c:v>45789</c:v>
                </c:pt>
                <c:pt idx="11">
                  <c:v>45790</c:v>
                </c:pt>
                <c:pt idx="12">
                  <c:v>45791</c:v>
                </c:pt>
                <c:pt idx="13">
                  <c:v>45792</c:v>
                </c:pt>
                <c:pt idx="14">
                  <c:v>45793</c:v>
                </c:pt>
                <c:pt idx="15">
                  <c:v>45794</c:v>
                </c:pt>
                <c:pt idx="16">
                  <c:v>45795</c:v>
                </c:pt>
                <c:pt idx="17">
                  <c:v>45796</c:v>
                </c:pt>
                <c:pt idx="18">
                  <c:v>45797</c:v>
                </c:pt>
                <c:pt idx="19">
                  <c:v>45798</c:v>
                </c:pt>
              </c:numCache>
            </c:numRef>
          </c:cat>
          <c:val>
            <c:numRef>
              <c:f>'Sprint 3'!$I$102:$AB$102</c:f>
              <c:numCache>
                <c:formatCode>General</c:formatCode>
                <c:ptCount val="20"/>
                <c:pt idx="0">
                  <c:v>204</c:v>
                </c:pt>
                <c:pt idx="1">
                  <c:v>194</c:v>
                </c:pt>
                <c:pt idx="2">
                  <c:v>186</c:v>
                </c:pt>
                <c:pt idx="3">
                  <c:v>178</c:v>
                </c:pt>
                <c:pt idx="4">
                  <c:v>161</c:v>
                </c:pt>
                <c:pt idx="5">
                  <c:v>152</c:v>
                </c:pt>
                <c:pt idx="6">
                  <c:v>136</c:v>
                </c:pt>
                <c:pt idx="7">
                  <c:v>126</c:v>
                </c:pt>
                <c:pt idx="8">
                  <c:v>108</c:v>
                </c:pt>
                <c:pt idx="9">
                  <c:v>86</c:v>
                </c:pt>
                <c:pt idx="10">
                  <c:v>75</c:v>
                </c:pt>
                <c:pt idx="11">
                  <c:v>71</c:v>
                </c:pt>
                <c:pt idx="12">
                  <c:v>68</c:v>
                </c:pt>
                <c:pt idx="13">
                  <c:v>64</c:v>
                </c:pt>
                <c:pt idx="14">
                  <c:v>55</c:v>
                </c:pt>
                <c:pt idx="15">
                  <c:v>48</c:v>
                </c:pt>
                <c:pt idx="16">
                  <c:v>37</c:v>
                </c:pt>
                <c:pt idx="17">
                  <c:v>28</c:v>
                </c:pt>
                <c:pt idx="18">
                  <c:v>15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65B-8891-95096C5F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1300843</xdr:colOff>
      <xdr:row>160</xdr:row>
      <xdr:rowOff>46264</xdr:rowOff>
    </xdr:from>
    <xdr:to>
      <xdr:col>18</xdr:col>
      <xdr:colOff>253093</xdr:colOff>
      <xdr:row>191</xdr:row>
      <xdr:rowOff>206829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368832</xdr:colOff>
      <xdr:row>117</xdr:row>
      <xdr:rowOff>9602</xdr:rowOff>
    </xdr:from>
    <xdr:to>
      <xdr:col>12</xdr:col>
      <xdr:colOff>245568</xdr:colOff>
      <xdr:row>138</xdr:row>
      <xdr:rowOff>109496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1266264</xdr:colOff>
      <xdr:row>102</xdr:row>
      <xdr:rowOff>168088</xdr:rowOff>
    </xdr:from>
    <xdr:to>
      <xdr:col>13</xdr:col>
      <xdr:colOff>123263</xdr:colOff>
      <xdr:row>123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9"/>
  <sheetViews>
    <sheetView tabSelected="1" topLeftCell="A136" zoomScale="70" zoomScaleNormal="70" workbookViewId="0">
      <selection activeCell="V165" sqref="V165"/>
    </sheetView>
  </sheetViews>
  <sheetFormatPr defaultColWidth="9.109375" defaultRowHeight="16.8" x14ac:dyDescent="0.3"/>
  <cols>
    <col min="1" max="1" width="12.77734375" style="1" customWidth="1"/>
    <col min="2" max="2" width="20.77734375" style="1" customWidth="1"/>
    <col min="3" max="3" width="60.77734375" style="1" customWidth="1"/>
    <col min="4" max="5" width="11.109375" style="1" customWidth="1"/>
    <col min="6" max="6" width="18.88671875" style="1" customWidth="1"/>
    <col min="7" max="26" width="6.21875" style="1" customWidth="1"/>
    <col min="27" max="27" width="5.88671875" style="1" customWidth="1"/>
    <col min="28" max="28" width="6.109375" style="1" customWidth="1"/>
    <col min="29" max="31" width="6" style="1" customWidth="1"/>
    <col min="32" max="16384" width="9.109375" style="1"/>
  </cols>
  <sheetData>
    <row r="1" spans="1:32" ht="35.4" customHeight="1" thickBot="1" x14ac:dyDescent="0.35">
      <c r="A1" s="80" t="s">
        <v>3</v>
      </c>
      <c r="B1" s="80"/>
      <c r="C1" s="60" t="s">
        <v>303</v>
      </c>
      <c r="E1" s="37"/>
      <c r="F1" s="38" t="s">
        <v>39</v>
      </c>
    </row>
    <row r="2" spans="1:32" ht="17.399999999999999" thickBot="1" x14ac:dyDescent="0.35">
      <c r="A2" s="80" t="s">
        <v>2</v>
      </c>
      <c r="B2" s="80"/>
      <c r="C2" s="2" t="s">
        <v>4</v>
      </c>
      <c r="E2" s="39"/>
      <c r="F2" s="40" t="s">
        <v>38</v>
      </c>
    </row>
    <row r="3" spans="1:32" ht="17.399999999999999" thickBot="1" x14ac:dyDescent="0.35">
      <c r="A3" s="80" t="s">
        <v>1</v>
      </c>
      <c r="B3" s="80"/>
      <c r="C3" s="22">
        <v>45743</v>
      </c>
      <c r="E3" s="41"/>
      <c r="F3" s="40" t="s">
        <v>37</v>
      </c>
    </row>
    <row r="4" spans="1:32" ht="17.25" customHeight="1" thickBot="1" x14ac:dyDescent="0.35">
      <c r="A4" s="80" t="s">
        <v>0</v>
      </c>
      <c r="B4" s="80"/>
      <c r="C4" s="22">
        <v>45759</v>
      </c>
      <c r="E4" s="42"/>
      <c r="F4" s="40" t="s">
        <v>36</v>
      </c>
    </row>
    <row r="5" spans="1:32" ht="17.25" customHeight="1" thickBot="1" x14ac:dyDescent="0.35">
      <c r="A5" s="29"/>
      <c r="B5" s="29"/>
      <c r="C5" s="30"/>
      <c r="E5" s="43"/>
      <c r="F5" s="44" t="s">
        <v>35</v>
      </c>
    </row>
    <row r="6" spans="1:32" ht="16.5" customHeight="1" thickBot="1" x14ac:dyDescent="0.35">
      <c r="D6" s="31"/>
      <c r="E6" s="33"/>
      <c r="F6" s="32"/>
    </row>
    <row r="7" spans="1:32" ht="17.399999999999999" thickBot="1" x14ac:dyDescent="0.35">
      <c r="B7" s="81" t="s">
        <v>5</v>
      </c>
      <c r="C7" s="81"/>
      <c r="D7" s="81"/>
      <c r="E7" s="81"/>
    </row>
    <row r="8" spans="1:32" ht="17.399999999999999" thickBot="1" x14ac:dyDescent="0.35">
      <c r="B8" s="5" t="s">
        <v>6</v>
      </c>
      <c r="C8" s="5" t="s">
        <v>32</v>
      </c>
      <c r="D8" s="5" t="s">
        <v>11</v>
      </c>
      <c r="E8" s="5" t="s">
        <v>31</v>
      </c>
    </row>
    <row r="9" spans="1:32" ht="17.399999999999999" thickBot="1" x14ac:dyDescent="0.35">
      <c r="B9" s="7">
        <v>1</v>
      </c>
      <c r="C9" s="2" t="s">
        <v>162</v>
      </c>
      <c r="D9" s="2">
        <f ca="1">SUMIF($E$17:$F$157,"Sang",$G$17:$G$157)+SUMIF($E$17:$F$157,"All Team",$G$17:$G$157)/5+SUMIF($E$17:$F$157,"B.Thịnh, Sang",$G$17:$G$157)/2+SUMIF($E$17:$F$157,"L.Thịnh, Sang",$G$17:$G$157)/2</f>
        <v>61.7</v>
      </c>
      <c r="E9" s="2">
        <f ca="1">SUMIF($E$17:$F$157,"Sang",$H$17:$H$157)+SUMIF($E$17:$F$157,"All Team",$H$17:$H$157)/5+SUMIF($E$17:$F$157,"B.Thịnh, Sang",$H$17:$H$157)/2+SUMIF($E$17:$F$157,"L.Thịnh, Sang",$H$17:$H$157)/2</f>
        <v>60</v>
      </c>
    </row>
    <row r="10" spans="1:32" ht="17.399999999999999" thickBot="1" x14ac:dyDescent="0.35">
      <c r="B10" s="7">
        <v>2</v>
      </c>
      <c r="C10" s="2" t="s">
        <v>163</v>
      </c>
      <c r="D10" s="2">
        <f ca="1">SUMIF($E$17:$F$157,"Sơn",$G$17:$G$157)+SUMIF($E$17:$F$157,"All Team",$G$17:$G$157)/5+SUMIF($E$17:$F$157,"B.Thịnh, Sơn",$G$17:$G$157)/2</f>
        <v>69.2</v>
      </c>
      <c r="E10" s="2">
        <f ca="1">SUMIF($E$17:$F$157,"Sơn",$H$17:$H$157)+SUMIF($E$17:$F$157,"All Team",$H$17:$H$157)/5+SUMIF($E$17:$F$157,"B.Thịnh, Sơn",$H$17:$H$157)/2</f>
        <v>75.5</v>
      </c>
    </row>
    <row r="11" spans="1:32" ht="17.399999999999999" thickBot="1" x14ac:dyDescent="0.35">
      <c r="B11" s="7">
        <v>3</v>
      </c>
      <c r="C11" s="2" t="s">
        <v>164</v>
      </c>
      <c r="D11" s="2">
        <f ca="1">SUMIF($E$17:$F$157,"Tài",$G$17:$G$157)+SUMIF($E$17:$F$157,"All Team",$G$17:$G$157)/5+SUMIF($E$17:$F$157,"B.Thịnh, Tài",$G$17:$G$157)/2+SUMIF($E$17:$F$157,"L.Thịnh, Tài",$G$17:$G$157)/2</f>
        <v>63.2</v>
      </c>
      <c r="E11" s="2">
        <f ca="1">SUMIF($E$17:$F$157,"Tài",$H$17:$H$157)+SUMIF($E$17:$F$157,"All Team",$H$17:$H$157)/5+SUMIF($E$17:$F$157,"B.Thịnh, Tài",$H$17:$H$157)/2+SUMIF($E$17:$F$157,"L.Thịnh, Tài",$H$17:$H$157)/2</f>
        <v>67.5</v>
      </c>
    </row>
    <row r="12" spans="1:32" ht="17.399999999999999" thickBot="1" x14ac:dyDescent="0.35">
      <c r="B12" s="7">
        <v>4</v>
      </c>
      <c r="C12" s="2" t="s">
        <v>165</v>
      </c>
      <c r="D12" s="2">
        <f ca="1">SUMIF($E$17:$F$157,"B.Thịnh",$G$17:$G$157)+SUMIF($E$17:$F$157,"All Team",$G$17:$G$157)/5+SUMIF($E$17:$F$157,"B.Thịnh, Sang",$G$17:$G$157)/2+SUMIF($E$17:$F$157,"B.Thịnh, Tài",$G$17:$G$157)/2+SUMIF($E$17:$F$157,"B.Thịnh, Sơn",$G$17:$G$157)/2</f>
        <v>58.2</v>
      </c>
      <c r="E12" s="2">
        <f ca="1">SUMIF($E$17:$F$157,"B.Thịnh",$H$17:$H$157)+SUMIF($E$17:$F$157,"All Team",$H$17:$H$157)/5+SUMIF($E$17:$F$157,"B.Thịnh, Sang",$H$17:$H$157)/2+SUMIF($E$17:$F$157,"B.Thịnh, Tài",$H$17:$H$157)/2+SUMIF($E$17:$F$157,"B.Thịnh, Sơn",$H$17:$H$157)/2</f>
        <v>60.5</v>
      </c>
    </row>
    <row r="13" spans="1:32" ht="17.399999999999999" thickBot="1" x14ac:dyDescent="0.35">
      <c r="B13" s="7">
        <v>5</v>
      </c>
      <c r="C13" s="2" t="s">
        <v>166</v>
      </c>
      <c r="D13" s="2">
        <f ca="1">SUMIF($E$17:$F$157,"L.Thịnh",$G$17:$G$157)+SUMIF($E$17:$F$157,"All Team",$G$17:$G$157)/5+SUMIF($E$17:$F$157,"L.Thịnh, Sang",$G$17:$G$157)/2+SUMIF($E$17:$F$157,"L.Thịnh, Tài",$G$17:$G$157)/2</f>
        <v>63.7</v>
      </c>
      <c r="E13" s="2">
        <f ca="1">SUMIF($E$17:$F$157,"L.Thịnh",$H$17:$H$157)+SUMIF($E$17:$F$157,"All Team",$H$17:$H$157)/5+SUMIF($E$17:$F$157,"L.Thịnh, Sang",$H$17:$H$157)/2+SUMIF($E$17:$F$157,"L.Thịnh, Tài",$H$17:$H$157)/2</f>
        <v>63.5</v>
      </c>
    </row>
    <row r="14" spans="1:32" ht="17.399999999999999" thickBot="1" x14ac:dyDescent="0.35">
      <c r="B14" s="81" t="s">
        <v>12</v>
      </c>
      <c r="C14" s="81"/>
      <c r="D14" s="4">
        <f ca="1">SUM(D9:D13)</f>
        <v>316</v>
      </c>
      <c r="E14" s="4">
        <f ca="1">SUM(E9:E13)</f>
        <v>327</v>
      </c>
    </row>
    <row r="16" spans="1:32" ht="64.2" customHeight="1" x14ac:dyDescent="0.3">
      <c r="A16" s="25" t="s">
        <v>7</v>
      </c>
      <c r="B16" s="25" t="s">
        <v>118</v>
      </c>
      <c r="C16" s="78" t="s">
        <v>119</v>
      </c>
      <c r="D16" s="78"/>
      <c r="E16" s="78" t="s">
        <v>120</v>
      </c>
      <c r="F16" s="78"/>
      <c r="G16" s="35" t="s">
        <v>11</v>
      </c>
      <c r="H16" s="35" t="s">
        <v>31</v>
      </c>
      <c r="I16" s="36">
        <v>45743</v>
      </c>
      <c r="J16" s="36">
        <v>45744</v>
      </c>
      <c r="K16" s="36">
        <v>45745</v>
      </c>
      <c r="L16" s="36">
        <v>45746</v>
      </c>
      <c r="M16" s="36">
        <v>45747</v>
      </c>
      <c r="N16" s="36">
        <v>45748</v>
      </c>
      <c r="O16" s="36">
        <v>45749</v>
      </c>
      <c r="P16" s="36">
        <v>45750</v>
      </c>
      <c r="Q16" s="36">
        <v>45751</v>
      </c>
      <c r="R16" s="36">
        <v>45752</v>
      </c>
      <c r="S16" s="36">
        <v>45753</v>
      </c>
      <c r="T16" s="36">
        <v>45754</v>
      </c>
      <c r="U16" s="36">
        <v>45755</v>
      </c>
      <c r="V16" s="36">
        <v>45756</v>
      </c>
      <c r="W16" s="36">
        <v>45757</v>
      </c>
      <c r="X16" s="36">
        <v>45758</v>
      </c>
      <c r="Y16" s="36">
        <v>45759</v>
      </c>
      <c r="Z16" s="36">
        <v>45760</v>
      </c>
      <c r="AA16" s="23"/>
      <c r="AB16" s="23"/>
      <c r="AC16" s="23"/>
      <c r="AD16" s="23"/>
      <c r="AE16" s="23"/>
      <c r="AF16" s="23"/>
    </row>
    <row r="17" spans="1:32" x14ac:dyDescent="0.3">
      <c r="A17" s="79" t="s">
        <v>4</v>
      </c>
      <c r="B17" s="82" t="s">
        <v>13</v>
      </c>
      <c r="C17" s="82"/>
      <c r="D17" s="82"/>
      <c r="E17" s="71" t="s">
        <v>121</v>
      </c>
      <c r="F17" s="71"/>
      <c r="G17" s="24">
        <v>10</v>
      </c>
      <c r="H17" s="24">
        <v>10</v>
      </c>
      <c r="I17" s="24">
        <v>4</v>
      </c>
      <c r="J17" s="45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3"/>
      <c r="AB17" s="23"/>
      <c r="AC17" s="23"/>
      <c r="AD17" s="23"/>
      <c r="AE17" s="23"/>
      <c r="AF17" s="23"/>
    </row>
    <row r="18" spans="1:32" x14ac:dyDescent="0.3">
      <c r="A18" s="79"/>
      <c r="B18" s="82" t="s">
        <v>14</v>
      </c>
      <c r="C18" s="82"/>
      <c r="D18" s="82"/>
      <c r="E18" s="71" t="s">
        <v>122</v>
      </c>
      <c r="F18" s="71"/>
      <c r="G18" s="24">
        <v>6</v>
      </c>
      <c r="H18" s="24">
        <v>6</v>
      </c>
      <c r="I18" s="24">
        <v>6</v>
      </c>
      <c r="J18" s="24">
        <v>6</v>
      </c>
      <c r="K18" s="45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3"/>
      <c r="AB18" s="23"/>
      <c r="AC18" s="23"/>
      <c r="AD18" s="23"/>
      <c r="AE18" s="23"/>
      <c r="AF18" s="23"/>
    </row>
    <row r="19" spans="1:32" x14ac:dyDescent="0.3">
      <c r="A19" s="79"/>
      <c r="B19" s="82" t="s">
        <v>15</v>
      </c>
      <c r="C19" s="82"/>
      <c r="D19" s="82"/>
      <c r="E19" s="71" t="s">
        <v>121</v>
      </c>
      <c r="F19" s="71"/>
      <c r="G19" s="24">
        <v>8</v>
      </c>
      <c r="H19" s="24">
        <v>10</v>
      </c>
      <c r="I19" s="24">
        <v>10</v>
      </c>
      <c r="J19" s="24">
        <v>4</v>
      </c>
      <c r="K19" s="45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3"/>
      <c r="AB19" s="23"/>
      <c r="AC19" s="23"/>
      <c r="AD19" s="23"/>
      <c r="AE19" s="23"/>
      <c r="AF19" s="23"/>
    </row>
    <row r="20" spans="1:32" x14ac:dyDescent="0.3">
      <c r="A20" s="79"/>
      <c r="B20" s="62" t="s">
        <v>98</v>
      </c>
      <c r="C20" s="65"/>
      <c r="D20" s="66"/>
      <c r="E20" s="65"/>
      <c r="F20" s="66"/>
      <c r="G20" s="46"/>
      <c r="H20" s="46"/>
      <c r="I20" s="46"/>
      <c r="J20" s="46"/>
      <c r="K20" s="47">
        <v>-2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23"/>
      <c r="AB20" s="23"/>
      <c r="AC20" s="23"/>
      <c r="AD20" s="23"/>
      <c r="AE20" s="23"/>
      <c r="AF20" s="23"/>
    </row>
    <row r="21" spans="1:32" ht="16.8" customHeight="1" x14ac:dyDescent="0.3">
      <c r="A21" s="79"/>
      <c r="B21" s="63"/>
      <c r="C21" s="75" t="s">
        <v>40</v>
      </c>
      <c r="D21" s="75"/>
      <c r="E21" s="71" t="s">
        <v>123</v>
      </c>
      <c r="F21" s="71"/>
      <c r="G21" s="24">
        <v>3</v>
      </c>
      <c r="H21" s="24">
        <v>3</v>
      </c>
      <c r="I21" s="24">
        <v>3</v>
      </c>
      <c r="J21" s="24">
        <v>3</v>
      </c>
      <c r="K21" s="46">
        <v>3</v>
      </c>
      <c r="L21" s="45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3"/>
      <c r="AB21" s="23"/>
      <c r="AC21" s="23"/>
      <c r="AD21" s="23"/>
      <c r="AE21" s="23"/>
      <c r="AF21" s="23"/>
    </row>
    <row r="22" spans="1:32" x14ac:dyDescent="0.3">
      <c r="A22" s="79"/>
      <c r="B22" s="63"/>
      <c r="C22" s="75" t="s">
        <v>41</v>
      </c>
      <c r="D22" s="75"/>
      <c r="E22" s="71" t="s">
        <v>124</v>
      </c>
      <c r="F22" s="71"/>
      <c r="G22" s="24">
        <v>2</v>
      </c>
      <c r="H22" s="24">
        <v>2</v>
      </c>
      <c r="I22" s="24">
        <v>2</v>
      </c>
      <c r="J22" s="24">
        <v>2</v>
      </c>
      <c r="K22" s="24">
        <v>2</v>
      </c>
      <c r="L22" s="45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3"/>
      <c r="AB22" s="23"/>
      <c r="AC22" s="23"/>
      <c r="AD22" s="23"/>
      <c r="AE22" s="23"/>
      <c r="AF22" s="23"/>
    </row>
    <row r="23" spans="1:32" x14ac:dyDescent="0.3">
      <c r="A23" s="79"/>
      <c r="B23" s="63"/>
      <c r="C23" s="75" t="s">
        <v>42</v>
      </c>
      <c r="D23" s="75"/>
      <c r="E23" s="71" t="s">
        <v>125</v>
      </c>
      <c r="F23" s="71"/>
      <c r="G23" s="24">
        <v>7</v>
      </c>
      <c r="H23" s="24">
        <v>6</v>
      </c>
      <c r="I23" s="24">
        <v>6</v>
      </c>
      <c r="J23" s="24">
        <v>6</v>
      </c>
      <c r="K23" s="24">
        <v>3</v>
      </c>
      <c r="L23" s="45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3"/>
      <c r="AB23" s="23"/>
      <c r="AC23" s="23"/>
      <c r="AD23" s="23"/>
      <c r="AE23" s="23"/>
      <c r="AF23" s="23"/>
    </row>
    <row r="24" spans="1:32" x14ac:dyDescent="0.3">
      <c r="A24" s="79"/>
      <c r="B24" s="63"/>
      <c r="C24" s="73"/>
      <c r="D24" s="74"/>
      <c r="E24" s="65"/>
      <c r="F24" s="66"/>
      <c r="G24" s="46"/>
      <c r="H24" s="46"/>
      <c r="I24" s="46"/>
      <c r="J24" s="46"/>
      <c r="K24" s="46"/>
      <c r="L24" s="56">
        <v>1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23"/>
      <c r="AB24" s="23"/>
      <c r="AC24" s="23"/>
      <c r="AD24" s="23"/>
      <c r="AE24" s="23"/>
      <c r="AF24" s="23"/>
    </row>
    <row r="25" spans="1:32" x14ac:dyDescent="0.3">
      <c r="A25" s="79"/>
      <c r="B25" s="63"/>
      <c r="C25" s="75" t="s">
        <v>304</v>
      </c>
      <c r="D25" s="75"/>
      <c r="E25" s="71" t="s">
        <v>126</v>
      </c>
      <c r="F25" s="71"/>
      <c r="G25" s="24">
        <v>4</v>
      </c>
      <c r="H25" s="24">
        <v>4</v>
      </c>
      <c r="I25" s="24">
        <v>4</v>
      </c>
      <c r="J25" s="24">
        <v>4</v>
      </c>
      <c r="K25" s="24">
        <v>2</v>
      </c>
      <c r="L25" s="45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3"/>
      <c r="AB25" s="23"/>
      <c r="AC25" s="23"/>
      <c r="AD25" s="23"/>
      <c r="AE25" s="23"/>
      <c r="AF25" s="23"/>
    </row>
    <row r="26" spans="1:32" x14ac:dyDescent="0.3">
      <c r="A26" s="79"/>
      <c r="B26" s="63"/>
      <c r="C26" s="75" t="s">
        <v>43</v>
      </c>
      <c r="D26" s="75"/>
      <c r="E26" s="71" t="s">
        <v>126</v>
      </c>
      <c r="F26" s="71"/>
      <c r="G26" s="24">
        <v>4</v>
      </c>
      <c r="H26" s="24">
        <v>3</v>
      </c>
      <c r="I26" s="24">
        <v>3</v>
      </c>
      <c r="J26" s="24">
        <v>3</v>
      </c>
      <c r="K26" s="46">
        <v>3</v>
      </c>
      <c r="L26" s="45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3"/>
      <c r="AB26" s="23"/>
      <c r="AC26" s="23"/>
      <c r="AD26" s="23"/>
      <c r="AE26" s="23"/>
      <c r="AF26" s="23"/>
    </row>
    <row r="27" spans="1:32" x14ac:dyDescent="0.3">
      <c r="A27" s="79"/>
      <c r="B27" s="63"/>
      <c r="C27" s="73"/>
      <c r="D27" s="74"/>
      <c r="E27" s="65"/>
      <c r="F27" s="66"/>
      <c r="G27" s="46"/>
      <c r="H27" s="46"/>
      <c r="I27" s="46"/>
      <c r="J27" s="46"/>
      <c r="K27" s="46"/>
      <c r="L27" s="56">
        <v>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23"/>
      <c r="AB27" s="23"/>
      <c r="AC27" s="23"/>
      <c r="AD27" s="23"/>
      <c r="AE27" s="23"/>
      <c r="AF27" s="23"/>
    </row>
    <row r="28" spans="1:32" x14ac:dyDescent="0.3">
      <c r="A28" s="79"/>
      <c r="B28" s="63"/>
      <c r="C28" s="75" t="s">
        <v>44</v>
      </c>
      <c r="D28" s="75"/>
      <c r="E28" s="71" t="s">
        <v>126</v>
      </c>
      <c r="F28" s="71"/>
      <c r="G28" s="24">
        <v>3</v>
      </c>
      <c r="H28" s="24">
        <v>3</v>
      </c>
      <c r="I28" s="24">
        <v>3</v>
      </c>
      <c r="J28" s="24">
        <v>3</v>
      </c>
      <c r="K28" s="24">
        <v>3</v>
      </c>
      <c r="L28" s="45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3"/>
      <c r="AB28" s="23"/>
      <c r="AC28" s="23"/>
      <c r="AD28" s="23"/>
      <c r="AE28" s="23"/>
      <c r="AF28" s="23"/>
    </row>
    <row r="29" spans="1:32" x14ac:dyDescent="0.3">
      <c r="A29" s="79"/>
      <c r="B29" s="63"/>
      <c r="C29" s="75" t="s">
        <v>45</v>
      </c>
      <c r="D29" s="75"/>
      <c r="E29" s="71" t="s">
        <v>123</v>
      </c>
      <c r="F29" s="71"/>
      <c r="G29" s="24">
        <v>3</v>
      </c>
      <c r="H29" s="24">
        <v>3</v>
      </c>
      <c r="I29" s="24">
        <v>3</v>
      </c>
      <c r="J29" s="24">
        <v>3</v>
      </c>
      <c r="K29" s="24">
        <v>3</v>
      </c>
      <c r="L29" s="45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3"/>
      <c r="AB29" s="23"/>
      <c r="AC29" s="23"/>
      <c r="AD29" s="23"/>
      <c r="AE29" s="23"/>
      <c r="AF29" s="23"/>
    </row>
    <row r="30" spans="1:32" x14ac:dyDescent="0.3">
      <c r="A30" s="79"/>
      <c r="B30" s="63"/>
      <c r="C30" s="75" t="s">
        <v>46</v>
      </c>
      <c r="D30" s="75"/>
      <c r="E30" s="71" t="s">
        <v>123</v>
      </c>
      <c r="F30" s="71"/>
      <c r="G30" s="24">
        <v>3</v>
      </c>
      <c r="H30" s="24">
        <v>3</v>
      </c>
      <c r="I30" s="24">
        <v>3</v>
      </c>
      <c r="J30" s="24">
        <v>3</v>
      </c>
      <c r="K30" s="24">
        <v>3</v>
      </c>
      <c r="L30" s="45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3"/>
      <c r="AB30" s="23"/>
      <c r="AC30" s="23"/>
      <c r="AD30" s="23"/>
      <c r="AE30" s="23"/>
      <c r="AF30" s="23"/>
    </row>
    <row r="31" spans="1:32" x14ac:dyDescent="0.3">
      <c r="A31" s="79"/>
      <c r="B31" s="63"/>
      <c r="C31" s="75" t="s">
        <v>47</v>
      </c>
      <c r="D31" s="75"/>
      <c r="E31" s="71" t="s">
        <v>125</v>
      </c>
      <c r="F31" s="71"/>
      <c r="G31" s="24">
        <v>3</v>
      </c>
      <c r="H31" s="24">
        <v>3</v>
      </c>
      <c r="I31" s="24">
        <v>3</v>
      </c>
      <c r="J31" s="24">
        <v>3</v>
      </c>
      <c r="K31" s="46">
        <v>3</v>
      </c>
      <c r="L31" s="45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3"/>
      <c r="AB31" s="23"/>
      <c r="AC31" s="23"/>
      <c r="AD31" s="23"/>
      <c r="AE31" s="23"/>
      <c r="AF31" s="23"/>
    </row>
    <row r="32" spans="1:32" x14ac:dyDescent="0.3">
      <c r="A32" s="79"/>
      <c r="B32" s="63"/>
      <c r="C32" s="75" t="s">
        <v>48</v>
      </c>
      <c r="D32" s="75"/>
      <c r="E32" s="71" t="s">
        <v>122</v>
      </c>
      <c r="F32" s="71"/>
      <c r="G32" s="24">
        <v>2</v>
      </c>
      <c r="H32" s="24">
        <v>3</v>
      </c>
      <c r="I32" s="24">
        <v>3</v>
      </c>
      <c r="J32" s="24">
        <v>3</v>
      </c>
      <c r="K32" s="24">
        <v>3</v>
      </c>
      <c r="L32" s="45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3"/>
      <c r="AB32" s="23"/>
      <c r="AC32" s="23"/>
      <c r="AD32" s="23"/>
      <c r="AE32" s="23"/>
      <c r="AF32" s="23"/>
    </row>
    <row r="33" spans="1:32" x14ac:dyDescent="0.3">
      <c r="A33" s="79"/>
      <c r="B33" s="63"/>
      <c r="C33" s="73"/>
      <c r="D33" s="74"/>
      <c r="E33" s="65"/>
      <c r="F33" s="66"/>
      <c r="G33" s="46"/>
      <c r="H33" s="46"/>
      <c r="I33" s="46"/>
      <c r="J33" s="46"/>
      <c r="K33" s="46"/>
      <c r="L33" s="47">
        <v>-1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23"/>
      <c r="AB33" s="23"/>
      <c r="AC33" s="23"/>
      <c r="AD33" s="23"/>
      <c r="AE33" s="23"/>
      <c r="AF33" s="23"/>
    </row>
    <row r="34" spans="1:32" x14ac:dyDescent="0.3">
      <c r="A34" s="79"/>
      <c r="B34" s="63"/>
      <c r="C34" s="75" t="s">
        <v>49</v>
      </c>
      <c r="D34" s="75"/>
      <c r="E34" s="71" t="s">
        <v>122</v>
      </c>
      <c r="F34" s="71"/>
      <c r="G34" s="24">
        <v>3</v>
      </c>
      <c r="H34" s="24">
        <v>3</v>
      </c>
      <c r="I34" s="24">
        <v>3</v>
      </c>
      <c r="J34" s="24">
        <v>3</v>
      </c>
      <c r="K34" s="24">
        <v>3</v>
      </c>
      <c r="L34" s="45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3"/>
      <c r="AB34" s="23"/>
      <c r="AC34" s="23"/>
      <c r="AD34" s="23"/>
      <c r="AE34" s="23"/>
      <c r="AF34" s="23"/>
    </row>
    <row r="35" spans="1:32" ht="16.8" customHeight="1" x14ac:dyDescent="0.3">
      <c r="A35" s="79"/>
      <c r="B35" s="63"/>
      <c r="C35" s="75" t="s">
        <v>50</v>
      </c>
      <c r="D35" s="75"/>
      <c r="E35" s="71" t="s">
        <v>122</v>
      </c>
      <c r="F35" s="71"/>
      <c r="G35" s="24">
        <v>3</v>
      </c>
      <c r="H35" s="24">
        <v>3</v>
      </c>
      <c r="I35" s="24">
        <v>3</v>
      </c>
      <c r="J35" s="24">
        <v>3</v>
      </c>
      <c r="K35" s="24">
        <v>3</v>
      </c>
      <c r="L35" s="45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3"/>
      <c r="AB35" s="23"/>
      <c r="AC35" s="23"/>
      <c r="AD35" s="23"/>
      <c r="AE35" s="23"/>
      <c r="AF35" s="23"/>
    </row>
    <row r="36" spans="1:32" x14ac:dyDescent="0.3">
      <c r="A36" s="79"/>
      <c r="B36" s="63"/>
      <c r="C36" s="75" t="s">
        <v>51</v>
      </c>
      <c r="D36" s="75"/>
      <c r="E36" s="71" t="s">
        <v>127</v>
      </c>
      <c r="F36" s="71"/>
      <c r="G36" s="24">
        <v>1</v>
      </c>
      <c r="H36" s="24">
        <v>3</v>
      </c>
      <c r="I36" s="24">
        <v>3</v>
      </c>
      <c r="J36" s="24">
        <v>3</v>
      </c>
      <c r="K36" s="46">
        <v>3</v>
      </c>
      <c r="L36" s="45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3"/>
      <c r="AB36" s="23"/>
      <c r="AC36" s="23"/>
      <c r="AD36" s="23"/>
      <c r="AE36" s="23"/>
      <c r="AF36" s="23"/>
    </row>
    <row r="37" spans="1:32" x14ac:dyDescent="0.3">
      <c r="A37" s="79"/>
      <c r="B37" s="63"/>
      <c r="C37" s="73"/>
      <c r="D37" s="74"/>
      <c r="E37" s="65"/>
      <c r="F37" s="66"/>
      <c r="G37" s="46"/>
      <c r="H37" s="46"/>
      <c r="I37" s="46"/>
      <c r="J37" s="46"/>
      <c r="K37" s="46"/>
      <c r="L37" s="47">
        <v>-2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23"/>
      <c r="AB37" s="23"/>
      <c r="AC37" s="23"/>
      <c r="AD37" s="23"/>
      <c r="AE37" s="23"/>
      <c r="AF37" s="23"/>
    </row>
    <row r="38" spans="1:32" x14ac:dyDescent="0.3">
      <c r="A38" s="79"/>
      <c r="B38" s="63"/>
      <c r="C38" s="75" t="s">
        <v>52</v>
      </c>
      <c r="D38" s="75"/>
      <c r="E38" s="71" t="s">
        <v>127</v>
      </c>
      <c r="F38" s="71"/>
      <c r="G38" s="24">
        <v>3</v>
      </c>
      <c r="H38" s="24">
        <v>3</v>
      </c>
      <c r="I38" s="24">
        <v>3</v>
      </c>
      <c r="J38" s="24">
        <v>3</v>
      </c>
      <c r="K38" s="24">
        <v>3</v>
      </c>
      <c r="L38" s="45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3"/>
      <c r="AB38" s="23"/>
      <c r="AC38" s="23"/>
      <c r="AD38" s="23"/>
      <c r="AE38" s="23"/>
      <c r="AF38" s="23"/>
    </row>
    <row r="39" spans="1:32" x14ac:dyDescent="0.3">
      <c r="A39" s="79"/>
      <c r="B39" s="63"/>
      <c r="C39" s="75" t="s">
        <v>53</v>
      </c>
      <c r="D39" s="75"/>
      <c r="E39" s="71" t="s">
        <v>127</v>
      </c>
      <c r="F39" s="71"/>
      <c r="G39" s="24">
        <v>3</v>
      </c>
      <c r="H39" s="24">
        <v>3</v>
      </c>
      <c r="I39" s="24">
        <v>3</v>
      </c>
      <c r="J39" s="24">
        <v>3</v>
      </c>
      <c r="K39" s="24">
        <v>3</v>
      </c>
      <c r="L39" s="45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3"/>
      <c r="AB39" s="23"/>
      <c r="AC39" s="23"/>
      <c r="AD39" s="23"/>
      <c r="AE39" s="23"/>
      <c r="AF39" s="23"/>
    </row>
    <row r="40" spans="1:32" x14ac:dyDescent="0.3">
      <c r="A40" s="79"/>
      <c r="B40" s="64"/>
      <c r="C40" s="75" t="s">
        <v>54</v>
      </c>
      <c r="D40" s="75"/>
      <c r="E40" s="71" t="s">
        <v>121</v>
      </c>
      <c r="F40" s="71"/>
      <c r="G40" s="24">
        <v>10</v>
      </c>
      <c r="H40" s="24">
        <v>10</v>
      </c>
      <c r="I40" s="24">
        <v>10</v>
      </c>
      <c r="J40" s="24">
        <v>10</v>
      </c>
      <c r="K40" s="24">
        <v>10</v>
      </c>
      <c r="L40" s="24">
        <v>4</v>
      </c>
      <c r="M40" s="45">
        <v>0</v>
      </c>
      <c r="N40" s="46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3"/>
      <c r="AB40" s="23"/>
      <c r="AC40" s="23"/>
      <c r="AD40" s="23"/>
      <c r="AE40" s="23"/>
      <c r="AF40" s="23"/>
    </row>
    <row r="41" spans="1:32" x14ac:dyDescent="0.3">
      <c r="A41" s="79"/>
      <c r="B41" s="79" t="s">
        <v>99</v>
      </c>
      <c r="C41" s="72" t="s">
        <v>56</v>
      </c>
      <c r="D41" s="72"/>
      <c r="E41" s="71" t="s">
        <v>127</v>
      </c>
      <c r="F41" s="71"/>
      <c r="G41" s="24">
        <v>2</v>
      </c>
      <c r="H41" s="24">
        <v>2</v>
      </c>
      <c r="I41" s="24">
        <v>2</v>
      </c>
      <c r="J41" s="24">
        <v>2</v>
      </c>
      <c r="K41" s="24">
        <v>2</v>
      </c>
      <c r="L41" s="24">
        <v>2</v>
      </c>
      <c r="M41" s="46">
        <v>1</v>
      </c>
      <c r="N41" s="45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3"/>
      <c r="AB41" s="23"/>
      <c r="AC41" s="23"/>
      <c r="AD41" s="23"/>
      <c r="AE41" s="23"/>
      <c r="AF41" s="23"/>
    </row>
    <row r="42" spans="1:32" x14ac:dyDescent="0.3">
      <c r="A42" s="79"/>
      <c r="B42" s="79"/>
      <c r="C42" s="72" t="s">
        <v>57</v>
      </c>
      <c r="D42" s="72"/>
      <c r="E42" s="71" t="s">
        <v>127</v>
      </c>
      <c r="F42" s="71"/>
      <c r="G42" s="24">
        <v>2</v>
      </c>
      <c r="H42" s="24">
        <v>2</v>
      </c>
      <c r="I42" s="24">
        <v>2</v>
      </c>
      <c r="J42" s="24">
        <v>2</v>
      </c>
      <c r="K42" s="24">
        <v>2</v>
      </c>
      <c r="L42" s="24">
        <v>2</v>
      </c>
      <c r="M42" s="46">
        <v>2</v>
      </c>
      <c r="N42" s="45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3"/>
      <c r="AB42" s="23"/>
      <c r="AC42" s="23"/>
      <c r="AD42" s="23"/>
      <c r="AE42" s="23"/>
      <c r="AF42" s="23"/>
    </row>
    <row r="43" spans="1:32" x14ac:dyDescent="0.3">
      <c r="A43" s="79"/>
      <c r="B43" s="79"/>
      <c r="C43" s="83" t="s">
        <v>58</v>
      </c>
      <c r="D43" s="83"/>
      <c r="E43" s="71" t="s">
        <v>127</v>
      </c>
      <c r="F43" s="71"/>
      <c r="G43" s="24">
        <v>2</v>
      </c>
      <c r="H43" s="24">
        <v>3</v>
      </c>
      <c r="I43" s="24">
        <v>3</v>
      </c>
      <c r="J43" s="24">
        <v>3</v>
      </c>
      <c r="K43" s="24">
        <v>3</v>
      </c>
      <c r="L43" s="24">
        <v>3</v>
      </c>
      <c r="M43" s="46">
        <v>3</v>
      </c>
      <c r="N43" s="45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3"/>
      <c r="AB43" s="23"/>
      <c r="AC43" s="23"/>
      <c r="AD43" s="23"/>
      <c r="AE43" s="23"/>
      <c r="AF43" s="23"/>
    </row>
    <row r="44" spans="1:32" x14ac:dyDescent="0.3">
      <c r="A44" s="79"/>
      <c r="B44" s="79"/>
      <c r="C44" s="69"/>
      <c r="D44" s="70"/>
      <c r="E44" s="65"/>
      <c r="F44" s="66"/>
      <c r="G44" s="46"/>
      <c r="H44" s="46"/>
      <c r="I44" s="46"/>
      <c r="J44" s="46"/>
      <c r="K44" s="46"/>
      <c r="L44" s="46"/>
      <c r="M44" s="46"/>
      <c r="N44" s="47">
        <v>-1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23"/>
      <c r="AB44" s="23"/>
      <c r="AC44" s="23"/>
      <c r="AD44" s="23"/>
      <c r="AE44" s="23"/>
      <c r="AF44" s="23"/>
    </row>
    <row r="45" spans="1:32" x14ac:dyDescent="0.3">
      <c r="A45" s="79"/>
      <c r="B45" s="79"/>
      <c r="C45" s="83" t="s">
        <v>305</v>
      </c>
      <c r="D45" s="83"/>
      <c r="E45" s="71" t="s">
        <v>122</v>
      </c>
      <c r="F45" s="71"/>
      <c r="G45" s="24">
        <v>2</v>
      </c>
      <c r="H45" s="24">
        <v>2</v>
      </c>
      <c r="I45" s="24">
        <v>2</v>
      </c>
      <c r="J45" s="24">
        <v>2</v>
      </c>
      <c r="K45" s="24">
        <v>2</v>
      </c>
      <c r="L45" s="24">
        <v>2</v>
      </c>
      <c r="M45" s="46">
        <v>1</v>
      </c>
      <c r="N45" s="45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3"/>
      <c r="AB45" s="23"/>
      <c r="AC45" s="23"/>
      <c r="AD45" s="23"/>
      <c r="AE45" s="23"/>
      <c r="AF45" s="23"/>
    </row>
    <row r="46" spans="1:32" x14ac:dyDescent="0.3">
      <c r="A46" s="79"/>
      <c r="B46" s="79"/>
      <c r="C46" s="72" t="s">
        <v>59</v>
      </c>
      <c r="D46" s="72"/>
      <c r="E46" s="71" t="s">
        <v>122</v>
      </c>
      <c r="F46" s="71"/>
      <c r="G46" s="24">
        <v>2</v>
      </c>
      <c r="H46" s="24">
        <v>2</v>
      </c>
      <c r="I46" s="24">
        <v>2</v>
      </c>
      <c r="J46" s="24">
        <v>2</v>
      </c>
      <c r="K46" s="24">
        <v>2</v>
      </c>
      <c r="L46" s="24">
        <v>2</v>
      </c>
      <c r="M46" s="46">
        <v>2</v>
      </c>
      <c r="N46" s="45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3"/>
      <c r="AB46" s="23"/>
      <c r="AC46" s="23"/>
      <c r="AD46" s="23"/>
      <c r="AE46" s="23"/>
      <c r="AF46" s="23"/>
    </row>
    <row r="47" spans="1:32" x14ac:dyDescent="0.3">
      <c r="A47" s="79"/>
      <c r="B47" s="79"/>
      <c r="C47" s="72" t="s">
        <v>60</v>
      </c>
      <c r="D47" s="72"/>
      <c r="E47" s="71" t="s">
        <v>122</v>
      </c>
      <c r="F47" s="71"/>
      <c r="G47" s="24">
        <v>2</v>
      </c>
      <c r="H47" s="24">
        <v>2</v>
      </c>
      <c r="I47" s="24">
        <v>2</v>
      </c>
      <c r="J47" s="24">
        <v>2</v>
      </c>
      <c r="K47" s="24">
        <v>2</v>
      </c>
      <c r="L47" s="24">
        <v>2</v>
      </c>
      <c r="M47" s="46">
        <v>2</v>
      </c>
      <c r="N47" s="45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3"/>
      <c r="AB47" s="23"/>
      <c r="AC47" s="23"/>
      <c r="AD47" s="23"/>
      <c r="AE47" s="23"/>
      <c r="AF47" s="23"/>
    </row>
    <row r="48" spans="1:32" x14ac:dyDescent="0.3">
      <c r="A48" s="79"/>
      <c r="B48" s="79"/>
      <c r="C48" s="72" t="s">
        <v>61</v>
      </c>
      <c r="D48" s="72"/>
      <c r="E48" s="71" t="s">
        <v>125</v>
      </c>
      <c r="F48" s="71"/>
      <c r="G48" s="24">
        <v>2</v>
      </c>
      <c r="H48" s="24">
        <v>2</v>
      </c>
      <c r="I48" s="24">
        <v>2</v>
      </c>
      <c r="J48" s="24">
        <v>2</v>
      </c>
      <c r="K48" s="24">
        <v>2</v>
      </c>
      <c r="L48" s="24">
        <v>2</v>
      </c>
      <c r="M48" s="46">
        <v>1</v>
      </c>
      <c r="N48" s="45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3"/>
      <c r="AB48" s="23"/>
      <c r="AC48" s="23"/>
      <c r="AD48" s="23"/>
      <c r="AE48" s="23"/>
      <c r="AF48" s="23"/>
    </row>
    <row r="49" spans="1:32" x14ac:dyDescent="0.3">
      <c r="A49" s="79"/>
      <c r="B49" s="79"/>
      <c r="C49" s="72" t="s">
        <v>117</v>
      </c>
      <c r="D49" s="72"/>
      <c r="E49" s="71" t="s">
        <v>125</v>
      </c>
      <c r="F49" s="71"/>
      <c r="G49" s="24">
        <v>2</v>
      </c>
      <c r="H49" s="24">
        <v>2</v>
      </c>
      <c r="I49" s="24">
        <v>2</v>
      </c>
      <c r="J49" s="24">
        <v>2</v>
      </c>
      <c r="K49" s="24">
        <v>2</v>
      </c>
      <c r="L49" s="24">
        <v>2</v>
      </c>
      <c r="M49" s="46">
        <v>2</v>
      </c>
      <c r="N49" s="45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3"/>
      <c r="AB49" s="23"/>
      <c r="AC49" s="23"/>
      <c r="AD49" s="23"/>
      <c r="AE49" s="23"/>
      <c r="AF49" s="23"/>
    </row>
    <row r="50" spans="1:32" x14ac:dyDescent="0.3">
      <c r="A50" s="79"/>
      <c r="B50" s="79"/>
      <c r="C50" s="72" t="s">
        <v>62</v>
      </c>
      <c r="D50" s="72"/>
      <c r="E50" s="71" t="s">
        <v>125</v>
      </c>
      <c r="F50" s="71"/>
      <c r="G50" s="24">
        <v>1</v>
      </c>
      <c r="H50" s="24">
        <v>2</v>
      </c>
      <c r="I50" s="24">
        <v>2</v>
      </c>
      <c r="J50" s="24">
        <v>2</v>
      </c>
      <c r="K50" s="24">
        <v>2</v>
      </c>
      <c r="L50" s="24">
        <v>2</v>
      </c>
      <c r="M50" s="46">
        <v>2</v>
      </c>
      <c r="N50" s="45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3"/>
      <c r="AB50" s="23"/>
      <c r="AC50" s="23"/>
      <c r="AD50" s="23"/>
      <c r="AE50" s="23"/>
      <c r="AF50" s="23"/>
    </row>
    <row r="51" spans="1:32" x14ac:dyDescent="0.3">
      <c r="A51" s="79"/>
      <c r="B51" s="79"/>
      <c r="C51" s="67"/>
      <c r="D51" s="68"/>
      <c r="E51" s="65"/>
      <c r="F51" s="66"/>
      <c r="G51" s="46"/>
      <c r="H51" s="46"/>
      <c r="I51" s="46"/>
      <c r="J51" s="46"/>
      <c r="K51" s="46"/>
      <c r="L51" s="46"/>
      <c r="M51" s="46"/>
      <c r="N51" s="47">
        <v>-1</v>
      </c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23"/>
      <c r="AB51" s="23"/>
      <c r="AC51" s="23"/>
      <c r="AD51" s="23"/>
      <c r="AE51" s="23"/>
      <c r="AF51" s="23"/>
    </row>
    <row r="52" spans="1:32" x14ac:dyDescent="0.3">
      <c r="A52" s="79"/>
      <c r="B52" s="79"/>
      <c r="C52" s="72" t="s">
        <v>63</v>
      </c>
      <c r="D52" s="72"/>
      <c r="E52" s="71" t="s">
        <v>126</v>
      </c>
      <c r="F52" s="71"/>
      <c r="G52" s="24">
        <v>2</v>
      </c>
      <c r="H52" s="24">
        <v>2</v>
      </c>
      <c r="I52" s="24">
        <v>2</v>
      </c>
      <c r="J52" s="24">
        <v>2</v>
      </c>
      <c r="K52" s="24">
        <v>2</v>
      </c>
      <c r="L52" s="24">
        <v>2</v>
      </c>
      <c r="M52" s="46">
        <v>1</v>
      </c>
      <c r="N52" s="45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3"/>
      <c r="AB52" s="23"/>
      <c r="AC52" s="23"/>
      <c r="AD52" s="23"/>
      <c r="AE52" s="23"/>
      <c r="AF52" s="23"/>
    </row>
    <row r="53" spans="1:32" x14ac:dyDescent="0.3">
      <c r="A53" s="79"/>
      <c r="B53" s="79"/>
      <c r="C53" s="72" t="s">
        <v>64</v>
      </c>
      <c r="D53" s="72"/>
      <c r="E53" s="71" t="s">
        <v>126</v>
      </c>
      <c r="F53" s="71"/>
      <c r="G53" s="24">
        <v>2</v>
      </c>
      <c r="H53" s="24">
        <v>2</v>
      </c>
      <c r="I53" s="24">
        <v>2</v>
      </c>
      <c r="J53" s="24">
        <v>2</v>
      </c>
      <c r="K53" s="24">
        <v>2</v>
      </c>
      <c r="L53" s="24">
        <v>2</v>
      </c>
      <c r="M53" s="46">
        <v>1</v>
      </c>
      <c r="N53" s="45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3"/>
      <c r="AB53" s="23"/>
      <c r="AC53" s="23"/>
      <c r="AD53" s="23"/>
      <c r="AE53" s="23"/>
      <c r="AF53" s="23"/>
    </row>
    <row r="54" spans="1:32" x14ac:dyDescent="0.3">
      <c r="A54" s="79"/>
      <c r="B54" s="79"/>
      <c r="C54" s="72" t="s">
        <v>65</v>
      </c>
      <c r="D54" s="72"/>
      <c r="E54" s="71" t="s">
        <v>126</v>
      </c>
      <c r="F54" s="71"/>
      <c r="G54" s="24">
        <v>2</v>
      </c>
      <c r="H54" s="24">
        <v>2</v>
      </c>
      <c r="I54" s="24">
        <v>2</v>
      </c>
      <c r="J54" s="24">
        <v>2</v>
      </c>
      <c r="K54" s="24">
        <v>2</v>
      </c>
      <c r="L54" s="24">
        <v>2</v>
      </c>
      <c r="M54" s="46">
        <v>2</v>
      </c>
      <c r="N54" s="45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3"/>
      <c r="AB54" s="23"/>
      <c r="AC54" s="23"/>
      <c r="AD54" s="23"/>
      <c r="AE54" s="23"/>
      <c r="AF54" s="23"/>
    </row>
    <row r="55" spans="1:32" x14ac:dyDescent="0.3">
      <c r="A55" s="79"/>
      <c r="B55" s="79"/>
      <c r="C55" s="72" t="s">
        <v>66</v>
      </c>
      <c r="D55" s="72"/>
      <c r="E55" s="71" t="s">
        <v>123</v>
      </c>
      <c r="F55" s="71"/>
      <c r="G55" s="24">
        <v>2</v>
      </c>
      <c r="H55" s="24">
        <v>2</v>
      </c>
      <c r="I55" s="24">
        <v>2</v>
      </c>
      <c r="J55" s="24">
        <v>2</v>
      </c>
      <c r="K55" s="24">
        <v>2</v>
      </c>
      <c r="L55" s="24">
        <v>2</v>
      </c>
      <c r="M55" s="46">
        <v>1</v>
      </c>
      <c r="N55" s="45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3"/>
      <c r="AB55" s="23"/>
      <c r="AC55" s="23"/>
      <c r="AD55" s="23"/>
      <c r="AE55" s="23"/>
      <c r="AF55" s="23"/>
    </row>
    <row r="56" spans="1:32" x14ac:dyDescent="0.3">
      <c r="A56" s="79"/>
      <c r="B56" s="79"/>
      <c r="C56" s="72" t="s">
        <v>67</v>
      </c>
      <c r="D56" s="72"/>
      <c r="E56" s="71" t="s">
        <v>123</v>
      </c>
      <c r="F56" s="71"/>
      <c r="G56" s="24">
        <v>2</v>
      </c>
      <c r="H56" s="24">
        <v>2</v>
      </c>
      <c r="I56" s="24">
        <v>2</v>
      </c>
      <c r="J56" s="24">
        <v>2</v>
      </c>
      <c r="K56" s="24">
        <v>2</v>
      </c>
      <c r="L56" s="24">
        <v>2</v>
      </c>
      <c r="M56" s="46">
        <v>2</v>
      </c>
      <c r="N56" s="45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3"/>
      <c r="AB56" s="23"/>
      <c r="AC56" s="23"/>
      <c r="AD56" s="23"/>
      <c r="AE56" s="23"/>
      <c r="AF56" s="23"/>
    </row>
    <row r="57" spans="1:32" x14ac:dyDescent="0.3">
      <c r="A57" s="79"/>
      <c r="B57" s="79"/>
      <c r="C57" s="72" t="s">
        <v>68</v>
      </c>
      <c r="D57" s="72"/>
      <c r="E57" s="71" t="s">
        <v>123</v>
      </c>
      <c r="F57" s="71"/>
      <c r="G57" s="24">
        <v>3</v>
      </c>
      <c r="H57" s="24">
        <v>2</v>
      </c>
      <c r="I57" s="24">
        <v>2</v>
      </c>
      <c r="J57" s="24">
        <v>2</v>
      </c>
      <c r="K57" s="24">
        <v>2</v>
      </c>
      <c r="L57" s="24">
        <v>2</v>
      </c>
      <c r="M57" s="46">
        <v>2</v>
      </c>
      <c r="N57" s="45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3"/>
      <c r="AB57" s="23"/>
      <c r="AC57" s="23"/>
      <c r="AD57" s="23"/>
      <c r="AE57" s="23"/>
      <c r="AF57" s="23"/>
    </row>
    <row r="58" spans="1:32" x14ac:dyDescent="0.3">
      <c r="A58" s="79"/>
      <c r="B58" s="79"/>
      <c r="C58" s="67"/>
      <c r="D58" s="68"/>
      <c r="E58" s="65"/>
      <c r="F58" s="66"/>
      <c r="G58" s="46"/>
      <c r="H58" s="46"/>
      <c r="I58" s="46"/>
      <c r="J58" s="46"/>
      <c r="K58" s="46"/>
      <c r="L58" s="46"/>
      <c r="M58" s="46"/>
      <c r="N58" s="56">
        <v>1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23"/>
      <c r="AB58" s="23"/>
      <c r="AC58" s="23"/>
      <c r="AD58" s="23"/>
      <c r="AE58" s="23"/>
      <c r="AF58" s="23"/>
    </row>
    <row r="59" spans="1:32" x14ac:dyDescent="0.3">
      <c r="A59" s="79"/>
      <c r="B59" s="79"/>
      <c r="C59" s="83" t="s">
        <v>55</v>
      </c>
      <c r="D59" s="83"/>
      <c r="E59" s="71" t="s">
        <v>121</v>
      </c>
      <c r="F59" s="71"/>
      <c r="G59" s="24">
        <v>10</v>
      </c>
      <c r="H59" s="24">
        <v>10</v>
      </c>
      <c r="I59" s="24">
        <v>10</v>
      </c>
      <c r="J59" s="24">
        <v>10</v>
      </c>
      <c r="K59" s="24">
        <v>10</v>
      </c>
      <c r="L59" s="24">
        <v>10</v>
      </c>
      <c r="M59" s="24">
        <v>10</v>
      </c>
      <c r="N59" s="24">
        <v>4</v>
      </c>
      <c r="O59" s="45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3"/>
      <c r="AB59" s="23"/>
      <c r="AC59" s="23"/>
      <c r="AD59" s="23"/>
      <c r="AE59" s="23"/>
      <c r="AF59" s="23"/>
    </row>
    <row r="60" spans="1:32" x14ac:dyDescent="0.3">
      <c r="A60" s="79"/>
      <c r="B60" s="62" t="s">
        <v>16</v>
      </c>
      <c r="C60" s="72" t="s">
        <v>69</v>
      </c>
      <c r="D60" s="72"/>
      <c r="E60" s="71" t="s">
        <v>126</v>
      </c>
      <c r="F60" s="71"/>
      <c r="G60" s="24">
        <v>3</v>
      </c>
      <c r="H60" s="24">
        <v>3</v>
      </c>
      <c r="I60" s="24">
        <v>3</v>
      </c>
      <c r="J60" s="24">
        <v>3</v>
      </c>
      <c r="K60" s="24">
        <v>3</v>
      </c>
      <c r="L60" s="24">
        <v>3</v>
      </c>
      <c r="M60" s="24">
        <v>3</v>
      </c>
      <c r="N60" s="24">
        <v>3</v>
      </c>
      <c r="O60" s="24">
        <v>2</v>
      </c>
      <c r="P60" s="45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3"/>
      <c r="AB60" s="23"/>
      <c r="AC60" s="23"/>
      <c r="AD60" s="23"/>
      <c r="AE60" s="23"/>
      <c r="AF60" s="23"/>
    </row>
    <row r="61" spans="1:32" x14ac:dyDescent="0.3">
      <c r="A61" s="79"/>
      <c r="B61" s="63"/>
      <c r="C61" s="72" t="s">
        <v>70</v>
      </c>
      <c r="D61" s="72"/>
      <c r="E61" s="71" t="s">
        <v>126</v>
      </c>
      <c r="F61" s="71"/>
      <c r="G61" s="24">
        <v>2</v>
      </c>
      <c r="H61" s="24">
        <v>3</v>
      </c>
      <c r="I61" s="24">
        <v>3</v>
      </c>
      <c r="J61" s="24">
        <v>3</v>
      </c>
      <c r="K61" s="24">
        <v>3</v>
      </c>
      <c r="L61" s="24">
        <v>3</v>
      </c>
      <c r="M61" s="24">
        <v>3</v>
      </c>
      <c r="N61" s="24">
        <v>3</v>
      </c>
      <c r="O61" s="24">
        <v>3</v>
      </c>
      <c r="P61" s="45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3"/>
      <c r="AB61" s="23"/>
      <c r="AC61" s="23"/>
      <c r="AD61" s="23"/>
      <c r="AE61" s="23"/>
      <c r="AF61" s="23"/>
    </row>
    <row r="62" spans="1:32" x14ac:dyDescent="0.3">
      <c r="A62" s="79"/>
      <c r="B62" s="63"/>
      <c r="C62" s="67"/>
      <c r="D62" s="68"/>
      <c r="E62" s="65"/>
      <c r="F62" s="66"/>
      <c r="G62" s="46"/>
      <c r="H62" s="46"/>
      <c r="I62" s="46"/>
      <c r="J62" s="46"/>
      <c r="K62" s="46"/>
      <c r="L62" s="46"/>
      <c r="M62" s="46"/>
      <c r="N62" s="46"/>
      <c r="O62" s="46"/>
      <c r="P62" s="47">
        <v>-1</v>
      </c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23"/>
      <c r="AB62" s="23"/>
      <c r="AC62" s="23"/>
      <c r="AD62" s="23"/>
      <c r="AE62" s="23"/>
      <c r="AF62" s="23"/>
    </row>
    <row r="63" spans="1:32" x14ac:dyDescent="0.3">
      <c r="A63" s="79"/>
      <c r="B63" s="63"/>
      <c r="C63" s="72" t="s">
        <v>71</v>
      </c>
      <c r="D63" s="72"/>
      <c r="E63" s="71" t="s">
        <v>127</v>
      </c>
      <c r="F63" s="71"/>
      <c r="G63" s="24">
        <v>6</v>
      </c>
      <c r="H63" s="24">
        <v>6</v>
      </c>
      <c r="I63" s="24">
        <v>6</v>
      </c>
      <c r="J63" s="24">
        <v>6</v>
      </c>
      <c r="K63" s="24">
        <v>6</v>
      </c>
      <c r="L63" s="24">
        <v>6</v>
      </c>
      <c r="M63" s="24">
        <v>6</v>
      </c>
      <c r="N63" s="24">
        <v>6</v>
      </c>
      <c r="O63" s="24">
        <v>2</v>
      </c>
      <c r="P63" s="45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3"/>
      <c r="AB63" s="23"/>
      <c r="AC63" s="23"/>
      <c r="AD63" s="23"/>
      <c r="AE63" s="23"/>
      <c r="AF63" s="23"/>
    </row>
    <row r="64" spans="1:32" x14ac:dyDescent="0.3">
      <c r="A64" s="79"/>
      <c r="B64" s="63"/>
      <c r="C64" s="72" t="s">
        <v>306</v>
      </c>
      <c r="D64" s="72"/>
      <c r="E64" s="71" t="s">
        <v>125</v>
      </c>
      <c r="F64" s="71"/>
      <c r="G64" s="24">
        <v>4</v>
      </c>
      <c r="H64" s="24">
        <v>4</v>
      </c>
      <c r="I64" s="24">
        <v>4</v>
      </c>
      <c r="J64" s="24">
        <v>4</v>
      </c>
      <c r="K64" s="24">
        <v>4</v>
      </c>
      <c r="L64" s="24">
        <v>4</v>
      </c>
      <c r="M64" s="24">
        <v>4</v>
      </c>
      <c r="N64" s="24">
        <v>4</v>
      </c>
      <c r="O64" s="24">
        <v>3</v>
      </c>
      <c r="P64" s="45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3"/>
      <c r="AB64" s="23"/>
      <c r="AC64" s="23"/>
      <c r="AD64" s="23"/>
      <c r="AE64" s="23"/>
      <c r="AF64" s="23"/>
    </row>
    <row r="65" spans="1:32" x14ac:dyDescent="0.3">
      <c r="A65" s="79"/>
      <c r="B65" s="63"/>
      <c r="C65" s="72" t="s">
        <v>72</v>
      </c>
      <c r="D65" s="72"/>
      <c r="E65" s="71" t="s">
        <v>125</v>
      </c>
      <c r="F65" s="71"/>
      <c r="G65" s="24">
        <v>5</v>
      </c>
      <c r="H65" s="24">
        <v>4</v>
      </c>
      <c r="I65" s="24">
        <v>4</v>
      </c>
      <c r="J65" s="24">
        <v>4</v>
      </c>
      <c r="K65" s="24">
        <v>4</v>
      </c>
      <c r="L65" s="24">
        <v>4</v>
      </c>
      <c r="M65" s="24">
        <v>4</v>
      </c>
      <c r="N65" s="24">
        <v>4</v>
      </c>
      <c r="O65" s="24">
        <v>2</v>
      </c>
      <c r="P65" s="45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3"/>
      <c r="AB65" s="23"/>
      <c r="AC65" s="23"/>
      <c r="AD65" s="23"/>
      <c r="AE65" s="23"/>
      <c r="AF65" s="23"/>
    </row>
    <row r="66" spans="1:32" x14ac:dyDescent="0.3">
      <c r="A66" s="79"/>
      <c r="B66" s="63"/>
      <c r="C66" s="67"/>
      <c r="D66" s="68"/>
      <c r="E66" s="65"/>
      <c r="F66" s="66"/>
      <c r="G66" s="46"/>
      <c r="H66" s="46"/>
      <c r="I66" s="46"/>
      <c r="J66" s="46"/>
      <c r="K66" s="46"/>
      <c r="L66" s="46"/>
      <c r="M66" s="46"/>
      <c r="N66" s="46"/>
      <c r="O66" s="46"/>
      <c r="P66" s="56">
        <v>1</v>
      </c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23"/>
      <c r="AB66" s="23"/>
      <c r="AC66" s="23"/>
      <c r="AD66" s="23"/>
      <c r="AE66" s="23"/>
      <c r="AF66" s="23"/>
    </row>
    <row r="67" spans="1:32" x14ac:dyDescent="0.3">
      <c r="A67" s="79"/>
      <c r="B67" s="63"/>
      <c r="C67" s="72" t="s">
        <v>73</v>
      </c>
      <c r="D67" s="72"/>
      <c r="E67" s="71" t="s">
        <v>127</v>
      </c>
      <c r="F67" s="71"/>
      <c r="G67" s="24">
        <v>3</v>
      </c>
      <c r="H67" s="24">
        <v>3</v>
      </c>
      <c r="I67" s="24">
        <v>3</v>
      </c>
      <c r="J67" s="24">
        <v>3</v>
      </c>
      <c r="K67" s="24">
        <v>3</v>
      </c>
      <c r="L67" s="24">
        <v>3</v>
      </c>
      <c r="M67" s="24">
        <v>3</v>
      </c>
      <c r="N67" s="24">
        <v>3</v>
      </c>
      <c r="O67" s="24">
        <v>3</v>
      </c>
      <c r="P67" s="24">
        <v>1</v>
      </c>
      <c r="Q67" s="45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3"/>
      <c r="AB67" s="23"/>
      <c r="AC67" s="23"/>
      <c r="AD67" s="23"/>
      <c r="AE67" s="23"/>
      <c r="AF67" s="23"/>
    </row>
    <row r="68" spans="1:32" x14ac:dyDescent="0.3">
      <c r="A68" s="79"/>
      <c r="B68" s="63"/>
      <c r="C68" s="72" t="s">
        <v>74</v>
      </c>
      <c r="D68" s="72"/>
      <c r="E68" s="71" t="s">
        <v>127</v>
      </c>
      <c r="F68" s="71"/>
      <c r="G68" s="24">
        <v>3</v>
      </c>
      <c r="H68" s="24">
        <v>3</v>
      </c>
      <c r="I68" s="24">
        <v>3</v>
      </c>
      <c r="J68" s="24">
        <v>3</v>
      </c>
      <c r="K68" s="24">
        <v>3</v>
      </c>
      <c r="L68" s="24">
        <v>3</v>
      </c>
      <c r="M68" s="24">
        <v>3</v>
      </c>
      <c r="N68" s="24">
        <v>3</v>
      </c>
      <c r="O68" s="24">
        <v>3</v>
      </c>
      <c r="P68" s="24">
        <v>3</v>
      </c>
      <c r="Q68" s="45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3"/>
      <c r="AB68" s="23"/>
      <c r="AC68" s="23"/>
      <c r="AD68" s="23"/>
      <c r="AE68" s="23"/>
      <c r="AF68" s="23"/>
    </row>
    <row r="69" spans="1:32" x14ac:dyDescent="0.3">
      <c r="A69" s="79"/>
      <c r="B69" s="63"/>
      <c r="C69" s="72" t="s">
        <v>75</v>
      </c>
      <c r="D69" s="72"/>
      <c r="E69" s="71" t="s">
        <v>125</v>
      </c>
      <c r="F69" s="71"/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24">
        <v>3</v>
      </c>
      <c r="M69" s="24">
        <v>3</v>
      </c>
      <c r="N69" s="24">
        <v>3</v>
      </c>
      <c r="O69" s="24">
        <v>3</v>
      </c>
      <c r="P69" s="46">
        <v>2</v>
      </c>
      <c r="Q69" s="45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3"/>
      <c r="AB69" s="23"/>
      <c r="AC69" s="23"/>
      <c r="AD69" s="23"/>
      <c r="AE69" s="23"/>
      <c r="AF69" s="23"/>
    </row>
    <row r="70" spans="1:32" x14ac:dyDescent="0.3">
      <c r="A70" s="79"/>
      <c r="B70" s="63"/>
      <c r="C70" s="72" t="s">
        <v>76</v>
      </c>
      <c r="D70" s="72"/>
      <c r="E70" s="71" t="s">
        <v>125</v>
      </c>
      <c r="F70" s="71"/>
      <c r="G70" s="24">
        <v>3</v>
      </c>
      <c r="H70" s="24">
        <v>3</v>
      </c>
      <c r="I70" s="24">
        <v>3</v>
      </c>
      <c r="J70" s="24">
        <v>3</v>
      </c>
      <c r="K70" s="24">
        <v>3</v>
      </c>
      <c r="L70" s="24">
        <v>3</v>
      </c>
      <c r="M70" s="24">
        <v>3</v>
      </c>
      <c r="N70" s="24">
        <v>3</v>
      </c>
      <c r="O70" s="24">
        <v>3</v>
      </c>
      <c r="P70" s="24">
        <v>3</v>
      </c>
      <c r="Q70" s="45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3"/>
      <c r="AB70" s="23"/>
      <c r="AC70" s="23"/>
      <c r="AD70" s="23"/>
      <c r="AE70" s="23"/>
      <c r="AF70" s="23"/>
    </row>
    <row r="71" spans="1:32" x14ac:dyDescent="0.3">
      <c r="A71" s="79"/>
      <c r="B71" s="63"/>
      <c r="C71" s="72" t="s">
        <v>77</v>
      </c>
      <c r="D71" s="72"/>
      <c r="E71" s="71" t="s">
        <v>126</v>
      </c>
      <c r="F71" s="71"/>
      <c r="G71" s="24">
        <v>3</v>
      </c>
      <c r="H71" s="24">
        <v>3</v>
      </c>
      <c r="I71" s="24">
        <v>3</v>
      </c>
      <c r="J71" s="24">
        <v>3</v>
      </c>
      <c r="K71" s="24">
        <v>3</v>
      </c>
      <c r="L71" s="24">
        <v>3</v>
      </c>
      <c r="M71" s="24">
        <v>3</v>
      </c>
      <c r="N71" s="24">
        <v>3</v>
      </c>
      <c r="O71" s="24">
        <v>3</v>
      </c>
      <c r="P71" s="24">
        <v>2</v>
      </c>
      <c r="Q71" s="45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3"/>
      <c r="AB71" s="23"/>
      <c r="AC71" s="23"/>
      <c r="AD71" s="23"/>
      <c r="AE71" s="23"/>
      <c r="AF71" s="23"/>
    </row>
    <row r="72" spans="1:32" x14ac:dyDescent="0.3">
      <c r="A72" s="79"/>
      <c r="B72" s="63"/>
      <c r="C72" s="72" t="s">
        <v>78</v>
      </c>
      <c r="D72" s="72"/>
      <c r="E72" s="71" t="s">
        <v>126</v>
      </c>
      <c r="F72" s="71"/>
      <c r="G72" s="24">
        <v>4</v>
      </c>
      <c r="H72" s="24">
        <v>3</v>
      </c>
      <c r="I72" s="24">
        <v>3</v>
      </c>
      <c r="J72" s="24">
        <v>3</v>
      </c>
      <c r="K72" s="24">
        <v>3</v>
      </c>
      <c r="L72" s="24">
        <v>3</v>
      </c>
      <c r="M72" s="24">
        <v>3</v>
      </c>
      <c r="N72" s="24">
        <v>3</v>
      </c>
      <c r="O72" s="24">
        <v>3</v>
      </c>
      <c r="P72" s="24">
        <v>3</v>
      </c>
      <c r="Q72" s="45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3"/>
      <c r="AB72" s="23"/>
      <c r="AC72" s="23"/>
      <c r="AD72" s="23"/>
      <c r="AE72" s="23"/>
      <c r="AF72" s="23"/>
    </row>
    <row r="73" spans="1:32" x14ac:dyDescent="0.3">
      <c r="A73" s="79"/>
      <c r="B73" s="63"/>
      <c r="C73" s="67"/>
      <c r="D73" s="68"/>
      <c r="E73" s="65"/>
      <c r="F73" s="6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56">
        <v>1</v>
      </c>
      <c r="R73" s="46"/>
      <c r="S73" s="46"/>
      <c r="T73" s="46"/>
      <c r="U73" s="46"/>
      <c r="V73" s="46"/>
      <c r="W73" s="46"/>
      <c r="X73" s="46"/>
      <c r="Y73" s="46"/>
      <c r="Z73" s="46"/>
      <c r="AA73" s="23"/>
      <c r="AB73" s="23"/>
      <c r="AC73" s="23"/>
      <c r="AD73" s="23"/>
      <c r="AE73" s="23"/>
      <c r="AF73" s="23"/>
    </row>
    <row r="74" spans="1:32" x14ac:dyDescent="0.3">
      <c r="A74" s="79"/>
      <c r="B74" s="63"/>
      <c r="C74" s="72" t="s">
        <v>79</v>
      </c>
      <c r="D74" s="72"/>
      <c r="E74" s="71" t="s">
        <v>125</v>
      </c>
      <c r="F74" s="71"/>
      <c r="G74" s="24">
        <v>3</v>
      </c>
      <c r="H74" s="24">
        <v>3</v>
      </c>
      <c r="I74" s="24">
        <v>3</v>
      </c>
      <c r="J74" s="24">
        <v>3</v>
      </c>
      <c r="K74" s="24">
        <v>3</v>
      </c>
      <c r="L74" s="24">
        <v>3</v>
      </c>
      <c r="M74" s="24">
        <v>3</v>
      </c>
      <c r="N74" s="24">
        <v>3</v>
      </c>
      <c r="O74" s="24">
        <v>3</v>
      </c>
      <c r="P74" s="24">
        <v>3</v>
      </c>
      <c r="Q74" s="46">
        <v>2</v>
      </c>
      <c r="R74" s="45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3"/>
      <c r="AB74" s="23"/>
      <c r="AC74" s="23"/>
      <c r="AD74" s="23"/>
      <c r="AE74" s="23"/>
      <c r="AF74" s="23"/>
    </row>
    <row r="75" spans="1:32" x14ac:dyDescent="0.3">
      <c r="A75" s="79"/>
      <c r="B75" s="63"/>
      <c r="C75" s="72" t="s">
        <v>80</v>
      </c>
      <c r="D75" s="72"/>
      <c r="E75" s="71" t="s">
        <v>125</v>
      </c>
      <c r="F75" s="71"/>
      <c r="G75" s="24">
        <v>3</v>
      </c>
      <c r="H75" s="24">
        <v>3</v>
      </c>
      <c r="I75" s="24">
        <v>3</v>
      </c>
      <c r="J75" s="24">
        <v>3</v>
      </c>
      <c r="K75" s="24">
        <v>3</v>
      </c>
      <c r="L75" s="24">
        <v>3</v>
      </c>
      <c r="M75" s="24">
        <v>3</v>
      </c>
      <c r="N75" s="24">
        <v>3</v>
      </c>
      <c r="O75" s="24">
        <v>3</v>
      </c>
      <c r="P75" s="24">
        <v>3</v>
      </c>
      <c r="Q75" s="46">
        <v>3</v>
      </c>
      <c r="R75" s="45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3"/>
      <c r="AB75" s="23"/>
      <c r="AC75" s="23"/>
      <c r="AD75" s="23"/>
      <c r="AE75" s="23"/>
      <c r="AF75" s="23"/>
    </row>
    <row r="76" spans="1:32" x14ac:dyDescent="0.3">
      <c r="A76" s="79"/>
      <c r="B76" s="63"/>
      <c r="C76" s="72" t="s">
        <v>81</v>
      </c>
      <c r="D76" s="72"/>
      <c r="E76" s="71" t="s">
        <v>126</v>
      </c>
      <c r="F76" s="71"/>
      <c r="G76" s="24">
        <v>3</v>
      </c>
      <c r="H76" s="24">
        <v>3</v>
      </c>
      <c r="I76" s="24">
        <v>3</v>
      </c>
      <c r="J76" s="24">
        <v>3</v>
      </c>
      <c r="K76" s="24">
        <v>3</v>
      </c>
      <c r="L76" s="24">
        <v>3</v>
      </c>
      <c r="M76" s="24">
        <v>3</v>
      </c>
      <c r="N76" s="24">
        <v>3</v>
      </c>
      <c r="O76" s="24">
        <v>3</v>
      </c>
      <c r="P76" s="24">
        <v>3</v>
      </c>
      <c r="Q76" s="46">
        <v>2</v>
      </c>
      <c r="R76" s="45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3"/>
      <c r="AB76" s="23"/>
      <c r="AC76" s="23"/>
      <c r="AD76" s="23"/>
      <c r="AE76" s="23"/>
      <c r="AF76" s="23"/>
    </row>
    <row r="77" spans="1:32" x14ac:dyDescent="0.3">
      <c r="A77" s="79"/>
      <c r="B77" s="63"/>
      <c r="C77" s="72" t="s">
        <v>82</v>
      </c>
      <c r="D77" s="72"/>
      <c r="E77" s="71" t="s">
        <v>126</v>
      </c>
      <c r="F77" s="71"/>
      <c r="G77" s="24">
        <v>2</v>
      </c>
      <c r="H77" s="24">
        <v>3</v>
      </c>
      <c r="I77" s="24">
        <v>3</v>
      </c>
      <c r="J77" s="24">
        <v>3</v>
      </c>
      <c r="K77" s="24">
        <v>3</v>
      </c>
      <c r="L77" s="24">
        <v>3</v>
      </c>
      <c r="M77" s="24">
        <v>3</v>
      </c>
      <c r="N77" s="24">
        <v>3</v>
      </c>
      <c r="O77" s="24">
        <v>3</v>
      </c>
      <c r="P77" s="24">
        <v>3</v>
      </c>
      <c r="Q77" s="46">
        <v>3</v>
      </c>
      <c r="R77" s="45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3"/>
      <c r="AB77" s="23"/>
      <c r="AC77" s="23"/>
      <c r="AD77" s="23"/>
      <c r="AE77" s="23"/>
      <c r="AF77" s="23"/>
    </row>
    <row r="78" spans="1:32" x14ac:dyDescent="0.3">
      <c r="A78" s="79"/>
      <c r="B78" s="63"/>
      <c r="C78" s="67"/>
      <c r="D78" s="68"/>
      <c r="E78" s="65"/>
      <c r="F78" s="6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7">
        <v>-1</v>
      </c>
      <c r="S78" s="46"/>
      <c r="T78" s="46"/>
      <c r="U78" s="46"/>
      <c r="V78" s="46"/>
      <c r="W78" s="46"/>
      <c r="X78" s="46"/>
      <c r="Y78" s="46"/>
      <c r="Z78" s="46"/>
      <c r="AA78" s="23"/>
      <c r="AB78" s="23"/>
      <c r="AC78" s="23"/>
      <c r="AD78" s="23"/>
      <c r="AE78" s="23"/>
      <c r="AF78" s="23"/>
    </row>
    <row r="79" spans="1:32" x14ac:dyDescent="0.3">
      <c r="A79" s="79"/>
      <c r="B79" s="63"/>
      <c r="C79" s="72" t="s">
        <v>83</v>
      </c>
      <c r="D79" s="72"/>
      <c r="E79" s="71" t="s">
        <v>122</v>
      </c>
      <c r="F79" s="71"/>
      <c r="G79" s="24">
        <v>4</v>
      </c>
      <c r="H79" s="24">
        <v>4</v>
      </c>
      <c r="I79" s="24">
        <v>4</v>
      </c>
      <c r="J79" s="24">
        <v>4</v>
      </c>
      <c r="K79" s="24">
        <v>4</v>
      </c>
      <c r="L79" s="24">
        <v>4</v>
      </c>
      <c r="M79" s="24">
        <v>4</v>
      </c>
      <c r="N79" s="24">
        <v>4</v>
      </c>
      <c r="O79" s="24">
        <v>4</v>
      </c>
      <c r="P79" s="24">
        <v>4</v>
      </c>
      <c r="Q79" s="46">
        <v>1</v>
      </c>
      <c r="R79" s="45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3"/>
      <c r="AB79" s="23"/>
      <c r="AC79" s="23"/>
      <c r="AD79" s="23"/>
      <c r="AE79" s="23"/>
      <c r="AF79" s="23"/>
    </row>
    <row r="80" spans="1:32" x14ac:dyDescent="0.3">
      <c r="A80" s="79"/>
      <c r="B80" s="63"/>
      <c r="C80" s="72" t="s">
        <v>84</v>
      </c>
      <c r="D80" s="72"/>
      <c r="E80" s="71" t="s">
        <v>123</v>
      </c>
      <c r="F80" s="71"/>
      <c r="G80" s="24">
        <v>4</v>
      </c>
      <c r="H80" s="24">
        <v>4</v>
      </c>
      <c r="I80" s="24">
        <v>4</v>
      </c>
      <c r="J80" s="24">
        <v>4</v>
      </c>
      <c r="K80" s="24">
        <v>4</v>
      </c>
      <c r="L80" s="24">
        <v>4</v>
      </c>
      <c r="M80" s="24">
        <v>4</v>
      </c>
      <c r="N80" s="24">
        <v>4</v>
      </c>
      <c r="O80" s="24">
        <v>4</v>
      </c>
      <c r="P80" s="24">
        <v>4</v>
      </c>
      <c r="Q80" s="46">
        <v>2</v>
      </c>
      <c r="R80" s="45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3"/>
      <c r="AB80" s="23"/>
      <c r="AC80" s="23"/>
      <c r="AD80" s="23"/>
      <c r="AE80" s="23"/>
      <c r="AF80" s="23"/>
    </row>
    <row r="81" spans="1:32" x14ac:dyDescent="0.3">
      <c r="A81" s="79"/>
      <c r="B81" s="63"/>
      <c r="C81" s="72" t="s">
        <v>85</v>
      </c>
      <c r="D81" s="72"/>
      <c r="E81" s="71" t="s">
        <v>127</v>
      </c>
      <c r="F81" s="71"/>
      <c r="G81" s="24">
        <v>3</v>
      </c>
      <c r="H81" s="24">
        <v>4</v>
      </c>
      <c r="I81" s="24">
        <v>4</v>
      </c>
      <c r="J81" s="24">
        <v>4</v>
      </c>
      <c r="K81" s="24">
        <v>4</v>
      </c>
      <c r="L81" s="24">
        <v>4</v>
      </c>
      <c r="M81" s="24">
        <v>4</v>
      </c>
      <c r="N81" s="24">
        <v>4</v>
      </c>
      <c r="O81" s="24">
        <v>4</v>
      </c>
      <c r="P81" s="24">
        <v>4</v>
      </c>
      <c r="Q81" s="46">
        <v>4</v>
      </c>
      <c r="R81" s="45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3"/>
      <c r="AB81" s="23"/>
      <c r="AC81" s="23"/>
      <c r="AD81" s="23"/>
      <c r="AE81" s="23"/>
      <c r="AF81" s="23"/>
    </row>
    <row r="82" spans="1:32" x14ac:dyDescent="0.3">
      <c r="A82" s="79"/>
      <c r="B82" s="63"/>
      <c r="C82" s="67"/>
      <c r="D82" s="68"/>
      <c r="E82" s="65"/>
      <c r="F82" s="6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7">
        <v>-1</v>
      </c>
      <c r="S82" s="46"/>
      <c r="T82" s="46"/>
      <c r="U82" s="46"/>
      <c r="V82" s="46"/>
      <c r="W82" s="46"/>
      <c r="X82" s="46"/>
      <c r="Y82" s="46"/>
      <c r="Z82" s="46"/>
      <c r="AA82" s="23"/>
      <c r="AB82" s="23"/>
      <c r="AC82" s="23"/>
      <c r="AD82" s="23"/>
      <c r="AE82" s="23"/>
      <c r="AF82" s="23"/>
    </row>
    <row r="83" spans="1:32" x14ac:dyDescent="0.3">
      <c r="A83" s="79"/>
      <c r="B83" s="63"/>
      <c r="C83" s="72" t="s">
        <v>307</v>
      </c>
      <c r="D83" s="72"/>
      <c r="E83" s="71" t="s">
        <v>122</v>
      </c>
      <c r="F83" s="71"/>
      <c r="G83" s="24">
        <v>4</v>
      </c>
      <c r="H83" s="24">
        <v>4</v>
      </c>
      <c r="I83" s="24">
        <v>4</v>
      </c>
      <c r="J83" s="24">
        <v>4</v>
      </c>
      <c r="K83" s="24">
        <v>4</v>
      </c>
      <c r="L83" s="24">
        <v>4</v>
      </c>
      <c r="M83" s="24">
        <v>4</v>
      </c>
      <c r="N83" s="24">
        <v>4</v>
      </c>
      <c r="O83" s="24">
        <v>4</v>
      </c>
      <c r="P83" s="24">
        <v>4</v>
      </c>
      <c r="Q83" s="46">
        <v>4</v>
      </c>
      <c r="R83" s="45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3"/>
      <c r="AB83" s="23"/>
      <c r="AC83" s="23"/>
      <c r="AD83" s="23"/>
      <c r="AE83" s="23"/>
      <c r="AF83" s="23"/>
    </row>
    <row r="84" spans="1:32" x14ac:dyDescent="0.3">
      <c r="A84" s="79"/>
      <c r="B84" s="63"/>
      <c r="C84" s="72" t="s">
        <v>86</v>
      </c>
      <c r="D84" s="72"/>
      <c r="E84" s="71" t="s">
        <v>123</v>
      </c>
      <c r="F84" s="71"/>
      <c r="G84" s="24">
        <v>5</v>
      </c>
      <c r="H84" s="24">
        <v>4</v>
      </c>
      <c r="I84" s="24">
        <v>4</v>
      </c>
      <c r="J84" s="24">
        <v>4</v>
      </c>
      <c r="K84" s="24">
        <v>4</v>
      </c>
      <c r="L84" s="24">
        <v>4</v>
      </c>
      <c r="M84" s="24">
        <v>4</v>
      </c>
      <c r="N84" s="24">
        <v>4</v>
      </c>
      <c r="O84" s="24">
        <v>4</v>
      </c>
      <c r="P84" s="24">
        <v>4</v>
      </c>
      <c r="Q84" s="24">
        <v>4</v>
      </c>
      <c r="R84" s="45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3"/>
      <c r="AB84" s="23"/>
      <c r="AC84" s="23"/>
      <c r="AD84" s="23"/>
      <c r="AE84" s="23"/>
      <c r="AF84" s="23"/>
    </row>
    <row r="85" spans="1:32" x14ac:dyDescent="0.3">
      <c r="A85" s="79"/>
      <c r="B85" s="63"/>
      <c r="C85" s="67"/>
      <c r="D85" s="68"/>
      <c r="E85" s="65"/>
      <c r="F85" s="6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56">
        <v>1</v>
      </c>
      <c r="S85" s="46"/>
      <c r="T85" s="46"/>
      <c r="U85" s="46"/>
      <c r="V85" s="46"/>
      <c r="W85" s="46"/>
      <c r="X85" s="46"/>
      <c r="Y85" s="46"/>
      <c r="Z85" s="46"/>
      <c r="AA85" s="23"/>
      <c r="AB85" s="23"/>
      <c r="AC85" s="23"/>
      <c r="AD85" s="23"/>
      <c r="AE85" s="23"/>
      <c r="AF85" s="23"/>
    </row>
    <row r="86" spans="1:32" x14ac:dyDescent="0.3">
      <c r="A86" s="79"/>
      <c r="B86" s="63"/>
      <c r="C86" s="72" t="s">
        <v>87</v>
      </c>
      <c r="D86" s="72"/>
      <c r="E86" s="71" t="s">
        <v>127</v>
      </c>
      <c r="F86" s="71"/>
      <c r="G86" s="24">
        <v>3</v>
      </c>
      <c r="H86" s="24">
        <v>4</v>
      </c>
      <c r="I86" s="24">
        <v>4</v>
      </c>
      <c r="J86" s="24">
        <v>4</v>
      </c>
      <c r="K86" s="24">
        <v>4</v>
      </c>
      <c r="L86" s="24">
        <v>4</v>
      </c>
      <c r="M86" s="24">
        <v>4</v>
      </c>
      <c r="N86" s="24">
        <v>4</v>
      </c>
      <c r="O86" s="24">
        <v>4</v>
      </c>
      <c r="P86" s="24">
        <v>4</v>
      </c>
      <c r="Q86" s="24">
        <v>4</v>
      </c>
      <c r="R86" s="46">
        <v>2</v>
      </c>
      <c r="S86" s="45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3"/>
      <c r="AB86" s="23"/>
      <c r="AC86" s="23"/>
      <c r="AD86" s="23"/>
      <c r="AE86" s="23"/>
      <c r="AF86" s="23"/>
    </row>
    <row r="87" spans="1:32" x14ac:dyDescent="0.3">
      <c r="A87" s="79"/>
      <c r="B87" s="63"/>
      <c r="C87" s="67"/>
      <c r="D87" s="68"/>
      <c r="E87" s="65"/>
      <c r="F87" s="6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7">
        <v>-1</v>
      </c>
      <c r="T87" s="46"/>
      <c r="U87" s="46"/>
      <c r="V87" s="46"/>
      <c r="W87" s="46"/>
      <c r="X87" s="46"/>
      <c r="Y87" s="46"/>
      <c r="Z87" s="46"/>
      <c r="AA87" s="23"/>
      <c r="AB87" s="23"/>
      <c r="AC87" s="23"/>
      <c r="AD87" s="23"/>
      <c r="AE87" s="23"/>
      <c r="AF87" s="23"/>
    </row>
    <row r="88" spans="1:32" x14ac:dyDescent="0.3">
      <c r="A88" s="79"/>
      <c r="B88" s="63"/>
      <c r="C88" s="72" t="s">
        <v>88</v>
      </c>
      <c r="D88" s="72"/>
      <c r="E88" s="71" t="s">
        <v>127</v>
      </c>
      <c r="F88" s="71"/>
      <c r="G88" s="24">
        <v>4</v>
      </c>
      <c r="H88" s="24">
        <v>4</v>
      </c>
      <c r="I88" s="24">
        <v>4</v>
      </c>
      <c r="J88" s="24">
        <v>4</v>
      </c>
      <c r="K88" s="24">
        <v>4</v>
      </c>
      <c r="L88" s="24">
        <v>4</v>
      </c>
      <c r="M88" s="24">
        <v>4</v>
      </c>
      <c r="N88" s="24">
        <v>4</v>
      </c>
      <c r="O88" s="24">
        <v>4</v>
      </c>
      <c r="P88" s="24">
        <v>4</v>
      </c>
      <c r="Q88" s="24">
        <v>4</v>
      </c>
      <c r="R88" s="24">
        <v>4</v>
      </c>
      <c r="S88" s="45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3"/>
      <c r="AB88" s="23"/>
      <c r="AC88" s="23"/>
      <c r="AD88" s="23"/>
      <c r="AE88" s="23"/>
      <c r="AF88" s="23"/>
    </row>
    <row r="89" spans="1:32" x14ac:dyDescent="0.3">
      <c r="A89" s="79"/>
      <c r="B89" s="63"/>
      <c r="C89" s="72" t="s">
        <v>89</v>
      </c>
      <c r="D89" s="72"/>
      <c r="E89" s="71" t="s">
        <v>123</v>
      </c>
      <c r="F89" s="71"/>
      <c r="G89" s="24">
        <v>4</v>
      </c>
      <c r="H89" s="24">
        <v>4</v>
      </c>
      <c r="I89" s="24">
        <v>4</v>
      </c>
      <c r="J89" s="24">
        <v>4</v>
      </c>
      <c r="K89" s="24">
        <v>4</v>
      </c>
      <c r="L89" s="24">
        <v>4</v>
      </c>
      <c r="M89" s="24">
        <v>4</v>
      </c>
      <c r="N89" s="24">
        <v>4</v>
      </c>
      <c r="O89" s="24">
        <v>4</v>
      </c>
      <c r="P89" s="24">
        <v>4</v>
      </c>
      <c r="Q89" s="24">
        <v>4</v>
      </c>
      <c r="R89" s="24">
        <v>2</v>
      </c>
      <c r="S89" s="45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3"/>
      <c r="AB89" s="23"/>
      <c r="AC89" s="23"/>
      <c r="AD89" s="23"/>
      <c r="AE89" s="23"/>
      <c r="AF89" s="23"/>
    </row>
    <row r="90" spans="1:32" x14ac:dyDescent="0.3">
      <c r="A90" s="79"/>
      <c r="B90" s="63"/>
      <c r="C90" s="72" t="s">
        <v>90</v>
      </c>
      <c r="D90" s="72"/>
      <c r="E90" s="71" t="s">
        <v>123</v>
      </c>
      <c r="F90" s="71"/>
      <c r="G90" s="24">
        <v>5</v>
      </c>
      <c r="H90" s="24">
        <v>4</v>
      </c>
      <c r="I90" s="24">
        <v>4</v>
      </c>
      <c r="J90" s="24">
        <v>4</v>
      </c>
      <c r="K90" s="24">
        <v>4</v>
      </c>
      <c r="L90" s="24">
        <v>4</v>
      </c>
      <c r="M90" s="24">
        <v>4</v>
      </c>
      <c r="N90" s="24">
        <v>4</v>
      </c>
      <c r="O90" s="24">
        <v>4</v>
      </c>
      <c r="P90" s="24">
        <v>4</v>
      </c>
      <c r="Q90" s="24">
        <v>4</v>
      </c>
      <c r="R90" s="24">
        <v>4</v>
      </c>
      <c r="S90" s="45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3"/>
      <c r="AB90" s="23"/>
      <c r="AC90" s="23"/>
      <c r="AD90" s="23"/>
      <c r="AE90" s="23"/>
      <c r="AF90" s="23"/>
    </row>
    <row r="91" spans="1:32" x14ac:dyDescent="0.3">
      <c r="A91" s="79"/>
      <c r="B91" s="63"/>
      <c r="C91" s="67"/>
      <c r="D91" s="68"/>
      <c r="E91" s="65"/>
      <c r="F91" s="6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56">
        <v>1</v>
      </c>
      <c r="T91" s="46"/>
      <c r="U91" s="46"/>
      <c r="V91" s="46"/>
      <c r="W91" s="46"/>
      <c r="X91" s="46"/>
      <c r="Y91" s="46"/>
      <c r="Z91" s="46"/>
      <c r="AA91" s="23"/>
      <c r="AB91" s="23"/>
      <c r="AC91" s="23"/>
      <c r="AD91" s="23"/>
      <c r="AE91" s="23"/>
      <c r="AF91" s="23"/>
    </row>
    <row r="92" spans="1:32" x14ac:dyDescent="0.3">
      <c r="A92" s="79"/>
      <c r="B92" s="63"/>
      <c r="C92" s="84" t="s">
        <v>91</v>
      </c>
      <c r="D92" s="85"/>
      <c r="E92" s="65" t="s">
        <v>122</v>
      </c>
      <c r="F92" s="66"/>
      <c r="G92" s="24">
        <v>4</v>
      </c>
      <c r="H92" s="24">
        <v>4</v>
      </c>
      <c r="I92" s="24">
        <v>4</v>
      </c>
      <c r="J92" s="24">
        <v>4</v>
      </c>
      <c r="K92" s="24">
        <v>4</v>
      </c>
      <c r="L92" s="24">
        <v>4</v>
      </c>
      <c r="M92" s="24">
        <v>4</v>
      </c>
      <c r="N92" s="24">
        <v>4</v>
      </c>
      <c r="O92" s="24">
        <v>4</v>
      </c>
      <c r="P92" s="24">
        <v>4</v>
      </c>
      <c r="Q92" s="24">
        <v>4</v>
      </c>
      <c r="R92" s="24">
        <v>3</v>
      </c>
      <c r="S92" s="45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3"/>
      <c r="AB92" s="23"/>
      <c r="AC92" s="23"/>
      <c r="AD92" s="23"/>
      <c r="AE92" s="23"/>
      <c r="AF92" s="23"/>
    </row>
    <row r="93" spans="1:32" x14ac:dyDescent="0.3">
      <c r="A93" s="79"/>
      <c r="B93" s="63"/>
      <c r="C93" s="72" t="s">
        <v>92</v>
      </c>
      <c r="D93" s="72"/>
      <c r="E93" s="71" t="s">
        <v>122</v>
      </c>
      <c r="F93" s="71"/>
      <c r="G93" s="24">
        <v>4</v>
      </c>
      <c r="H93" s="24">
        <v>4</v>
      </c>
      <c r="I93" s="24">
        <v>4</v>
      </c>
      <c r="J93" s="24">
        <v>4</v>
      </c>
      <c r="K93" s="24">
        <v>4</v>
      </c>
      <c r="L93" s="24">
        <v>4</v>
      </c>
      <c r="M93" s="24">
        <v>4</v>
      </c>
      <c r="N93" s="24">
        <v>4</v>
      </c>
      <c r="O93" s="24">
        <v>4</v>
      </c>
      <c r="P93" s="24">
        <v>4</v>
      </c>
      <c r="Q93" s="24">
        <v>4</v>
      </c>
      <c r="R93" s="24">
        <v>4</v>
      </c>
      <c r="S93" s="45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3"/>
      <c r="AB93" s="23"/>
      <c r="AC93" s="23"/>
      <c r="AD93" s="23"/>
      <c r="AE93" s="23"/>
      <c r="AF93" s="23"/>
    </row>
    <row r="94" spans="1:32" x14ac:dyDescent="0.3">
      <c r="A94" s="79"/>
      <c r="B94" s="63"/>
      <c r="C94" s="72" t="s">
        <v>93</v>
      </c>
      <c r="D94" s="72"/>
      <c r="E94" s="71" t="s">
        <v>123</v>
      </c>
      <c r="F94" s="71"/>
      <c r="G94" s="24">
        <v>4</v>
      </c>
      <c r="H94" s="24">
        <v>4</v>
      </c>
      <c r="I94" s="24">
        <v>4</v>
      </c>
      <c r="J94" s="24">
        <v>4</v>
      </c>
      <c r="K94" s="24">
        <v>4</v>
      </c>
      <c r="L94" s="24">
        <v>4</v>
      </c>
      <c r="M94" s="24">
        <v>4</v>
      </c>
      <c r="N94" s="24">
        <v>4</v>
      </c>
      <c r="O94" s="24">
        <v>4</v>
      </c>
      <c r="P94" s="24">
        <v>4</v>
      </c>
      <c r="Q94" s="24">
        <v>4</v>
      </c>
      <c r="R94" s="24">
        <v>4</v>
      </c>
      <c r="S94" s="24">
        <v>2</v>
      </c>
      <c r="T94" s="45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3"/>
      <c r="AB94" s="23"/>
      <c r="AC94" s="23"/>
      <c r="AD94" s="23"/>
      <c r="AE94" s="23"/>
      <c r="AF94" s="23"/>
    </row>
    <row r="95" spans="1:32" x14ac:dyDescent="0.3">
      <c r="A95" s="79"/>
      <c r="B95" s="63"/>
      <c r="C95" s="72" t="s">
        <v>94</v>
      </c>
      <c r="D95" s="72"/>
      <c r="E95" s="71" t="s">
        <v>122</v>
      </c>
      <c r="F95" s="71"/>
      <c r="G95" s="24">
        <v>4</v>
      </c>
      <c r="H95" s="24">
        <v>4</v>
      </c>
      <c r="I95" s="24">
        <v>4</v>
      </c>
      <c r="J95" s="24">
        <v>4</v>
      </c>
      <c r="K95" s="24">
        <v>4</v>
      </c>
      <c r="L95" s="24">
        <v>4</v>
      </c>
      <c r="M95" s="24">
        <v>4</v>
      </c>
      <c r="N95" s="24">
        <v>4</v>
      </c>
      <c r="O95" s="24">
        <v>4</v>
      </c>
      <c r="P95" s="24">
        <v>4</v>
      </c>
      <c r="Q95" s="24">
        <v>4</v>
      </c>
      <c r="R95" s="24">
        <v>4</v>
      </c>
      <c r="S95" s="24">
        <v>2</v>
      </c>
      <c r="T95" s="45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3"/>
      <c r="AB95" s="23"/>
      <c r="AC95" s="23"/>
      <c r="AD95" s="23"/>
      <c r="AE95" s="23"/>
      <c r="AF95" s="23"/>
    </row>
    <row r="96" spans="1:32" x14ac:dyDescent="0.3">
      <c r="A96" s="79"/>
      <c r="B96" s="63"/>
      <c r="C96" s="72" t="s">
        <v>95</v>
      </c>
      <c r="D96" s="72"/>
      <c r="E96" s="71" t="s">
        <v>127</v>
      </c>
      <c r="F96" s="71"/>
      <c r="G96" s="24">
        <v>4</v>
      </c>
      <c r="H96" s="24">
        <v>4</v>
      </c>
      <c r="I96" s="24">
        <v>4</v>
      </c>
      <c r="J96" s="24">
        <v>4</v>
      </c>
      <c r="K96" s="24">
        <v>4</v>
      </c>
      <c r="L96" s="24">
        <v>4</v>
      </c>
      <c r="M96" s="24">
        <v>4</v>
      </c>
      <c r="N96" s="24">
        <v>4</v>
      </c>
      <c r="O96" s="24">
        <v>4</v>
      </c>
      <c r="P96" s="24">
        <v>4</v>
      </c>
      <c r="Q96" s="24">
        <v>4</v>
      </c>
      <c r="R96" s="24">
        <v>4</v>
      </c>
      <c r="S96" s="24">
        <v>2</v>
      </c>
      <c r="T96" s="45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3"/>
      <c r="AB96" s="23"/>
      <c r="AC96" s="23"/>
      <c r="AD96" s="23"/>
      <c r="AE96" s="23"/>
      <c r="AF96" s="23"/>
    </row>
    <row r="97" spans="1:32" x14ac:dyDescent="0.3">
      <c r="A97" s="79"/>
      <c r="B97" s="63"/>
      <c r="C97" s="72" t="s">
        <v>96</v>
      </c>
      <c r="D97" s="72"/>
      <c r="E97" s="71" t="s">
        <v>127</v>
      </c>
      <c r="F97" s="71"/>
      <c r="G97" s="24">
        <v>5</v>
      </c>
      <c r="H97" s="24">
        <v>4</v>
      </c>
      <c r="I97" s="24">
        <v>4</v>
      </c>
      <c r="J97" s="24">
        <v>4</v>
      </c>
      <c r="K97" s="24">
        <v>4</v>
      </c>
      <c r="L97" s="24">
        <v>4</v>
      </c>
      <c r="M97" s="24">
        <v>4</v>
      </c>
      <c r="N97" s="24">
        <v>4</v>
      </c>
      <c r="O97" s="24">
        <v>4</v>
      </c>
      <c r="P97" s="24">
        <v>4</v>
      </c>
      <c r="Q97" s="24">
        <v>4</v>
      </c>
      <c r="R97" s="24">
        <v>4</v>
      </c>
      <c r="S97" s="24">
        <v>4</v>
      </c>
      <c r="T97" s="45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3"/>
      <c r="AB97" s="23"/>
      <c r="AC97" s="23"/>
      <c r="AD97" s="23"/>
      <c r="AE97" s="23"/>
      <c r="AF97" s="23"/>
    </row>
    <row r="98" spans="1:32" x14ac:dyDescent="0.3">
      <c r="A98" s="79"/>
      <c r="B98" s="63"/>
      <c r="C98" s="67"/>
      <c r="D98" s="68"/>
      <c r="E98" s="65"/>
      <c r="F98" s="6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56">
        <v>1</v>
      </c>
      <c r="U98" s="46"/>
      <c r="V98" s="46"/>
      <c r="W98" s="46"/>
      <c r="X98" s="46"/>
      <c r="Y98" s="46"/>
      <c r="Z98" s="46"/>
      <c r="AA98" s="23"/>
      <c r="AB98" s="23"/>
      <c r="AC98" s="23"/>
      <c r="AD98" s="23"/>
      <c r="AE98" s="23"/>
      <c r="AF98" s="23"/>
    </row>
    <row r="99" spans="1:32" x14ac:dyDescent="0.3">
      <c r="A99" s="79"/>
      <c r="B99" s="63"/>
      <c r="C99" s="83" t="s">
        <v>97</v>
      </c>
      <c r="D99" s="83"/>
      <c r="E99" s="71" t="s">
        <v>121</v>
      </c>
      <c r="F99" s="71"/>
      <c r="G99" s="24">
        <v>8</v>
      </c>
      <c r="H99" s="24">
        <v>10</v>
      </c>
      <c r="I99" s="24">
        <v>10</v>
      </c>
      <c r="J99" s="24">
        <v>10</v>
      </c>
      <c r="K99" s="24">
        <v>10</v>
      </c>
      <c r="L99" s="24">
        <v>10</v>
      </c>
      <c r="M99" s="24">
        <v>10</v>
      </c>
      <c r="N99" s="24">
        <v>10</v>
      </c>
      <c r="O99" s="24">
        <v>10</v>
      </c>
      <c r="P99" s="24">
        <v>10</v>
      </c>
      <c r="Q99" s="24">
        <v>10</v>
      </c>
      <c r="R99" s="24">
        <v>10</v>
      </c>
      <c r="S99" s="24">
        <v>10</v>
      </c>
      <c r="T99" s="24">
        <v>4</v>
      </c>
      <c r="U99" s="45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3"/>
      <c r="AB99" s="23"/>
      <c r="AC99" s="23"/>
      <c r="AD99" s="23"/>
      <c r="AE99" s="23"/>
      <c r="AF99" s="23"/>
    </row>
    <row r="100" spans="1:32" x14ac:dyDescent="0.3">
      <c r="A100" s="79"/>
      <c r="B100" s="64"/>
      <c r="C100" s="69"/>
      <c r="D100" s="70"/>
      <c r="E100" s="65"/>
      <c r="F100" s="6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7">
        <v>-2</v>
      </c>
      <c r="V100" s="46"/>
      <c r="W100" s="46"/>
      <c r="X100" s="46"/>
      <c r="Y100" s="46"/>
      <c r="Z100" s="46"/>
      <c r="AA100" s="23"/>
      <c r="AB100" s="23"/>
      <c r="AC100" s="23"/>
      <c r="AD100" s="23"/>
      <c r="AE100" s="23"/>
      <c r="AF100" s="23"/>
    </row>
    <row r="101" spans="1:32" x14ac:dyDescent="0.3">
      <c r="A101" s="79"/>
      <c r="B101" s="79" t="s">
        <v>128</v>
      </c>
      <c r="C101" s="72" t="s">
        <v>129</v>
      </c>
      <c r="D101" s="72"/>
      <c r="E101" s="71" t="s">
        <v>127</v>
      </c>
      <c r="F101" s="71"/>
      <c r="G101" s="24">
        <v>1</v>
      </c>
      <c r="H101" s="24">
        <v>2</v>
      </c>
      <c r="I101" s="24">
        <v>2</v>
      </c>
      <c r="J101" s="24">
        <v>2</v>
      </c>
      <c r="K101" s="24">
        <v>2</v>
      </c>
      <c r="L101" s="24">
        <v>2</v>
      </c>
      <c r="M101" s="24">
        <v>2</v>
      </c>
      <c r="N101" s="24">
        <v>2</v>
      </c>
      <c r="O101" s="24">
        <v>2</v>
      </c>
      <c r="P101" s="24">
        <v>2</v>
      </c>
      <c r="Q101" s="24">
        <v>2</v>
      </c>
      <c r="R101" s="24">
        <v>2</v>
      </c>
      <c r="S101" s="24">
        <v>2</v>
      </c>
      <c r="T101" s="24">
        <v>2</v>
      </c>
      <c r="U101" s="46">
        <v>2</v>
      </c>
      <c r="V101" s="45">
        <v>0</v>
      </c>
      <c r="W101" s="24">
        <v>0</v>
      </c>
      <c r="X101" s="24">
        <v>0</v>
      </c>
      <c r="Y101" s="24">
        <v>0</v>
      </c>
      <c r="Z101" s="24">
        <v>0</v>
      </c>
      <c r="AA101" s="23"/>
      <c r="AB101" s="23"/>
      <c r="AC101" s="23"/>
      <c r="AD101" s="23"/>
      <c r="AE101" s="23"/>
      <c r="AF101" s="23"/>
    </row>
    <row r="102" spans="1:32" x14ac:dyDescent="0.3">
      <c r="A102" s="79"/>
      <c r="B102" s="79"/>
      <c r="C102" s="67"/>
      <c r="D102" s="68"/>
      <c r="E102" s="65"/>
      <c r="F102" s="6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7">
        <v>-1</v>
      </c>
      <c r="W102" s="46"/>
      <c r="X102" s="46"/>
      <c r="Y102" s="46"/>
      <c r="Z102" s="46"/>
      <c r="AA102" s="23"/>
      <c r="AB102" s="23"/>
      <c r="AC102" s="23"/>
      <c r="AD102" s="23"/>
      <c r="AE102" s="23"/>
      <c r="AF102" s="23"/>
    </row>
    <row r="103" spans="1:32" x14ac:dyDescent="0.3">
      <c r="A103" s="79"/>
      <c r="B103" s="79"/>
      <c r="C103" s="72" t="s">
        <v>130</v>
      </c>
      <c r="D103" s="72"/>
      <c r="E103" s="71" t="s">
        <v>127</v>
      </c>
      <c r="F103" s="71"/>
      <c r="G103" s="24">
        <v>2</v>
      </c>
      <c r="H103" s="24">
        <v>2</v>
      </c>
      <c r="I103" s="24">
        <v>2</v>
      </c>
      <c r="J103" s="24">
        <v>2</v>
      </c>
      <c r="K103" s="24">
        <v>2</v>
      </c>
      <c r="L103" s="24">
        <v>2</v>
      </c>
      <c r="M103" s="24">
        <v>2</v>
      </c>
      <c r="N103" s="24">
        <v>2</v>
      </c>
      <c r="O103" s="24">
        <v>2</v>
      </c>
      <c r="P103" s="24">
        <v>2</v>
      </c>
      <c r="Q103" s="24">
        <v>2</v>
      </c>
      <c r="R103" s="24">
        <v>2</v>
      </c>
      <c r="S103" s="24">
        <v>2</v>
      </c>
      <c r="T103" s="24">
        <v>2</v>
      </c>
      <c r="U103" s="24">
        <v>2</v>
      </c>
      <c r="V103" s="45">
        <v>0</v>
      </c>
      <c r="W103" s="24">
        <v>0</v>
      </c>
      <c r="X103" s="24">
        <v>0</v>
      </c>
      <c r="Y103" s="24">
        <v>0</v>
      </c>
      <c r="Z103" s="24">
        <v>0</v>
      </c>
      <c r="AA103" s="23"/>
      <c r="AB103" s="23"/>
      <c r="AC103" s="23"/>
      <c r="AD103" s="23"/>
      <c r="AE103" s="23"/>
      <c r="AF103" s="23"/>
    </row>
    <row r="104" spans="1:32" x14ac:dyDescent="0.3">
      <c r="A104" s="79"/>
      <c r="B104" s="79"/>
      <c r="C104" s="83" t="s">
        <v>131</v>
      </c>
      <c r="D104" s="83"/>
      <c r="E104" s="71" t="s">
        <v>127</v>
      </c>
      <c r="F104" s="71"/>
      <c r="G104" s="24">
        <v>2</v>
      </c>
      <c r="H104" s="24">
        <v>2</v>
      </c>
      <c r="I104" s="24">
        <v>2</v>
      </c>
      <c r="J104" s="24">
        <v>2</v>
      </c>
      <c r="K104" s="24">
        <v>2</v>
      </c>
      <c r="L104" s="24">
        <v>2</v>
      </c>
      <c r="M104" s="24">
        <v>2</v>
      </c>
      <c r="N104" s="24">
        <v>2</v>
      </c>
      <c r="O104" s="24">
        <v>2</v>
      </c>
      <c r="P104" s="24">
        <v>2</v>
      </c>
      <c r="Q104" s="24">
        <v>2</v>
      </c>
      <c r="R104" s="24">
        <v>2</v>
      </c>
      <c r="S104" s="24">
        <v>2</v>
      </c>
      <c r="T104" s="24">
        <v>2</v>
      </c>
      <c r="U104" s="46">
        <v>2</v>
      </c>
      <c r="V104" s="45">
        <v>0</v>
      </c>
      <c r="W104" s="24">
        <v>0</v>
      </c>
      <c r="X104" s="24">
        <v>0</v>
      </c>
      <c r="Y104" s="24">
        <v>0</v>
      </c>
      <c r="Z104" s="24">
        <v>0</v>
      </c>
      <c r="AA104" s="23"/>
      <c r="AB104" s="23"/>
      <c r="AC104" s="23"/>
      <c r="AD104" s="23"/>
      <c r="AE104" s="23"/>
      <c r="AF104" s="23"/>
    </row>
    <row r="105" spans="1:32" x14ac:dyDescent="0.3">
      <c r="A105" s="79"/>
      <c r="B105" s="79"/>
      <c r="C105" s="83" t="s">
        <v>308</v>
      </c>
      <c r="D105" s="83"/>
      <c r="E105" s="71" t="s">
        <v>125</v>
      </c>
      <c r="F105" s="71"/>
      <c r="G105" s="24">
        <v>2</v>
      </c>
      <c r="H105" s="24">
        <v>2</v>
      </c>
      <c r="I105" s="24">
        <v>2</v>
      </c>
      <c r="J105" s="24">
        <v>2</v>
      </c>
      <c r="K105" s="24">
        <v>2</v>
      </c>
      <c r="L105" s="24">
        <v>2</v>
      </c>
      <c r="M105" s="24">
        <v>2</v>
      </c>
      <c r="N105" s="24">
        <v>2</v>
      </c>
      <c r="O105" s="24">
        <v>2</v>
      </c>
      <c r="P105" s="24">
        <v>2</v>
      </c>
      <c r="Q105" s="24">
        <v>2</v>
      </c>
      <c r="R105" s="24">
        <v>2</v>
      </c>
      <c r="S105" s="24">
        <v>2</v>
      </c>
      <c r="T105" s="24">
        <v>2</v>
      </c>
      <c r="U105" s="46">
        <v>1</v>
      </c>
      <c r="V105" s="45">
        <v>0</v>
      </c>
      <c r="W105" s="24">
        <v>0</v>
      </c>
      <c r="X105" s="24">
        <v>0</v>
      </c>
      <c r="Y105" s="24">
        <v>0</v>
      </c>
      <c r="Z105" s="24">
        <v>0</v>
      </c>
      <c r="AA105" s="23"/>
      <c r="AB105" s="23"/>
      <c r="AC105" s="23"/>
      <c r="AD105" s="23"/>
      <c r="AE105" s="23"/>
      <c r="AF105" s="23"/>
    </row>
    <row r="106" spans="1:32" x14ac:dyDescent="0.3">
      <c r="A106" s="79"/>
      <c r="B106" s="79"/>
      <c r="C106" s="72" t="s">
        <v>132</v>
      </c>
      <c r="D106" s="72"/>
      <c r="E106" s="71" t="s">
        <v>125</v>
      </c>
      <c r="F106" s="71"/>
      <c r="G106" s="24">
        <v>3</v>
      </c>
      <c r="H106" s="24">
        <v>2</v>
      </c>
      <c r="I106" s="24">
        <v>2</v>
      </c>
      <c r="J106" s="24">
        <v>2</v>
      </c>
      <c r="K106" s="24">
        <v>2</v>
      </c>
      <c r="L106" s="24">
        <v>2</v>
      </c>
      <c r="M106" s="24">
        <v>2</v>
      </c>
      <c r="N106" s="24">
        <v>2</v>
      </c>
      <c r="O106" s="24">
        <v>2</v>
      </c>
      <c r="P106" s="24">
        <v>2</v>
      </c>
      <c r="Q106" s="24">
        <v>2</v>
      </c>
      <c r="R106" s="24">
        <v>2</v>
      </c>
      <c r="S106" s="24">
        <v>2</v>
      </c>
      <c r="T106" s="24">
        <v>2</v>
      </c>
      <c r="U106" s="46">
        <v>2</v>
      </c>
      <c r="V106" s="45">
        <v>0</v>
      </c>
      <c r="W106" s="24">
        <v>0</v>
      </c>
      <c r="X106" s="24">
        <v>0</v>
      </c>
      <c r="Y106" s="24">
        <v>0</v>
      </c>
      <c r="Z106" s="24">
        <v>0</v>
      </c>
      <c r="AA106" s="23"/>
      <c r="AB106" s="23"/>
      <c r="AC106" s="23"/>
      <c r="AD106" s="23"/>
      <c r="AE106" s="23"/>
      <c r="AF106" s="23"/>
    </row>
    <row r="107" spans="1:32" x14ac:dyDescent="0.3">
      <c r="A107" s="79"/>
      <c r="B107" s="79"/>
      <c r="C107" s="67"/>
      <c r="D107" s="68"/>
      <c r="E107" s="65"/>
      <c r="F107" s="6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56">
        <v>1</v>
      </c>
      <c r="W107" s="46"/>
      <c r="X107" s="46"/>
      <c r="Y107" s="46"/>
      <c r="Z107" s="46"/>
      <c r="AA107" s="23"/>
      <c r="AB107" s="23"/>
      <c r="AC107" s="23"/>
      <c r="AD107" s="23"/>
      <c r="AE107" s="23"/>
      <c r="AF107" s="23"/>
    </row>
    <row r="108" spans="1:32" x14ac:dyDescent="0.3">
      <c r="A108" s="79"/>
      <c r="B108" s="79"/>
      <c r="C108" s="72" t="s">
        <v>133</v>
      </c>
      <c r="D108" s="72"/>
      <c r="E108" s="71" t="s">
        <v>125</v>
      </c>
      <c r="F108" s="71"/>
      <c r="G108" s="24">
        <v>2</v>
      </c>
      <c r="H108" s="24">
        <v>2</v>
      </c>
      <c r="I108" s="24">
        <v>2</v>
      </c>
      <c r="J108" s="24">
        <v>2</v>
      </c>
      <c r="K108" s="24">
        <v>2</v>
      </c>
      <c r="L108" s="24">
        <v>2</v>
      </c>
      <c r="M108" s="24">
        <v>2</v>
      </c>
      <c r="N108" s="24">
        <v>2</v>
      </c>
      <c r="O108" s="24">
        <v>2</v>
      </c>
      <c r="P108" s="24">
        <v>2</v>
      </c>
      <c r="Q108" s="24">
        <v>2</v>
      </c>
      <c r="R108" s="24">
        <v>2</v>
      </c>
      <c r="S108" s="24">
        <v>2</v>
      </c>
      <c r="T108" s="24">
        <v>2</v>
      </c>
      <c r="U108" s="46">
        <v>2</v>
      </c>
      <c r="V108" s="45">
        <v>0</v>
      </c>
      <c r="W108" s="24">
        <v>0</v>
      </c>
      <c r="X108" s="24">
        <v>0</v>
      </c>
      <c r="Y108" s="24">
        <v>0</v>
      </c>
      <c r="Z108" s="24">
        <v>0</v>
      </c>
      <c r="AA108" s="23"/>
      <c r="AB108" s="23"/>
      <c r="AC108" s="23"/>
      <c r="AD108" s="23"/>
      <c r="AE108" s="23"/>
      <c r="AF108" s="23"/>
    </row>
    <row r="109" spans="1:32" x14ac:dyDescent="0.3">
      <c r="A109" s="79"/>
      <c r="B109" s="79"/>
      <c r="C109" s="72" t="s">
        <v>134</v>
      </c>
      <c r="D109" s="72"/>
      <c r="E109" s="71" t="s">
        <v>123</v>
      </c>
      <c r="F109" s="71"/>
      <c r="G109" s="24">
        <v>2</v>
      </c>
      <c r="H109" s="24">
        <v>2</v>
      </c>
      <c r="I109" s="24">
        <v>2</v>
      </c>
      <c r="J109" s="24">
        <v>2</v>
      </c>
      <c r="K109" s="24">
        <v>2</v>
      </c>
      <c r="L109" s="24">
        <v>2</v>
      </c>
      <c r="M109" s="24">
        <v>2</v>
      </c>
      <c r="N109" s="24">
        <v>2</v>
      </c>
      <c r="O109" s="24">
        <v>2</v>
      </c>
      <c r="P109" s="24">
        <v>2</v>
      </c>
      <c r="Q109" s="24">
        <v>2</v>
      </c>
      <c r="R109" s="24">
        <v>2</v>
      </c>
      <c r="S109" s="24">
        <v>2</v>
      </c>
      <c r="T109" s="24">
        <v>2</v>
      </c>
      <c r="U109" s="46">
        <v>1</v>
      </c>
      <c r="V109" s="45">
        <v>0</v>
      </c>
      <c r="W109" s="24">
        <v>0</v>
      </c>
      <c r="X109" s="24">
        <v>0</v>
      </c>
      <c r="Y109" s="24">
        <v>0</v>
      </c>
      <c r="Z109" s="24">
        <v>0</v>
      </c>
      <c r="AA109" s="23"/>
      <c r="AB109" s="23"/>
      <c r="AC109" s="23"/>
      <c r="AD109" s="23"/>
      <c r="AE109" s="23"/>
      <c r="AF109" s="23"/>
    </row>
    <row r="110" spans="1:32" x14ac:dyDescent="0.3">
      <c r="A110" s="79"/>
      <c r="B110" s="79"/>
      <c r="C110" s="72" t="s">
        <v>135</v>
      </c>
      <c r="D110" s="72"/>
      <c r="E110" s="71" t="s">
        <v>123</v>
      </c>
      <c r="F110" s="71"/>
      <c r="G110" s="24">
        <v>2</v>
      </c>
      <c r="H110" s="24">
        <v>2</v>
      </c>
      <c r="I110" s="24">
        <v>2</v>
      </c>
      <c r="J110" s="24">
        <v>2</v>
      </c>
      <c r="K110" s="24">
        <v>2</v>
      </c>
      <c r="L110" s="24">
        <v>2</v>
      </c>
      <c r="M110" s="24">
        <v>2</v>
      </c>
      <c r="N110" s="24">
        <v>2</v>
      </c>
      <c r="O110" s="24">
        <v>2</v>
      </c>
      <c r="P110" s="24">
        <v>2</v>
      </c>
      <c r="Q110" s="24">
        <v>2</v>
      </c>
      <c r="R110" s="24">
        <v>2</v>
      </c>
      <c r="S110" s="24">
        <v>2</v>
      </c>
      <c r="T110" s="24">
        <v>2</v>
      </c>
      <c r="U110" s="46">
        <v>2</v>
      </c>
      <c r="V110" s="45">
        <v>0</v>
      </c>
      <c r="W110" s="24">
        <v>0</v>
      </c>
      <c r="X110" s="24">
        <v>0</v>
      </c>
      <c r="Y110" s="24">
        <v>0</v>
      </c>
      <c r="Z110" s="24">
        <v>0</v>
      </c>
      <c r="AA110" s="23"/>
      <c r="AB110" s="23"/>
      <c r="AC110" s="23"/>
      <c r="AD110" s="23"/>
      <c r="AE110" s="23"/>
      <c r="AF110" s="23"/>
    </row>
    <row r="111" spans="1:32" x14ac:dyDescent="0.3">
      <c r="A111" s="79"/>
      <c r="B111" s="79"/>
      <c r="C111" s="72" t="s">
        <v>136</v>
      </c>
      <c r="D111" s="72"/>
      <c r="E111" s="71" t="s">
        <v>123</v>
      </c>
      <c r="F111" s="71"/>
      <c r="G111" s="24">
        <v>2</v>
      </c>
      <c r="H111" s="24">
        <v>2</v>
      </c>
      <c r="I111" s="24">
        <v>2</v>
      </c>
      <c r="J111" s="24">
        <v>2</v>
      </c>
      <c r="K111" s="24">
        <v>2</v>
      </c>
      <c r="L111" s="24">
        <v>2</v>
      </c>
      <c r="M111" s="24">
        <v>2</v>
      </c>
      <c r="N111" s="24">
        <v>2</v>
      </c>
      <c r="O111" s="24">
        <v>2</v>
      </c>
      <c r="P111" s="24">
        <v>2</v>
      </c>
      <c r="Q111" s="24">
        <v>2</v>
      </c>
      <c r="R111" s="24">
        <v>2</v>
      </c>
      <c r="S111" s="24">
        <v>2</v>
      </c>
      <c r="T111" s="24">
        <v>2</v>
      </c>
      <c r="U111" s="46">
        <v>2</v>
      </c>
      <c r="V111" s="45">
        <v>0</v>
      </c>
      <c r="W111" s="24">
        <v>0</v>
      </c>
      <c r="X111" s="24">
        <v>0</v>
      </c>
      <c r="Y111" s="24">
        <v>0</v>
      </c>
      <c r="Z111" s="24">
        <v>0</v>
      </c>
      <c r="AA111" s="23"/>
      <c r="AB111" s="23"/>
      <c r="AC111" s="23"/>
      <c r="AD111" s="23"/>
      <c r="AE111" s="23"/>
      <c r="AF111" s="23"/>
    </row>
    <row r="112" spans="1:32" x14ac:dyDescent="0.3">
      <c r="A112" s="79"/>
      <c r="B112" s="79"/>
      <c r="C112" s="72" t="s">
        <v>137</v>
      </c>
      <c r="D112" s="72"/>
      <c r="E112" s="71" t="s">
        <v>126</v>
      </c>
      <c r="F112" s="71"/>
      <c r="G112" s="24">
        <v>2</v>
      </c>
      <c r="H112" s="24">
        <v>2</v>
      </c>
      <c r="I112" s="24">
        <v>2</v>
      </c>
      <c r="J112" s="24">
        <v>2</v>
      </c>
      <c r="K112" s="24">
        <v>2</v>
      </c>
      <c r="L112" s="24">
        <v>2</v>
      </c>
      <c r="M112" s="24">
        <v>2</v>
      </c>
      <c r="N112" s="24">
        <v>2</v>
      </c>
      <c r="O112" s="24">
        <v>2</v>
      </c>
      <c r="P112" s="24">
        <v>2</v>
      </c>
      <c r="Q112" s="24">
        <v>2</v>
      </c>
      <c r="R112" s="24">
        <v>2</v>
      </c>
      <c r="S112" s="24">
        <v>2</v>
      </c>
      <c r="T112" s="24">
        <v>2</v>
      </c>
      <c r="U112" s="46">
        <v>1</v>
      </c>
      <c r="V112" s="45">
        <v>0</v>
      </c>
      <c r="W112" s="24">
        <v>0</v>
      </c>
      <c r="X112" s="24">
        <v>0</v>
      </c>
      <c r="Y112" s="24">
        <v>0</v>
      </c>
      <c r="Z112" s="24">
        <v>0</v>
      </c>
      <c r="AA112" s="23"/>
      <c r="AB112" s="23"/>
      <c r="AC112" s="23"/>
      <c r="AD112" s="23"/>
      <c r="AE112" s="23"/>
      <c r="AF112" s="23"/>
    </row>
    <row r="113" spans="1:32" x14ac:dyDescent="0.3">
      <c r="A113" s="79"/>
      <c r="B113" s="79"/>
      <c r="C113" s="72" t="s">
        <v>138</v>
      </c>
      <c r="D113" s="72"/>
      <c r="E113" s="71" t="s">
        <v>126</v>
      </c>
      <c r="F113" s="71"/>
      <c r="G113" s="24">
        <v>2</v>
      </c>
      <c r="H113" s="24">
        <v>2</v>
      </c>
      <c r="I113" s="24">
        <v>2</v>
      </c>
      <c r="J113" s="24">
        <v>2</v>
      </c>
      <c r="K113" s="24">
        <v>2</v>
      </c>
      <c r="L113" s="24">
        <v>2</v>
      </c>
      <c r="M113" s="24">
        <v>2</v>
      </c>
      <c r="N113" s="24">
        <v>2</v>
      </c>
      <c r="O113" s="24">
        <v>2</v>
      </c>
      <c r="P113" s="24">
        <v>2</v>
      </c>
      <c r="Q113" s="24">
        <v>2</v>
      </c>
      <c r="R113" s="24">
        <v>2</v>
      </c>
      <c r="S113" s="24">
        <v>2</v>
      </c>
      <c r="T113" s="24">
        <v>2</v>
      </c>
      <c r="U113" s="46">
        <v>2</v>
      </c>
      <c r="V113" s="45">
        <v>0</v>
      </c>
      <c r="W113" s="24">
        <v>0</v>
      </c>
      <c r="X113" s="24">
        <v>0</v>
      </c>
      <c r="Y113" s="24">
        <v>0</v>
      </c>
      <c r="Z113" s="24">
        <v>0</v>
      </c>
      <c r="AA113" s="23"/>
      <c r="AB113" s="23"/>
      <c r="AC113" s="23"/>
      <c r="AD113" s="23"/>
      <c r="AE113" s="23"/>
      <c r="AF113" s="23"/>
    </row>
    <row r="114" spans="1:32" x14ac:dyDescent="0.3">
      <c r="A114" s="79"/>
      <c r="B114" s="79"/>
      <c r="C114" s="72" t="s">
        <v>139</v>
      </c>
      <c r="D114" s="72"/>
      <c r="E114" s="71" t="s">
        <v>126</v>
      </c>
      <c r="F114" s="71"/>
      <c r="G114" s="24">
        <v>2</v>
      </c>
      <c r="H114" s="24">
        <v>2</v>
      </c>
      <c r="I114" s="24">
        <v>2</v>
      </c>
      <c r="J114" s="24">
        <v>2</v>
      </c>
      <c r="K114" s="24">
        <v>2</v>
      </c>
      <c r="L114" s="24">
        <v>2</v>
      </c>
      <c r="M114" s="24">
        <v>2</v>
      </c>
      <c r="N114" s="24">
        <v>2</v>
      </c>
      <c r="O114" s="24">
        <v>2</v>
      </c>
      <c r="P114" s="24">
        <v>2</v>
      </c>
      <c r="Q114" s="24">
        <v>2</v>
      </c>
      <c r="R114" s="24">
        <v>2</v>
      </c>
      <c r="S114" s="24">
        <v>2</v>
      </c>
      <c r="T114" s="24">
        <v>2</v>
      </c>
      <c r="U114" s="46">
        <v>2</v>
      </c>
      <c r="V114" s="45">
        <v>0</v>
      </c>
      <c r="W114" s="24">
        <v>0</v>
      </c>
      <c r="X114" s="24">
        <v>0</v>
      </c>
      <c r="Y114" s="24">
        <v>0</v>
      </c>
      <c r="Z114" s="24">
        <v>0</v>
      </c>
      <c r="AA114" s="23"/>
      <c r="AB114" s="23"/>
      <c r="AC114" s="23"/>
      <c r="AD114" s="23"/>
      <c r="AE114" s="23"/>
      <c r="AF114" s="23"/>
    </row>
    <row r="115" spans="1:32" x14ac:dyDescent="0.3">
      <c r="A115" s="79"/>
      <c r="B115" s="79"/>
      <c r="C115" s="72" t="s">
        <v>140</v>
      </c>
      <c r="D115" s="72"/>
      <c r="E115" s="71" t="s">
        <v>122</v>
      </c>
      <c r="F115" s="71"/>
      <c r="G115" s="24">
        <v>1</v>
      </c>
      <c r="H115" s="24">
        <v>2</v>
      </c>
      <c r="I115" s="24">
        <v>2</v>
      </c>
      <c r="J115" s="24">
        <v>2</v>
      </c>
      <c r="K115" s="24">
        <v>2</v>
      </c>
      <c r="L115" s="24">
        <v>2</v>
      </c>
      <c r="M115" s="24">
        <v>2</v>
      </c>
      <c r="N115" s="24">
        <v>2</v>
      </c>
      <c r="O115" s="24">
        <v>2</v>
      </c>
      <c r="P115" s="24">
        <v>2</v>
      </c>
      <c r="Q115" s="24">
        <v>2</v>
      </c>
      <c r="R115" s="24">
        <v>2</v>
      </c>
      <c r="S115" s="24">
        <v>2</v>
      </c>
      <c r="T115" s="24">
        <v>2</v>
      </c>
      <c r="U115" s="46">
        <v>2</v>
      </c>
      <c r="V115" s="45">
        <v>0</v>
      </c>
      <c r="W115" s="24">
        <v>0</v>
      </c>
      <c r="X115" s="24">
        <v>0</v>
      </c>
      <c r="Y115" s="24">
        <v>0</v>
      </c>
      <c r="Z115" s="24">
        <v>0</v>
      </c>
      <c r="AA115" s="23"/>
      <c r="AB115" s="23"/>
      <c r="AC115" s="23"/>
      <c r="AD115" s="23"/>
      <c r="AE115" s="23"/>
      <c r="AF115" s="23"/>
    </row>
    <row r="116" spans="1:32" x14ac:dyDescent="0.3">
      <c r="A116" s="79"/>
      <c r="B116" s="79"/>
      <c r="C116" s="67"/>
      <c r="D116" s="68"/>
      <c r="E116" s="65"/>
      <c r="F116" s="6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7">
        <v>-1</v>
      </c>
      <c r="W116" s="46"/>
      <c r="X116" s="46"/>
      <c r="Y116" s="46"/>
      <c r="Z116" s="46"/>
      <c r="AA116" s="23"/>
      <c r="AB116" s="23"/>
      <c r="AC116" s="23"/>
      <c r="AD116" s="23"/>
      <c r="AE116" s="23"/>
      <c r="AF116" s="23"/>
    </row>
    <row r="117" spans="1:32" x14ac:dyDescent="0.3">
      <c r="A117" s="79"/>
      <c r="B117" s="79"/>
      <c r="C117" s="72" t="s">
        <v>141</v>
      </c>
      <c r="D117" s="72"/>
      <c r="E117" s="71" t="s">
        <v>122</v>
      </c>
      <c r="F117" s="71"/>
      <c r="G117" s="24">
        <v>2</v>
      </c>
      <c r="H117" s="24">
        <v>2</v>
      </c>
      <c r="I117" s="24">
        <v>2</v>
      </c>
      <c r="J117" s="24">
        <v>2</v>
      </c>
      <c r="K117" s="24">
        <v>2</v>
      </c>
      <c r="L117" s="24">
        <v>2</v>
      </c>
      <c r="M117" s="24">
        <v>2</v>
      </c>
      <c r="N117" s="24">
        <v>2</v>
      </c>
      <c r="O117" s="24">
        <v>2</v>
      </c>
      <c r="P117" s="24">
        <v>2</v>
      </c>
      <c r="Q117" s="24">
        <v>2</v>
      </c>
      <c r="R117" s="24">
        <v>2</v>
      </c>
      <c r="S117" s="24">
        <v>2</v>
      </c>
      <c r="T117" s="24">
        <v>2</v>
      </c>
      <c r="U117" s="46">
        <v>2</v>
      </c>
      <c r="V117" s="45">
        <v>0</v>
      </c>
      <c r="W117" s="24">
        <v>0</v>
      </c>
      <c r="X117" s="24">
        <v>0</v>
      </c>
      <c r="Y117" s="24">
        <v>0</v>
      </c>
      <c r="Z117" s="24">
        <v>0</v>
      </c>
      <c r="AA117" s="23"/>
      <c r="AB117" s="23"/>
      <c r="AC117" s="23"/>
      <c r="AD117" s="23"/>
      <c r="AE117" s="23"/>
      <c r="AF117" s="23"/>
    </row>
    <row r="118" spans="1:32" x14ac:dyDescent="0.3">
      <c r="A118" s="79"/>
      <c r="B118" s="79"/>
      <c r="C118" s="72" t="s">
        <v>142</v>
      </c>
      <c r="D118" s="72"/>
      <c r="E118" s="71" t="s">
        <v>122</v>
      </c>
      <c r="F118" s="71"/>
      <c r="G118" s="24">
        <v>2</v>
      </c>
      <c r="H118" s="24">
        <v>2</v>
      </c>
      <c r="I118" s="24">
        <v>2</v>
      </c>
      <c r="J118" s="24">
        <v>2</v>
      </c>
      <c r="K118" s="24">
        <v>2</v>
      </c>
      <c r="L118" s="24">
        <v>2</v>
      </c>
      <c r="M118" s="24">
        <v>2</v>
      </c>
      <c r="N118" s="24">
        <v>2</v>
      </c>
      <c r="O118" s="24">
        <v>2</v>
      </c>
      <c r="P118" s="24">
        <v>2</v>
      </c>
      <c r="Q118" s="24">
        <v>2</v>
      </c>
      <c r="R118" s="24">
        <v>2</v>
      </c>
      <c r="S118" s="24">
        <v>2</v>
      </c>
      <c r="T118" s="24">
        <v>2</v>
      </c>
      <c r="U118" s="46">
        <v>2</v>
      </c>
      <c r="V118" s="45">
        <v>0</v>
      </c>
      <c r="W118" s="24">
        <v>0</v>
      </c>
      <c r="X118" s="24">
        <v>0</v>
      </c>
      <c r="Y118" s="24">
        <v>0</v>
      </c>
      <c r="Z118" s="24">
        <v>0</v>
      </c>
      <c r="AA118" s="23"/>
      <c r="AB118" s="23"/>
      <c r="AC118" s="23"/>
      <c r="AD118" s="23"/>
      <c r="AE118" s="23"/>
      <c r="AF118" s="23"/>
    </row>
    <row r="119" spans="1:32" x14ac:dyDescent="0.3">
      <c r="A119" s="79"/>
      <c r="B119" s="62" t="s">
        <v>100</v>
      </c>
      <c r="C119" s="72" t="s">
        <v>102</v>
      </c>
      <c r="D119" s="72"/>
      <c r="E119" s="71" t="s">
        <v>157</v>
      </c>
      <c r="F119" s="71"/>
      <c r="G119" s="24">
        <v>1</v>
      </c>
      <c r="H119" s="24">
        <v>2</v>
      </c>
      <c r="I119" s="24">
        <v>2</v>
      </c>
      <c r="J119" s="24">
        <v>2</v>
      </c>
      <c r="K119" s="24">
        <v>2</v>
      </c>
      <c r="L119" s="24">
        <v>2</v>
      </c>
      <c r="M119" s="24">
        <v>2</v>
      </c>
      <c r="N119" s="24">
        <v>2</v>
      </c>
      <c r="O119" s="24">
        <v>2</v>
      </c>
      <c r="P119" s="24">
        <v>2</v>
      </c>
      <c r="Q119" s="24">
        <v>2</v>
      </c>
      <c r="R119" s="24">
        <v>2</v>
      </c>
      <c r="S119" s="24">
        <v>2</v>
      </c>
      <c r="T119" s="24">
        <v>2</v>
      </c>
      <c r="U119" s="24">
        <v>2</v>
      </c>
      <c r="V119" s="46">
        <v>2</v>
      </c>
      <c r="W119" s="45">
        <v>0</v>
      </c>
      <c r="X119" s="24">
        <v>0</v>
      </c>
      <c r="Y119" s="24">
        <v>0</v>
      </c>
      <c r="Z119" s="24">
        <v>0</v>
      </c>
      <c r="AA119" s="23"/>
      <c r="AB119" s="23"/>
      <c r="AC119" s="23"/>
      <c r="AD119" s="23"/>
      <c r="AE119" s="23"/>
      <c r="AF119" s="23"/>
    </row>
    <row r="120" spans="1:32" x14ac:dyDescent="0.3">
      <c r="A120" s="79"/>
      <c r="B120" s="63"/>
      <c r="C120" s="67"/>
      <c r="D120" s="68"/>
      <c r="E120" s="65"/>
      <c r="F120" s="6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7">
        <v>-1</v>
      </c>
      <c r="X120" s="46"/>
      <c r="Y120" s="46"/>
      <c r="Z120" s="46"/>
      <c r="AA120" s="23"/>
      <c r="AB120" s="23"/>
      <c r="AC120" s="23"/>
      <c r="AD120" s="23"/>
      <c r="AE120" s="23"/>
      <c r="AF120" s="23"/>
    </row>
    <row r="121" spans="1:32" x14ac:dyDescent="0.3">
      <c r="A121" s="79"/>
      <c r="B121" s="63"/>
      <c r="C121" s="72" t="s">
        <v>103</v>
      </c>
      <c r="D121" s="72"/>
      <c r="E121" s="71" t="s">
        <v>158</v>
      </c>
      <c r="F121" s="71"/>
      <c r="G121" s="24">
        <v>1</v>
      </c>
      <c r="H121" s="24">
        <v>1</v>
      </c>
      <c r="I121" s="24">
        <v>1</v>
      </c>
      <c r="J121" s="24">
        <v>1</v>
      </c>
      <c r="K121" s="24">
        <v>1</v>
      </c>
      <c r="L121" s="24">
        <v>1</v>
      </c>
      <c r="M121" s="24">
        <v>1</v>
      </c>
      <c r="N121" s="24">
        <v>1</v>
      </c>
      <c r="O121" s="24">
        <v>1</v>
      </c>
      <c r="P121" s="24">
        <v>1</v>
      </c>
      <c r="Q121" s="24">
        <v>1</v>
      </c>
      <c r="R121" s="24">
        <v>1</v>
      </c>
      <c r="S121" s="24">
        <v>1</v>
      </c>
      <c r="T121" s="24">
        <v>1</v>
      </c>
      <c r="U121" s="24">
        <v>1</v>
      </c>
      <c r="V121" s="46">
        <v>1</v>
      </c>
      <c r="W121" s="45">
        <v>0</v>
      </c>
      <c r="X121" s="24">
        <v>0</v>
      </c>
      <c r="Y121" s="24">
        <v>0</v>
      </c>
      <c r="Z121" s="24">
        <v>0</v>
      </c>
      <c r="AA121" s="23"/>
      <c r="AB121" s="23"/>
      <c r="AC121" s="23"/>
      <c r="AD121" s="23"/>
      <c r="AE121" s="23"/>
      <c r="AF121" s="23"/>
    </row>
    <row r="122" spans="1:32" x14ac:dyDescent="0.3">
      <c r="A122" s="79"/>
      <c r="B122" s="63"/>
      <c r="C122" s="83" t="s">
        <v>104</v>
      </c>
      <c r="D122" s="83"/>
      <c r="E122" s="71" t="s">
        <v>127</v>
      </c>
      <c r="F122" s="71"/>
      <c r="G122" s="24">
        <v>1</v>
      </c>
      <c r="H122" s="24">
        <v>1</v>
      </c>
      <c r="I122" s="24">
        <v>1</v>
      </c>
      <c r="J122" s="24">
        <v>1</v>
      </c>
      <c r="K122" s="24">
        <v>1</v>
      </c>
      <c r="L122" s="24">
        <v>1</v>
      </c>
      <c r="M122" s="24">
        <v>1</v>
      </c>
      <c r="N122" s="24">
        <v>1</v>
      </c>
      <c r="O122" s="24">
        <v>1</v>
      </c>
      <c r="P122" s="24">
        <v>1</v>
      </c>
      <c r="Q122" s="24">
        <v>1</v>
      </c>
      <c r="R122" s="24">
        <v>1</v>
      </c>
      <c r="S122" s="24">
        <v>1</v>
      </c>
      <c r="T122" s="24">
        <v>1</v>
      </c>
      <c r="U122" s="24">
        <v>1</v>
      </c>
      <c r="V122" s="46">
        <v>1</v>
      </c>
      <c r="W122" s="45">
        <v>0</v>
      </c>
      <c r="X122" s="24">
        <v>0</v>
      </c>
      <c r="Y122" s="24">
        <v>0</v>
      </c>
      <c r="Z122" s="24">
        <v>0</v>
      </c>
      <c r="AA122" s="23"/>
      <c r="AB122" s="23"/>
      <c r="AC122" s="23"/>
      <c r="AD122" s="23"/>
      <c r="AE122" s="23"/>
      <c r="AF122" s="23"/>
    </row>
    <row r="123" spans="1:32" x14ac:dyDescent="0.3">
      <c r="A123" s="79"/>
      <c r="B123" s="63"/>
      <c r="C123" s="83" t="s">
        <v>309</v>
      </c>
      <c r="D123" s="83"/>
      <c r="E123" s="71" t="s">
        <v>159</v>
      </c>
      <c r="F123" s="71"/>
      <c r="G123" s="24">
        <v>1</v>
      </c>
      <c r="H123" s="24">
        <v>2</v>
      </c>
      <c r="I123" s="24">
        <v>2</v>
      </c>
      <c r="J123" s="24">
        <v>2</v>
      </c>
      <c r="K123" s="24">
        <v>2</v>
      </c>
      <c r="L123" s="24">
        <v>2</v>
      </c>
      <c r="M123" s="24">
        <v>2</v>
      </c>
      <c r="N123" s="24">
        <v>2</v>
      </c>
      <c r="O123" s="24">
        <v>2</v>
      </c>
      <c r="P123" s="24">
        <v>2</v>
      </c>
      <c r="Q123" s="24">
        <v>2</v>
      </c>
      <c r="R123" s="24">
        <v>2</v>
      </c>
      <c r="S123" s="24">
        <v>2</v>
      </c>
      <c r="T123" s="24">
        <v>2</v>
      </c>
      <c r="U123" s="24">
        <v>2</v>
      </c>
      <c r="V123" s="46">
        <v>2</v>
      </c>
      <c r="W123" s="45">
        <v>0</v>
      </c>
      <c r="X123" s="24">
        <v>0</v>
      </c>
      <c r="Y123" s="24">
        <v>0</v>
      </c>
      <c r="Z123" s="24">
        <v>0</v>
      </c>
      <c r="AA123" s="23"/>
      <c r="AB123" s="23"/>
      <c r="AC123" s="23"/>
      <c r="AD123" s="23"/>
      <c r="AE123" s="23"/>
      <c r="AF123" s="23"/>
    </row>
    <row r="124" spans="1:32" x14ac:dyDescent="0.3">
      <c r="A124" s="79"/>
      <c r="B124" s="63"/>
      <c r="C124" s="69"/>
      <c r="D124" s="70"/>
      <c r="E124" s="65"/>
      <c r="F124" s="6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7">
        <v>-1</v>
      </c>
      <c r="X124" s="46"/>
      <c r="Y124" s="46"/>
      <c r="Z124" s="46"/>
      <c r="AA124" s="23"/>
      <c r="AB124" s="23"/>
      <c r="AC124" s="23"/>
      <c r="AD124" s="23"/>
      <c r="AE124" s="23"/>
      <c r="AF124" s="23"/>
    </row>
    <row r="125" spans="1:32" x14ac:dyDescent="0.3">
      <c r="A125" s="79"/>
      <c r="B125" s="63"/>
      <c r="C125" s="72" t="s">
        <v>105</v>
      </c>
      <c r="D125" s="72"/>
      <c r="E125" s="71" t="s">
        <v>160</v>
      </c>
      <c r="F125" s="71"/>
      <c r="G125" s="24">
        <v>1</v>
      </c>
      <c r="H125" s="24">
        <v>1</v>
      </c>
      <c r="I125" s="24">
        <v>1</v>
      </c>
      <c r="J125" s="24">
        <v>1</v>
      </c>
      <c r="K125" s="24">
        <v>1</v>
      </c>
      <c r="L125" s="24">
        <v>1</v>
      </c>
      <c r="M125" s="24">
        <v>1</v>
      </c>
      <c r="N125" s="24">
        <v>1</v>
      </c>
      <c r="O125" s="24">
        <v>1</v>
      </c>
      <c r="P125" s="24">
        <v>1</v>
      </c>
      <c r="Q125" s="24">
        <v>1</v>
      </c>
      <c r="R125" s="24">
        <v>1</v>
      </c>
      <c r="S125" s="24">
        <v>1</v>
      </c>
      <c r="T125" s="24">
        <v>1</v>
      </c>
      <c r="U125" s="24">
        <v>1</v>
      </c>
      <c r="V125" s="46">
        <v>1</v>
      </c>
      <c r="W125" s="45">
        <v>0</v>
      </c>
      <c r="X125" s="24">
        <v>0</v>
      </c>
      <c r="Y125" s="24">
        <v>0</v>
      </c>
      <c r="Z125" s="24">
        <v>0</v>
      </c>
      <c r="AA125" s="23"/>
      <c r="AB125" s="23"/>
      <c r="AC125" s="23"/>
      <c r="AD125" s="23"/>
      <c r="AE125" s="23"/>
      <c r="AF125" s="23"/>
    </row>
    <row r="126" spans="1:32" x14ac:dyDescent="0.3">
      <c r="A126" s="79"/>
      <c r="B126" s="63"/>
      <c r="C126" s="72" t="s">
        <v>106</v>
      </c>
      <c r="D126" s="72"/>
      <c r="E126" s="71" t="s">
        <v>127</v>
      </c>
      <c r="F126" s="71"/>
      <c r="G126" s="24">
        <v>1</v>
      </c>
      <c r="H126" s="24">
        <v>1</v>
      </c>
      <c r="I126" s="24">
        <v>1</v>
      </c>
      <c r="J126" s="24">
        <v>1</v>
      </c>
      <c r="K126" s="24">
        <v>1</v>
      </c>
      <c r="L126" s="24">
        <v>1</v>
      </c>
      <c r="M126" s="24">
        <v>1</v>
      </c>
      <c r="N126" s="24">
        <v>1</v>
      </c>
      <c r="O126" s="24">
        <v>1</v>
      </c>
      <c r="P126" s="24">
        <v>1</v>
      </c>
      <c r="Q126" s="24">
        <v>1</v>
      </c>
      <c r="R126" s="24">
        <v>1</v>
      </c>
      <c r="S126" s="24">
        <v>1</v>
      </c>
      <c r="T126" s="24">
        <v>1</v>
      </c>
      <c r="U126" s="24">
        <v>1</v>
      </c>
      <c r="V126" s="46">
        <v>1</v>
      </c>
      <c r="W126" s="45">
        <v>0</v>
      </c>
      <c r="X126" s="24">
        <v>0</v>
      </c>
      <c r="Y126" s="24">
        <v>0</v>
      </c>
      <c r="Z126" s="24">
        <v>0</v>
      </c>
      <c r="AA126" s="23"/>
      <c r="AB126" s="23"/>
      <c r="AC126" s="23"/>
      <c r="AD126" s="23"/>
      <c r="AE126" s="23"/>
      <c r="AF126" s="23"/>
    </row>
    <row r="127" spans="1:32" x14ac:dyDescent="0.3">
      <c r="A127" s="79"/>
      <c r="B127" s="63"/>
      <c r="C127" s="72" t="s">
        <v>107</v>
      </c>
      <c r="D127" s="72"/>
      <c r="E127" s="71" t="s">
        <v>127</v>
      </c>
      <c r="F127" s="71"/>
      <c r="G127" s="24">
        <v>1</v>
      </c>
      <c r="H127" s="24">
        <v>1</v>
      </c>
      <c r="I127" s="24">
        <v>1</v>
      </c>
      <c r="J127" s="24">
        <v>1</v>
      </c>
      <c r="K127" s="24">
        <v>1</v>
      </c>
      <c r="L127" s="24">
        <v>1</v>
      </c>
      <c r="M127" s="24">
        <v>1</v>
      </c>
      <c r="N127" s="24">
        <v>1</v>
      </c>
      <c r="O127" s="24">
        <v>1</v>
      </c>
      <c r="P127" s="24">
        <v>1</v>
      </c>
      <c r="Q127" s="24">
        <v>1</v>
      </c>
      <c r="R127" s="24">
        <v>1</v>
      </c>
      <c r="S127" s="24">
        <v>1</v>
      </c>
      <c r="T127" s="24">
        <v>1</v>
      </c>
      <c r="U127" s="24">
        <v>1</v>
      </c>
      <c r="V127" s="46">
        <v>1</v>
      </c>
      <c r="W127" s="45">
        <v>0</v>
      </c>
      <c r="X127" s="24">
        <v>0</v>
      </c>
      <c r="Y127" s="24">
        <v>0</v>
      </c>
      <c r="Z127" s="24">
        <v>0</v>
      </c>
      <c r="AA127" s="23"/>
      <c r="AB127" s="23"/>
      <c r="AC127" s="23"/>
      <c r="AD127" s="23"/>
      <c r="AE127" s="23"/>
      <c r="AF127" s="23"/>
    </row>
    <row r="128" spans="1:32" x14ac:dyDescent="0.3">
      <c r="A128" s="79"/>
      <c r="B128" s="63"/>
      <c r="C128" s="72" t="s">
        <v>108</v>
      </c>
      <c r="D128" s="72"/>
      <c r="E128" s="71" t="s">
        <v>160</v>
      </c>
      <c r="F128" s="71"/>
      <c r="G128" s="24">
        <v>1</v>
      </c>
      <c r="H128" s="24">
        <v>1</v>
      </c>
      <c r="I128" s="24">
        <v>1</v>
      </c>
      <c r="J128" s="24">
        <v>1</v>
      </c>
      <c r="K128" s="24">
        <v>1</v>
      </c>
      <c r="L128" s="24">
        <v>1</v>
      </c>
      <c r="M128" s="24">
        <v>1</v>
      </c>
      <c r="N128" s="24">
        <v>1</v>
      </c>
      <c r="O128" s="24">
        <v>1</v>
      </c>
      <c r="P128" s="24">
        <v>1</v>
      </c>
      <c r="Q128" s="24">
        <v>1</v>
      </c>
      <c r="R128" s="24">
        <v>1</v>
      </c>
      <c r="S128" s="24">
        <v>1</v>
      </c>
      <c r="T128" s="24">
        <v>1</v>
      </c>
      <c r="U128" s="24">
        <v>1</v>
      </c>
      <c r="V128" s="46">
        <v>1</v>
      </c>
      <c r="W128" s="45">
        <v>0</v>
      </c>
      <c r="X128" s="24">
        <v>0</v>
      </c>
      <c r="Y128" s="24">
        <v>0</v>
      </c>
      <c r="Z128" s="24">
        <v>0</v>
      </c>
      <c r="AA128" s="23"/>
      <c r="AB128" s="23"/>
      <c r="AC128" s="23"/>
      <c r="AD128" s="23"/>
      <c r="AE128" s="23"/>
      <c r="AF128" s="23"/>
    </row>
    <row r="129" spans="1:32" x14ac:dyDescent="0.3">
      <c r="A129" s="79"/>
      <c r="B129" s="63"/>
      <c r="C129" s="72" t="s">
        <v>109</v>
      </c>
      <c r="D129" s="72"/>
      <c r="E129" s="71" t="s">
        <v>160</v>
      </c>
      <c r="F129" s="71"/>
      <c r="G129" s="24">
        <v>1</v>
      </c>
      <c r="H129" s="24">
        <v>1</v>
      </c>
      <c r="I129" s="24">
        <v>1</v>
      </c>
      <c r="J129" s="24">
        <v>1</v>
      </c>
      <c r="K129" s="24">
        <v>1</v>
      </c>
      <c r="L129" s="24">
        <v>1</v>
      </c>
      <c r="M129" s="24">
        <v>1</v>
      </c>
      <c r="N129" s="24">
        <v>1</v>
      </c>
      <c r="O129" s="24">
        <v>1</v>
      </c>
      <c r="P129" s="24">
        <v>1</v>
      </c>
      <c r="Q129" s="24">
        <v>1</v>
      </c>
      <c r="R129" s="24">
        <v>1</v>
      </c>
      <c r="S129" s="24">
        <v>1</v>
      </c>
      <c r="T129" s="24">
        <v>1</v>
      </c>
      <c r="U129" s="24">
        <v>1</v>
      </c>
      <c r="V129" s="46">
        <v>1</v>
      </c>
      <c r="W129" s="45">
        <v>0</v>
      </c>
      <c r="X129" s="24">
        <v>0</v>
      </c>
      <c r="Y129" s="24">
        <v>0</v>
      </c>
      <c r="Z129" s="24">
        <v>0</v>
      </c>
      <c r="AA129" s="23"/>
      <c r="AB129" s="23"/>
      <c r="AC129" s="23"/>
      <c r="AD129" s="23"/>
      <c r="AE129" s="23"/>
      <c r="AF129" s="23"/>
    </row>
    <row r="130" spans="1:32" x14ac:dyDescent="0.3">
      <c r="A130" s="79"/>
      <c r="B130" s="63"/>
      <c r="C130" s="72" t="s">
        <v>110</v>
      </c>
      <c r="D130" s="72"/>
      <c r="E130" s="71" t="s">
        <v>157</v>
      </c>
      <c r="F130" s="71"/>
      <c r="G130" s="24">
        <v>1</v>
      </c>
      <c r="H130" s="24">
        <v>1</v>
      </c>
      <c r="I130" s="24">
        <v>1</v>
      </c>
      <c r="J130" s="24">
        <v>1</v>
      </c>
      <c r="K130" s="24">
        <v>1</v>
      </c>
      <c r="L130" s="24">
        <v>1</v>
      </c>
      <c r="M130" s="24">
        <v>1</v>
      </c>
      <c r="N130" s="24">
        <v>1</v>
      </c>
      <c r="O130" s="24">
        <v>1</v>
      </c>
      <c r="P130" s="24">
        <v>1</v>
      </c>
      <c r="Q130" s="24">
        <v>1</v>
      </c>
      <c r="R130" s="24">
        <v>1</v>
      </c>
      <c r="S130" s="24">
        <v>1</v>
      </c>
      <c r="T130" s="24">
        <v>1</v>
      </c>
      <c r="U130" s="24">
        <v>1</v>
      </c>
      <c r="V130" s="46">
        <v>1</v>
      </c>
      <c r="W130" s="45">
        <v>0</v>
      </c>
      <c r="X130" s="24">
        <v>0</v>
      </c>
      <c r="Y130" s="24">
        <v>0</v>
      </c>
      <c r="Z130" s="24">
        <v>0</v>
      </c>
      <c r="AA130" s="23"/>
      <c r="AB130" s="23"/>
      <c r="AC130" s="23"/>
      <c r="AD130" s="23"/>
      <c r="AE130" s="23"/>
      <c r="AF130" s="23"/>
    </row>
    <row r="131" spans="1:32" x14ac:dyDescent="0.3">
      <c r="A131" s="79"/>
      <c r="B131" s="63"/>
      <c r="C131" s="72" t="s">
        <v>111</v>
      </c>
      <c r="D131" s="72"/>
      <c r="E131" s="71" t="s">
        <v>157</v>
      </c>
      <c r="F131" s="71"/>
      <c r="G131" s="24">
        <v>1</v>
      </c>
      <c r="H131" s="24">
        <v>1</v>
      </c>
      <c r="I131" s="24">
        <v>1</v>
      </c>
      <c r="J131" s="24">
        <v>1</v>
      </c>
      <c r="K131" s="24">
        <v>1</v>
      </c>
      <c r="L131" s="24">
        <v>1</v>
      </c>
      <c r="M131" s="24">
        <v>1</v>
      </c>
      <c r="N131" s="24">
        <v>1</v>
      </c>
      <c r="O131" s="24">
        <v>1</v>
      </c>
      <c r="P131" s="24">
        <v>1</v>
      </c>
      <c r="Q131" s="24">
        <v>1</v>
      </c>
      <c r="R131" s="24">
        <v>1</v>
      </c>
      <c r="S131" s="24">
        <v>1</v>
      </c>
      <c r="T131" s="24">
        <v>1</v>
      </c>
      <c r="U131" s="24">
        <v>1</v>
      </c>
      <c r="V131" s="46">
        <v>1</v>
      </c>
      <c r="W131" s="45">
        <v>0</v>
      </c>
      <c r="X131" s="24">
        <v>0</v>
      </c>
      <c r="Y131" s="24">
        <v>0</v>
      </c>
      <c r="Z131" s="24">
        <v>0</v>
      </c>
      <c r="AA131" s="23"/>
      <c r="AB131" s="23"/>
      <c r="AC131" s="23"/>
      <c r="AD131" s="23"/>
      <c r="AE131" s="23"/>
      <c r="AF131" s="23"/>
    </row>
    <row r="132" spans="1:32" x14ac:dyDescent="0.3">
      <c r="A132" s="79"/>
      <c r="B132" s="63"/>
      <c r="C132" s="72" t="s">
        <v>112</v>
      </c>
      <c r="D132" s="72"/>
      <c r="E132" s="71" t="s">
        <v>160</v>
      </c>
      <c r="F132" s="71"/>
      <c r="G132" s="24">
        <v>1</v>
      </c>
      <c r="H132" s="24">
        <v>1</v>
      </c>
      <c r="I132" s="24">
        <v>1</v>
      </c>
      <c r="J132" s="24">
        <v>1</v>
      </c>
      <c r="K132" s="24">
        <v>1</v>
      </c>
      <c r="L132" s="24">
        <v>1</v>
      </c>
      <c r="M132" s="24">
        <v>1</v>
      </c>
      <c r="N132" s="24">
        <v>1</v>
      </c>
      <c r="O132" s="24">
        <v>1</v>
      </c>
      <c r="P132" s="24">
        <v>1</v>
      </c>
      <c r="Q132" s="24">
        <v>1</v>
      </c>
      <c r="R132" s="24">
        <v>1</v>
      </c>
      <c r="S132" s="24">
        <v>1</v>
      </c>
      <c r="T132" s="24">
        <v>1</v>
      </c>
      <c r="U132" s="24">
        <v>1</v>
      </c>
      <c r="V132" s="46">
        <v>1</v>
      </c>
      <c r="W132" s="45">
        <v>0</v>
      </c>
      <c r="X132" s="24">
        <v>0</v>
      </c>
      <c r="Y132" s="24">
        <v>0</v>
      </c>
      <c r="Z132" s="24">
        <v>0</v>
      </c>
      <c r="AA132" s="23"/>
      <c r="AB132" s="23"/>
      <c r="AC132" s="23"/>
      <c r="AD132" s="23"/>
      <c r="AE132" s="23"/>
      <c r="AF132" s="23"/>
    </row>
    <row r="133" spans="1:32" x14ac:dyDescent="0.3">
      <c r="A133" s="79"/>
      <c r="B133" s="63"/>
      <c r="C133" s="72" t="s">
        <v>113</v>
      </c>
      <c r="D133" s="72"/>
      <c r="E133" s="71" t="s">
        <v>159</v>
      </c>
      <c r="F133" s="71"/>
      <c r="G133" s="24">
        <v>1</v>
      </c>
      <c r="H133" s="24">
        <v>1</v>
      </c>
      <c r="I133" s="24">
        <v>1</v>
      </c>
      <c r="J133" s="24">
        <v>1</v>
      </c>
      <c r="K133" s="24">
        <v>1</v>
      </c>
      <c r="L133" s="24">
        <v>1</v>
      </c>
      <c r="M133" s="24">
        <v>1</v>
      </c>
      <c r="N133" s="24">
        <v>1</v>
      </c>
      <c r="O133" s="24">
        <v>1</v>
      </c>
      <c r="P133" s="24">
        <v>1</v>
      </c>
      <c r="Q133" s="24">
        <v>1</v>
      </c>
      <c r="R133" s="24">
        <v>1</v>
      </c>
      <c r="S133" s="24">
        <v>1</v>
      </c>
      <c r="T133" s="24">
        <v>1</v>
      </c>
      <c r="U133" s="24">
        <v>1</v>
      </c>
      <c r="V133" s="46">
        <v>1</v>
      </c>
      <c r="W133" s="45">
        <v>0</v>
      </c>
      <c r="X133" s="24">
        <v>0</v>
      </c>
      <c r="Y133" s="24">
        <v>0</v>
      </c>
      <c r="Z133" s="24">
        <v>0</v>
      </c>
      <c r="AA133" s="23"/>
      <c r="AB133" s="23"/>
      <c r="AC133" s="23"/>
      <c r="AD133" s="23"/>
      <c r="AE133" s="23"/>
      <c r="AF133" s="23"/>
    </row>
    <row r="134" spans="1:32" x14ac:dyDescent="0.3">
      <c r="A134" s="79"/>
      <c r="B134" s="63"/>
      <c r="C134" s="72" t="s">
        <v>114</v>
      </c>
      <c r="D134" s="72"/>
      <c r="E134" s="71" t="s">
        <v>161</v>
      </c>
      <c r="F134" s="71"/>
      <c r="G134" s="24">
        <v>1</v>
      </c>
      <c r="H134" s="24">
        <v>1</v>
      </c>
      <c r="I134" s="24">
        <v>1</v>
      </c>
      <c r="J134" s="24">
        <v>1</v>
      </c>
      <c r="K134" s="24">
        <v>1</v>
      </c>
      <c r="L134" s="24">
        <v>1</v>
      </c>
      <c r="M134" s="24">
        <v>1</v>
      </c>
      <c r="N134" s="24">
        <v>1</v>
      </c>
      <c r="O134" s="24">
        <v>1</v>
      </c>
      <c r="P134" s="24">
        <v>1</v>
      </c>
      <c r="Q134" s="24">
        <v>1</v>
      </c>
      <c r="R134" s="24">
        <v>1</v>
      </c>
      <c r="S134" s="24">
        <v>1</v>
      </c>
      <c r="T134" s="24">
        <v>1</v>
      </c>
      <c r="U134" s="24">
        <v>1</v>
      </c>
      <c r="V134" s="46">
        <v>1</v>
      </c>
      <c r="W134" s="45">
        <v>0</v>
      </c>
      <c r="X134" s="24">
        <v>0</v>
      </c>
      <c r="Y134" s="24">
        <v>0</v>
      </c>
      <c r="Z134" s="24">
        <v>0</v>
      </c>
      <c r="AA134" s="23"/>
      <c r="AB134" s="23"/>
      <c r="AC134" s="23"/>
      <c r="AD134" s="23"/>
      <c r="AE134" s="23"/>
      <c r="AF134" s="23"/>
    </row>
    <row r="135" spans="1:32" x14ac:dyDescent="0.3">
      <c r="A135" s="79"/>
      <c r="B135" s="63"/>
      <c r="C135" s="72" t="s">
        <v>115</v>
      </c>
      <c r="D135" s="72"/>
      <c r="E135" s="71" t="s">
        <v>161</v>
      </c>
      <c r="F135" s="71"/>
      <c r="G135" s="24">
        <v>1</v>
      </c>
      <c r="H135" s="24">
        <v>2</v>
      </c>
      <c r="I135" s="24">
        <v>2</v>
      </c>
      <c r="J135" s="24">
        <v>2</v>
      </c>
      <c r="K135" s="24">
        <v>2</v>
      </c>
      <c r="L135" s="24">
        <v>2</v>
      </c>
      <c r="M135" s="24">
        <v>2</v>
      </c>
      <c r="N135" s="24">
        <v>2</v>
      </c>
      <c r="O135" s="24">
        <v>2</v>
      </c>
      <c r="P135" s="24">
        <v>2</v>
      </c>
      <c r="Q135" s="24">
        <v>2</v>
      </c>
      <c r="R135" s="24">
        <v>2</v>
      </c>
      <c r="S135" s="24">
        <v>2</v>
      </c>
      <c r="T135" s="24">
        <v>2</v>
      </c>
      <c r="U135" s="24">
        <v>2</v>
      </c>
      <c r="V135" s="46">
        <v>2</v>
      </c>
      <c r="W135" s="45">
        <v>0</v>
      </c>
      <c r="X135" s="24">
        <v>0</v>
      </c>
      <c r="Y135" s="24">
        <v>0</v>
      </c>
      <c r="Z135" s="24">
        <v>0</v>
      </c>
      <c r="AA135" s="23"/>
      <c r="AB135" s="23"/>
      <c r="AC135" s="23"/>
      <c r="AD135" s="23"/>
      <c r="AE135" s="23"/>
      <c r="AF135" s="23"/>
    </row>
    <row r="136" spans="1:32" x14ac:dyDescent="0.3">
      <c r="A136" s="79"/>
      <c r="B136" s="64"/>
      <c r="C136" s="67"/>
      <c r="D136" s="68"/>
      <c r="E136" s="65"/>
      <c r="F136" s="6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7">
        <v>-1</v>
      </c>
      <c r="X136" s="46"/>
      <c r="Y136" s="46"/>
      <c r="Z136" s="46"/>
      <c r="AA136" s="23"/>
      <c r="AB136" s="23"/>
      <c r="AC136" s="23"/>
      <c r="AD136" s="23"/>
      <c r="AE136" s="23"/>
      <c r="AF136" s="23"/>
    </row>
    <row r="137" spans="1:32" x14ac:dyDescent="0.3">
      <c r="A137" s="79"/>
      <c r="B137" s="79" t="s">
        <v>101</v>
      </c>
      <c r="C137" s="72" t="s">
        <v>143</v>
      </c>
      <c r="D137" s="72"/>
      <c r="E137" s="71" t="s">
        <v>122</v>
      </c>
      <c r="F137" s="71"/>
      <c r="G137" s="24">
        <v>0.5</v>
      </c>
      <c r="H137" s="24">
        <v>1</v>
      </c>
      <c r="I137" s="24">
        <v>1</v>
      </c>
      <c r="J137" s="24">
        <v>1</v>
      </c>
      <c r="K137" s="24">
        <v>1</v>
      </c>
      <c r="L137" s="24">
        <v>1</v>
      </c>
      <c r="M137" s="24">
        <v>1</v>
      </c>
      <c r="N137" s="24">
        <v>1</v>
      </c>
      <c r="O137" s="24">
        <v>1</v>
      </c>
      <c r="P137" s="24">
        <v>1</v>
      </c>
      <c r="Q137" s="24">
        <v>1</v>
      </c>
      <c r="R137" s="24">
        <v>1</v>
      </c>
      <c r="S137" s="24">
        <v>1</v>
      </c>
      <c r="T137" s="24">
        <v>1</v>
      </c>
      <c r="U137" s="24">
        <v>1</v>
      </c>
      <c r="V137" s="24">
        <v>1</v>
      </c>
      <c r="W137" s="46">
        <v>1</v>
      </c>
      <c r="X137" s="45">
        <v>0</v>
      </c>
      <c r="Y137" s="24">
        <v>0</v>
      </c>
      <c r="Z137" s="24">
        <v>0</v>
      </c>
      <c r="AA137" s="23"/>
      <c r="AB137" s="23"/>
      <c r="AC137" s="23"/>
      <c r="AD137" s="23"/>
      <c r="AE137" s="23"/>
      <c r="AF137" s="23"/>
    </row>
    <row r="138" spans="1:32" x14ac:dyDescent="0.3">
      <c r="A138" s="79"/>
      <c r="B138" s="79"/>
      <c r="C138" s="67"/>
      <c r="D138" s="68"/>
      <c r="E138" s="65"/>
      <c r="F138" s="6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7">
        <v>-0.5</v>
      </c>
      <c r="Y138" s="46"/>
      <c r="Z138" s="46"/>
      <c r="AA138" s="23"/>
      <c r="AB138" s="23"/>
      <c r="AC138" s="23"/>
      <c r="AD138" s="23"/>
      <c r="AE138" s="23"/>
      <c r="AF138" s="23"/>
    </row>
    <row r="139" spans="1:32" x14ac:dyDescent="0.3">
      <c r="A139" s="79"/>
      <c r="B139" s="79"/>
      <c r="C139" s="72" t="s">
        <v>144</v>
      </c>
      <c r="D139" s="72"/>
      <c r="E139" s="71" t="s">
        <v>122</v>
      </c>
      <c r="F139" s="71"/>
      <c r="G139" s="24">
        <v>1</v>
      </c>
      <c r="H139" s="24">
        <v>1</v>
      </c>
      <c r="I139" s="24">
        <v>1</v>
      </c>
      <c r="J139" s="24">
        <v>1</v>
      </c>
      <c r="K139" s="24">
        <v>1</v>
      </c>
      <c r="L139" s="24">
        <v>1</v>
      </c>
      <c r="M139" s="24">
        <v>1</v>
      </c>
      <c r="N139" s="24">
        <v>1</v>
      </c>
      <c r="O139" s="24">
        <v>1</v>
      </c>
      <c r="P139" s="24">
        <v>1</v>
      </c>
      <c r="Q139" s="24">
        <v>1</v>
      </c>
      <c r="R139" s="24">
        <v>1</v>
      </c>
      <c r="S139" s="24">
        <v>1</v>
      </c>
      <c r="T139" s="24">
        <v>1</v>
      </c>
      <c r="U139" s="24">
        <v>1</v>
      </c>
      <c r="V139" s="24">
        <v>1</v>
      </c>
      <c r="W139" s="46">
        <v>1</v>
      </c>
      <c r="X139" s="45">
        <v>0</v>
      </c>
      <c r="Y139" s="24">
        <v>0</v>
      </c>
      <c r="Z139" s="24">
        <v>0</v>
      </c>
      <c r="AA139" s="23"/>
      <c r="AB139" s="23"/>
      <c r="AC139" s="23"/>
      <c r="AD139" s="23"/>
      <c r="AE139" s="23"/>
      <c r="AF139" s="23"/>
    </row>
    <row r="140" spans="1:32" x14ac:dyDescent="0.3">
      <c r="A140" s="79"/>
      <c r="B140" s="79"/>
      <c r="C140" s="83" t="s">
        <v>145</v>
      </c>
      <c r="D140" s="83"/>
      <c r="E140" s="71" t="s">
        <v>122</v>
      </c>
      <c r="F140" s="71"/>
      <c r="G140" s="24">
        <v>1</v>
      </c>
      <c r="H140" s="24">
        <v>1</v>
      </c>
      <c r="I140" s="24">
        <v>1</v>
      </c>
      <c r="J140" s="24">
        <v>1</v>
      </c>
      <c r="K140" s="24">
        <v>1</v>
      </c>
      <c r="L140" s="24">
        <v>1</v>
      </c>
      <c r="M140" s="24">
        <v>1</v>
      </c>
      <c r="N140" s="24">
        <v>1</v>
      </c>
      <c r="O140" s="24">
        <v>1</v>
      </c>
      <c r="P140" s="24">
        <v>1</v>
      </c>
      <c r="Q140" s="24">
        <v>1</v>
      </c>
      <c r="R140" s="24">
        <v>1</v>
      </c>
      <c r="S140" s="24">
        <v>1</v>
      </c>
      <c r="T140" s="24">
        <v>1</v>
      </c>
      <c r="U140" s="24">
        <v>1</v>
      </c>
      <c r="V140" s="24">
        <v>1</v>
      </c>
      <c r="W140" s="46">
        <v>1</v>
      </c>
      <c r="X140" s="45">
        <v>0</v>
      </c>
      <c r="Y140" s="24">
        <v>0</v>
      </c>
      <c r="Z140" s="24">
        <v>0</v>
      </c>
      <c r="AA140" s="23"/>
      <c r="AB140" s="23"/>
      <c r="AC140" s="23"/>
      <c r="AD140" s="23"/>
      <c r="AE140" s="23"/>
      <c r="AF140" s="23"/>
    </row>
    <row r="141" spans="1:32" x14ac:dyDescent="0.3">
      <c r="A141" s="79"/>
      <c r="B141" s="79"/>
      <c r="C141" s="83" t="s">
        <v>310</v>
      </c>
      <c r="D141" s="83"/>
      <c r="E141" s="71" t="s">
        <v>126</v>
      </c>
      <c r="F141" s="71"/>
      <c r="G141" s="24">
        <v>0.5</v>
      </c>
      <c r="H141" s="24">
        <v>1</v>
      </c>
      <c r="I141" s="24">
        <v>1</v>
      </c>
      <c r="J141" s="24">
        <v>1</v>
      </c>
      <c r="K141" s="24">
        <v>1</v>
      </c>
      <c r="L141" s="24">
        <v>1</v>
      </c>
      <c r="M141" s="24">
        <v>1</v>
      </c>
      <c r="N141" s="24">
        <v>1</v>
      </c>
      <c r="O141" s="24">
        <v>1</v>
      </c>
      <c r="P141" s="24">
        <v>1</v>
      </c>
      <c r="Q141" s="24">
        <v>1</v>
      </c>
      <c r="R141" s="24">
        <v>1</v>
      </c>
      <c r="S141" s="24">
        <v>1</v>
      </c>
      <c r="T141" s="24">
        <v>1</v>
      </c>
      <c r="U141" s="24">
        <v>1</v>
      </c>
      <c r="V141" s="24">
        <v>1</v>
      </c>
      <c r="W141" s="46">
        <v>1</v>
      </c>
      <c r="X141" s="45">
        <v>0</v>
      </c>
      <c r="Y141" s="24">
        <v>0</v>
      </c>
      <c r="Z141" s="24">
        <v>0</v>
      </c>
      <c r="AA141" s="23"/>
      <c r="AB141" s="23"/>
      <c r="AC141" s="23"/>
      <c r="AD141" s="23"/>
      <c r="AE141" s="23"/>
      <c r="AF141" s="23"/>
    </row>
    <row r="142" spans="1:32" x14ac:dyDescent="0.3">
      <c r="A142" s="79"/>
      <c r="B142" s="79"/>
      <c r="C142" s="69"/>
      <c r="D142" s="70"/>
      <c r="E142" s="65"/>
      <c r="F142" s="6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7">
        <v>-0.5</v>
      </c>
      <c r="Y142" s="46"/>
      <c r="Z142" s="46"/>
      <c r="AA142" s="23"/>
      <c r="AB142" s="23"/>
      <c r="AC142" s="23"/>
      <c r="AD142" s="23"/>
      <c r="AE142" s="23"/>
      <c r="AF142" s="23"/>
    </row>
    <row r="143" spans="1:32" x14ac:dyDescent="0.3">
      <c r="A143" s="79"/>
      <c r="B143" s="79"/>
      <c r="C143" s="72" t="s">
        <v>146</v>
      </c>
      <c r="D143" s="72"/>
      <c r="E143" s="71" t="s">
        <v>126</v>
      </c>
      <c r="F143" s="71"/>
      <c r="G143" s="24">
        <v>1</v>
      </c>
      <c r="H143" s="24">
        <v>1</v>
      </c>
      <c r="I143" s="24">
        <v>1</v>
      </c>
      <c r="J143" s="24">
        <v>1</v>
      </c>
      <c r="K143" s="24">
        <v>1</v>
      </c>
      <c r="L143" s="24">
        <v>1</v>
      </c>
      <c r="M143" s="24">
        <v>1</v>
      </c>
      <c r="N143" s="24">
        <v>1</v>
      </c>
      <c r="O143" s="24">
        <v>1</v>
      </c>
      <c r="P143" s="24">
        <v>1</v>
      </c>
      <c r="Q143" s="24">
        <v>1</v>
      </c>
      <c r="R143" s="24">
        <v>1</v>
      </c>
      <c r="S143" s="24">
        <v>1</v>
      </c>
      <c r="T143" s="24">
        <v>1</v>
      </c>
      <c r="U143" s="24">
        <v>1</v>
      </c>
      <c r="V143" s="24">
        <v>1</v>
      </c>
      <c r="W143" s="46">
        <v>1</v>
      </c>
      <c r="X143" s="45">
        <v>0</v>
      </c>
      <c r="Y143" s="24">
        <v>0</v>
      </c>
      <c r="Z143" s="24">
        <v>0</v>
      </c>
      <c r="AA143" s="23"/>
      <c r="AB143" s="23"/>
      <c r="AC143" s="23"/>
      <c r="AD143" s="23"/>
      <c r="AE143" s="23"/>
      <c r="AF143" s="23"/>
    </row>
    <row r="144" spans="1:32" x14ac:dyDescent="0.3">
      <c r="A144" s="79"/>
      <c r="B144" s="79"/>
      <c r="C144" s="82" t="s">
        <v>147</v>
      </c>
      <c r="D144" s="82"/>
      <c r="E144" s="71" t="s">
        <v>126</v>
      </c>
      <c r="F144" s="71"/>
      <c r="G144" s="24">
        <v>1</v>
      </c>
      <c r="H144" s="24">
        <v>1</v>
      </c>
      <c r="I144" s="24">
        <v>1</v>
      </c>
      <c r="J144" s="24">
        <v>1</v>
      </c>
      <c r="K144" s="24">
        <v>1</v>
      </c>
      <c r="L144" s="24">
        <v>1</v>
      </c>
      <c r="M144" s="24">
        <v>1</v>
      </c>
      <c r="N144" s="24">
        <v>1</v>
      </c>
      <c r="O144" s="24">
        <v>1</v>
      </c>
      <c r="P144" s="24">
        <v>1</v>
      </c>
      <c r="Q144" s="24">
        <v>1</v>
      </c>
      <c r="R144" s="24">
        <v>1</v>
      </c>
      <c r="S144" s="24">
        <v>1</v>
      </c>
      <c r="T144" s="24">
        <v>1</v>
      </c>
      <c r="U144" s="24">
        <v>1</v>
      </c>
      <c r="V144" s="24">
        <v>1</v>
      </c>
      <c r="W144" s="46">
        <v>1</v>
      </c>
      <c r="X144" s="45">
        <v>0</v>
      </c>
      <c r="Y144" s="24">
        <v>0</v>
      </c>
      <c r="Z144" s="24">
        <v>0</v>
      </c>
      <c r="AA144" s="23"/>
      <c r="AB144" s="23"/>
      <c r="AC144" s="23"/>
      <c r="AD144" s="23"/>
      <c r="AE144" s="23"/>
      <c r="AF144" s="23"/>
    </row>
    <row r="145" spans="1:32" x14ac:dyDescent="0.3">
      <c r="A145" s="79"/>
      <c r="B145" s="79"/>
      <c r="C145" s="82" t="s">
        <v>148</v>
      </c>
      <c r="D145" s="82"/>
      <c r="E145" s="71" t="s">
        <v>125</v>
      </c>
      <c r="F145" s="71"/>
      <c r="G145" s="24">
        <v>0.5</v>
      </c>
      <c r="H145" s="24">
        <v>1</v>
      </c>
      <c r="I145" s="24">
        <v>1</v>
      </c>
      <c r="J145" s="24">
        <v>1</v>
      </c>
      <c r="K145" s="24">
        <v>1</v>
      </c>
      <c r="L145" s="24">
        <v>1</v>
      </c>
      <c r="M145" s="24">
        <v>1</v>
      </c>
      <c r="N145" s="24">
        <v>1</v>
      </c>
      <c r="O145" s="24">
        <v>1</v>
      </c>
      <c r="P145" s="24">
        <v>1</v>
      </c>
      <c r="Q145" s="24">
        <v>1</v>
      </c>
      <c r="R145" s="24">
        <v>1</v>
      </c>
      <c r="S145" s="24">
        <v>1</v>
      </c>
      <c r="T145" s="24">
        <v>1</v>
      </c>
      <c r="U145" s="24">
        <v>1</v>
      </c>
      <c r="V145" s="24">
        <v>1</v>
      </c>
      <c r="W145" s="46">
        <v>1</v>
      </c>
      <c r="X145" s="45">
        <v>0</v>
      </c>
      <c r="Y145" s="24">
        <v>0</v>
      </c>
      <c r="Z145" s="24">
        <v>0</v>
      </c>
      <c r="AA145" s="23"/>
      <c r="AB145" s="23"/>
      <c r="AC145" s="23"/>
      <c r="AD145" s="23"/>
      <c r="AE145" s="23"/>
      <c r="AF145" s="23"/>
    </row>
    <row r="146" spans="1:32" x14ac:dyDescent="0.3">
      <c r="A146" s="79"/>
      <c r="B146" s="79"/>
      <c r="C146" s="65"/>
      <c r="D146" s="66"/>
      <c r="E146" s="65"/>
      <c r="F146" s="6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7">
        <v>-0.5</v>
      </c>
      <c r="Y146" s="46"/>
      <c r="Z146" s="46"/>
      <c r="AA146" s="23"/>
      <c r="AB146" s="23"/>
      <c r="AC146" s="23"/>
      <c r="AD146" s="23"/>
      <c r="AE146" s="23"/>
      <c r="AF146" s="23"/>
    </row>
    <row r="147" spans="1:32" x14ac:dyDescent="0.3">
      <c r="A147" s="79"/>
      <c r="B147" s="79"/>
      <c r="C147" s="82" t="s">
        <v>149</v>
      </c>
      <c r="D147" s="82"/>
      <c r="E147" s="71" t="s">
        <v>125</v>
      </c>
      <c r="F147" s="71"/>
      <c r="G147" s="24">
        <v>1</v>
      </c>
      <c r="H147" s="24">
        <v>1</v>
      </c>
      <c r="I147" s="24">
        <v>1</v>
      </c>
      <c r="J147" s="24">
        <v>1</v>
      </c>
      <c r="K147" s="24">
        <v>1</v>
      </c>
      <c r="L147" s="24">
        <v>1</v>
      </c>
      <c r="M147" s="24">
        <v>1</v>
      </c>
      <c r="N147" s="24">
        <v>1</v>
      </c>
      <c r="O147" s="24">
        <v>1</v>
      </c>
      <c r="P147" s="24">
        <v>1</v>
      </c>
      <c r="Q147" s="24">
        <v>1</v>
      </c>
      <c r="R147" s="24">
        <v>1</v>
      </c>
      <c r="S147" s="24">
        <v>1</v>
      </c>
      <c r="T147" s="24">
        <v>1</v>
      </c>
      <c r="U147" s="24">
        <v>1</v>
      </c>
      <c r="V147" s="24">
        <v>1</v>
      </c>
      <c r="W147" s="46">
        <v>1</v>
      </c>
      <c r="X147" s="45">
        <v>0</v>
      </c>
      <c r="Y147" s="24">
        <v>0</v>
      </c>
      <c r="Z147" s="24">
        <v>0</v>
      </c>
      <c r="AA147" s="23"/>
      <c r="AB147" s="23"/>
      <c r="AC147" s="23"/>
      <c r="AD147" s="23"/>
      <c r="AE147" s="23"/>
      <c r="AF147" s="23"/>
    </row>
    <row r="148" spans="1:32" x14ac:dyDescent="0.3">
      <c r="A148" s="79"/>
      <c r="B148" s="79"/>
      <c r="C148" s="72" t="s">
        <v>150</v>
      </c>
      <c r="D148" s="72"/>
      <c r="E148" s="71" t="s">
        <v>125</v>
      </c>
      <c r="F148" s="71"/>
      <c r="G148" s="24">
        <v>1</v>
      </c>
      <c r="H148" s="24">
        <v>1</v>
      </c>
      <c r="I148" s="24">
        <v>1</v>
      </c>
      <c r="J148" s="24">
        <v>1</v>
      </c>
      <c r="K148" s="24">
        <v>1</v>
      </c>
      <c r="L148" s="24">
        <v>1</v>
      </c>
      <c r="M148" s="24">
        <v>1</v>
      </c>
      <c r="N148" s="24">
        <v>1</v>
      </c>
      <c r="O148" s="24">
        <v>1</v>
      </c>
      <c r="P148" s="24">
        <v>1</v>
      </c>
      <c r="Q148" s="24">
        <v>1</v>
      </c>
      <c r="R148" s="24">
        <v>1</v>
      </c>
      <c r="S148" s="24">
        <v>1</v>
      </c>
      <c r="T148" s="24">
        <v>1</v>
      </c>
      <c r="U148" s="24">
        <v>1</v>
      </c>
      <c r="V148" s="24">
        <v>1</v>
      </c>
      <c r="W148" s="46">
        <v>1</v>
      </c>
      <c r="X148" s="45">
        <v>0</v>
      </c>
      <c r="Y148" s="24">
        <v>0</v>
      </c>
      <c r="Z148" s="24">
        <v>0</v>
      </c>
      <c r="AA148" s="23"/>
      <c r="AB148" s="23"/>
      <c r="AC148" s="23"/>
      <c r="AD148" s="23"/>
      <c r="AE148" s="23"/>
      <c r="AF148" s="23"/>
    </row>
    <row r="149" spans="1:32" x14ac:dyDescent="0.3">
      <c r="A149" s="79"/>
      <c r="B149" s="79"/>
      <c r="C149" s="72" t="s">
        <v>151</v>
      </c>
      <c r="D149" s="72"/>
      <c r="E149" s="71" t="s">
        <v>123</v>
      </c>
      <c r="F149" s="71"/>
      <c r="G149" s="24">
        <v>1</v>
      </c>
      <c r="H149" s="24">
        <v>1</v>
      </c>
      <c r="I149" s="24">
        <v>1</v>
      </c>
      <c r="J149" s="24">
        <v>1</v>
      </c>
      <c r="K149" s="24">
        <v>1</v>
      </c>
      <c r="L149" s="24">
        <v>1</v>
      </c>
      <c r="M149" s="24">
        <v>1</v>
      </c>
      <c r="N149" s="24">
        <v>1</v>
      </c>
      <c r="O149" s="24">
        <v>1</v>
      </c>
      <c r="P149" s="24">
        <v>1</v>
      </c>
      <c r="Q149" s="24">
        <v>1</v>
      </c>
      <c r="R149" s="24">
        <v>1</v>
      </c>
      <c r="S149" s="24">
        <v>1</v>
      </c>
      <c r="T149" s="24">
        <v>1</v>
      </c>
      <c r="U149" s="24">
        <v>1</v>
      </c>
      <c r="V149" s="24">
        <v>1</v>
      </c>
      <c r="W149" s="46">
        <v>1</v>
      </c>
      <c r="X149" s="45">
        <v>0</v>
      </c>
      <c r="Y149" s="24">
        <v>0</v>
      </c>
      <c r="Z149" s="24">
        <v>0</v>
      </c>
      <c r="AA149" s="23"/>
      <c r="AB149" s="23"/>
      <c r="AC149" s="23"/>
      <c r="AD149" s="23"/>
      <c r="AE149" s="23"/>
      <c r="AF149" s="23"/>
    </row>
    <row r="150" spans="1:32" x14ac:dyDescent="0.3">
      <c r="A150" s="79"/>
      <c r="B150" s="79"/>
      <c r="C150" s="72" t="s">
        <v>152</v>
      </c>
      <c r="D150" s="72"/>
      <c r="E150" s="71" t="s">
        <v>123</v>
      </c>
      <c r="F150" s="71"/>
      <c r="G150" s="24">
        <v>1</v>
      </c>
      <c r="H150" s="24">
        <v>1</v>
      </c>
      <c r="I150" s="24">
        <v>1</v>
      </c>
      <c r="J150" s="24">
        <v>1</v>
      </c>
      <c r="K150" s="24">
        <v>1</v>
      </c>
      <c r="L150" s="24">
        <v>1</v>
      </c>
      <c r="M150" s="24">
        <v>1</v>
      </c>
      <c r="N150" s="24">
        <v>1</v>
      </c>
      <c r="O150" s="24">
        <v>1</v>
      </c>
      <c r="P150" s="24">
        <v>1</v>
      </c>
      <c r="Q150" s="24">
        <v>1</v>
      </c>
      <c r="R150" s="24">
        <v>1</v>
      </c>
      <c r="S150" s="24">
        <v>1</v>
      </c>
      <c r="T150" s="24">
        <v>1</v>
      </c>
      <c r="U150" s="24">
        <v>1</v>
      </c>
      <c r="V150" s="24">
        <v>1</v>
      </c>
      <c r="W150" s="46">
        <v>1</v>
      </c>
      <c r="X150" s="45">
        <v>0</v>
      </c>
      <c r="Y150" s="24">
        <v>0</v>
      </c>
      <c r="Z150" s="24">
        <v>0</v>
      </c>
      <c r="AA150" s="23"/>
      <c r="AB150" s="23"/>
      <c r="AC150" s="23"/>
      <c r="AD150" s="23"/>
      <c r="AE150" s="23"/>
      <c r="AF150" s="23"/>
    </row>
    <row r="151" spans="1:32" x14ac:dyDescent="0.3">
      <c r="A151" s="79"/>
      <c r="B151" s="79"/>
      <c r="C151" s="72" t="s">
        <v>153</v>
      </c>
      <c r="D151" s="72"/>
      <c r="E151" s="71" t="s">
        <v>123</v>
      </c>
      <c r="F151" s="71"/>
      <c r="G151" s="24">
        <v>0.5</v>
      </c>
      <c r="H151" s="24">
        <v>1</v>
      </c>
      <c r="I151" s="24">
        <v>1</v>
      </c>
      <c r="J151" s="24">
        <v>1</v>
      </c>
      <c r="K151" s="24">
        <v>1</v>
      </c>
      <c r="L151" s="24">
        <v>1</v>
      </c>
      <c r="M151" s="24">
        <v>1</v>
      </c>
      <c r="N151" s="24">
        <v>1</v>
      </c>
      <c r="O151" s="24">
        <v>1</v>
      </c>
      <c r="P151" s="24">
        <v>1</v>
      </c>
      <c r="Q151" s="24">
        <v>1</v>
      </c>
      <c r="R151" s="24">
        <v>1</v>
      </c>
      <c r="S151" s="24">
        <v>1</v>
      </c>
      <c r="T151" s="24">
        <v>1</v>
      </c>
      <c r="U151" s="24">
        <v>1</v>
      </c>
      <c r="V151" s="24">
        <v>1</v>
      </c>
      <c r="W151" s="46">
        <v>1</v>
      </c>
      <c r="X151" s="45">
        <v>0</v>
      </c>
      <c r="Y151" s="24">
        <v>0</v>
      </c>
      <c r="Z151" s="24">
        <v>0</v>
      </c>
      <c r="AA151" s="23"/>
      <c r="AB151" s="23"/>
      <c r="AC151" s="23"/>
      <c r="AD151" s="23"/>
      <c r="AE151" s="23"/>
      <c r="AF151" s="23"/>
    </row>
    <row r="152" spans="1:32" x14ac:dyDescent="0.3">
      <c r="A152" s="79"/>
      <c r="B152" s="79"/>
      <c r="C152" s="67"/>
      <c r="D152" s="68"/>
      <c r="E152" s="65"/>
      <c r="F152" s="6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7">
        <v>-0.5</v>
      </c>
      <c r="Y152" s="46"/>
      <c r="Z152" s="46"/>
      <c r="AA152" s="23"/>
      <c r="AB152" s="23"/>
      <c r="AC152" s="23"/>
      <c r="AD152" s="23"/>
      <c r="AE152" s="23"/>
      <c r="AF152" s="23"/>
    </row>
    <row r="153" spans="1:32" x14ac:dyDescent="0.3">
      <c r="A153" s="79"/>
      <c r="B153" s="79"/>
      <c r="C153" s="72" t="s">
        <v>154</v>
      </c>
      <c r="D153" s="72"/>
      <c r="E153" s="71" t="s">
        <v>127</v>
      </c>
      <c r="F153" s="71"/>
      <c r="G153" s="24">
        <v>1</v>
      </c>
      <c r="H153" s="24">
        <v>1</v>
      </c>
      <c r="I153" s="24">
        <v>1</v>
      </c>
      <c r="J153" s="24">
        <v>1</v>
      </c>
      <c r="K153" s="24">
        <v>1</v>
      </c>
      <c r="L153" s="24">
        <v>1</v>
      </c>
      <c r="M153" s="24">
        <v>1</v>
      </c>
      <c r="N153" s="24">
        <v>1</v>
      </c>
      <c r="O153" s="24">
        <v>1</v>
      </c>
      <c r="P153" s="24">
        <v>1</v>
      </c>
      <c r="Q153" s="24">
        <v>1</v>
      </c>
      <c r="R153" s="24">
        <v>1</v>
      </c>
      <c r="S153" s="24">
        <v>1</v>
      </c>
      <c r="T153" s="24">
        <v>1</v>
      </c>
      <c r="U153" s="24">
        <v>1</v>
      </c>
      <c r="V153" s="24">
        <v>1</v>
      </c>
      <c r="W153" s="46">
        <v>1</v>
      </c>
      <c r="X153" s="45">
        <v>0</v>
      </c>
      <c r="Y153" s="24">
        <v>0</v>
      </c>
      <c r="Z153" s="24">
        <v>0</v>
      </c>
      <c r="AA153" s="23"/>
      <c r="AB153" s="23"/>
      <c r="AC153" s="23"/>
      <c r="AD153" s="23"/>
      <c r="AE153" s="23"/>
      <c r="AF153" s="23"/>
    </row>
    <row r="154" spans="1:32" x14ac:dyDescent="0.3">
      <c r="A154" s="79"/>
      <c r="B154" s="79"/>
      <c r="C154" s="72" t="s">
        <v>155</v>
      </c>
      <c r="D154" s="72"/>
      <c r="E154" s="71" t="s">
        <v>127</v>
      </c>
      <c r="F154" s="71"/>
      <c r="G154" s="24">
        <v>1</v>
      </c>
      <c r="H154" s="24">
        <v>1</v>
      </c>
      <c r="I154" s="24">
        <v>1</v>
      </c>
      <c r="J154" s="24">
        <v>1</v>
      </c>
      <c r="K154" s="24">
        <v>1</v>
      </c>
      <c r="L154" s="24">
        <v>1</v>
      </c>
      <c r="M154" s="24">
        <v>1</v>
      </c>
      <c r="N154" s="24">
        <v>1</v>
      </c>
      <c r="O154" s="24">
        <v>1</v>
      </c>
      <c r="P154" s="24">
        <v>1</v>
      </c>
      <c r="Q154" s="24">
        <v>1</v>
      </c>
      <c r="R154" s="24">
        <v>1</v>
      </c>
      <c r="S154" s="24">
        <v>1</v>
      </c>
      <c r="T154" s="24">
        <v>1</v>
      </c>
      <c r="U154" s="24">
        <v>1</v>
      </c>
      <c r="V154" s="24">
        <v>1</v>
      </c>
      <c r="W154" s="46">
        <v>1</v>
      </c>
      <c r="X154" s="45">
        <v>0</v>
      </c>
      <c r="Y154" s="24">
        <v>0</v>
      </c>
      <c r="Z154" s="24">
        <v>0</v>
      </c>
      <c r="AA154" s="23"/>
      <c r="AB154" s="23"/>
      <c r="AC154" s="23"/>
      <c r="AD154" s="23"/>
      <c r="AE154" s="23"/>
      <c r="AF154" s="23"/>
    </row>
    <row r="155" spans="1:32" x14ac:dyDescent="0.3">
      <c r="A155" s="79"/>
      <c r="B155" s="79"/>
      <c r="C155" s="72" t="s">
        <v>156</v>
      </c>
      <c r="D155" s="72"/>
      <c r="E155" s="71" t="s">
        <v>127</v>
      </c>
      <c r="F155" s="71"/>
      <c r="G155" s="24">
        <v>1</v>
      </c>
      <c r="H155" s="24">
        <v>1</v>
      </c>
      <c r="I155" s="24">
        <v>1</v>
      </c>
      <c r="J155" s="24">
        <v>1</v>
      </c>
      <c r="K155" s="24">
        <v>1</v>
      </c>
      <c r="L155" s="24">
        <v>1</v>
      </c>
      <c r="M155" s="24">
        <v>1</v>
      </c>
      <c r="N155" s="24">
        <v>1</v>
      </c>
      <c r="O155" s="24">
        <v>1</v>
      </c>
      <c r="P155" s="24">
        <v>1</v>
      </c>
      <c r="Q155" s="24">
        <v>1</v>
      </c>
      <c r="R155" s="24">
        <v>1</v>
      </c>
      <c r="S155" s="24">
        <v>1</v>
      </c>
      <c r="T155" s="24">
        <v>1</v>
      </c>
      <c r="U155" s="24">
        <v>1</v>
      </c>
      <c r="V155" s="24">
        <v>1</v>
      </c>
      <c r="W155" s="46">
        <v>1</v>
      </c>
      <c r="X155" s="45">
        <v>0</v>
      </c>
      <c r="Y155" s="24">
        <v>0</v>
      </c>
      <c r="Z155" s="24">
        <v>0</v>
      </c>
      <c r="AA155" s="23"/>
      <c r="AB155" s="23"/>
      <c r="AC155" s="23"/>
      <c r="AD155" s="23"/>
      <c r="AE155" s="23"/>
      <c r="AF155" s="23"/>
    </row>
    <row r="156" spans="1:32" x14ac:dyDescent="0.3">
      <c r="A156" s="79"/>
      <c r="B156" s="79" t="s">
        <v>116</v>
      </c>
      <c r="C156" s="82" t="s">
        <v>17</v>
      </c>
      <c r="D156" s="82"/>
      <c r="E156" s="76" t="s">
        <v>121</v>
      </c>
      <c r="F156" s="76"/>
      <c r="G156" s="24">
        <v>10</v>
      </c>
      <c r="H156" s="24">
        <v>10</v>
      </c>
      <c r="I156" s="24">
        <v>10</v>
      </c>
      <c r="J156" s="24">
        <v>10</v>
      </c>
      <c r="K156" s="24">
        <v>10</v>
      </c>
      <c r="L156" s="24">
        <v>10</v>
      </c>
      <c r="M156" s="24">
        <v>10</v>
      </c>
      <c r="N156" s="24">
        <v>10</v>
      </c>
      <c r="O156" s="24">
        <v>10</v>
      </c>
      <c r="P156" s="24">
        <v>10</v>
      </c>
      <c r="Q156" s="24">
        <v>10</v>
      </c>
      <c r="R156" s="24">
        <v>10</v>
      </c>
      <c r="S156" s="24">
        <v>10</v>
      </c>
      <c r="T156" s="24">
        <v>10</v>
      </c>
      <c r="U156" s="24">
        <v>10</v>
      </c>
      <c r="V156" s="24">
        <v>10</v>
      </c>
      <c r="W156" s="24">
        <v>10</v>
      </c>
      <c r="X156" s="24">
        <v>4</v>
      </c>
      <c r="Y156" s="45">
        <v>0</v>
      </c>
      <c r="Z156" s="24">
        <v>0</v>
      </c>
      <c r="AA156" s="23"/>
      <c r="AB156" s="23"/>
      <c r="AC156" s="23"/>
      <c r="AD156" s="23"/>
      <c r="AE156" s="23"/>
      <c r="AF156" s="23"/>
    </row>
    <row r="157" spans="1:32" x14ac:dyDescent="0.3">
      <c r="A157" s="79"/>
      <c r="B157" s="79"/>
      <c r="C157" s="82" t="s">
        <v>18</v>
      </c>
      <c r="D157" s="82"/>
      <c r="E157" s="76" t="s">
        <v>121</v>
      </c>
      <c r="F157" s="76"/>
      <c r="G157" s="24">
        <v>10</v>
      </c>
      <c r="H157" s="24">
        <v>10</v>
      </c>
      <c r="I157" s="24">
        <v>10</v>
      </c>
      <c r="J157" s="24">
        <v>10</v>
      </c>
      <c r="K157" s="24">
        <v>10</v>
      </c>
      <c r="L157" s="24">
        <v>10</v>
      </c>
      <c r="M157" s="24">
        <v>10</v>
      </c>
      <c r="N157" s="24">
        <v>10</v>
      </c>
      <c r="O157" s="24">
        <v>10</v>
      </c>
      <c r="P157" s="24">
        <v>10</v>
      </c>
      <c r="Q157" s="24">
        <v>10</v>
      </c>
      <c r="R157" s="24">
        <v>10</v>
      </c>
      <c r="S157" s="24">
        <v>10</v>
      </c>
      <c r="T157" s="24">
        <v>10</v>
      </c>
      <c r="U157" s="24">
        <v>10</v>
      </c>
      <c r="V157" s="24">
        <v>10</v>
      </c>
      <c r="W157" s="24">
        <v>10</v>
      </c>
      <c r="X157" s="24">
        <v>10</v>
      </c>
      <c r="Y157" s="24">
        <v>4</v>
      </c>
      <c r="Z157" s="45">
        <v>0</v>
      </c>
      <c r="AA157" s="23"/>
      <c r="AB157" s="23"/>
      <c r="AC157" s="23"/>
      <c r="AD157" s="23"/>
      <c r="AE157" s="23"/>
      <c r="AF157" s="23"/>
    </row>
    <row r="158" spans="1:32" x14ac:dyDescent="0.3">
      <c r="A158" s="79"/>
      <c r="B158" s="78" t="s">
        <v>12</v>
      </c>
      <c r="C158" s="78"/>
      <c r="D158" s="78"/>
      <c r="E158" s="77" t="s">
        <v>11</v>
      </c>
      <c r="F158" s="77"/>
      <c r="G158" s="77">
        <f>SUM(G17:G157)</f>
        <v>317</v>
      </c>
      <c r="H158" s="77"/>
      <c r="I158" s="24">
        <f t="shared" ref="I158:Z158" si="0">SUM(I17:I157)</f>
        <v>322</v>
      </c>
      <c r="J158" s="24">
        <f t="shared" si="0"/>
        <v>312</v>
      </c>
      <c r="K158" s="24">
        <f t="shared" si="0"/>
        <v>295</v>
      </c>
      <c r="L158" s="24">
        <f t="shared" si="0"/>
        <v>247</v>
      </c>
      <c r="M158" s="24">
        <f t="shared" si="0"/>
        <v>238</v>
      </c>
      <c r="N158" s="24">
        <f t="shared" si="0"/>
        <v>206</v>
      </c>
      <c r="O158" s="24">
        <f t="shared" si="0"/>
        <v>195</v>
      </c>
      <c r="P158" s="24">
        <f t="shared" si="0"/>
        <v>179</v>
      </c>
      <c r="Q158" s="24">
        <f t="shared" si="0"/>
        <v>159</v>
      </c>
      <c r="R158" s="24">
        <f t="shared" si="0"/>
        <v>127</v>
      </c>
      <c r="S158" s="24">
        <f t="shared" si="0"/>
        <v>103</v>
      </c>
      <c r="T158" s="24">
        <f t="shared" si="0"/>
        <v>88</v>
      </c>
      <c r="U158" s="24">
        <f t="shared" si="0"/>
        <v>78</v>
      </c>
      <c r="V158" s="24">
        <f t="shared" si="0"/>
        <v>52</v>
      </c>
      <c r="W158" s="24">
        <f t="shared" si="0"/>
        <v>32</v>
      </c>
      <c r="X158" s="24">
        <f t="shared" si="0"/>
        <v>12</v>
      </c>
      <c r="Y158" s="24">
        <f t="shared" si="0"/>
        <v>4</v>
      </c>
      <c r="Z158" s="24">
        <f t="shared" si="0"/>
        <v>0</v>
      </c>
      <c r="AA158" s="23"/>
      <c r="AB158" s="23"/>
      <c r="AC158" s="23"/>
      <c r="AD158" s="23"/>
      <c r="AE158" s="23"/>
      <c r="AF158" s="23"/>
    </row>
    <row r="159" spans="1:32" x14ac:dyDescent="0.3">
      <c r="A159" s="79"/>
      <c r="B159" s="78"/>
      <c r="C159" s="78"/>
      <c r="D159" s="78"/>
      <c r="E159" s="77" t="s">
        <v>31</v>
      </c>
      <c r="F159" s="77"/>
      <c r="G159" s="77">
        <f>SUM(H17:H157)</f>
        <v>328</v>
      </c>
      <c r="H159" s="77"/>
      <c r="I159" s="24">
        <f>SUM(I17:I157)</f>
        <v>322</v>
      </c>
      <c r="J159" s="24">
        <f t="shared" ref="J159:Z159" si="1">SUM(J17:J157)</f>
        <v>312</v>
      </c>
      <c r="K159" s="24">
        <f>SUM(K17:K157)-K20</f>
        <v>297</v>
      </c>
      <c r="L159" s="46">
        <f>SUM(L17:L157)-L24-L27-L33-L37</f>
        <v>248</v>
      </c>
      <c r="M159" s="24">
        <f t="shared" si="1"/>
        <v>238</v>
      </c>
      <c r="N159" s="24">
        <f>SUM(N17:N157)-N44-N51-N58</f>
        <v>207</v>
      </c>
      <c r="O159" s="24">
        <f t="shared" si="1"/>
        <v>195</v>
      </c>
      <c r="P159" s="24">
        <f>SUM(P17:P157)-P66-P62</f>
        <v>179</v>
      </c>
      <c r="Q159" s="24">
        <f>SUM(Q17:Q157)-Q73</f>
        <v>158</v>
      </c>
      <c r="R159" s="24">
        <f>SUM(R17:R157)-R85-R82-R78</f>
        <v>128</v>
      </c>
      <c r="S159" s="24">
        <f>SUM(S17:S157)-S91-S87</f>
        <v>103</v>
      </c>
      <c r="T159" s="24">
        <f>SUM(T17:T157)-T98</f>
        <v>87</v>
      </c>
      <c r="U159" s="24">
        <f>SUM(U17:U157)-U100</f>
        <v>80</v>
      </c>
      <c r="V159" s="24">
        <f>SUM(V17:V157)-V102-V107-V116</f>
        <v>53</v>
      </c>
      <c r="W159" s="24">
        <f>SUM(W17:W157)-W136-W124-W120</f>
        <v>35</v>
      </c>
      <c r="X159" s="24">
        <f>SUM(X17:X157)-X152-X146-X138-X142</f>
        <v>14</v>
      </c>
      <c r="Y159" s="24">
        <f t="shared" si="1"/>
        <v>4</v>
      </c>
      <c r="Z159" s="24">
        <f t="shared" si="1"/>
        <v>0</v>
      </c>
      <c r="AA159" s="23"/>
      <c r="AB159" s="23"/>
      <c r="AC159" s="23"/>
      <c r="AD159" s="23"/>
      <c r="AE159" s="23"/>
      <c r="AF159" s="23"/>
    </row>
  </sheetData>
  <mergeCells count="303">
    <mergeCell ref="C141:D141"/>
    <mergeCell ref="C154:D154"/>
    <mergeCell ref="C155:D155"/>
    <mergeCell ref="C136:D136"/>
    <mergeCell ref="C152:D152"/>
    <mergeCell ref="C156:D156"/>
    <mergeCell ref="C157:D157"/>
    <mergeCell ref="C143:D143"/>
    <mergeCell ref="C144:D144"/>
    <mergeCell ref="C145:D145"/>
    <mergeCell ref="C147:D147"/>
    <mergeCell ref="C148:D148"/>
    <mergeCell ref="C149:D149"/>
    <mergeCell ref="C150:D150"/>
    <mergeCell ref="C151:D151"/>
    <mergeCell ref="C153:D153"/>
    <mergeCell ref="C130:D130"/>
    <mergeCell ref="C131:D131"/>
    <mergeCell ref="C132:D132"/>
    <mergeCell ref="C133:D133"/>
    <mergeCell ref="C134:D134"/>
    <mergeCell ref="C135:D135"/>
    <mergeCell ref="C137:D137"/>
    <mergeCell ref="C139:D139"/>
    <mergeCell ref="C140:D140"/>
    <mergeCell ref="C119:D119"/>
    <mergeCell ref="C121:D121"/>
    <mergeCell ref="C122:D122"/>
    <mergeCell ref="C123:D123"/>
    <mergeCell ref="C125:D125"/>
    <mergeCell ref="C126:D126"/>
    <mergeCell ref="C127:D127"/>
    <mergeCell ref="C128:D128"/>
    <mergeCell ref="C129:D129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8:D118"/>
    <mergeCell ref="A17:A159"/>
    <mergeCell ref="B41:B59"/>
    <mergeCell ref="B101:B118"/>
    <mergeCell ref="B137:B155"/>
    <mergeCell ref="C56:D56"/>
    <mergeCell ref="C57:D57"/>
    <mergeCell ref="C59:D59"/>
    <mergeCell ref="C60:D60"/>
    <mergeCell ref="C63:D63"/>
    <mergeCell ref="C64:D64"/>
    <mergeCell ref="C65:D65"/>
    <mergeCell ref="C67:D67"/>
    <mergeCell ref="C68:D68"/>
    <mergeCell ref="C71:D71"/>
    <mergeCell ref="C75:D75"/>
    <mergeCell ref="C79:D79"/>
    <mergeCell ref="C80:D80"/>
    <mergeCell ref="C21:D21"/>
    <mergeCell ref="C101:D101"/>
    <mergeCell ref="C103:D103"/>
    <mergeCell ref="C104:D104"/>
    <mergeCell ref="C105:D105"/>
    <mergeCell ref="C106:D106"/>
    <mergeCell ref="C108:D108"/>
    <mergeCell ref="C43:D43"/>
    <mergeCell ref="C45:D45"/>
    <mergeCell ref="E59:F59"/>
    <mergeCell ref="C48:D48"/>
    <mergeCell ref="C49:D49"/>
    <mergeCell ref="C39:D39"/>
    <mergeCell ref="E39:F39"/>
    <mergeCell ref="E48:F48"/>
    <mergeCell ref="C31:D31"/>
    <mergeCell ref="C32:D32"/>
    <mergeCell ref="C34:D34"/>
    <mergeCell ref="E43:F43"/>
    <mergeCell ref="E42:F42"/>
    <mergeCell ref="E34:F34"/>
    <mergeCell ref="C44:D44"/>
    <mergeCell ref="C51:D51"/>
    <mergeCell ref="C58:D58"/>
    <mergeCell ref="C72:D72"/>
    <mergeCell ref="C74:D74"/>
    <mergeCell ref="C76:D76"/>
    <mergeCell ref="C77:D77"/>
    <mergeCell ref="C90:D90"/>
    <mergeCell ref="C97:D97"/>
    <mergeCell ref="C99:D99"/>
    <mergeCell ref="C69:D69"/>
    <mergeCell ref="C70:D70"/>
    <mergeCell ref="C81:D81"/>
    <mergeCell ref="C83:D83"/>
    <mergeCell ref="C84:D84"/>
    <mergeCell ref="C86:D86"/>
    <mergeCell ref="C88:D88"/>
    <mergeCell ref="C89:D89"/>
    <mergeCell ref="C92:D92"/>
    <mergeCell ref="C93:D93"/>
    <mergeCell ref="C94:D94"/>
    <mergeCell ref="C95:D95"/>
    <mergeCell ref="C96:D96"/>
    <mergeCell ref="G159:H159"/>
    <mergeCell ref="A1:B1"/>
    <mergeCell ref="A2:B2"/>
    <mergeCell ref="A3:B3"/>
    <mergeCell ref="A4:B4"/>
    <mergeCell ref="C35:D35"/>
    <mergeCell ref="G158:H158"/>
    <mergeCell ref="B7:E7"/>
    <mergeCell ref="B14:C14"/>
    <mergeCell ref="C16:D16"/>
    <mergeCell ref="E16:F16"/>
    <mergeCell ref="B17:D17"/>
    <mergeCell ref="B18:D18"/>
    <mergeCell ref="C36:D36"/>
    <mergeCell ref="C38:D38"/>
    <mergeCell ref="C40:D40"/>
    <mergeCell ref="C41:D41"/>
    <mergeCell ref="C42:D42"/>
    <mergeCell ref="C46:D46"/>
    <mergeCell ref="C47:D47"/>
    <mergeCell ref="E52:F52"/>
    <mergeCell ref="B19:D19"/>
    <mergeCell ref="E50:F50"/>
    <mergeCell ref="E53:F53"/>
    <mergeCell ref="E17:F17"/>
    <mergeCell ref="E18:F18"/>
    <mergeCell ref="E19:F19"/>
    <mergeCell ref="E35:F35"/>
    <mergeCell ref="E36:F36"/>
    <mergeCell ref="E38:F38"/>
    <mergeCell ref="E40:F40"/>
    <mergeCell ref="E89:F89"/>
    <mergeCell ref="E56:F56"/>
    <mergeCell ref="E57:F57"/>
    <mergeCell ref="E41:F41"/>
    <mergeCell ref="E86:F86"/>
    <mergeCell ref="E84:F84"/>
    <mergeCell ref="E83:F83"/>
    <mergeCell ref="E81:F81"/>
    <mergeCell ref="E80:F80"/>
    <mergeCell ref="E79:F79"/>
    <mergeCell ref="E77:F77"/>
    <mergeCell ref="E76:F76"/>
    <mergeCell ref="E75:F75"/>
    <mergeCell ref="E74:F74"/>
    <mergeCell ref="E72:F72"/>
    <mergeCell ref="E71:F71"/>
    <mergeCell ref="E70:F70"/>
    <mergeCell ref="E156:F156"/>
    <mergeCell ref="E157:F157"/>
    <mergeCell ref="E158:F158"/>
    <mergeCell ref="E159:F159"/>
    <mergeCell ref="B158:D159"/>
    <mergeCell ref="B156:B157"/>
    <mergeCell ref="E119:F119"/>
    <mergeCell ref="E121:F121"/>
    <mergeCell ref="E122:F122"/>
    <mergeCell ref="E123:F123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7:F137"/>
    <mergeCell ref="E139:F139"/>
    <mergeCell ref="E140:F140"/>
    <mergeCell ref="E153:F153"/>
    <mergeCell ref="E154:F154"/>
    <mergeCell ref="E155:F155"/>
    <mergeCell ref="E118:F118"/>
    <mergeCell ref="E117:F117"/>
    <mergeCell ref="E115:F115"/>
    <mergeCell ref="E114:F114"/>
    <mergeCell ref="E113:F113"/>
    <mergeCell ref="E112:F112"/>
    <mergeCell ref="E141:F141"/>
    <mergeCell ref="E143:F143"/>
    <mergeCell ref="E144:F144"/>
    <mergeCell ref="E145:F145"/>
    <mergeCell ref="E147:F147"/>
    <mergeCell ref="E148:F148"/>
    <mergeCell ref="E149:F149"/>
    <mergeCell ref="E150:F150"/>
    <mergeCell ref="E151:F151"/>
    <mergeCell ref="E136:F136"/>
    <mergeCell ref="E152:F152"/>
    <mergeCell ref="E111:F111"/>
    <mergeCell ref="E110:F110"/>
    <mergeCell ref="E109:F109"/>
    <mergeCell ref="E108:F108"/>
    <mergeCell ref="E106:F106"/>
    <mergeCell ref="E105:F105"/>
    <mergeCell ref="E104:F104"/>
    <mergeCell ref="E103:F103"/>
    <mergeCell ref="E101:F101"/>
    <mergeCell ref="E99:F99"/>
    <mergeCell ref="E97:F97"/>
    <mergeCell ref="E96:F96"/>
    <mergeCell ref="E95:F95"/>
    <mergeCell ref="E94:F94"/>
    <mergeCell ref="E93:F93"/>
    <mergeCell ref="E92:F92"/>
    <mergeCell ref="E90:F90"/>
    <mergeCell ref="E88:F88"/>
    <mergeCell ref="E29:F29"/>
    <mergeCell ref="E30:F30"/>
    <mergeCell ref="E31:F31"/>
    <mergeCell ref="E32:F32"/>
    <mergeCell ref="E69:F69"/>
    <mergeCell ref="E68:F68"/>
    <mergeCell ref="E67:F67"/>
    <mergeCell ref="E65:F65"/>
    <mergeCell ref="E64:F64"/>
    <mergeCell ref="E63:F63"/>
    <mergeCell ref="E61:F61"/>
    <mergeCell ref="E60:F60"/>
    <mergeCell ref="E49:F49"/>
    <mergeCell ref="E54:F54"/>
    <mergeCell ref="E55:F55"/>
    <mergeCell ref="E51:F51"/>
    <mergeCell ref="E58:F58"/>
    <mergeCell ref="E62:F62"/>
    <mergeCell ref="E20:F20"/>
    <mergeCell ref="C20:D20"/>
    <mergeCell ref="B20:B40"/>
    <mergeCell ref="E24:F24"/>
    <mergeCell ref="C24:D24"/>
    <mergeCell ref="E27:F27"/>
    <mergeCell ref="C27:D27"/>
    <mergeCell ref="E33:F33"/>
    <mergeCell ref="C33:D33"/>
    <mergeCell ref="E37:F37"/>
    <mergeCell ref="C37:D37"/>
    <mergeCell ref="E21:F21"/>
    <mergeCell ref="C22:D22"/>
    <mergeCell ref="C23:D23"/>
    <mergeCell ref="C25:D25"/>
    <mergeCell ref="C26:D26"/>
    <mergeCell ref="C28:D28"/>
    <mergeCell ref="C29:D29"/>
    <mergeCell ref="C30:D30"/>
    <mergeCell ref="E22:F22"/>
    <mergeCell ref="E23:F23"/>
    <mergeCell ref="E25:F25"/>
    <mergeCell ref="E28:F28"/>
    <mergeCell ref="E26:F26"/>
    <mergeCell ref="C62:D62"/>
    <mergeCell ref="E66:F66"/>
    <mergeCell ref="C66:D66"/>
    <mergeCell ref="E47:F47"/>
    <mergeCell ref="E46:F46"/>
    <mergeCell ref="E45:F45"/>
    <mergeCell ref="E44:F44"/>
    <mergeCell ref="C61:D61"/>
    <mergeCell ref="C50:D50"/>
    <mergeCell ref="C52:D52"/>
    <mergeCell ref="C53:D53"/>
    <mergeCell ref="C54:D54"/>
    <mergeCell ref="C55:D55"/>
    <mergeCell ref="E73:F73"/>
    <mergeCell ref="C73:D73"/>
    <mergeCell ref="E78:F78"/>
    <mergeCell ref="C78:D78"/>
    <mergeCell ref="E82:F82"/>
    <mergeCell ref="C82:D82"/>
    <mergeCell ref="E87:F87"/>
    <mergeCell ref="C87:D87"/>
    <mergeCell ref="E98:F98"/>
    <mergeCell ref="C98:D98"/>
    <mergeCell ref="B119:B136"/>
    <mergeCell ref="B60:B100"/>
    <mergeCell ref="E120:F120"/>
    <mergeCell ref="C120:D120"/>
    <mergeCell ref="E138:F138"/>
    <mergeCell ref="C138:D138"/>
    <mergeCell ref="E146:F146"/>
    <mergeCell ref="C146:D146"/>
    <mergeCell ref="E91:F91"/>
    <mergeCell ref="C91:D91"/>
    <mergeCell ref="C85:D85"/>
    <mergeCell ref="E85:F85"/>
    <mergeCell ref="C142:D142"/>
    <mergeCell ref="E142:F142"/>
    <mergeCell ref="E100:F100"/>
    <mergeCell ref="C100:D100"/>
    <mergeCell ref="E102:F102"/>
    <mergeCell ref="C102:D102"/>
    <mergeCell ref="E107:F107"/>
    <mergeCell ref="C107:D107"/>
    <mergeCell ref="E116:F116"/>
    <mergeCell ref="C116:D116"/>
    <mergeCell ref="E124:F124"/>
    <mergeCell ref="C124:D12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35"/>
  <sheetViews>
    <sheetView topLeftCell="A88" zoomScale="70" zoomScaleNormal="70" workbookViewId="0">
      <selection activeCell="E105" sqref="E105:F105"/>
    </sheetView>
  </sheetViews>
  <sheetFormatPr defaultRowHeight="16.8" x14ac:dyDescent="0.3"/>
  <cols>
    <col min="1" max="1" width="12.77734375" style="1" customWidth="1"/>
    <col min="2" max="2" width="20.77734375" style="1" customWidth="1"/>
    <col min="3" max="3" width="60.77734375" style="1" customWidth="1"/>
    <col min="4" max="5" width="11.109375" style="1" customWidth="1"/>
    <col min="6" max="6" width="18.88671875" style="1" customWidth="1"/>
    <col min="7" max="20" width="6.21875" style="1" customWidth="1"/>
    <col min="21" max="21" width="6.109375" style="1" customWidth="1"/>
    <col min="22" max="28" width="6.21875" style="1" customWidth="1"/>
    <col min="29" max="16384" width="8.88671875" style="1"/>
  </cols>
  <sheetData>
    <row r="1" spans="1:57" ht="34.200000000000003" thickBot="1" x14ac:dyDescent="0.35">
      <c r="A1" s="94" t="s">
        <v>3</v>
      </c>
      <c r="B1" s="94"/>
      <c r="C1" s="60" t="s">
        <v>303</v>
      </c>
      <c r="E1" s="37"/>
      <c r="F1" s="38" t="s">
        <v>39</v>
      </c>
    </row>
    <row r="2" spans="1:57" ht="17.399999999999999" thickBot="1" x14ac:dyDescent="0.35">
      <c r="A2" s="94" t="s">
        <v>2</v>
      </c>
      <c r="B2" s="94"/>
      <c r="C2" s="2" t="s">
        <v>19</v>
      </c>
      <c r="E2" s="39"/>
      <c r="F2" s="40" t="s">
        <v>38</v>
      </c>
    </row>
    <row r="3" spans="1:57" ht="17.399999999999999" thickBot="1" x14ac:dyDescent="0.35">
      <c r="A3" s="94" t="s">
        <v>1</v>
      </c>
      <c r="B3" s="94"/>
      <c r="C3" s="3">
        <v>45760</v>
      </c>
      <c r="E3" s="41"/>
      <c r="F3" s="40" t="s">
        <v>37</v>
      </c>
    </row>
    <row r="4" spans="1:57" ht="18" customHeight="1" thickBot="1" x14ac:dyDescent="0.35">
      <c r="A4" s="94" t="s">
        <v>0</v>
      </c>
      <c r="B4" s="94"/>
      <c r="C4" s="3">
        <v>45778</v>
      </c>
      <c r="E4" s="42"/>
      <c r="F4" s="40" t="s">
        <v>36</v>
      </c>
    </row>
    <row r="5" spans="1:57" ht="18" customHeight="1" thickBot="1" x14ac:dyDescent="0.35">
      <c r="A5" s="29"/>
      <c r="B5" s="29"/>
      <c r="C5" s="34"/>
      <c r="E5" s="43"/>
      <c r="F5" s="44" t="s">
        <v>35</v>
      </c>
    </row>
    <row r="6" spans="1:57" ht="18" customHeight="1" thickBot="1" x14ac:dyDescent="0.35">
      <c r="E6" s="33"/>
      <c r="F6" s="32"/>
    </row>
    <row r="7" spans="1:57" ht="17.399999999999999" thickBot="1" x14ac:dyDescent="0.35">
      <c r="B7" s="95" t="s">
        <v>22</v>
      </c>
      <c r="C7" s="95"/>
      <c r="D7" s="95"/>
      <c r="E7" s="95"/>
    </row>
    <row r="8" spans="1:57" ht="17.399999999999999" thickBot="1" x14ac:dyDescent="0.35">
      <c r="B8" s="5" t="s">
        <v>6</v>
      </c>
      <c r="C8" s="5" t="s">
        <v>32</v>
      </c>
      <c r="D8" s="5" t="s">
        <v>11</v>
      </c>
      <c r="E8" s="5" t="s">
        <v>31</v>
      </c>
    </row>
    <row r="9" spans="1:57" ht="17.399999999999999" thickBot="1" x14ac:dyDescent="0.35">
      <c r="B9" s="7">
        <v>1</v>
      </c>
      <c r="C9" s="2" t="s">
        <v>162</v>
      </c>
      <c r="D9" s="2">
        <f ca="1">SUMIF($E$17:$F$112,"Sang",$G$17:$G$112)+SUMIF($E$17:$F$112,"All Team",$G$17:$G$112)/5+SUMIF($E$17:$F$112,"L.Thịnh, Sang",$G$17:$G$112)/2</f>
        <v>47.75</v>
      </c>
      <c r="E9" s="2">
        <f ca="1">SUMIF($E$17:$F$112,"Sang",$H$17:$H$112)+SUMIF($E$17:$F$112,"All Team",$H$17:$H$112)/5+SUMIF($E$17:$F$112,"L.Thịnh, Sang",$H$17:$H$112)/2</f>
        <v>47.5</v>
      </c>
    </row>
    <row r="10" spans="1:57" ht="17.399999999999999" thickBot="1" x14ac:dyDescent="0.35">
      <c r="B10" s="7">
        <v>2</v>
      </c>
      <c r="C10" s="2" t="s">
        <v>163</v>
      </c>
      <c r="D10" s="2">
        <f ca="1">SUMIF($E$17:$F$112,"Sơn",$G$17:$G$112)+SUMIF($E$17:$F$112,"All Team",$G$17:$G$112)/5+SUMIF($E$17:$F$112,"L.Thịnh, Sơn",$G$17:$G$112)/2</f>
        <v>55</v>
      </c>
      <c r="E10" s="2">
        <f ca="1">SUMIF($E$17:$F$112,"Sơn",$H$17:$H$112)+SUMIF($E$17:$F$112,"All Team",$H$17:$H$112)/5+SUMIF($E$17:$F$112,"L.Thịnh, Sơn",$H$17:$H$112)/2</f>
        <v>60</v>
      </c>
    </row>
    <row r="11" spans="1:57" ht="17.399999999999999" thickBot="1" x14ac:dyDescent="0.35">
      <c r="B11" s="7">
        <v>3</v>
      </c>
      <c r="C11" s="2" t="s">
        <v>164</v>
      </c>
      <c r="D11" s="2">
        <f ca="1">SUMIF($E$17:$F$112,"Tài",$G$17:$G$112)+SUMIF($E$17:$F$112,"All Team",$G$17:$G$112)/5+SUMIF($E$17:$F$112,"B.Thịnh, Tài",$G$17:$G$112)/2</f>
        <v>46.75</v>
      </c>
      <c r="E11" s="2">
        <f ca="1">SUMIF($E$17:$F$112,"Tài",$H$17:$H$112)+SUMIF($E$17:$F$112,"All Team",$H$17:$H$112)/5+SUMIF($E$17:$F$112,"B.Thịnh, Tài",$H$17:$H$112)/2</f>
        <v>47</v>
      </c>
    </row>
    <row r="12" spans="1:57" ht="17.399999999999999" thickBot="1" x14ac:dyDescent="0.35">
      <c r="B12" s="7">
        <v>4</v>
      </c>
      <c r="C12" s="2" t="s">
        <v>165</v>
      </c>
      <c r="D12" s="2">
        <f ca="1">SUMIF($E$17:$F$112,"B.Thịnh",$G$17:$G$112)+SUMIF($E$17:$F$112,"All Team",$G$17:$G$112)/5+SUMIF($E$17:$F$112,"B.Thịnh, Tài",$G$17:$G$112)/2</f>
        <v>42.75</v>
      </c>
      <c r="E12" s="2">
        <f ca="1">SUMIF($E$17:$F$112,"B.Thịnh",$H$17:$H$112)+SUMIF($E$17:$F$112,"All Team",$H$17:$H$112)/5+SUMIF($E$17:$F$112,"B.Thịnh, Tài",$H$17:$H$112)/2</f>
        <v>44</v>
      </c>
    </row>
    <row r="13" spans="1:57" ht="17.399999999999999" thickBot="1" x14ac:dyDescent="0.35">
      <c r="B13" s="7">
        <v>5</v>
      </c>
      <c r="C13" s="2" t="s">
        <v>166</v>
      </c>
      <c r="D13" s="2">
        <f ca="1">SUMIF($E$17:$F$112,"L.Thịnh",$G$17:$G$112)+SUMIF($E$17:$F$112,"All Team",$G$17:$G$112)/5+SUMIF($E$17:$F$112,"L.Thịnh, Sang",$G$17:$G$112)/2+SUMIF($E$17:$F$112,"L.Thịnh, Sơn",$G$17:$G$112)/2</f>
        <v>40.75</v>
      </c>
      <c r="E13" s="2">
        <f ca="1">SUMIF($E$17:$F$112,"L.Thịnh",$H$17:$H$112)+SUMIF($E$17:$F$112,"All Team",$H$17:$H$112)/5+SUMIF($E$17:$F$112,"L.Thịnh, Sang",$H$17:$H$112)/2+SUMIF($E$17:$F$112,"L.Thịnh, Sơn",$H$17:$H$112)/2</f>
        <v>43.5</v>
      </c>
    </row>
    <row r="14" spans="1:57" ht="17.399999999999999" thickBot="1" x14ac:dyDescent="0.35">
      <c r="B14" s="81" t="s">
        <v>12</v>
      </c>
      <c r="C14" s="81"/>
      <c r="D14" s="4">
        <f ca="1">SUM(D9:D13)</f>
        <v>233</v>
      </c>
      <c r="E14" s="4">
        <f ca="1">SUM(E9:E13)</f>
        <v>242</v>
      </c>
    </row>
    <row r="16" spans="1:57" ht="64.2" customHeight="1" x14ac:dyDescent="0.3">
      <c r="A16" s="25" t="s">
        <v>7</v>
      </c>
      <c r="B16" s="25" t="s">
        <v>118</v>
      </c>
      <c r="C16" s="78" t="s">
        <v>119</v>
      </c>
      <c r="D16" s="78"/>
      <c r="E16" s="78" t="s">
        <v>120</v>
      </c>
      <c r="F16" s="78"/>
      <c r="G16" s="35" t="s">
        <v>11</v>
      </c>
      <c r="H16" s="35" t="s">
        <v>31</v>
      </c>
      <c r="I16" s="36">
        <v>45760</v>
      </c>
      <c r="J16" s="36">
        <v>45761</v>
      </c>
      <c r="K16" s="36">
        <v>45762</v>
      </c>
      <c r="L16" s="36">
        <v>45763</v>
      </c>
      <c r="M16" s="36">
        <v>45764</v>
      </c>
      <c r="N16" s="36">
        <v>45765</v>
      </c>
      <c r="O16" s="36">
        <v>45766</v>
      </c>
      <c r="P16" s="36">
        <v>45767</v>
      </c>
      <c r="Q16" s="36">
        <v>45768</v>
      </c>
      <c r="R16" s="36">
        <v>45769</v>
      </c>
      <c r="S16" s="36">
        <v>45770</v>
      </c>
      <c r="T16" s="36">
        <v>45771</v>
      </c>
      <c r="U16" s="36">
        <v>45772</v>
      </c>
      <c r="V16" s="36">
        <v>45773</v>
      </c>
      <c r="W16" s="36">
        <v>45774</v>
      </c>
      <c r="X16" s="36">
        <v>45775</v>
      </c>
      <c r="Y16" s="36">
        <v>45776</v>
      </c>
      <c r="Z16" s="36">
        <v>45777</v>
      </c>
      <c r="AA16" s="36">
        <v>45778</v>
      </c>
      <c r="AB16" s="36">
        <v>45779</v>
      </c>
      <c r="AC16" s="6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</row>
    <row r="17" spans="1:28" x14ac:dyDescent="0.3">
      <c r="A17" s="62" t="s">
        <v>19</v>
      </c>
      <c r="B17" s="82" t="s">
        <v>13</v>
      </c>
      <c r="C17" s="82"/>
      <c r="D17" s="97"/>
      <c r="E17" s="69" t="s">
        <v>121</v>
      </c>
      <c r="F17" s="91"/>
      <c r="G17" s="24">
        <v>10</v>
      </c>
      <c r="H17" s="24">
        <v>10</v>
      </c>
      <c r="I17" s="55">
        <v>5</v>
      </c>
      <c r="J17" s="4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</row>
    <row r="18" spans="1:28" x14ac:dyDescent="0.3">
      <c r="A18" s="63"/>
      <c r="B18" s="82" t="s">
        <v>26</v>
      </c>
      <c r="C18" s="82"/>
      <c r="D18" s="97"/>
      <c r="E18" s="69" t="s">
        <v>123</v>
      </c>
      <c r="F18" s="91"/>
      <c r="G18" s="24">
        <v>6</v>
      </c>
      <c r="H18" s="24">
        <v>6</v>
      </c>
      <c r="I18" s="55">
        <v>6</v>
      </c>
      <c r="J18" s="55">
        <v>2</v>
      </c>
      <c r="K18" s="4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</row>
    <row r="19" spans="1:28" x14ac:dyDescent="0.3">
      <c r="A19" s="63"/>
      <c r="B19" s="82" t="s">
        <v>15</v>
      </c>
      <c r="C19" s="82"/>
      <c r="D19" s="97"/>
      <c r="E19" s="69" t="s">
        <v>121</v>
      </c>
      <c r="F19" s="91"/>
      <c r="G19" s="24">
        <v>10</v>
      </c>
      <c r="H19" s="24">
        <v>10</v>
      </c>
      <c r="I19" s="55">
        <v>10</v>
      </c>
      <c r="J19" s="55">
        <v>10</v>
      </c>
      <c r="K19" s="55">
        <v>4</v>
      </c>
      <c r="L19" s="4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</row>
    <row r="20" spans="1:28" x14ac:dyDescent="0.3">
      <c r="A20" s="63"/>
      <c r="B20" s="87" t="s">
        <v>98</v>
      </c>
      <c r="C20" s="92" t="s">
        <v>194</v>
      </c>
      <c r="D20" s="93"/>
      <c r="E20" s="90" t="s">
        <v>123</v>
      </c>
      <c r="F20" s="91"/>
      <c r="G20" s="26">
        <v>2</v>
      </c>
      <c r="H20" s="26">
        <v>2</v>
      </c>
      <c r="I20" s="54">
        <v>2</v>
      </c>
      <c r="J20" s="54">
        <v>2</v>
      </c>
      <c r="K20" s="54">
        <v>2</v>
      </c>
      <c r="L20" s="54">
        <v>1</v>
      </c>
      <c r="M20" s="50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</row>
    <row r="21" spans="1:28" x14ac:dyDescent="0.3">
      <c r="A21" s="63"/>
      <c r="B21" s="88"/>
      <c r="C21" s="84" t="s">
        <v>195</v>
      </c>
      <c r="D21" s="85"/>
      <c r="E21" s="69" t="s">
        <v>123</v>
      </c>
      <c r="F21" s="91"/>
      <c r="G21" s="26">
        <v>2</v>
      </c>
      <c r="H21" s="26">
        <v>2</v>
      </c>
      <c r="I21" s="54">
        <v>2</v>
      </c>
      <c r="J21" s="54">
        <v>2</v>
      </c>
      <c r="K21" s="54">
        <v>2</v>
      </c>
      <c r="L21" s="54">
        <v>2</v>
      </c>
      <c r="M21" s="50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</row>
    <row r="22" spans="1:28" x14ac:dyDescent="0.3">
      <c r="A22" s="63"/>
      <c r="B22" s="88"/>
      <c r="C22" s="92" t="s">
        <v>196</v>
      </c>
      <c r="D22" s="93"/>
      <c r="E22" s="69" t="s">
        <v>125</v>
      </c>
      <c r="F22" s="91"/>
      <c r="G22" s="26">
        <v>2</v>
      </c>
      <c r="H22" s="26">
        <v>2</v>
      </c>
      <c r="I22" s="54">
        <v>2</v>
      </c>
      <c r="J22" s="54">
        <v>2</v>
      </c>
      <c r="K22" s="54">
        <v>2</v>
      </c>
      <c r="L22" s="54">
        <v>1</v>
      </c>
      <c r="M22" s="50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</row>
    <row r="23" spans="1:28" x14ac:dyDescent="0.3">
      <c r="A23" s="63"/>
      <c r="B23" s="88"/>
      <c r="C23" s="92" t="s">
        <v>197</v>
      </c>
      <c r="D23" s="93"/>
      <c r="E23" s="69" t="s">
        <v>125</v>
      </c>
      <c r="F23" s="91"/>
      <c r="G23" s="26">
        <v>1</v>
      </c>
      <c r="H23" s="26">
        <v>2</v>
      </c>
      <c r="I23" s="54">
        <v>2</v>
      </c>
      <c r="J23" s="54">
        <v>2</v>
      </c>
      <c r="K23" s="54">
        <v>2</v>
      </c>
      <c r="L23" s="54">
        <v>2</v>
      </c>
      <c r="M23" s="50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55">
        <v>0</v>
      </c>
    </row>
    <row r="24" spans="1:28" x14ac:dyDescent="0.3">
      <c r="A24" s="63"/>
      <c r="B24" s="88"/>
      <c r="C24" s="69"/>
      <c r="D24" s="70"/>
      <c r="E24" s="69"/>
      <c r="F24" s="70"/>
      <c r="G24" s="54"/>
      <c r="H24" s="54"/>
      <c r="I24" s="54"/>
      <c r="J24" s="54"/>
      <c r="K24" s="54"/>
      <c r="L24" s="54"/>
      <c r="M24" s="48">
        <v>-1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spans="1:28" x14ac:dyDescent="0.3">
      <c r="A25" s="63"/>
      <c r="B25" s="88"/>
      <c r="C25" s="92" t="s">
        <v>198</v>
      </c>
      <c r="D25" s="93"/>
      <c r="E25" s="69" t="s">
        <v>126</v>
      </c>
      <c r="F25" s="91"/>
      <c r="G25" s="26">
        <v>2</v>
      </c>
      <c r="H25" s="26">
        <v>2</v>
      </c>
      <c r="I25" s="54">
        <v>2</v>
      </c>
      <c r="J25" s="54">
        <v>2</v>
      </c>
      <c r="K25" s="54">
        <v>2</v>
      </c>
      <c r="L25" s="54">
        <v>1</v>
      </c>
      <c r="M25" s="50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</row>
    <row r="26" spans="1:28" x14ac:dyDescent="0.3">
      <c r="A26" s="63"/>
      <c r="B26" s="88"/>
      <c r="C26" s="92" t="s">
        <v>199</v>
      </c>
      <c r="D26" s="93"/>
      <c r="E26" s="69" t="s">
        <v>126</v>
      </c>
      <c r="F26" s="91"/>
      <c r="G26" s="26">
        <v>3</v>
      </c>
      <c r="H26" s="26">
        <v>3</v>
      </c>
      <c r="I26" s="54">
        <v>3</v>
      </c>
      <c r="J26" s="54">
        <v>3</v>
      </c>
      <c r="K26" s="54">
        <v>3</v>
      </c>
      <c r="L26" s="54">
        <v>3</v>
      </c>
      <c r="M26" s="50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</row>
    <row r="27" spans="1:28" x14ac:dyDescent="0.3">
      <c r="A27" s="63"/>
      <c r="B27" s="88"/>
      <c r="C27" s="84" t="s">
        <v>200</v>
      </c>
      <c r="D27" s="85"/>
      <c r="E27" s="69" t="s">
        <v>122</v>
      </c>
      <c r="F27" s="91"/>
      <c r="G27" s="26">
        <v>3</v>
      </c>
      <c r="H27" s="26">
        <v>3</v>
      </c>
      <c r="I27" s="54">
        <v>3</v>
      </c>
      <c r="J27" s="54">
        <v>3</v>
      </c>
      <c r="K27" s="54">
        <v>3</v>
      </c>
      <c r="L27" s="54">
        <v>3</v>
      </c>
      <c r="M27" s="50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</row>
    <row r="28" spans="1:28" x14ac:dyDescent="0.3">
      <c r="A28" s="63"/>
      <c r="B28" s="88"/>
      <c r="C28" s="84" t="s">
        <v>201</v>
      </c>
      <c r="D28" s="85"/>
      <c r="E28" s="69" t="s">
        <v>122</v>
      </c>
      <c r="F28" s="91"/>
      <c r="G28" s="26">
        <v>2</v>
      </c>
      <c r="H28" s="26">
        <v>2</v>
      </c>
      <c r="I28" s="54">
        <v>2</v>
      </c>
      <c r="J28" s="54">
        <v>2</v>
      </c>
      <c r="K28" s="54">
        <v>2</v>
      </c>
      <c r="L28" s="54">
        <v>2</v>
      </c>
      <c r="M28" s="50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</row>
    <row r="29" spans="1:28" x14ac:dyDescent="0.3">
      <c r="A29" s="63"/>
      <c r="B29" s="88"/>
      <c r="C29" s="84" t="s">
        <v>202</v>
      </c>
      <c r="D29" s="85"/>
      <c r="E29" s="69" t="s">
        <v>127</v>
      </c>
      <c r="F29" s="91"/>
      <c r="G29" s="26">
        <v>2</v>
      </c>
      <c r="H29" s="26">
        <v>2</v>
      </c>
      <c r="I29" s="54">
        <v>2</v>
      </c>
      <c r="J29" s="54">
        <v>2</v>
      </c>
      <c r="K29" s="54">
        <v>2</v>
      </c>
      <c r="L29" s="54">
        <v>1</v>
      </c>
      <c r="M29" s="50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</row>
    <row r="30" spans="1:28" x14ac:dyDescent="0.3">
      <c r="A30" s="63"/>
      <c r="B30" s="88"/>
      <c r="C30" s="84" t="s">
        <v>203</v>
      </c>
      <c r="D30" s="85"/>
      <c r="E30" s="69" t="s">
        <v>127</v>
      </c>
      <c r="F30" s="91"/>
      <c r="G30" s="26">
        <v>2</v>
      </c>
      <c r="H30" s="26">
        <v>3</v>
      </c>
      <c r="I30" s="54">
        <v>3</v>
      </c>
      <c r="J30" s="54">
        <v>3</v>
      </c>
      <c r="K30" s="54">
        <v>3</v>
      </c>
      <c r="L30" s="54">
        <v>3</v>
      </c>
      <c r="M30" s="50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</row>
    <row r="31" spans="1:28" x14ac:dyDescent="0.3">
      <c r="A31" s="63"/>
      <c r="B31" s="88"/>
      <c r="C31" s="67"/>
      <c r="D31" s="68"/>
      <c r="E31" s="69"/>
      <c r="F31" s="70"/>
      <c r="G31" s="54"/>
      <c r="H31" s="54"/>
      <c r="I31" s="54"/>
      <c r="J31" s="54"/>
      <c r="K31" s="54"/>
      <c r="L31" s="54"/>
      <c r="M31" s="48">
        <v>-1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spans="1:28" x14ac:dyDescent="0.3">
      <c r="A32" s="63"/>
      <c r="B32" s="89"/>
      <c r="C32" s="92" t="s">
        <v>167</v>
      </c>
      <c r="D32" s="93"/>
      <c r="E32" s="69" t="s">
        <v>121</v>
      </c>
      <c r="F32" s="91"/>
      <c r="G32" s="27">
        <v>10</v>
      </c>
      <c r="H32" s="27">
        <v>10</v>
      </c>
      <c r="I32" s="27">
        <v>10</v>
      </c>
      <c r="J32" s="27">
        <v>10</v>
      </c>
      <c r="K32" s="27">
        <v>10</v>
      </c>
      <c r="L32" s="27">
        <v>10</v>
      </c>
      <c r="M32" s="27">
        <v>4</v>
      </c>
      <c r="N32" s="49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</row>
    <row r="33" spans="1:28" x14ac:dyDescent="0.3">
      <c r="A33" s="63"/>
      <c r="B33" s="62" t="s">
        <v>99</v>
      </c>
      <c r="C33" s="92" t="s">
        <v>204</v>
      </c>
      <c r="D33" s="93"/>
      <c r="E33" s="69" t="s">
        <v>126</v>
      </c>
      <c r="F33" s="91"/>
      <c r="G33" s="26">
        <v>2</v>
      </c>
      <c r="H33" s="26">
        <v>2</v>
      </c>
      <c r="I33" s="54">
        <v>2</v>
      </c>
      <c r="J33" s="54">
        <v>2</v>
      </c>
      <c r="K33" s="54">
        <v>2</v>
      </c>
      <c r="L33" s="54">
        <v>2</v>
      </c>
      <c r="M33" s="54">
        <v>2</v>
      </c>
      <c r="N33" s="54">
        <v>1</v>
      </c>
      <c r="O33" s="50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</row>
    <row r="34" spans="1:28" x14ac:dyDescent="0.3">
      <c r="A34" s="63"/>
      <c r="B34" s="63"/>
      <c r="C34" s="84" t="s">
        <v>205</v>
      </c>
      <c r="D34" s="85"/>
      <c r="E34" s="69" t="s">
        <v>126</v>
      </c>
      <c r="F34" s="91"/>
      <c r="G34" s="26">
        <v>2.5</v>
      </c>
      <c r="H34" s="26">
        <v>2</v>
      </c>
      <c r="I34" s="54">
        <v>2</v>
      </c>
      <c r="J34" s="54">
        <v>2</v>
      </c>
      <c r="K34" s="54">
        <v>2</v>
      </c>
      <c r="L34" s="54">
        <v>2</v>
      </c>
      <c r="M34" s="54">
        <v>2</v>
      </c>
      <c r="N34" s="54">
        <v>2</v>
      </c>
      <c r="O34" s="50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</row>
    <row r="35" spans="1:28" x14ac:dyDescent="0.3">
      <c r="A35" s="63"/>
      <c r="B35" s="63"/>
      <c r="C35" s="67"/>
      <c r="D35" s="68"/>
      <c r="E35" s="69"/>
      <c r="F35" s="70"/>
      <c r="G35" s="54"/>
      <c r="H35" s="54"/>
      <c r="I35" s="54"/>
      <c r="J35" s="54"/>
      <c r="K35" s="54"/>
      <c r="L35" s="54"/>
      <c r="M35" s="54"/>
      <c r="N35" s="54"/>
      <c r="O35" s="59">
        <v>0.5</v>
      </c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spans="1:28" x14ac:dyDescent="0.3">
      <c r="A36" s="63"/>
      <c r="B36" s="63"/>
      <c r="C36" s="92" t="s">
        <v>206</v>
      </c>
      <c r="D36" s="93"/>
      <c r="E36" s="69" t="s">
        <v>125</v>
      </c>
      <c r="F36" s="91"/>
      <c r="G36" s="26">
        <v>2</v>
      </c>
      <c r="H36" s="26">
        <v>2</v>
      </c>
      <c r="I36" s="54">
        <v>2</v>
      </c>
      <c r="J36" s="54">
        <v>2</v>
      </c>
      <c r="K36" s="54">
        <v>2</v>
      </c>
      <c r="L36" s="54">
        <v>2</v>
      </c>
      <c r="M36" s="54">
        <v>2</v>
      </c>
      <c r="N36" s="54">
        <v>2</v>
      </c>
      <c r="O36" s="50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</row>
    <row r="37" spans="1:28" x14ac:dyDescent="0.3">
      <c r="A37" s="63"/>
      <c r="B37" s="63"/>
      <c r="C37" s="92" t="s">
        <v>207</v>
      </c>
      <c r="D37" s="93"/>
      <c r="E37" s="69" t="s">
        <v>125</v>
      </c>
      <c r="F37" s="91"/>
      <c r="G37" s="26">
        <v>2</v>
      </c>
      <c r="H37" s="26">
        <v>2</v>
      </c>
      <c r="I37" s="54">
        <v>2</v>
      </c>
      <c r="J37" s="54">
        <v>2</v>
      </c>
      <c r="K37" s="54">
        <v>2</v>
      </c>
      <c r="L37" s="54">
        <v>2</v>
      </c>
      <c r="M37" s="54">
        <v>2</v>
      </c>
      <c r="N37" s="54">
        <v>2</v>
      </c>
      <c r="O37" s="50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</row>
    <row r="38" spans="1:28" ht="16.8" customHeight="1" x14ac:dyDescent="0.3">
      <c r="A38" s="63"/>
      <c r="B38" s="63"/>
      <c r="C38" s="92" t="s">
        <v>208</v>
      </c>
      <c r="D38" s="93"/>
      <c r="E38" s="69" t="s">
        <v>127</v>
      </c>
      <c r="F38" s="91"/>
      <c r="G38" s="26">
        <v>0.5</v>
      </c>
      <c r="H38" s="26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0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</row>
    <row r="39" spans="1:28" ht="16.8" customHeight="1" x14ac:dyDescent="0.3">
      <c r="A39" s="63"/>
      <c r="B39" s="63"/>
      <c r="C39" s="69"/>
      <c r="D39" s="70"/>
      <c r="E39" s="69"/>
      <c r="F39" s="70"/>
      <c r="G39" s="54"/>
      <c r="H39" s="54"/>
      <c r="I39" s="54"/>
      <c r="J39" s="54"/>
      <c r="K39" s="54"/>
      <c r="L39" s="54"/>
      <c r="M39" s="54"/>
      <c r="N39" s="54"/>
      <c r="O39" s="48">
        <v>-0.5</v>
      </c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spans="1:28" x14ac:dyDescent="0.3">
      <c r="A40" s="63"/>
      <c r="B40" s="63"/>
      <c r="C40" s="92" t="s">
        <v>209</v>
      </c>
      <c r="D40" s="93"/>
      <c r="E40" s="69" t="s">
        <v>127</v>
      </c>
      <c r="F40" s="91"/>
      <c r="G40" s="26">
        <v>2</v>
      </c>
      <c r="H40" s="26">
        <v>2</v>
      </c>
      <c r="I40" s="54">
        <v>2</v>
      </c>
      <c r="J40" s="54">
        <v>2</v>
      </c>
      <c r="K40" s="54">
        <v>2</v>
      </c>
      <c r="L40" s="54">
        <v>2</v>
      </c>
      <c r="M40" s="54">
        <v>2</v>
      </c>
      <c r="N40" s="54">
        <v>2</v>
      </c>
      <c r="O40" s="50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</row>
    <row r="41" spans="1:28" x14ac:dyDescent="0.3">
      <c r="A41" s="63"/>
      <c r="B41" s="63"/>
      <c r="C41" s="84" t="s">
        <v>210</v>
      </c>
      <c r="D41" s="85"/>
      <c r="E41" s="69" t="s">
        <v>123</v>
      </c>
      <c r="F41" s="91"/>
      <c r="G41" s="26">
        <v>2</v>
      </c>
      <c r="H41" s="26">
        <v>2</v>
      </c>
      <c r="I41" s="54">
        <v>2</v>
      </c>
      <c r="J41" s="54">
        <v>2</v>
      </c>
      <c r="K41" s="54">
        <v>2</v>
      </c>
      <c r="L41" s="54">
        <v>2</v>
      </c>
      <c r="M41" s="54">
        <v>2</v>
      </c>
      <c r="N41" s="54">
        <v>2</v>
      </c>
      <c r="O41" s="50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</row>
    <row r="42" spans="1:28" x14ac:dyDescent="0.3">
      <c r="A42" s="63"/>
      <c r="B42" s="63"/>
      <c r="C42" s="84" t="s">
        <v>211</v>
      </c>
      <c r="D42" s="85"/>
      <c r="E42" s="69" t="s">
        <v>123</v>
      </c>
      <c r="F42" s="91"/>
      <c r="G42" s="26">
        <v>2</v>
      </c>
      <c r="H42" s="26">
        <v>2</v>
      </c>
      <c r="I42" s="54">
        <v>2</v>
      </c>
      <c r="J42" s="54">
        <v>2</v>
      </c>
      <c r="K42" s="54">
        <v>2</v>
      </c>
      <c r="L42" s="54">
        <v>2</v>
      </c>
      <c r="M42" s="54">
        <v>2</v>
      </c>
      <c r="N42" s="54">
        <v>2</v>
      </c>
      <c r="O42" s="50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</row>
    <row r="43" spans="1:28" x14ac:dyDescent="0.3">
      <c r="A43" s="63"/>
      <c r="B43" s="63"/>
      <c r="C43" s="84" t="s">
        <v>212</v>
      </c>
      <c r="D43" s="85"/>
      <c r="E43" s="69" t="s">
        <v>122</v>
      </c>
      <c r="F43" s="91"/>
      <c r="G43" s="26">
        <v>2</v>
      </c>
      <c r="H43" s="26">
        <v>2</v>
      </c>
      <c r="I43" s="54">
        <v>2</v>
      </c>
      <c r="J43" s="54">
        <v>2</v>
      </c>
      <c r="K43" s="54">
        <v>2</v>
      </c>
      <c r="L43" s="54">
        <v>2</v>
      </c>
      <c r="M43" s="54">
        <v>2</v>
      </c>
      <c r="N43" s="54">
        <v>2</v>
      </c>
      <c r="O43" s="50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</row>
    <row r="44" spans="1:28" x14ac:dyDescent="0.3">
      <c r="A44" s="63"/>
      <c r="B44" s="63"/>
      <c r="C44" s="84" t="s">
        <v>213</v>
      </c>
      <c r="D44" s="85"/>
      <c r="E44" s="69" t="s">
        <v>122</v>
      </c>
      <c r="F44" s="91"/>
      <c r="G44" s="26">
        <v>2</v>
      </c>
      <c r="H44" s="26">
        <v>2</v>
      </c>
      <c r="I44" s="54">
        <v>2</v>
      </c>
      <c r="J44" s="54">
        <v>2</v>
      </c>
      <c r="K44" s="54">
        <v>2</v>
      </c>
      <c r="L44" s="54">
        <v>2</v>
      </c>
      <c r="M44" s="54">
        <v>2</v>
      </c>
      <c r="N44" s="54">
        <v>2</v>
      </c>
      <c r="O44" s="50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</row>
    <row r="45" spans="1:28" x14ac:dyDescent="0.3">
      <c r="A45" s="63"/>
      <c r="B45" s="64"/>
      <c r="C45" s="92" t="s">
        <v>168</v>
      </c>
      <c r="D45" s="93"/>
      <c r="E45" s="69" t="s">
        <v>121</v>
      </c>
      <c r="F45" s="91"/>
      <c r="G45" s="27">
        <v>10</v>
      </c>
      <c r="H45" s="27">
        <v>10</v>
      </c>
      <c r="I45" s="27">
        <v>10</v>
      </c>
      <c r="J45" s="27">
        <v>10</v>
      </c>
      <c r="K45" s="27">
        <v>10</v>
      </c>
      <c r="L45" s="27">
        <v>10</v>
      </c>
      <c r="M45" s="27">
        <v>10</v>
      </c>
      <c r="N45" s="27">
        <v>10</v>
      </c>
      <c r="O45" s="27">
        <v>3</v>
      </c>
      <c r="P45" s="49">
        <v>0</v>
      </c>
      <c r="Q45" s="27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</row>
    <row r="46" spans="1:28" x14ac:dyDescent="0.3">
      <c r="A46" s="63"/>
      <c r="B46" s="62" t="s">
        <v>16</v>
      </c>
      <c r="C46" s="84" t="s">
        <v>169</v>
      </c>
      <c r="D46" s="85"/>
      <c r="E46" s="69" t="s">
        <v>125</v>
      </c>
      <c r="F46" s="91"/>
      <c r="G46" s="27">
        <v>3</v>
      </c>
      <c r="H46" s="27">
        <v>3</v>
      </c>
      <c r="I46" s="27">
        <v>3</v>
      </c>
      <c r="J46" s="27">
        <v>3</v>
      </c>
      <c r="K46" s="27">
        <v>3</v>
      </c>
      <c r="L46" s="27">
        <v>3</v>
      </c>
      <c r="M46" s="27">
        <v>3</v>
      </c>
      <c r="N46" s="27">
        <v>3</v>
      </c>
      <c r="O46" s="27">
        <v>3</v>
      </c>
      <c r="P46" s="27">
        <v>3</v>
      </c>
      <c r="Q46" s="49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</row>
    <row r="47" spans="1:28" x14ac:dyDescent="0.3">
      <c r="A47" s="63"/>
      <c r="B47" s="63"/>
      <c r="C47" s="84" t="s">
        <v>170</v>
      </c>
      <c r="D47" s="85"/>
      <c r="E47" s="69" t="s">
        <v>125</v>
      </c>
      <c r="F47" s="91"/>
      <c r="G47" s="27">
        <v>4</v>
      </c>
      <c r="H47" s="27">
        <v>3</v>
      </c>
      <c r="I47" s="27">
        <v>3</v>
      </c>
      <c r="J47" s="27">
        <v>3</v>
      </c>
      <c r="K47" s="27">
        <v>3</v>
      </c>
      <c r="L47" s="27">
        <v>3</v>
      </c>
      <c r="M47" s="27">
        <v>3</v>
      </c>
      <c r="N47" s="27">
        <v>3</v>
      </c>
      <c r="O47" s="27">
        <v>3</v>
      </c>
      <c r="P47" s="27">
        <v>3</v>
      </c>
      <c r="Q47" s="49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</row>
    <row r="48" spans="1:28" x14ac:dyDescent="0.3">
      <c r="A48" s="63"/>
      <c r="B48" s="63"/>
      <c r="C48" s="67"/>
      <c r="D48" s="68"/>
      <c r="E48" s="69"/>
      <c r="F48" s="70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51">
        <v>1</v>
      </c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spans="1:28" x14ac:dyDescent="0.3">
      <c r="A49" s="63"/>
      <c r="B49" s="63"/>
      <c r="C49" s="84" t="s">
        <v>171</v>
      </c>
      <c r="D49" s="85"/>
      <c r="E49" s="69" t="s">
        <v>126</v>
      </c>
      <c r="F49" s="91"/>
      <c r="G49" s="27">
        <v>3</v>
      </c>
      <c r="H49" s="27">
        <v>3</v>
      </c>
      <c r="I49" s="27">
        <v>3</v>
      </c>
      <c r="J49" s="27">
        <v>3</v>
      </c>
      <c r="K49" s="27">
        <v>3</v>
      </c>
      <c r="L49" s="27">
        <v>3</v>
      </c>
      <c r="M49" s="27">
        <v>3</v>
      </c>
      <c r="N49" s="27">
        <v>3</v>
      </c>
      <c r="O49" s="27">
        <v>3</v>
      </c>
      <c r="P49" s="27">
        <v>1</v>
      </c>
      <c r="Q49" s="49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</row>
    <row r="50" spans="1:28" x14ac:dyDescent="0.3">
      <c r="A50" s="63"/>
      <c r="B50" s="63"/>
      <c r="C50" s="84" t="s">
        <v>172</v>
      </c>
      <c r="D50" s="85"/>
      <c r="E50" s="69" t="s">
        <v>191</v>
      </c>
      <c r="F50" s="91"/>
      <c r="G50" s="27">
        <v>4</v>
      </c>
      <c r="H50" s="27">
        <v>4</v>
      </c>
      <c r="I50" s="27">
        <v>4</v>
      </c>
      <c r="J50" s="27">
        <v>4</v>
      </c>
      <c r="K50" s="27">
        <v>4</v>
      </c>
      <c r="L50" s="27">
        <v>4</v>
      </c>
      <c r="M50" s="27">
        <v>4</v>
      </c>
      <c r="N50" s="27">
        <v>4</v>
      </c>
      <c r="O50" s="27">
        <v>4</v>
      </c>
      <c r="P50" s="27">
        <v>4</v>
      </c>
      <c r="Q50" s="49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</row>
    <row r="51" spans="1:28" x14ac:dyDescent="0.3">
      <c r="A51" s="63"/>
      <c r="B51" s="63"/>
      <c r="C51" s="84" t="s">
        <v>173</v>
      </c>
      <c r="D51" s="85"/>
      <c r="E51" s="67" t="s">
        <v>127</v>
      </c>
      <c r="F51" s="86"/>
      <c r="G51" s="27">
        <v>2</v>
      </c>
      <c r="H51" s="27">
        <v>3</v>
      </c>
      <c r="I51" s="27">
        <v>3</v>
      </c>
      <c r="J51" s="27">
        <v>3</v>
      </c>
      <c r="K51" s="27">
        <v>3</v>
      </c>
      <c r="L51" s="27">
        <v>3</v>
      </c>
      <c r="M51" s="27">
        <v>3</v>
      </c>
      <c r="N51" s="27">
        <v>3</v>
      </c>
      <c r="O51" s="27">
        <v>3</v>
      </c>
      <c r="P51" s="27">
        <v>3</v>
      </c>
      <c r="Q51" s="49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</row>
    <row r="52" spans="1:28" x14ac:dyDescent="0.3">
      <c r="A52" s="63"/>
      <c r="B52" s="63"/>
      <c r="C52" s="67"/>
      <c r="D52" s="68"/>
      <c r="E52" s="67"/>
      <c r="F52" s="68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52">
        <v>-1</v>
      </c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x14ac:dyDescent="0.3">
      <c r="A53" s="63"/>
      <c r="B53" s="63"/>
      <c r="C53" s="84" t="s">
        <v>174</v>
      </c>
      <c r="D53" s="85"/>
      <c r="E53" s="67" t="s">
        <v>127</v>
      </c>
      <c r="F53" s="86"/>
      <c r="G53" s="27">
        <v>3</v>
      </c>
      <c r="H53" s="27">
        <v>3</v>
      </c>
      <c r="I53" s="27">
        <v>3</v>
      </c>
      <c r="J53" s="27">
        <v>3</v>
      </c>
      <c r="K53" s="27">
        <v>3</v>
      </c>
      <c r="L53" s="27">
        <v>3</v>
      </c>
      <c r="M53" s="27">
        <v>3</v>
      </c>
      <c r="N53" s="27">
        <v>3</v>
      </c>
      <c r="O53" s="27">
        <v>3</v>
      </c>
      <c r="P53" s="27">
        <v>3</v>
      </c>
      <c r="Q53" s="49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</row>
    <row r="54" spans="1:28" x14ac:dyDescent="0.3">
      <c r="A54" s="63"/>
      <c r="B54" s="63"/>
      <c r="C54" s="84" t="s">
        <v>175</v>
      </c>
      <c r="D54" s="85"/>
      <c r="E54" s="67" t="s">
        <v>126</v>
      </c>
      <c r="F54" s="86"/>
      <c r="G54" s="27">
        <v>3</v>
      </c>
      <c r="H54" s="27">
        <v>3</v>
      </c>
      <c r="I54" s="27">
        <v>3</v>
      </c>
      <c r="J54" s="27">
        <v>3</v>
      </c>
      <c r="K54" s="27">
        <v>3</v>
      </c>
      <c r="L54" s="27">
        <v>3</v>
      </c>
      <c r="M54" s="27">
        <v>3</v>
      </c>
      <c r="N54" s="27">
        <v>3</v>
      </c>
      <c r="O54" s="27">
        <v>3</v>
      </c>
      <c r="P54" s="27">
        <v>3</v>
      </c>
      <c r="Q54" s="27">
        <v>2</v>
      </c>
      <c r="R54" s="49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</row>
    <row r="55" spans="1:28" x14ac:dyDescent="0.3">
      <c r="A55" s="63"/>
      <c r="B55" s="63"/>
      <c r="C55" s="84" t="s">
        <v>176</v>
      </c>
      <c r="D55" s="85"/>
      <c r="E55" s="67" t="s">
        <v>126</v>
      </c>
      <c r="F55" s="86"/>
      <c r="G55" s="27">
        <v>3</v>
      </c>
      <c r="H55" s="27">
        <v>3</v>
      </c>
      <c r="I55" s="27">
        <v>3</v>
      </c>
      <c r="J55" s="27">
        <v>3</v>
      </c>
      <c r="K55" s="27">
        <v>3</v>
      </c>
      <c r="L55" s="27">
        <v>3</v>
      </c>
      <c r="M55" s="27">
        <v>3</v>
      </c>
      <c r="N55" s="27">
        <v>3</v>
      </c>
      <c r="O55" s="27">
        <v>3</v>
      </c>
      <c r="P55" s="27">
        <v>3</v>
      </c>
      <c r="Q55" s="27">
        <v>3</v>
      </c>
      <c r="R55" s="49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</row>
    <row r="56" spans="1:28" x14ac:dyDescent="0.3">
      <c r="A56" s="63"/>
      <c r="B56" s="63"/>
      <c r="C56" s="84" t="s">
        <v>177</v>
      </c>
      <c r="D56" s="85"/>
      <c r="E56" s="67" t="s">
        <v>125</v>
      </c>
      <c r="F56" s="86"/>
      <c r="G56" s="27">
        <v>3</v>
      </c>
      <c r="H56" s="27">
        <v>3</v>
      </c>
      <c r="I56" s="27">
        <v>3</v>
      </c>
      <c r="J56" s="27">
        <v>3</v>
      </c>
      <c r="K56" s="27">
        <v>3</v>
      </c>
      <c r="L56" s="27">
        <v>3</v>
      </c>
      <c r="M56" s="27">
        <v>3</v>
      </c>
      <c r="N56" s="27">
        <v>3</v>
      </c>
      <c r="O56" s="27">
        <v>3</v>
      </c>
      <c r="P56" s="27">
        <v>3</v>
      </c>
      <c r="Q56" s="27">
        <v>3</v>
      </c>
      <c r="R56" s="49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</row>
    <row r="57" spans="1:28" x14ac:dyDescent="0.3">
      <c r="A57" s="63"/>
      <c r="B57" s="63"/>
      <c r="C57" s="84" t="s">
        <v>178</v>
      </c>
      <c r="D57" s="85"/>
      <c r="E57" s="67" t="s">
        <v>125</v>
      </c>
      <c r="F57" s="86"/>
      <c r="G57" s="27">
        <v>2</v>
      </c>
      <c r="H57" s="27">
        <v>4</v>
      </c>
      <c r="I57" s="27">
        <v>4</v>
      </c>
      <c r="J57" s="27">
        <v>4</v>
      </c>
      <c r="K57" s="27">
        <v>4</v>
      </c>
      <c r="L57" s="27">
        <v>4</v>
      </c>
      <c r="M57" s="27">
        <v>4</v>
      </c>
      <c r="N57" s="27">
        <v>4</v>
      </c>
      <c r="O57" s="27">
        <v>4</v>
      </c>
      <c r="P57" s="27">
        <v>4</v>
      </c>
      <c r="Q57" s="27">
        <v>3</v>
      </c>
      <c r="R57" s="49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</row>
    <row r="58" spans="1:28" x14ac:dyDescent="0.3">
      <c r="A58" s="63"/>
      <c r="B58" s="63"/>
      <c r="C58" s="67"/>
      <c r="D58" s="68"/>
      <c r="E58" s="67"/>
      <c r="F58" s="68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52">
        <v>-2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x14ac:dyDescent="0.3">
      <c r="A59" s="63"/>
      <c r="B59" s="63"/>
      <c r="C59" s="84" t="s">
        <v>179</v>
      </c>
      <c r="D59" s="85"/>
      <c r="E59" s="67" t="s">
        <v>123</v>
      </c>
      <c r="F59" s="86"/>
      <c r="G59" s="27">
        <v>4</v>
      </c>
      <c r="H59" s="27">
        <v>4</v>
      </c>
      <c r="I59" s="27">
        <v>4</v>
      </c>
      <c r="J59" s="27">
        <v>4</v>
      </c>
      <c r="K59" s="27">
        <v>4</v>
      </c>
      <c r="L59" s="27">
        <v>4</v>
      </c>
      <c r="M59" s="27">
        <v>4</v>
      </c>
      <c r="N59" s="27">
        <v>4</v>
      </c>
      <c r="O59" s="27">
        <v>4</v>
      </c>
      <c r="P59" s="27">
        <v>4</v>
      </c>
      <c r="Q59" s="27">
        <v>2</v>
      </c>
      <c r="R59" s="49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</row>
    <row r="60" spans="1:28" x14ac:dyDescent="0.3">
      <c r="A60" s="63"/>
      <c r="B60" s="63"/>
      <c r="C60" s="84" t="s">
        <v>180</v>
      </c>
      <c r="D60" s="85"/>
      <c r="E60" s="67" t="s">
        <v>123</v>
      </c>
      <c r="F60" s="86"/>
      <c r="G60" s="27">
        <v>4</v>
      </c>
      <c r="H60" s="27">
        <v>4</v>
      </c>
      <c r="I60" s="27">
        <v>4</v>
      </c>
      <c r="J60" s="27">
        <v>4</v>
      </c>
      <c r="K60" s="27">
        <v>4</v>
      </c>
      <c r="L60" s="27">
        <v>4</v>
      </c>
      <c r="M60" s="27">
        <v>4</v>
      </c>
      <c r="N60" s="27">
        <v>4</v>
      </c>
      <c r="O60" s="27">
        <v>4</v>
      </c>
      <c r="P60" s="27">
        <v>4</v>
      </c>
      <c r="Q60" s="27">
        <v>4</v>
      </c>
      <c r="R60" s="49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</row>
    <row r="61" spans="1:28" x14ac:dyDescent="0.3">
      <c r="A61" s="63"/>
      <c r="B61" s="63"/>
      <c r="C61" s="84" t="s">
        <v>181</v>
      </c>
      <c r="D61" s="85"/>
      <c r="E61" s="67" t="s">
        <v>122</v>
      </c>
      <c r="F61" s="86"/>
      <c r="G61" s="27">
        <v>4</v>
      </c>
      <c r="H61" s="27">
        <v>4</v>
      </c>
      <c r="I61" s="27">
        <v>4</v>
      </c>
      <c r="J61" s="27">
        <v>4</v>
      </c>
      <c r="K61" s="27">
        <v>4</v>
      </c>
      <c r="L61" s="27">
        <v>4</v>
      </c>
      <c r="M61" s="27">
        <v>4</v>
      </c>
      <c r="N61" s="27">
        <v>4</v>
      </c>
      <c r="O61" s="27">
        <v>4</v>
      </c>
      <c r="P61" s="27">
        <v>4</v>
      </c>
      <c r="Q61" s="27">
        <v>3</v>
      </c>
      <c r="R61" s="49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</row>
    <row r="62" spans="1:28" x14ac:dyDescent="0.3">
      <c r="A62" s="63"/>
      <c r="B62" s="63"/>
      <c r="C62" s="84" t="s">
        <v>182</v>
      </c>
      <c r="D62" s="85"/>
      <c r="E62" s="67" t="s">
        <v>122</v>
      </c>
      <c r="F62" s="86"/>
      <c r="G62" s="27">
        <v>4</v>
      </c>
      <c r="H62" s="27">
        <v>4</v>
      </c>
      <c r="I62" s="27">
        <v>4</v>
      </c>
      <c r="J62" s="27">
        <v>4</v>
      </c>
      <c r="K62" s="27">
        <v>4</v>
      </c>
      <c r="L62" s="27">
        <v>4</v>
      </c>
      <c r="M62" s="27">
        <v>4</v>
      </c>
      <c r="N62" s="27">
        <v>4</v>
      </c>
      <c r="O62" s="27">
        <v>4</v>
      </c>
      <c r="P62" s="27">
        <v>4</v>
      </c>
      <c r="Q62" s="27">
        <v>4</v>
      </c>
      <c r="R62" s="49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</row>
    <row r="63" spans="1:28" x14ac:dyDescent="0.3">
      <c r="A63" s="63"/>
      <c r="B63" s="63"/>
      <c r="C63" s="84" t="s">
        <v>189</v>
      </c>
      <c r="D63" s="85"/>
      <c r="E63" s="67" t="s">
        <v>127</v>
      </c>
      <c r="F63" s="86"/>
      <c r="G63" s="27">
        <v>3</v>
      </c>
      <c r="H63" s="27">
        <v>4</v>
      </c>
      <c r="I63" s="27">
        <v>4</v>
      </c>
      <c r="J63" s="27">
        <v>4</v>
      </c>
      <c r="K63" s="27">
        <v>4</v>
      </c>
      <c r="L63" s="27">
        <v>4</v>
      </c>
      <c r="M63" s="27">
        <v>4</v>
      </c>
      <c r="N63" s="27">
        <v>4</v>
      </c>
      <c r="O63" s="27">
        <v>4</v>
      </c>
      <c r="P63" s="27">
        <v>4</v>
      </c>
      <c r="Q63" s="27">
        <v>3</v>
      </c>
      <c r="R63" s="49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</row>
    <row r="64" spans="1:28" x14ac:dyDescent="0.3">
      <c r="A64" s="63"/>
      <c r="B64" s="63"/>
      <c r="C64" s="67"/>
      <c r="D64" s="68"/>
      <c r="E64" s="67"/>
      <c r="F64" s="68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52">
        <v>-1</v>
      </c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x14ac:dyDescent="0.3">
      <c r="A65" s="63"/>
      <c r="B65" s="63"/>
      <c r="C65" s="84" t="s">
        <v>183</v>
      </c>
      <c r="D65" s="85"/>
      <c r="E65" s="67" t="s">
        <v>127</v>
      </c>
      <c r="F65" s="86"/>
      <c r="G65" s="27">
        <v>4</v>
      </c>
      <c r="H65" s="27">
        <v>4</v>
      </c>
      <c r="I65" s="27">
        <v>4</v>
      </c>
      <c r="J65" s="27">
        <v>4</v>
      </c>
      <c r="K65" s="27">
        <v>4</v>
      </c>
      <c r="L65" s="27">
        <v>4</v>
      </c>
      <c r="M65" s="27">
        <v>4</v>
      </c>
      <c r="N65" s="27">
        <v>4</v>
      </c>
      <c r="O65" s="27">
        <v>4</v>
      </c>
      <c r="P65" s="27">
        <v>4</v>
      </c>
      <c r="Q65" s="27">
        <v>4</v>
      </c>
      <c r="R65" s="49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</row>
    <row r="66" spans="1:28" x14ac:dyDescent="0.3">
      <c r="A66" s="63"/>
      <c r="B66" s="63"/>
      <c r="C66" s="84" t="s">
        <v>184</v>
      </c>
      <c r="D66" s="85"/>
      <c r="E66" s="67" t="s">
        <v>122</v>
      </c>
      <c r="F66" s="86"/>
      <c r="G66" s="27">
        <v>4</v>
      </c>
      <c r="H66" s="27">
        <v>4</v>
      </c>
      <c r="I66" s="27">
        <v>4</v>
      </c>
      <c r="J66" s="27">
        <v>4</v>
      </c>
      <c r="K66" s="27">
        <v>4</v>
      </c>
      <c r="L66" s="27">
        <v>4</v>
      </c>
      <c r="M66" s="27">
        <v>4</v>
      </c>
      <c r="N66" s="27">
        <v>4</v>
      </c>
      <c r="O66" s="27">
        <v>4</v>
      </c>
      <c r="P66" s="27">
        <v>4</v>
      </c>
      <c r="Q66" s="27">
        <v>4</v>
      </c>
      <c r="R66" s="27">
        <v>4</v>
      </c>
      <c r="S66" s="49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</row>
    <row r="67" spans="1:28" x14ac:dyDescent="0.3">
      <c r="A67" s="63"/>
      <c r="B67" s="63"/>
      <c r="C67" s="84" t="s">
        <v>185</v>
      </c>
      <c r="D67" s="85"/>
      <c r="E67" s="67" t="s">
        <v>122</v>
      </c>
      <c r="F67" s="86"/>
      <c r="G67" s="27">
        <v>5</v>
      </c>
      <c r="H67" s="27">
        <v>4</v>
      </c>
      <c r="I67" s="27">
        <v>4</v>
      </c>
      <c r="J67" s="27">
        <v>4</v>
      </c>
      <c r="K67" s="27">
        <v>4</v>
      </c>
      <c r="L67" s="27">
        <v>4</v>
      </c>
      <c r="M67" s="27">
        <v>4</v>
      </c>
      <c r="N67" s="27">
        <v>4</v>
      </c>
      <c r="O67" s="27">
        <v>4</v>
      </c>
      <c r="P67" s="27">
        <v>4</v>
      </c>
      <c r="Q67" s="27">
        <v>4</v>
      </c>
      <c r="R67" s="27">
        <v>4</v>
      </c>
      <c r="S67" s="49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</row>
    <row r="68" spans="1:28" x14ac:dyDescent="0.3">
      <c r="A68" s="63"/>
      <c r="B68" s="63"/>
      <c r="C68" s="67"/>
      <c r="D68" s="68"/>
      <c r="E68" s="67"/>
      <c r="F68" s="6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51">
        <v>1</v>
      </c>
      <c r="T68" s="55"/>
      <c r="U68" s="55"/>
      <c r="V68" s="55"/>
      <c r="W68" s="55"/>
      <c r="X68" s="55"/>
      <c r="Y68" s="55"/>
      <c r="Z68" s="55"/>
      <c r="AA68" s="55"/>
      <c r="AB68" s="55"/>
    </row>
    <row r="69" spans="1:28" x14ac:dyDescent="0.3">
      <c r="A69" s="63"/>
      <c r="B69" s="63"/>
      <c r="C69" s="97" t="s">
        <v>186</v>
      </c>
      <c r="D69" s="99"/>
      <c r="E69" s="67" t="s">
        <v>123</v>
      </c>
      <c r="F69" s="86"/>
      <c r="G69" s="26">
        <v>5</v>
      </c>
      <c r="H69" s="26">
        <v>4</v>
      </c>
      <c r="I69" s="54">
        <v>4</v>
      </c>
      <c r="J69" s="54">
        <v>4</v>
      </c>
      <c r="K69" s="54">
        <v>4</v>
      </c>
      <c r="L69" s="54">
        <v>4</v>
      </c>
      <c r="M69" s="54">
        <v>4</v>
      </c>
      <c r="N69" s="54">
        <v>4</v>
      </c>
      <c r="O69" s="54">
        <v>4</v>
      </c>
      <c r="P69" s="54">
        <v>4</v>
      </c>
      <c r="Q69" s="54">
        <v>4</v>
      </c>
      <c r="R69" s="54">
        <v>4</v>
      </c>
      <c r="S69" s="49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</row>
    <row r="70" spans="1:28" x14ac:dyDescent="0.3">
      <c r="A70" s="63"/>
      <c r="B70" s="63"/>
      <c r="C70" s="65"/>
      <c r="D70" s="66"/>
      <c r="E70" s="67"/>
      <c r="F70" s="68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1">
        <v>1</v>
      </c>
      <c r="T70" s="55"/>
      <c r="U70" s="55"/>
      <c r="V70" s="55"/>
      <c r="W70" s="55"/>
      <c r="X70" s="55"/>
      <c r="Y70" s="55"/>
      <c r="Z70" s="55"/>
      <c r="AA70" s="55"/>
      <c r="AB70" s="55"/>
    </row>
    <row r="71" spans="1:28" x14ac:dyDescent="0.3">
      <c r="A71" s="63"/>
      <c r="B71" s="63"/>
      <c r="C71" s="84" t="s">
        <v>187</v>
      </c>
      <c r="D71" s="85"/>
      <c r="E71" s="67" t="s">
        <v>127</v>
      </c>
      <c r="F71" s="86"/>
      <c r="G71" s="26">
        <v>15</v>
      </c>
      <c r="H71" s="26">
        <v>15</v>
      </c>
      <c r="I71" s="54">
        <v>15</v>
      </c>
      <c r="J71" s="54">
        <v>15</v>
      </c>
      <c r="K71" s="54">
        <v>15</v>
      </c>
      <c r="L71" s="54">
        <v>15</v>
      </c>
      <c r="M71" s="54">
        <v>15</v>
      </c>
      <c r="N71" s="54">
        <v>15</v>
      </c>
      <c r="O71" s="54">
        <v>15</v>
      </c>
      <c r="P71" s="54">
        <v>15</v>
      </c>
      <c r="Q71" s="54">
        <v>15</v>
      </c>
      <c r="R71" s="54">
        <v>15</v>
      </c>
      <c r="S71" s="54">
        <v>13</v>
      </c>
      <c r="T71" s="54">
        <v>8</v>
      </c>
      <c r="U71" s="54">
        <v>4</v>
      </c>
      <c r="V71" s="50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</row>
    <row r="72" spans="1:28" x14ac:dyDescent="0.3">
      <c r="A72" s="63"/>
      <c r="B72" s="64"/>
      <c r="C72" s="92" t="s">
        <v>188</v>
      </c>
      <c r="D72" s="93"/>
      <c r="E72" s="69" t="s">
        <v>121</v>
      </c>
      <c r="F72" s="91"/>
      <c r="G72" s="27">
        <v>10</v>
      </c>
      <c r="H72" s="27">
        <v>10</v>
      </c>
      <c r="I72" s="27">
        <v>10</v>
      </c>
      <c r="J72" s="27">
        <v>10</v>
      </c>
      <c r="K72" s="27">
        <v>10</v>
      </c>
      <c r="L72" s="27">
        <v>10</v>
      </c>
      <c r="M72" s="27">
        <v>10</v>
      </c>
      <c r="N72" s="27">
        <v>10</v>
      </c>
      <c r="O72" s="27">
        <v>10</v>
      </c>
      <c r="P72" s="27">
        <v>10</v>
      </c>
      <c r="Q72" s="27">
        <v>10</v>
      </c>
      <c r="R72" s="27">
        <v>10</v>
      </c>
      <c r="S72" s="27">
        <v>10</v>
      </c>
      <c r="T72" s="27">
        <v>10</v>
      </c>
      <c r="U72" s="27">
        <v>10</v>
      </c>
      <c r="V72" s="27">
        <v>4</v>
      </c>
      <c r="W72" s="49">
        <v>0</v>
      </c>
      <c r="X72" s="27">
        <v>0</v>
      </c>
      <c r="Y72" s="55">
        <v>0</v>
      </c>
      <c r="Z72" s="55">
        <v>0</v>
      </c>
      <c r="AA72" s="55">
        <v>0</v>
      </c>
      <c r="AB72" s="55">
        <v>0</v>
      </c>
    </row>
    <row r="73" spans="1:28" x14ac:dyDescent="0.3">
      <c r="A73" s="63"/>
      <c r="B73" s="62" t="s">
        <v>128</v>
      </c>
      <c r="C73" s="92" t="s">
        <v>214</v>
      </c>
      <c r="D73" s="93"/>
      <c r="E73" s="67" t="s">
        <v>125</v>
      </c>
      <c r="F73" s="86"/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27">
        <v>2</v>
      </c>
      <c r="M73" s="27">
        <v>2</v>
      </c>
      <c r="N73" s="27">
        <v>2</v>
      </c>
      <c r="O73" s="27">
        <v>2</v>
      </c>
      <c r="P73" s="27">
        <v>2</v>
      </c>
      <c r="Q73" s="27">
        <v>2</v>
      </c>
      <c r="R73" s="27">
        <v>2</v>
      </c>
      <c r="S73" s="27">
        <v>2</v>
      </c>
      <c r="T73" s="27">
        <v>2</v>
      </c>
      <c r="U73" s="27">
        <v>2</v>
      </c>
      <c r="V73" s="27">
        <v>2</v>
      </c>
      <c r="W73" s="27">
        <v>1</v>
      </c>
      <c r="X73" s="49">
        <v>0</v>
      </c>
      <c r="Y73" s="55">
        <v>0</v>
      </c>
      <c r="Z73" s="55">
        <v>0</v>
      </c>
      <c r="AA73" s="55">
        <v>0</v>
      </c>
      <c r="AB73" s="55">
        <v>0</v>
      </c>
    </row>
    <row r="74" spans="1:28" x14ac:dyDescent="0.3">
      <c r="A74" s="63"/>
      <c r="B74" s="63"/>
      <c r="C74" s="84" t="s">
        <v>215</v>
      </c>
      <c r="D74" s="85"/>
      <c r="E74" s="67" t="s">
        <v>125</v>
      </c>
      <c r="F74" s="86"/>
      <c r="G74" s="27">
        <v>2</v>
      </c>
      <c r="H74" s="27">
        <v>2</v>
      </c>
      <c r="I74" s="27">
        <v>2</v>
      </c>
      <c r="J74" s="27">
        <v>2</v>
      </c>
      <c r="K74" s="27">
        <v>2</v>
      </c>
      <c r="L74" s="27">
        <v>2</v>
      </c>
      <c r="M74" s="27">
        <v>2</v>
      </c>
      <c r="N74" s="27">
        <v>2</v>
      </c>
      <c r="O74" s="27">
        <v>2</v>
      </c>
      <c r="P74" s="27">
        <v>2</v>
      </c>
      <c r="Q74" s="27">
        <v>2</v>
      </c>
      <c r="R74" s="27">
        <v>2</v>
      </c>
      <c r="S74" s="27">
        <v>2</v>
      </c>
      <c r="T74" s="27">
        <v>2</v>
      </c>
      <c r="U74" s="27">
        <v>2</v>
      </c>
      <c r="V74" s="27">
        <v>2</v>
      </c>
      <c r="W74" s="27">
        <v>2</v>
      </c>
      <c r="X74" s="49">
        <v>0</v>
      </c>
      <c r="Y74" s="55">
        <v>0</v>
      </c>
      <c r="Z74" s="55">
        <v>0</v>
      </c>
      <c r="AA74" s="55">
        <v>0</v>
      </c>
      <c r="AB74" s="55">
        <v>0</v>
      </c>
    </row>
    <row r="75" spans="1:28" x14ac:dyDescent="0.3">
      <c r="A75" s="63"/>
      <c r="B75" s="63"/>
      <c r="C75" s="92" t="s">
        <v>216</v>
      </c>
      <c r="D75" s="93"/>
      <c r="E75" s="67" t="s">
        <v>122</v>
      </c>
      <c r="F75" s="86"/>
      <c r="G75" s="27">
        <v>1</v>
      </c>
      <c r="H75" s="27">
        <v>2</v>
      </c>
      <c r="I75" s="27">
        <v>2</v>
      </c>
      <c r="J75" s="27">
        <v>2</v>
      </c>
      <c r="K75" s="27">
        <v>2</v>
      </c>
      <c r="L75" s="27">
        <v>2</v>
      </c>
      <c r="M75" s="27">
        <v>2</v>
      </c>
      <c r="N75" s="27">
        <v>2</v>
      </c>
      <c r="O75" s="27">
        <v>2</v>
      </c>
      <c r="P75" s="27">
        <v>2</v>
      </c>
      <c r="Q75" s="27">
        <v>2</v>
      </c>
      <c r="R75" s="27">
        <v>2</v>
      </c>
      <c r="S75" s="27">
        <v>2</v>
      </c>
      <c r="T75" s="27">
        <v>2</v>
      </c>
      <c r="U75" s="27">
        <v>2</v>
      </c>
      <c r="V75" s="27">
        <v>2</v>
      </c>
      <c r="W75" s="27">
        <v>2</v>
      </c>
      <c r="X75" s="49">
        <v>0</v>
      </c>
      <c r="Y75" s="55">
        <v>0</v>
      </c>
      <c r="Z75" s="55">
        <v>0</v>
      </c>
      <c r="AA75" s="55">
        <v>0</v>
      </c>
      <c r="AB75" s="55">
        <v>0</v>
      </c>
    </row>
    <row r="76" spans="1:28" x14ac:dyDescent="0.3">
      <c r="A76" s="63"/>
      <c r="B76" s="63"/>
      <c r="C76" s="69"/>
      <c r="D76" s="70"/>
      <c r="E76" s="67"/>
      <c r="F76" s="68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52">
        <v>-1</v>
      </c>
      <c r="Y76" s="55"/>
      <c r="Z76" s="55"/>
      <c r="AA76" s="55"/>
      <c r="AB76" s="55"/>
    </row>
    <row r="77" spans="1:28" x14ac:dyDescent="0.3">
      <c r="A77" s="63"/>
      <c r="B77" s="63"/>
      <c r="C77" s="92" t="s">
        <v>217</v>
      </c>
      <c r="D77" s="93"/>
      <c r="E77" s="67" t="s">
        <v>122</v>
      </c>
      <c r="F77" s="86"/>
      <c r="G77" s="27">
        <v>2</v>
      </c>
      <c r="H77" s="27">
        <v>2</v>
      </c>
      <c r="I77" s="27">
        <v>2</v>
      </c>
      <c r="J77" s="27">
        <v>2</v>
      </c>
      <c r="K77" s="27">
        <v>2</v>
      </c>
      <c r="L77" s="27">
        <v>2</v>
      </c>
      <c r="M77" s="27">
        <v>2</v>
      </c>
      <c r="N77" s="27">
        <v>2</v>
      </c>
      <c r="O77" s="27">
        <v>2</v>
      </c>
      <c r="P77" s="27">
        <v>2</v>
      </c>
      <c r="Q77" s="27">
        <v>2</v>
      </c>
      <c r="R77" s="27">
        <v>2</v>
      </c>
      <c r="S77" s="27">
        <v>2</v>
      </c>
      <c r="T77" s="27">
        <v>2</v>
      </c>
      <c r="U77" s="27">
        <v>2</v>
      </c>
      <c r="V77" s="27">
        <v>2</v>
      </c>
      <c r="W77" s="27">
        <v>2</v>
      </c>
      <c r="X77" s="49">
        <v>0</v>
      </c>
      <c r="Y77" s="55">
        <v>0</v>
      </c>
      <c r="Z77" s="55">
        <v>0</v>
      </c>
      <c r="AA77" s="55">
        <v>0</v>
      </c>
      <c r="AB77" s="55">
        <v>0</v>
      </c>
    </row>
    <row r="78" spans="1:28" x14ac:dyDescent="0.3">
      <c r="A78" s="63"/>
      <c r="B78" s="63"/>
      <c r="C78" s="92" t="s">
        <v>218</v>
      </c>
      <c r="D78" s="93"/>
      <c r="E78" s="67" t="s">
        <v>123</v>
      </c>
      <c r="F78" s="86"/>
      <c r="G78" s="27">
        <v>2</v>
      </c>
      <c r="H78" s="27">
        <v>2</v>
      </c>
      <c r="I78" s="27">
        <v>2</v>
      </c>
      <c r="J78" s="27">
        <v>2</v>
      </c>
      <c r="K78" s="27">
        <v>2</v>
      </c>
      <c r="L78" s="27">
        <v>2</v>
      </c>
      <c r="M78" s="27">
        <v>2</v>
      </c>
      <c r="N78" s="27">
        <v>2</v>
      </c>
      <c r="O78" s="27">
        <v>2</v>
      </c>
      <c r="P78" s="27">
        <v>2</v>
      </c>
      <c r="Q78" s="27">
        <v>2</v>
      </c>
      <c r="R78" s="27">
        <v>2</v>
      </c>
      <c r="S78" s="27">
        <v>2</v>
      </c>
      <c r="T78" s="27">
        <v>2</v>
      </c>
      <c r="U78" s="27">
        <v>2</v>
      </c>
      <c r="V78" s="27">
        <v>2</v>
      </c>
      <c r="W78" s="27">
        <v>1</v>
      </c>
      <c r="X78" s="49">
        <v>0</v>
      </c>
      <c r="Y78" s="55">
        <v>0</v>
      </c>
      <c r="Z78" s="55">
        <v>0</v>
      </c>
      <c r="AA78" s="55">
        <v>0</v>
      </c>
      <c r="AB78" s="55">
        <v>0</v>
      </c>
    </row>
    <row r="79" spans="1:28" x14ac:dyDescent="0.3">
      <c r="A79" s="63"/>
      <c r="B79" s="63"/>
      <c r="C79" s="92" t="s">
        <v>219</v>
      </c>
      <c r="D79" s="93"/>
      <c r="E79" s="67" t="s">
        <v>123</v>
      </c>
      <c r="F79" s="86"/>
      <c r="G79" s="27">
        <v>2</v>
      </c>
      <c r="H79" s="27">
        <v>2</v>
      </c>
      <c r="I79" s="27">
        <v>2</v>
      </c>
      <c r="J79" s="27">
        <v>2</v>
      </c>
      <c r="K79" s="27">
        <v>2</v>
      </c>
      <c r="L79" s="27">
        <v>2</v>
      </c>
      <c r="M79" s="27">
        <v>2</v>
      </c>
      <c r="N79" s="27">
        <v>2</v>
      </c>
      <c r="O79" s="27">
        <v>2</v>
      </c>
      <c r="P79" s="27">
        <v>2</v>
      </c>
      <c r="Q79" s="27">
        <v>2</v>
      </c>
      <c r="R79" s="27">
        <v>2</v>
      </c>
      <c r="S79" s="27">
        <v>2</v>
      </c>
      <c r="T79" s="27">
        <v>2</v>
      </c>
      <c r="U79" s="27">
        <v>2</v>
      </c>
      <c r="V79" s="27">
        <v>2</v>
      </c>
      <c r="W79" s="27">
        <v>2</v>
      </c>
      <c r="X79" s="49">
        <v>0</v>
      </c>
      <c r="Y79" s="55">
        <v>0</v>
      </c>
      <c r="Z79" s="55">
        <v>0</v>
      </c>
      <c r="AA79" s="55">
        <v>0</v>
      </c>
      <c r="AB79" s="55">
        <v>0</v>
      </c>
    </row>
    <row r="80" spans="1:28" x14ac:dyDescent="0.3">
      <c r="A80" s="63"/>
      <c r="B80" s="63"/>
      <c r="C80" s="84" t="s">
        <v>220</v>
      </c>
      <c r="D80" s="85"/>
      <c r="E80" s="67" t="s">
        <v>127</v>
      </c>
      <c r="F80" s="86"/>
      <c r="G80" s="27">
        <v>1</v>
      </c>
      <c r="H80" s="27">
        <v>2</v>
      </c>
      <c r="I80" s="27">
        <v>2</v>
      </c>
      <c r="J80" s="27">
        <v>2</v>
      </c>
      <c r="K80" s="27">
        <v>2</v>
      </c>
      <c r="L80" s="27">
        <v>2</v>
      </c>
      <c r="M80" s="27">
        <v>2</v>
      </c>
      <c r="N80" s="27">
        <v>2</v>
      </c>
      <c r="O80" s="27">
        <v>2</v>
      </c>
      <c r="P80" s="27">
        <v>2</v>
      </c>
      <c r="Q80" s="27">
        <v>2</v>
      </c>
      <c r="R80" s="27">
        <v>2</v>
      </c>
      <c r="S80" s="27">
        <v>2</v>
      </c>
      <c r="T80" s="27">
        <v>2</v>
      </c>
      <c r="U80" s="27">
        <v>2</v>
      </c>
      <c r="V80" s="27">
        <v>2</v>
      </c>
      <c r="W80" s="27">
        <v>1</v>
      </c>
      <c r="X80" s="49">
        <v>0</v>
      </c>
      <c r="Y80" s="55">
        <v>0</v>
      </c>
      <c r="Z80" s="55">
        <v>0</v>
      </c>
      <c r="AA80" s="55">
        <v>0</v>
      </c>
      <c r="AB80" s="55">
        <v>0</v>
      </c>
    </row>
    <row r="81" spans="1:28" x14ac:dyDescent="0.3">
      <c r="A81" s="63"/>
      <c r="B81" s="63"/>
      <c r="C81" s="67"/>
      <c r="D81" s="68"/>
      <c r="E81" s="67"/>
      <c r="F81" s="68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52">
        <v>-1</v>
      </c>
      <c r="Y81" s="55"/>
      <c r="Z81" s="55"/>
      <c r="AA81" s="55"/>
      <c r="AB81" s="55"/>
    </row>
    <row r="82" spans="1:28" x14ac:dyDescent="0.3">
      <c r="A82" s="63"/>
      <c r="B82" s="63"/>
      <c r="C82" s="84" t="s">
        <v>221</v>
      </c>
      <c r="D82" s="85"/>
      <c r="E82" s="67" t="s">
        <v>127</v>
      </c>
      <c r="F82" s="86"/>
      <c r="G82" s="27">
        <v>2</v>
      </c>
      <c r="H82" s="27">
        <v>2</v>
      </c>
      <c r="I82" s="27">
        <v>2</v>
      </c>
      <c r="J82" s="27">
        <v>2</v>
      </c>
      <c r="K82" s="27">
        <v>2</v>
      </c>
      <c r="L82" s="27">
        <v>2</v>
      </c>
      <c r="M82" s="27">
        <v>2</v>
      </c>
      <c r="N82" s="27">
        <v>2</v>
      </c>
      <c r="O82" s="27">
        <v>2</v>
      </c>
      <c r="P82" s="27">
        <v>2</v>
      </c>
      <c r="Q82" s="27">
        <v>2</v>
      </c>
      <c r="R82" s="27">
        <v>2</v>
      </c>
      <c r="S82" s="27">
        <v>2</v>
      </c>
      <c r="T82" s="27">
        <v>2</v>
      </c>
      <c r="U82" s="27">
        <v>2</v>
      </c>
      <c r="V82" s="27">
        <v>2</v>
      </c>
      <c r="W82" s="27">
        <v>2</v>
      </c>
      <c r="X82" s="49">
        <v>0</v>
      </c>
      <c r="Y82" s="55">
        <v>0</v>
      </c>
      <c r="Z82" s="55">
        <v>0</v>
      </c>
      <c r="AA82" s="55">
        <v>0</v>
      </c>
      <c r="AB82" s="55">
        <v>0</v>
      </c>
    </row>
    <row r="83" spans="1:28" x14ac:dyDescent="0.3">
      <c r="A83" s="63"/>
      <c r="B83" s="63"/>
      <c r="C83" s="84" t="s">
        <v>222</v>
      </c>
      <c r="D83" s="85"/>
      <c r="E83" s="67" t="s">
        <v>126</v>
      </c>
      <c r="F83" s="86"/>
      <c r="G83" s="27">
        <v>2</v>
      </c>
      <c r="H83" s="27">
        <v>2</v>
      </c>
      <c r="I83" s="27">
        <v>2</v>
      </c>
      <c r="J83" s="27">
        <v>2</v>
      </c>
      <c r="K83" s="27">
        <v>2</v>
      </c>
      <c r="L83" s="27">
        <v>2</v>
      </c>
      <c r="M83" s="27">
        <v>2</v>
      </c>
      <c r="N83" s="27">
        <v>2</v>
      </c>
      <c r="O83" s="27">
        <v>2</v>
      </c>
      <c r="P83" s="27">
        <v>2</v>
      </c>
      <c r="Q83" s="27">
        <v>2</v>
      </c>
      <c r="R83" s="27">
        <v>2</v>
      </c>
      <c r="S83" s="27">
        <v>2</v>
      </c>
      <c r="T83" s="27">
        <v>2</v>
      </c>
      <c r="U83" s="27">
        <v>2</v>
      </c>
      <c r="V83" s="27">
        <v>2</v>
      </c>
      <c r="W83" s="27">
        <v>2</v>
      </c>
      <c r="X83" s="49">
        <v>0</v>
      </c>
      <c r="Y83" s="55">
        <v>0</v>
      </c>
      <c r="Z83" s="55">
        <v>0</v>
      </c>
      <c r="AA83" s="55">
        <v>0</v>
      </c>
      <c r="AB83" s="55">
        <v>0</v>
      </c>
    </row>
    <row r="84" spans="1:28" x14ac:dyDescent="0.3">
      <c r="A84" s="63"/>
      <c r="B84" s="63"/>
      <c r="C84" s="84" t="s">
        <v>223</v>
      </c>
      <c r="D84" s="85"/>
      <c r="E84" s="67" t="s">
        <v>126</v>
      </c>
      <c r="F84" s="86"/>
      <c r="G84" s="27">
        <v>1</v>
      </c>
      <c r="H84" s="27">
        <v>2</v>
      </c>
      <c r="I84" s="27">
        <v>2</v>
      </c>
      <c r="J84" s="27">
        <v>2</v>
      </c>
      <c r="K84" s="27">
        <v>2</v>
      </c>
      <c r="L84" s="27">
        <v>2</v>
      </c>
      <c r="M84" s="27">
        <v>2</v>
      </c>
      <c r="N84" s="27">
        <v>2</v>
      </c>
      <c r="O84" s="27">
        <v>2</v>
      </c>
      <c r="P84" s="27">
        <v>2</v>
      </c>
      <c r="Q84" s="27">
        <v>2</v>
      </c>
      <c r="R84" s="27">
        <v>2</v>
      </c>
      <c r="S84" s="27">
        <v>2</v>
      </c>
      <c r="T84" s="27">
        <v>2</v>
      </c>
      <c r="U84" s="27">
        <v>2</v>
      </c>
      <c r="V84" s="27">
        <v>2</v>
      </c>
      <c r="W84" s="27">
        <v>2</v>
      </c>
      <c r="X84" s="49">
        <v>0</v>
      </c>
      <c r="Y84" s="55">
        <v>0</v>
      </c>
      <c r="Z84" s="55">
        <v>0</v>
      </c>
      <c r="AA84" s="55">
        <v>0</v>
      </c>
      <c r="AB84" s="55">
        <v>0</v>
      </c>
    </row>
    <row r="85" spans="1:28" x14ac:dyDescent="0.3">
      <c r="A85" s="63"/>
      <c r="B85" s="64"/>
      <c r="C85" s="67"/>
      <c r="D85" s="68"/>
      <c r="E85" s="67"/>
      <c r="F85" s="68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52">
        <v>-1</v>
      </c>
      <c r="Y85" s="55"/>
      <c r="Z85" s="55"/>
      <c r="AA85" s="55"/>
      <c r="AB85" s="55"/>
    </row>
    <row r="86" spans="1:28" x14ac:dyDescent="0.3">
      <c r="A86" s="63"/>
      <c r="B86" s="62" t="s">
        <v>100</v>
      </c>
      <c r="C86" s="92" t="s">
        <v>224</v>
      </c>
      <c r="D86" s="93"/>
      <c r="E86" s="69" t="s">
        <v>160</v>
      </c>
      <c r="F86" s="91"/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27">
        <v>1</v>
      </c>
      <c r="T86" s="27">
        <v>1</v>
      </c>
      <c r="U86" s="27">
        <v>1</v>
      </c>
      <c r="V86" s="27">
        <v>1</v>
      </c>
      <c r="W86" s="27">
        <v>1</v>
      </c>
      <c r="X86" s="27">
        <v>1</v>
      </c>
      <c r="Y86" s="49">
        <v>0</v>
      </c>
      <c r="Z86" s="55">
        <v>0</v>
      </c>
      <c r="AA86" s="55">
        <v>0</v>
      </c>
      <c r="AB86" s="55">
        <v>0</v>
      </c>
    </row>
    <row r="87" spans="1:28" x14ac:dyDescent="0.3">
      <c r="A87" s="63"/>
      <c r="B87" s="63"/>
      <c r="C87" s="84" t="s">
        <v>225</v>
      </c>
      <c r="D87" s="85"/>
      <c r="E87" s="69" t="s">
        <v>160</v>
      </c>
      <c r="F87" s="91"/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7">
        <v>1</v>
      </c>
      <c r="T87" s="27">
        <v>1</v>
      </c>
      <c r="U87" s="27">
        <v>1</v>
      </c>
      <c r="V87" s="27">
        <v>1</v>
      </c>
      <c r="W87" s="27">
        <v>1</v>
      </c>
      <c r="X87" s="27">
        <v>1</v>
      </c>
      <c r="Y87" s="49">
        <v>0</v>
      </c>
      <c r="Z87" s="55">
        <v>0</v>
      </c>
      <c r="AA87" s="55">
        <v>0</v>
      </c>
      <c r="AB87" s="55">
        <v>0</v>
      </c>
    </row>
    <row r="88" spans="1:28" x14ac:dyDescent="0.3">
      <c r="A88" s="63"/>
      <c r="B88" s="63"/>
      <c r="C88" s="92" t="s">
        <v>226</v>
      </c>
      <c r="D88" s="93"/>
      <c r="E88" s="69" t="s">
        <v>157</v>
      </c>
      <c r="F88" s="91"/>
      <c r="G88" s="27">
        <v>0.5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  <c r="Q88" s="27">
        <v>1</v>
      </c>
      <c r="R88" s="27">
        <v>1</v>
      </c>
      <c r="S88" s="27">
        <v>1</v>
      </c>
      <c r="T88" s="27">
        <v>1</v>
      </c>
      <c r="U88" s="27">
        <v>1</v>
      </c>
      <c r="V88" s="27">
        <v>1</v>
      </c>
      <c r="W88" s="27">
        <v>1</v>
      </c>
      <c r="X88" s="27">
        <v>1</v>
      </c>
      <c r="Y88" s="49">
        <v>0</v>
      </c>
      <c r="Z88" s="55">
        <v>0</v>
      </c>
      <c r="AA88" s="55">
        <v>0</v>
      </c>
      <c r="AB88" s="55">
        <v>0</v>
      </c>
    </row>
    <row r="89" spans="1:28" x14ac:dyDescent="0.3">
      <c r="A89" s="63"/>
      <c r="B89" s="63"/>
      <c r="C89" s="69"/>
      <c r="D89" s="70"/>
      <c r="E89" s="69"/>
      <c r="F89" s="70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52">
        <v>-0.5</v>
      </c>
      <c r="Z89" s="55"/>
      <c r="AA89" s="55"/>
      <c r="AB89" s="55"/>
    </row>
    <row r="90" spans="1:28" x14ac:dyDescent="0.3">
      <c r="A90" s="63"/>
      <c r="B90" s="63"/>
      <c r="C90" s="92" t="s">
        <v>227</v>
      </c>
      <c r="D90" s="93"/>
      <c r="E90" s="69" t="s">
        <v>192</v>
      </c>
      <c r="F90" s="91"/>
      <c r="G90" s="27">
        <v>1</v>
      </c>
      <c r="H90" s="27">
        <v>1</v>
      </c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>
        <v>1</v>
      </c>
      <c r="P90" s="27">
        <v>1</v>
      </c>
      <c r="Q90" s="27">
        <v>1</v>
      </c>
      <c r="R90" s="27">
        <v>1</v>
      </c>
      <c r="S90" s="27">
        <v>1</v>
      </c>
      <c r="T90" s="27">
        <v>1</v>
      </c>
      <c r="U90" s="27">
        <v>1</v>
      </c>
      <c r="V90" s="27">
        <v>1</v>
      </c>
      <c r="W90" s="27">
        <v>1</v>
      </c>
      <c r="X90" s="27">
        <v>1</v>
      </c>
      <c r="Y90" s="49">
        <v>0</v>
      </c>
      <c r="Z90" s="55">
        <v>0</v>
      </c>
      <c r="AA90" s="55">
        <v>0</v>
      </c>
      <c r="AB90" s="55">
        <v>0</v>
      </c>
    </row>
    <row r="91" spans="1:28" x14ac:dyDescent="0.3">
      <c r="A91" s="63"/>
      <c r="B91" s="63"/>
      <c r="C91" s="92" t="s">
        <v>228</v>
      </c>
      <c r="D91" s="93"/>
      <c r="E91" s="67" t="s">
        <v>127</v>
      </c>
      <c r="F91" s="86"/>
      <c r="G91" s="27">
        <v>1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  <c r="Q91" s="27">
        <v>1</v>
      </c>
      <c r="R91" s="27">
        <v>1</v>
      </c>
      <c r="S91" s="27">
        <v>1</v>
      </c>
      <c r="T91" s="27">
        <v>1</v>
      </c>
      <c r="U91" s="27">
        <v>1</v>
      </c>
      <c r="V91" s="27">
        <v>1</v>
      </c>
      <c r="W91" s="27">
        <v>1</v>
      </c>
      <c r="X91" s="27">
        <v>1</v>
      </c>
      <c r="Y91" s="49">
        <v>0</v>
      </c>
      <c r="Z91" s="55">
        <v>0</v>
      </c>
      <c r="AA91" s="55">
        <v>0</v>
      </c>
      <c r="AB91" s="55">
        <v>0</v>
      </c>
    </row>
    <row r="92" spans="1:28" x14ac:dyDescent="0.3">
      <c r="A92" s="63"/>
      <c r="B92" s="63"/>
      <c r="C92" s="92" t="s">
        <v>229</v>
      </c>
      <c r="D92" s="93"/>
      <c r="E92" s="67" t="s">
        <v>127</v>
      </c>
      <c r="F92" s="86"/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7">
        <v>1</v>
      </c>
      <c r="S92" s="27">
        <v>1</v>
      </c>
      <c r="T92" s="27">
        <v>1</v>
      </c>
      <c r="U92" s="27">
        <v>1</v>
      </c>
      <c r="V92" s="27">
        <v>1</v>
      </c>
      <c r="W92" s="27">
        <v>1</v>
      </c>
      <c r="X92" s="27">
        <v>1</v>
      </c>
      <c r="Y92" s="49">
        <v>0</v>
      </c>
      <c r="Z92" s="55">
        <v>0</v>
      </c>
      <c r="AA92" s="55">
        <v>0</v>
      </c>
      <c r="AB92" s="55">
        <v>0</v>
      </c>
    </row>
    <row r="93" spans="1:28" ht="15" customHeight="1" x14ac:dyDescent="0.3">
      <c r="A93" s="63"/>
      <c r="B93" s="63"/>
      <c r="C93" s="84" t="s">
        <v>230</v>
      </c>
      <c r="D93" s="85"/>
      <c r="E93" s="67" t="s">
        <v>157</v>
      </c>
      <c r="F93" s="86"/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7">
        <v>1</v>
      </c>
      <c r="S93" s="27">
        <v>1</v>
      </c>
      <c r="T93" s="27">
        <v>1</v>
      </c>
      <c r="U93" s="27">
        <v>1</v>
      </c>
      <c r="V93" s="27">
        <v>1</v>
      </c>
      <c r="W93" s="27">
        <v>1</v>
      </c>
      <c r="X93" s="27">
        <v>1</v>
      </c>
      <c r="Y93" s="49">
        <v>0</v>
      </c>
      <c r="Z93" s="55">
        <v>0</v>
      </c>
      <c r="AA93" s="55">
        <v>0</v>
      </c>
      <c r="AB93" s="55">
        <v>0</v>
      </c>
    </row>
    <row r="94" spans="1:28" x14ac:dyDescent="0.3">
      <c r="A94" s="63"/>
      <c r="B94" s="63"/>
      <c r="C94" s="84" t="s">
        <v>231</v>
      </c>
      <c r="D94" s="85"/>
      <c r="E94" s="67" t="s">
        <v>157</v>
      </c>
      <c r="F94" s="86"/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7">
        <v>1</v>
      </c>
      <c r="T94" s="27">
        <v>1</v>
      </c>
      <c r="U94" s="27">
        <v>1</v>
      </c>
      <c r="V94" s="27">
        <v>1</v>
      </c>
      <c r="W94" s="27">
        <v>1</v>
      </c>
      <c r="X94" s="27">
        <v>1</v>
      </c>
      <c r="Y94" s="49">
        <v>0</v>
      </c>
      <c r="Z94" s="55">
        <v>0</v>
      </c>
      <c r="AA94" s="55">
        <v>0</v>
      </c>
      <c r="AB94" s="55">
        <v>0</v>
      </c>
    </row>
    <row r="95" spans="1:28" x14ac:dyDescent="0.3">
      <c r="A95" s="63"/>
      <c r="B95" s="63"/>
      <c r="C95" s="84" t="s">
        <v>232</v>
      </c>
      <c r="D95" s="85"/>
      <c r="E95" s="67" t="s">
        <v>160</v>
      </c>
      <c r="F95" s="86"/>
      <c r="G95" s="27">
        <v>0.5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7">
        <v>1</v>
      </c>
      <c r="S95" s="27">
        <v>1</v>
      </c>
      <c r="T95" s="27">
        <v>1</v>
      </c>
      <c r="U95" s="27">
        <v>1</v>
      </c>
      <c r="V95" s="27">
        <v>1</v>
      </c>
      <c r="W95" s="27">
        <v>1</v>
      </c>
      <c r="X95" s="27">
        <v>1</v>
      </c>
      <c r="Y95" s="49">
        <v>0</v>
      </c>
      <c r="Z95" s="55">
        <v>0</v>
      </c>
      <c r="AA95" s="55">
        <v>0</v>
      </c>
      <c r="AB95" s="55">
        <v>0</v>
      </c>
    </row>
    <row r="96" spans="1:28" x14ac:dyDescent="0.3">
      <c r="A96" s="63"/>
      <c r="B96" s="63"/>
      <c r="C96" s="67"/>
      <c r="D96" s="68"/>
      <c r="E96" s="67"/>
      <c r="F96" s="68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52">
        <v>-0.5</v>
      </c>
      <c r="Z96" s="55"/>
      <c r="AA96" s="55"/>
      <c r="AB96" s="55"/>
    </row>
    <row r="97" spans="1:28" x14ac:dyDescent="0.3">
      <c r="A97" s="63"/>
      <c r="B97" s="63"/>
      <c r="C97" s="84" t="s">
        <v>233</v>
      </c>
      <c r="D97" s="85"/>
      <c r="E97" s="67" t="s">
        <v>193</v>
      </c>
      <c r="F97" s="86"/>
      <c r="G97" s="26">
        <v>1</v>
      </c>
      <c r="H97" s="26">
        <v>2</v>
      </c>
      <c r="I97" s="54">
        <v>2</v>
      </c>
      <c r="J97" s="54">
        <v>2</v>
      </c>
      <c r="K97" s="54">
        <v>2</v>
      </c>
      <c r="L97" s="54">
        <v>2</v>
      </c>
      <c r="M97" s="54">
        <v>2</v>
      </c>
      <c r="N97" s="54">
        <v>2</v>
      </c>
      <c r="O97" s="54">
        <v>2</v>
      </c>
      <c r="P97" s="54">
        <v>2</v>
      </c>
      <c r="Q97" s="54">
        <v>2</v>
      </c>
      <c r="R97" s="54">
        <v>2</v>
      </c>
      <c r="S97" s="54">
        <v>2</v>
      </c>
      <c r="T97" s="54">
        <v>2</v>
      </c>
      <c r="U97" s="54">
        <v>2</v>
      </c>
      <c r="V97" s="54">
        <v>2</v>
      </c>
      <c r="W97" s="54">
        <v>2</v>
      </c>
      <c r="X97" s="54">
        <v>2</v>
      </c>
      <c r="Y97" s="49">
        <v>0</v>
      </c>
      <c r="Z97" s="55">
        <v>0</v>
      </c>
      <c r="AA97" s="55">
        <v>0</v>
      </c>
      <c r="AB97" s="55">
        <v>0</v>
      </c>
    </row>
    <row r="98" spans="1:28" x14ac:dyDescent="0.3">
      <c r="A98" s="63"/>
      <c r="B98" s="64"/>
      <c r="C98" s="67"/>
      <c r="D98" s="68"/>
      <c r="E98" s="67"/>
      <c r="F98" s="68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2">
        <v>-1</v>
      </c>
      <c r="Z98" s="55"/>
      <c r="AA98" s="55"/>
      <c r="AB98" s="55"/>
    </row>
    <row r="99" spans="1:28" x14ac:dyDescent="0.3">
      <c r="A99" s="63"/>
      <c r="B99" s="62" t="s">
        <v>101</v>
      </c>
      <c r="C99" s="92" t="s">
        <v>234</v>
      </c>
      <c r="D99" s="93"/>
      <c r="E99" s="67" t="s">
        <v>123</v>
      </c>
      <c r="F99" s="86"/>
      <c r="G99" s="27">
        <v>0.5</v>
      </c>
      <c r="H99" s="27">
        <v>1</v>
      </c>
      <c r="I99" s="27">
        <v>1</v>
      </c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  <c r="Q99" s="27">
        <v>1</v>
      </c>
      <c r="R99" s="27">
        <v>1</v>
      </c>
      <c r="S99" s="27">
        <v>1</v>
      </c>
      <c r="T99" s="27">
        <v>1</v>
      </c>
      <c r="U99" s="27">
        <v>1</v>
      </c>
      <c r="V99" s="27">
        <v>1</v>
      </c>
      <c r="W99" s="27">
        <v>1</v>
      </c>
      <c r="X99" s="27">
        <v>1</v>
      </c>
      <c r="Y99" s="27">
        <v>1</v>
      </c>
      <c r="Z99" s="49">
        <v>0</v>
      </c>
      <c r="AA99" s="55">
        <v>0</v>
      </c>
      <c r="AB99" s="55">
        <v>0</v>
      </c>
    </row>
    <row r="100" spans="1:28" x14ac:dyDescent="0.3">
      <c r="A100" s="63"/>
      <c r="B100" s="63"/>
      <c r="C100" s="69"/>
      <c r="D100" s="70"/>
      <c r="E100" s="67"/>
      <c r="F100" s="68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52">
        <v>-0.5</v>
      </c>
      <c r="AA100" s="55"/>
      <c r="AB100" s="55"/>
    </row>
    <row r="101" spans="1:28" x14ac:dyDescent="0.3">
      <c r="A101" s="63"/>
      <c r="B101" s="63"/>
      <c r="C101" s="84" t="s">
        <v>235</v>
      </c>
      <c r="D101" s="85"/>
      <c r="E101" s="67" t="s">
        <v>123</v>
      </c>
      <c r="F101" s="86"/>
      <c r="G101" s="27">
        <v>1</v>
      </c>
      <c r="H101" s="27">
        <v>1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7">
        <v>1</v>
      </c>
      <c r="T101" s="27">
        <v>1</v>
      </c>
      <c r="U101" s="27">
        <v>1</v>
      </c>
      <c r="V101" s="27">
        <v>1</v>
      </c>
      <c r="W101" s="27">
        <v>1</v>
      </c>
      <c r="X101" s="27">
        <v>1</v>
      </c>
      <c r="Y101" s="27">
        <v>1</v>
      </c>
      <c r="Z101" s="49">
        <v>0</v>
      </c>
      <c r="AA101" s="55">
        <v>0</v>
      </c>
      <c r="AB101" s="55">
        <v>0</v>
      </c>
    </row>
    <row r="102" spans="1:28" x14ac:dyDescent="0.3">
      <c r="A102" s="63"/>
      <c r="B102" s="63"/>
      <c r="C102" s="92" t="s">
        <v>236</v>
      </c>
      <c r="D102" s="93"/>
      <c r="E102" s="67" t="s">
        <v>127</v>
      </c>
      <c r="F102" s="86"/>
      <c r="G102" s="27">
        <v>1</v>
      </c>
      <c r="H102" s="27">
        <v>1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1</v>
      </c>
      <c r="Q102" s="27">
        <v>1</v>
      </c>
      <c r="R102" s="27">
        <v>1</v>
      </c>
      <c r="S102" s="27">
        <v>1</v>
      </c>
      <c r="T102" s="27">
        <v>1</v>
      </c>
      <c r="U102" s="27">
        <v>1</v>
      </c>
      <c r="V102" s="27">
        <v>1</v>
      </c>
      <c r="W102" s="27">
        <v>1</v>
      </c>
      <c r="X102" s="27">
        <v>1</v>
      </c>
      <c r="Y102" s="27">
        <v>1</v>
      </c>
      <c r="Z102" s="49">
        <v>0</v>
      </c>
      <c r="AA102" s="55">
        <v>0</v>
      </c>
      <c r="AB102" s="55">
        <v>0</v>
      </c>
    </row>
    <row r="103" spans="1:28" x14ac:dyDescent="0.3">
      <c r="A103" s="63"/>
      <c r="B103" s="63"/>
      <c r="C103" s="92" t="s">
        <v>237</v>
      </c>
      <c r="D103" s="93"/>
      <c r="E103" s="67" t="s">
        <v>127</v>
      </c>
      <c r="F103" s="86"/>
      <c r="G103" s="27">
        <v>1</v>
      </c>
      <c r="H103" s="27">
        <v>1</v>
      </c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>
        <v>1</v>
      </c>
      <c r="P103" s="27">
        <v>1</v>
      </c>
      <c r="Q103" s="27">
        <v>1</v>
      </c>
      <c r="R103" s="27">
        <v>1</v>
      </c>
      <c r="S103" s="27">
        <v>1</v>
      </c>
      <c r="T103" s="27">
        <v>1</v>
      </c>
      <c r="U103" s="27">
        <v>1</v>
      </c>
      <c r="V103" s="27">
        <v>1</v>
      </c>
      <c r="W103" s="27">
        <v>1</v>
      </c>
      <c r="X103" s="27">
        <v>1</v>
      </c>
      <c r="Y103" s="27">
        <v>1</v>
      </c>
      <c r="Z103" s="49">
        <v>0</v>
      </c>
      <c r="AA103" s="55">
        <v>0</v>
      </c>
      <c r="AB103" s="55">
        <v>0</v>
      </c>
    </row>
    <row r="104" spans="1:28" x14ac:dyDescent="0.3">
      <c r="A104" s="63"/>
      <c r="B104" s="63"/>
      <c r="C104" s="92" t="s">
        <v>238</v>
      </c>
      <c r="D104" s="93"/>
      <c r="E104" s="67" t="s">
        <v>126</v>
      </c>
      <c r="F104" s="86"/>
      <c r="G104" s="27">
        <v>0.5</v>
      </c>
      <c r="H104" s="27">
        <v>1</v>
      </c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>
        <v>1</v>
      </c>
      <c r="P104" s="27">
        <v>1</v>
      </c>
      <c r="Q104" s="27">
        <v>1</v>
      </c>
      <c r="R104" s="27">
        <v>1</v>
      </c>
      <c r="S104" s="27">
        <v>1</v>
      </c>
      <c r="T104" s="27">
        <v>1</v>
      </c>
      <c r="U104" s="27">
        <v>1</v>
      </c>
      <c r="V104" s="27">
        <v>1</v>
      </c>
      <c r="W104" s="27">
        <v>1</v>
      </c>
      <c r="X104" s="27">
        <v>1</v>
      </c>
      <c r="Y104" s="27">
        <v>1</v>
      </c>
      <c r="Z104" s="49">
        <v>0</v>
      </c>
      <c r="AA104" s="55">
        <v>0</v>
      </c>
      <c r="AB104" s="55">
        <v>0</v>
      </c>
    </row>
    <row r="105" spans="1:28" x14ac:dyDescent="0.3">
      <c r="A105" s="63"/>
      <c r="B105" s="63"/>
      <c r="C105" s="69"/>
      <c r="D105" s="70"/>
      <c r="E105" s="67"/>
      <c r="F105" s="68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52">
        <v>-0.5</v>
      </c>
      <c r="AA105" s="55"/>
      <c r="AB105" s="55"/>
    </row>
    <row r="106" spans="1:28" x14ac:dyDescent="0.3">
      <c r="A106" s="63"/>
      <c r="B106" s="63"/>
      <c r="C106" s="92" t="s">
        <v>239</v>
      </c>
      <c r="D106" s="93"/>
      <c r="E106" s="67" t="s">
        <v>126</v>
      </c>
      <c r="F106" s="86"/>
      <c r="G106" s="27">
        <v>1</v>
      </c>
      <c r="H106" s="27">
        <v>1</v>
      </c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>
        <v>1</v>
      </c>
      <c r="P106" s="27">
        <v>1</v>
      </c>
      <c r="Q106" s="27">
        <v>1</v>
      </c>
      <c r="R106" s="27">
        <v>1</v>
      </c>
      <c r="S106" s="27">
        <v>1</v>
      </c>
      <c r="T106" s="27">
        <v>1</v>
      </c>
      <c r="U106" s="27">
        <v>1</v>
      </c>
      <c r="V106" s="27">
        <v>1</v>
      </c>
      <c r="W106" s="27">
        <v>1</v>
      </c>
      <c r="X106" s="27">
        <v>1</v>
      </c>
      <c r="Y106" s="27">
        <v>1</v>
      </c>
      <c r="Z106" s="49">
        <v>0</v>
      </c>
      <c r="AA106" s="55">
        <v>0</v>
      </c>
      <c r="AB106" s="55">
        <v>0</v>
      </c>
    </row>
    <row r="107" spans="1:28" x14ac:dyDescent="0.3">
      <c r="A107" s="63"/>
      <c r="B107" s="63"/>
      <c r="C107" s="84" t="s">
        <v>240</v>
      </c>
      <c r="D107" s="85"/>
      <c r="E107" s="67" t="s">
        <v>125</v>
      </c>
      <c r="F107" s="86"/>
      <c r="G107" s="27">
        <v>1</v>
      </c>
      <c r="H107" s="27">
        <v>1</v>
      </c>
      <c r="I107" s="27">
        <v>1</v>
      </c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7">
        <v>1</v>
      </c>
      <c r="P107" s="27">
        <v>1</v>
      </c>
      <c r="Q107" s="27">
        <v>1</v>
      </c>
      <c r="R107" s="27">
        <v>1</v>
      </c>
      <c r="S107" s="27">
        <v>1</v>
      </c>
      <c r="T107" s="27">
        <v>1</v>
      </c>
      <c r="U107" s="27">
        <v>1</v>
      </c>
      <c r="V107" s="27">
        <v>1</v>
      </c>
      <c r="W107" s="27">
        <v>1</v>
      </c>
      <c r="X107" s="27">
        <v>1</v>
      </c>
      <c r="Y107" s="27">
        <v>1</v>
      </c>
      <c r="Z107" s="49">
        <v>0</v>
      </c>
      <c r="AA107" s="55">
        <v>0</v>
      </c>
      <c r="AB107" s="55">
        <v>0</v>
      </c>
    </row>
    <row r="108" spans="1:28" x14ac:dyDescent="0.3">
      <c r="A108" s="63"/>
      <c r="B108" s="63"/>
      <c r="C108" s="84" t="s">
        <v>241</v>
      </c>
      <c r="D108" s="85"/>
      <c r="E108" s="67" t="s">
        <v>125</v>
      </c>
      <c r="F108" s="86"/>
      <c r="G108" s="27">
        <v>1</v>
      </c>
      <c r="H108" s="27">
        <v>1</v>
      </c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>
        <v>1</v>
      </c>
      <c r="P108" s="27">
        <v>1</v>
      </c>
      <c r="Q108" s="27">
        <v>1</v>
      </c>
      <c r="R108" s="27">
        <v>1</v>
      </c>
      <c r="S108" s="27">
        <v>1</v>
      </c>
      <c r="T108" s="27">
        <v>1</v>
      </c>
      <c r="U108" s="27">
        <v>1</v>
      </c>
      <c r="V108" s="27">
        <v>1</v>
      </c>
      <c r="W108" s="27">
        <v>1</v>
      </c>
      <c r="X108" s="27">
        <v>1</v>
      </c>
      <c r="Y108" s="27">
        <v>1</v>
      </c>
      <c r="Z108" s="49">
        <v>0</v>
      </c>
      <c r="AA108" s="55">
        <v>0</v>
      </c>
      <c r="AB108" s="55">
        <v>0</v>
      </c>
    </row>
    <row r="109" spans="1:28" x14ac:dyDescent="0.3">
      <c r="A109" s="63"/>
      <c r="B109" s="63"/>
      <c r="C109" s="84" t="s">
        <v>242</v>
      </c>
      <c r="D109" s="85"/>
      <c r="E109" s="67" t="s">
        <v>122</v>
      </c>
      <c r="F109" s="86"/>
      <c r="G109" s="27">
        <v>1</v>
      </c>
      <c r="H109" s="27">
        <v>1</v>
      </c>
      <c r="I109" s="27">
        <v>1</v>
      </c>
      <c r="J109" s="27">
        <v>1</v>
      </c>
      <c r="K109" s="27">
        <v>1</v>
      </c>
      <c r="L109" s="27">
        <v>1</v>
      </c>
      <c r="M109" s="27">
        <v>1</v>
      </c>
      <c r="N109" s="27">
        <v>1</v>
      </c>
      <c r="O109" s="27">
        <v>1</v>
      </c>
      <c r="P109" s="27">
        <v>1</v>
      </c>
      <c r="Q109" s="27">
        <v>1</v>
      </c>
      <c r="R109" s="27">
        <v>1</v>
      </c>
      <c r="S109" s="27">
        <v>1</v>
      </c>
      <c r="T109" s="27">
        <v>1</v>
      </c>
      <c r="U109" s="27">
        <v>1</v>
      </c>
      <c r="V109" s="27">
        <v>1</v>
      </c>
      <c r="W109" s="27">
        <v>1</v>
      </c>
      <c r="X109" s="27">
        <v>1</v>
      </c>
      <c r="Y109" s="27">
        <v>1</v>
      </c>
      <c r="Z109" s="49">
        <v>0</v>
      </c>
      <c r="AA109" s="55">
        <v>0</v>
      </c>
      <c r="AB109" s="55">
        <v>0</v>
      </c>
    </row>
    <row r="110" spans="1:28" x14ac:dyDescent="0.3">
      <c r="A110" s="63"/>
      <c r="B110" s="64"/>
      <c r="C110" s="84" t="s">
        <v>243</v>
      </c>
      <c r="D110" s="85"/>
      <c r="E110" s="67" t="s">
        <v>122</v>
      </c>
      <c r="F110" s="86"/>
      <c r="G110" s="26">
        <v>1</v>
      </c>
      <c r="H110" s="26">
        <v>1</v>
      </c>
      <c r="I110" s="54">
        <v>1</v>
      </c>
      <c r="J110" s="54">
        <v>1</v>
      </c>
      <c r="K110" s="54">
        <v>1</v>
      </c>
      <c r="L110" s="54">
        <v>1</v>
      </c>
      <c r="M110" s="54">
        <v>1</v>
      </c>
      <c r="N110" s="54">
        <v>1</v>
      </c>
      <c r="O110" s="54">
        <v>1</v>
      </c>
      <c r="P110" s="54">
        <v>1</v>
      </c>
      <c r="Q110" s="54">
        <v>1</v>
      </c>
      <c r="R110" s="54">
        <v>1</v>
      </c>
      <c r="S110" s="54">
        <v>1</v>
      </c>
      <c r="T110" s="54">
        <v>1</v>
      </c>
      <c r="U110" s="54">
        <v>1</v>
      </c>
      <c r="V110" s="54">
        <v>1</v>
      </c>
      <c r="W110" s="54">
        <v>1</v>
      </c>
      <c r="X110" s="54">
        <v>1</v>
      </c>
      <c r="Y110" s="54">
        <v>1</v>
      </c>
      <c r="Z110" s="49">
        <v>0</v>
      </c>
      <c r="AA110" s="55">
        <v>0</v>
      </c>
      <c r="AB110" s="55">
        <v>0</v>
      </c>
    </row>
    <row r="111" spans="1:28" x14ac:dyDescent="0.3">
      <c r="A111" s="63"/>
      <c r="B111" s="79" t="s">
        <v>190</v>
      </c>
      <c r="C111" s="82" t="s">
        <v>24</v>
      </c>
      <c r="D111" s="82"/>
      <c r="E111" s="71" t="s">
        <v>30</v>
      </c>
      <c r="F111" s="65"/>
      <c r="G111" s="24">
        <v>10</v>
      </c>
      <c r="H111" s="24">
        <v>10</v>
      </c>
      <c r="I111" s="55">
        <v>10</v>
      </c>
      <c r="J111" s="55">
        <v>10</v>
      </c>
      <c r="K111" s="55">
        <v>10</v>
      </c>
      <c r="L111" s="55">
        <v>10</v>
      </c>
      <c r="M111" s="55">
        <v>10</v>
      </c>
      <c r="N111" s="55">
        <v>10</v>
      </c>
      <c r="O111" s="55">
        <v>10</v>
      </c>
      <c r="P111" s="55">
        <v>10</v>
      </c>
      <c r="Q111" s="55">
        <v>10</v>
      </c>
      <c r="R111" s="55">
        <v>10</v>
      </c>
      <c r="S111" s="55">
        <v>10</v>
      </c>
      <c r="T111" s="55">
        <v>10</v>
      </c>
      <c r="U111" s="55">
        <v>10</v>
      </c>
      <c r="V111" s="55">
        <v>10</v>
      </c>
      <c r="W111" s="55">
        <v>10</v>
      </c>
      <c r="X111" s="55">
        <v>10</v>
      </c>
      <c r="Y111" s="55">
        <v>10</v>
      </c>
      <c r="Z111" s="55">
        <v>4</v>
      </c>
      <c r="AA111" s="45">
        <v>0</v>
      </c>
      <c r="AB111" s="55">
        <v>0</v>
      </c>
    </row>
    <row r="112" spans="1:28" x14ac:dyDescent="0.3">
      <c r="A112" s="63"/>
      <c r="B112" s="79"/>
      <c r="C112" s="82" t="s">
        <v>25</v>
      </c>
      <c r="D112" s="82"/>
      <c r="E112" s="71" t="s">
        <v>30</v>
      </c>
      <c r="F112" s="65"/>
      <c r="G112" s="24">
        <v>10</v>
      </c>
      <c r="H112" s="24">
        <v>10</v>
      </c>
      <c r="I112" s="55">
        <v>10</v>
      </c>
      <c r="J112" s="55">
        <v>10</v>
      </c>
      <c r="K112" s="55">
        <v>10</v>
      </c>
      <c r="L112" s="55">
        <v>10</v>
      </c>
      <c r="M112" s="55">
        <v>10</v>
      </c>
      <c r="N112" s="55">
        <v>10</v>
      </c>
      <c r="O112" s="55">
        <v>10</v>
      </c>
      <c r="P112" s="55">
        <v>10</v>
      </c>
      <c r="Q112" s="55">
        <v>10</v>
      </c>
      <c r="R112" s="55">
        <v>10</v>
      </c>
      <c r="S112" s="55">
        <v>10</v>
      </c>
      <c r="T112" s="55">
        <v>10</v>
      </c>
      <c r="U112" s="55">
        <v>10</v>
      </c>
      <c r="V112" s="55">
        <v>10</v>
      </c>
      <c r="W112" s="55">
        <v>10</v>
      </c>
      <c r="X112" s="55">
        <v>10</v>
      </c>
      <c r="Y112" s="55">
        <v>10</v>
      </c>
      <c r="Z112" s="55">
        <v>10</v>
      </c>
      <c r="AA112" s="55">
        <v>5</v>
      </c>
      <c r="AB112" s="45">
        <v>0</v>
      </c>
    </row>
    <row r="113" spans="1:28" x14ac:dyDescent="0.3">
      <c r="A113" s="63"/>
      <c r="B113" s="96" t="s">
        <v>12</v>
      </c>
      <c r="C113" s="96"/>
      <c r="D113" s="96"/>
      <c r="E113" s="77" t="s">
        <v>11</v>
      </c>
      <c r="F113" s="77"/>
      <c r="G113" s="71">
        <f>SUM(G17:G112)</f>
        <v>233</v>
      </c>
      <c r="H113" s="71"/>
      <c r="I113" s="24">
        <f t="shared" ref="I113:AB113" si="0">SUM(I17:I112)</f>
        <v>237</v>
      </c>
      <c r="J113" s="24">
        <f t="shared" si="0"/>
        <v>228</v>
      </c>
      <c r="K113" s="24">
        <f t="shared" si="0"/>
        <v>220</v>
      </c>
      <c r="L113" s="24">
        <f t="shared" si="0"/>
        <v>212</v>
      </c>
      <c r="M113" s="24">
        <f t="shared" si="0"/>
        <v>185</v>
      </c>
      <c r="N113" s="24">
        <f t="shared" si="0"/>
        <v>182</v>
      </c>
      <c r="O113" s="24">
        <f t="shared" si="0"/>
        <v>157</v>
      </c>
      <c r="P113" s="24">
        <f t="shared" si="0"/>
        <v>152</v>
      </c>
      <c r="Q113" s="24">
        <f t="shared" si="0"/>
        <v>129</v>
      </c>
      <c r="R113" s="24">
        <f t="shared" si="0"/>
        <v>95</v>
      </c>
      <c r="S113" s="24">
        <f t="shared" si="0"/>
        <v>86</v>
      </c>
      <c r="T113" s="24">
        <f t="shared" si="0"/>
        <v>79</v>
      </c>
      <c r="U113" s="24">
        <f t="shared" si="0"/>
        <v>75</v>
      </c>
      <c r="V113" s="24">
        <f t="shared" si="0"/>
        <v>65</v>
      </c>
      <c r="W113" s="24">
        <f t="shared" si="0"/>
        <v>58</v>
      </c>
      <c r="X113" s="24">
        <f t="shared" si="0"/>
        <v>38</v>
      </c>
      <c r="Y113" s="24">
        <f t="shared" si="0"/>
        <v>28</v>
      </c>
      <c r="Z113" s="24">
        <f t="shared" si="0"/>
        <v>13</v>
      </c>
      <c r="AA113" s="24">
        <f t="shared" si="0"/>
        <v>5</v>
      </c>
      <c r="AB113" s="24">
        <f t="shared" si="0"/>
        <v>0</v>
      </c>
    </row>
    <row r="114" spans="1:28" x14ac:dyDescent="0.3">
      <c r="A114" s="64"/>
      <c r="B114" s="96"/>
      <c r="C114" s="96"/>
      <c r="D114" s="96"/>
      <c r="E114" s="77" t="s">
        <v>31</v>
      </c>
      <c r="F114" s="77"/>
      <c r="G114" s="71">
        <f>SUM(H17:H112)</f>
        <v>242</v>
      </c>
      <c r="H114" s="71"/>
      <c r="I114" s="24">
        <f>SUM(I17:I112)</f>
        <v>237</v>
      </c>
      <c r="J114" s="24">
        <f t="shared" ref="J114:AB114" si="1">SUM(J17:J112)</f>
        <v>228</v>
      </c>
      <c r="K114" s="24">
        <f t="shared" si="1"/>
        <v>220</v>
      </c>
      <c r="L114" s="24">
        <f t="shared" si="1"/>
        <v>212</v>
      </c>
      <c r="M114" s="24">
        <f>SUM(M17:M112)-M24-M31</f>
        <v>187</v>
      </c>
      <c r="N114" s="24">
        <f t="shared" si="1"/>
        <v>182</v>
      </c>
      <c r="O114" s="24">
        <f>SUM(O17:O112)-O35-O39</f>
        <v>157</v>
      </c>
      <c r="P114" s="24">
        <f t="shared" si="1"/>
        <v>152</v>
      </c>
      <c r="Q114" s="24">
        <f>SUM(Q17:Q112)-Q48-Q52</f>
        <v>129</v>
      </c>
      <c r="R114" s="24">
        <f>SUM(R17:R112)-R64-R58</f>
        <v>98</v>
      </c>
      <c r="S114" s="24">
        <f>SUM(S17:S112)-S68-S70</f>
        <v>84</v>
      </c>
      <c r="T114" s="24">
        <f t="shared" si="1"/>
        <v>79</v>
      </c>
      <c r="U114" s="24">
        <f t="shared" si="1"/>
        <v>75</v>
      </c>
      <c r="V114" s="24">
        <f t="shared" si="1"/>
        <v>65</v>
      </c>
      <c r="W114" s="24">
        <f t="shared" si="1"/>
        <v>58</v>
      </c>
      <c r="X114" s="24">
        <f>SUM(X17:X112)-X76-X81-X85</f>
        <v>41</v>
      </c>
      <c r="Y114" s="24">
        <f>SUM(Y17:Y112)-Y89-Y96-Y98</f>
        <v>30</v>
      </c>
      <c r="Z114" s="24">
        <f>SUM(Z17:Z112)-Z100-Z105</f>
        <v>14</v>
      </c>
      <c r="AA114" s="24">
        <f t="shared" si="1"/>
        <v>5</v>
      </c>
      <c r="AB114" s="24">
        <f t="shared" si="1"/>
        <v>0</v>
      </c>
    </row>
    <row r="135" spans="3:4" x14ac:dyDescent="0.3">
      <c r="C135" s="98"/>
      <c r="D135" s="98"/>
    </row>
  </sheetData>
  <mergeCells count="214">
    <mergeCell ref="E100:F100"/>
    <mergeCell ref="C100:D100"/>
    <mergeCell ref="E98:F98"/>
    <mergeCell ref="C98:D98"/>
    <mergeCell ref="C76:D76"/>
    <mergeCell ref="C85:D85"/>
    <mergeCell ref="E85:F85"/>
    <mergeCell ref="C96:D96"/>
    <mergeCell ref="C81:D81"/>
    <mergeCell ref="E81:F81"/>
    <mergeCell ref="E89:F89"/>
    <mergeCell ref="C89:D89"/>
    <mergeCell ref="E96:F96"/>
    <mergeCell ref="C82:D82"/>
    <mergeCell ref="E77:F77"/>
    <mergeCell ref="E78:F78"/>
    <mergeCell ref="E79:F79"/>
    <mergeCell ref="E80:F80"/>
    <mergeCell ref="E92:F92"/>
    <mergeCell ref="E90:F90"/>
    <mergeCell ref="E91:F91"/>
    <mergeCell ref="C31:D31"/>
    <mergeCell ref="E31:F31"/>
    <mergeCell ref="C39:D39"/>
    <mergeCell ref="E39:F39"/>
    <mergeCell ref="E35:F35"/>
    <mergeCell ref="C35:D35"/>
    <mergeCell ref="E48:F48"/>
    <mergeCell ref="C48:D48"/>
    <mergeCell ref="E52:F52"/>
    <mergeCell ref="C52:D52"/>
    <mergeCell ref="C49:D49"/>
    <mergeCell ref="C51:D51"/>
    <mergeCell ref="C78:D78"/>
    <mergeCell ref="C80:D80"/>
    <mergeCell ref="G113:H113"/>
    <mergeCell ref="G114:H114"/>
    <mergeCell ref="C84:D84"/>
    <mergeCell ref="C87:D87"/>
    <mergeCell ref="E84:F84"/>
    <mergeCell ref="E87:F87"/>
    <mergeCell ref="C86:D86"/>
    <mergeCell ref="E86:F86"/>
    <mergeCell ref="E82:F82"/>
    <mergeCell ref="C97:D97"/>
    <mergeCell ref="C99:D99"/>
    <mergeCell ref="C101:D101"/>
    <mergeCell ref="E99:F99"/>
    <mergeCell ref="E97:F97"/>
    <mergeCell ref="E101:F101"/>
    <mergeCell ref="E111:F111"/>
    <mergeCell ref="E112:F112"/>
    <mergeCell ref="E95:F95"/>
    <mergeCell ref="E103:F103"/>
    <mergeCell ref="E104:F104"/>
    <mergeCell ref="E107:F107"/>
    <mergeCell ref="E88:F88"/>
    <mergeCell ref="C42:D42"/>
    <mergeCell ref="C62:D62"/>
    <mergeCell ref="C46:D46"/>
    <mergeCell ref="E47:F47"/>
    <mergeCell ref="E50:F50"/>
    <mergeCell ref="E55:F55"/>
    <mergeCell ref="C135:D135"/>
    <mergeCell ref="C65:D65"/>
    <mergeCell ref="C66:D66"/>
    <mergeCell ref="C75:D75"/>
    <mergeCell ref="C77:D77"/>
    <mergeCell ref="C56:D56"/>
    <mergeCell ref="C53:D53"/>
    <mergeCell ref="C54:D54"/>
    <mergeCell ref="C69:D69"/>
    <mergeCell ref="C55:D55"/>
    <mergeCell ref="C88:D88"/>
    <mergeCell ref="C90:D90"/>
    <mergeCell ref="C92:D92"/>
    <mergeCell ref="C102:D102"/>
    <mergeCell ref="C106:D106"/>
    <mergeCell ref="C109:D109"/>
    <mergeCell ref="C79:D79"/>
    <mergeCell ref="C83:D83"/>
    <mergeCell ref="E74:F74"/>
    <mergeCell ref="C57:D57"/>
    <mergeCell ref="C59:D59"/>
    <mergeCell ref="C60:D60"/>
    <mergeCell ref="C61:D61"/>
    <mergeCell ref="C63:D63"/>
    <mergeCell ref="E62:F62"/>
    <mergeCell ref="E73:F73"/>
    <mergeCell ref="E72:F72"/>
    <mergeCell ref="E71:F71"/>
    <mergeCell ref="E61:F61"/>
    <mergeCell ref="E63:F63"/>
    <mergeCell ref="C58:D58"/>
    <mergeCell ref="C64:D64"/>
    <mergeCell ref="C68:D68"/>
    <mergeCell ref="C70:D70"/>
    <mergeCell ref="B111:B112"/>
    <mergeCell ref="C108:D108"/>
    <mergeCell ref="C110:D110"/>
    <mergeCell ref="C111:D111"/>
    <mergeCell ref="C112:D112"/>
    <mergeCell ref="C94:D94"/>
    <mergeCell ref="C95:D95"/>
    <mergeCell ref="C103:D103"/>
    <mergeCell ref="C104:D104"/>
    <mergeCell ref="C107:D107"/>
    <mergeCell ref="E18:F18"/>
    <mergeCell ref="E19:F19"/>
    <mergeCell ref="C16:D16"/>
    <mergeCell ref="E16:F16"/>
    <mergeCell ref="B17:D17"/>
    <mergeCell ref="B18:D18"/>
    <mergeCell ref="B19:D19"/>
    <mergeCell ref="C26:D26"/>
    <mergeCell ref="C27:D27"/>
    <mergeCell ref="C24:D24"/>
    <mergeCell ref="E24:F24"/>
    <mergeCell ref="A1:B1"/>
    <mergeCell ref="A2:B2"/>
    <mergeCell ref="A3:B3"/>
    <mergeCell ref="A4:B4"/>
    <mergeCell ref="B7:E7"/>
    <mergeCell ref="E113:F113"/>
    <mergeCell ref="E114:F114"/>
    <mergeCell ref="C91:D91"/>
    <mergeCell ref="C93:D93"/>
    <mergeCell ref="E42:F42"/>
    <mergeCell ref="E46:F46"/>
    <mergeCell ref="E49:F49"/>
    <mergeCell ref="E51:F51"/>
    <mergeCell ref="E53:F53"/>
    <mergeCell ref="E34:F34"/>
    <mergeCell ref="E36:F36"/>
    <mergeCell ref="E38:F38"/>
    <mergeCell ref="E83:F83"/>
    <mergeCell ref="E60:F60"/>
    <mergeCell ref="B113:D114"/>
    <mergeCell ref="C33:D33"/>
    <mergeCell ref="E33:F33"/>
    <mergeCell ref="B14:C14"/>
    <mergeCell ref="E17:F17"/>
    <mergeCell ref="E106:F106"/>
    <mergeCell ref="E109:F109"/>
    <mergeCell ref="C20:D20"/>
    <mergeCell ref="C21:D21"/>
    <mergeCell ref="C22:D22"/>
    <mergeCell ref="C23:D23"/>
    <mergeCell ref="C25:D25"/>
    <mergeCell ref="C29:D29"/>
    <mergeCell ref="C32:D32"/>
    <mergeCell ref="C47:D47"/>
    <mergeCell ref="C50:D50"/>
    <mergeCell ref="C30:D30"/>
    <mergeCell ref="C43:D43"/>
    <mergeCell ref="C45:D45"/>
    <mergeCell ref="C44:D44"/>
    <mergeCell ref="C37:D37"/>
    <mergeCell ref="C36:D36"/>
    <mergeCell ref="C38:D38"/>
    <mergeCell ref="C40:D40"/>
    <mergeCell ref="C41:D41"/>
    <mergeCell ref="C34:D34"/>
    <mergeCell ref="C67:D67"/>
    <mergeCell ref="C28:D28"/>
    <mergeCell ref="E69:F69"/>
    <mergeCell ref="A17:A114"/>
    <mergeCell ref="B20:B32"/>
    <mergeCell ref="B33:B45"/>
    <mergeCell ref="B46:B72"/>
    <mergeCell ref="B99:B110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2:F32"/>
    <mergeCell ref="E37:F37"/>
    <mergeCell ref="E40:F40"/>
    <mergeCell ref="E41:F41"/>
    <mergeCell ref="E43:F43"/>
    <mergeCell ref="E44:F44"/>
    <mergeCell ref="E45:F45"/>
    <mergeCell ref="E108:F108"/>
    <mergeCell ref="E110:F110"/>
    <mergeCell ref="B73:B85"/>
    <mergeCell ref="B86:B98"/>
    <mergeCell ref="C105:D105"/>
    <mergeCell ref="E105:F105"/>
    <mergeCell ref="E102:F102"/>
    <mergeCell ref="E65:F65"/>
    <mergeCell ref="E66:F66"/>
    <mergeCell ref="E75:F75"/>
    <mergeCell ref="E54:F54"/>
    <mergeCell ref="E56:F56"/>
    <mergeCell ref="E57:F57"/>
    <mergeCell ref="E59:F59"/>
    <mergeCell ref="E67:F67"/>
    <mergeCell ref="E93:F93"/>
    <mergeCell ref="E94:F94"/>
    <mergeCell ref="E58:F58"/>
    <mergeCell ref="E64:F64"/>
    <mergeCell ref="E68:F68"/>
    <mergeCell ref="E70:F70"/>
    <mergeCell ref="E76:F76"/>
    <mergeCell ref="C71:D71"/>
    <mergeCell ref="C72:D72"/>
    <mergeCell ref="C73:D73"/>
    <mergeCell ref="C74:D74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2"/>
  <sheetViews>
    <sheetView topLeftCell="A50" zoomScale="40" zoomScaleNormal="40" workbookViewId="0">
      <selection activeCell="AH82" sqref="AH82"/>
    </sheetView>
  </sheetViews>
  <sheetFormatPr defaultColWidth="9.109375" defaultRowHeight="16.8" x14ac:dyDescent="0.3"/>
  <cols>
    <col min="1" max="1" width="19.5546875" style="1" customWidth="1"/>
    <col min="2" max="2" width="19" style="1" customWidth="1"/>
    <col min="3" max="3" width="54.6640625" style="1" customWidth="1"/>
    <col min="4" max="4" width="11.5546875" style="1" customWidth="1"/>
    <col min="5" max="5" width="9.5546875" style="1" customWidth="1"/>
    <col min="6" max="6" width="19.33203125" style="1" customWidth="1"/>
    <col min="7" max="7" width="6" style="1" customWidth="1"/>
    <col min="8" max="8" width="6.109375" style="1" customWidth="1"/>
    <col min="9" max="12" width="6" style="1" customWidth="1"/>
    <col min="13" max="13" width="6.109375" style="1" customWidth="1"/>
    <col min="14" max="17" width="6" style="1" customWidth="1"/>
    <col min="18" max="18" width="6.109375" style="1" customWidth="1"/>
    <col min="19" max="21" width="6" style="1" customWidth="1"/>
    <col min="22" max="24" width="6.109375" style="1" customWidth="1"/>
    <col min="25" max="26" width="6" style="1" customWidth="1"/>
    <col min="27" max="27" width="6.109375" style="1" customWidth="1"/>
    <col min="28" max="28" width="6" style="1" customWidth="1"/>
    <col min="29" max="29" width="4.6640625" style="1" bestFit="1" customWidth="1"/>
    <col min="30" max="16384" width="9.109375" style="1"/>
  </cols>
  <sheetData>
    <row r="1" spans="1:29" ht="34.200000000000003" thickBot="1" x14ac:dyDescent="0.35">
      <c r="A1" s="80" t="s">
        <v>3</v>
      </c>
      <c r="B1" s="80"/>
      <c r="C1" s="60" t="s">
        <v>303</v>
      </c>
      <c r="E1" s="37"/>
      <c r="F1" s="38" t="s">
        <v>39</v>
      </c>
    </row>
    <row r="2" spans="1:29" ht="17.399999999999999" thickBot="1" x14ac:dyDescent="0.35">
      <c r="A2" s="80" t="s">
        <v>2</v>
      </c>
      <c r="B2" s="80"/>
      <c r="C2" s="2" t="s">
        <v>20</v>
      </c>
      <c r="E2" s="39"/>
      <c r="F2" s="40" t="s">
        <v>38</v>
      </c>
    </row>
    <row r="3" spans="1:29" ht="17.399999999999999" thickBot="1" x14ac:dyDescent="0.35">
      <c r="A3" s="80" t="s">
        <v>1</v>
      </c>
      <c r="B3" s="80"/>
      <c r="C3" s="3">
        <v>45779</v>
      </c>
      <c r="E3" s="41"/>
      <c r="F3" s="40" t="s">
        <v>37</v>
      </c>
    </row>
    <row r="4" spans="1:29" ht="18" customHeight="1" thickBot="1" x14ac:dyDescent="0.35">
      <c r="A4" s="80" t="s">
        <v>0</v>
      </c>
      <c r="B4" s="80"/>
      <c r="C4" s="3">
        <v>45798</v>
      </c>
      <c r="E4" s="42"/>
      <c r="F4" s="40" t="s">
        <v>36</v>
      </c>
    </row>
    <row r="5" spans="1:29" ht="18" customHeight="1" thickBot="1" x14ac:dyDescent="0.35">
      <c r="A5" s="29"/>
      <c r="B5" s="29"/>
      <c r="C5" s="34"/>
      <c r="E5" s="43"/>
      <c r="F5" s="44" t="s">
        <v>35</v>
      </c>
    </row>
    <row r="6" spans="1:29" ht="18" customHeight="1" thickBot="1" x14ac:dyDescent="0.35">
      <c r="E6" s="33"/>
      <c r="F6" s="32"/>
    </row>
    <row r="7" spans="1:29" ht="17.399999999999999" thickBot="1" x14ac:dyDescent="0.35">
      <c r="B7" s="81" t="s">
        <v>21</v>
      </c>
      <c r="C7" s="81"/>
      <c r="D7" s="81"/>
      <c r="E7" s="81"/>
    </row>
    <row r="8" spans="1:29" ht="17.399999999999999" thickBot="1" x14ac:dyDescent="0.35">
      <c r="B8" s="5" t="s">
        <v>6</v>
      </c>
      <c r="C8" s="5" t="s">
        <v>32</v>
      </c>
      <c r="D8" s="5" t="s">
        <v>11</v>
      </c>
      <c r="E8" s="5" t="s">
        <v>31</v>
      </c>
    </row>
    <row r="9" spans="1:29" ht="17.399999999999999" thickBot="1" x14ac:dyDescent="0.35">
      <c r="B9" s="7">
        <v>1</v>
      </c>
      <c r="C9" s="2" t="s">
        <v>162</v>
      </c>
      <c r="D9" s="2">
        <f ca="1">SUMIF($E$17:$F$100,"Sang",$G$17:$G$100)+SUMIF($E$17:$F$100,"All Team",$G$17:$G$100)/5+SUMIF($E$17:$F$100,"Sơn, Sang",$G$17:$G$100)/2+SUMIF($E$17:$F$100,"L.Thịnh, Sang",$G$17:$G$100)/2</f>
        <v>41.7</v>
      </c>
      <c r="E9" s="2">
        <f ca="1">SUMIF($E$17:$F$100,"Sang",$H$17:$H$100)+SUMIF($E$17:$F$100,"All Team",$H$17:$H$100)/5+SUMIF($E$17:$F$100,"Sơn, Sang",$H$17:$H$100)/2+SUMIF($E$17:$F$100,"L.Thịnh, Sang",$H$17:$H$100)/2</f>
        <v>44.5</v>
      </c>
    </row>
    <row r="10" spans="1:29" ht="17.399999999999999" thickBot="1" x14ac:dyDescent="0.35">
      <c r="B10" s="7">
        <v>2</v>
      </c>
      <c r="C10" s="2" t="s">
        <v>163</v>
      </c>
      <c r="D10" s="2">
        <f ca="1">SUMIF($E$17:$F$100,"Sơn",$G$17:$G$100)+SUMIF($E$17:$F$100,"All Team",$G$17:$G$100)/5+SUMIF($E$17:$F$100,"Sơn, Sang",$G$17:$G$100)/2+SUMIF($E$17:$F$100,"L.Thịnh, Sơn",$G$17:$G$100)/2</f>
        <v>45.95</v>
      </c>
      <c r="E10" s="2">
        <f ca="1">SUMIF($E$17:$F$100,"Sơn",$H$17:$H$100)+SUMIF($E$17:$F$100,"All Team",$H$17:$H$100)/5+SUMIF($E$17:$F$100,"Sơn, Sang",$H$17:$H$100)/2+SUMIF($E$17:$F$100,"L.Thịnh, Sơn",$H$17:$H$100)/2</f>
        <v>47.5</v>
      </c>
    </row>
    <row r="11" spans="1:29" ht="17.399999999999999" thickBot="1" x14ac:dyDescent="0.35">
      <c r="B11" s="7">
        <v>3</v>
      </c>
      <c r="C11" s="2" t="s">
        <v>164</v>
      </c>
      <c r="D11" s="2">
        <f ca="1">SUMIF($E$17:$F$100,"Tài",$G$17:$G$100)+SUMIF($E$17:$F$100,"All team",$G$17:$G$100)/5+SUMIF($E$17:$F$100,"B.Thịnh, Tài",$G$17:$G$100)/2</f>
        <v>39.700000000000003</v>
      </c>
      <c r="E11" s="2">
        <f ca="1">SUMIF($E$17:$F$100,"Tài",$H$17:$H$100)+SUMIF($E$17:$F$100,"All Team",$H$17:$H$100)/5+SUMIF($E$17:$F$100,"B.Thịnh, Tài",$H$17:$H$100)/2</f>
        <v>40</v>
      </c>
    </row>
    <row r="12" spans="1:29" ht="17.399999999999999" thickBot="1" x14ac:dyDescent="0.35">
      <c r="B12" s="7">
        <v>4</v>
      </c>
      <c r="C12" s="2" t="s">
        <v>165</v>
      </c>
      <c r="D12" s="2">
        <f ca="1">SUMIF($E$17:$F$100,"B.Thịnh",$G$17:$G$100)+SUMIF($E$17:$F$100,"All team",$G$17:$G$100)/5+SUMIF($E$17:$F$100,"B.Thịnh, Tài",$G$17:$G$100)/2</f>
        <v>34.200000000000003</v>
      </c>
      <c r="E12" s="2">
        <f ca="1">SUMIF($E$17:$F$100,"B.Thịnh",$H$17:$H$100)+SUMIF($E$17:$F$100,"All Team",$H$17:$H$100)/5+SUMIF($E$17:$F$100,"B.Thịnh, Tài",$H$17:$H$100)/2</f>
        <v>37</v>
      </c>
    </row>
    <row r="13" spans="1:29" ht="17.399999999999999" thickBot="1" x14ac:dyDescent="0.35">
      <c r="B13" s="7">
        <v>5</v>
      </c>
      <c r="C13" s="2" t="s">
        <v>166</v>
      </c>
      <c r="D13" s="2">
        <f ca="1">SUMIF($E$17:$F$100,"L.Thịnh",$G$17:$G$100)+SUMIF($E$17:$F$100,"All Team",$G$17:$G$100)/5+SUMIF($E$17:$F$100,"L.Thịnh, Sơn",$G$17:$G$100)/2+SUMIF($E$17:$F$100,"L.Thịnh, Sang",$G$17:$G$100)/2</f>
        <v>35.950000000000003</v>
      </c>
      <c r="E13" s="2">
        <f ca="1">SUMIF($E$17:$F$100,"L.Thịnh",$H$17:$H$100)+SUMIF($E$17:$F$100,"All Team",$H$17:$H$100)/5+SUMIF($E$17:$F$100,"L.Thịnh, Sơn",$H$17:$H$100)/2+SUMIF($E$17:$F$100,"L.Thịnh, Sang",$H$17:$H$100)/2</f>
        <v>39</v>
      </c>
    </row>
    <row r="14" spans="1:29" ht="17.399999999999999" thickBot="1" x14ac:dyDescent="0.35">
      <c r="B14" s="81" t="s">
        <v>12</v>
      </c>
      <c r="C14" s="81"/>
      <c r="D14" s="4">
        <f ca="1">SUM(D9:D13)</f>
        <v>197.5</v>
      </c>
      <c r="E14" s="4">
        <f ca="1">SUM(E9:E13)</f>
        <v>208</v>
      </c>
    </row>
    <row r="16" spans="1:29" ht="64.2" customHeight="1" x14ac:dyDescent="0.3">
      <c r="A16" s="8" t="s">
        <v>7</v>
      </c>
      <c r="B16" s="8" t="s">
        <v>8</v>
      </c>
      <c r="C16" s="103" t="s">
        <v>9</v>
      </c>
      <c r="D16" s="103"/>
      <c r="E16" s="103" t="s">
        <v>10</v>
      </c>
      <c r="F16" s="103"/>
      <c r="G16" s="9" t="s">
        <v>11</v>
      </c>
      <c r="H16" s="9" t="s">
        <v>31</v>
      </c>
      <c r="I16" s="10">
        <v>45779</v>
      </c>
      <c r="J16" s="10">
        <v>45780</v>
      </c>
      <c r="K16" s="10">
        <v>45781</v>
      </c>
      <c r="L16" s="10">
        <v>45782</v>
      </c>
      <c r="M16" s="10">
        <v>45783</v>
      </c>
      <c r="N16" s="10">
        <v>45784</v>
      </c>
      <c r="O16" s="10">
        <v>45785</v>
      </c>
      <c r="P16" s="10">
        <v>45786</v>
      </c>
      <c r="Q16" s="10">
        <v>45787</v>
      </c>
      <c r="R16" s="10">
        <v>45788</v>
      </c>
      <c r="S16" s="10">
        <v>45789</v>
      </c>
      <c r="T16" s="10">
        <v>45790</v>
      </c>
      <c r="U16" s="10">
        <v>45791</v>
      </c>
      <c r="V16" s="10">
        <v>45792</v>
      </c>
      <c r="W16" s="10">
        <v>45793</v>
      </c>
      <c r="X16" s="10">
        <v>45794</v>
      </c>
      <c r="Y16" s="10">
        <v>45795</v>
      </c>
      <c r="Z16" s="10">
        <v>45796</v>
      </c>
      <c r="AA16" s="10">
        <v>45797</v>
      </c>
      <c r="AB16" s="10">
        <v>45798</v>
      </c>
      <c r="AC16" s="10">
        <v>45799</v>
      </c>
    </row>
    <row r="17" spans="1:29" x14ac:dyDescent="0.3">
      <c r="A17" s="79" t="s">
        <v>20</v>
      </c>
      <c r="B17" s="104" t="s">
        <v>13</v>
      </c>
      <c r="C17" s="104"/>
      <c r="D17" s="104"/>
      <c r="E17" s="67" t="s">
        <v>121</v>
      </c>
      <c r="F17" s="86"/>
      <c r="G17" s="57">
        <v>10</v>
      </c>
      <c r="H17" s="57">
        <v>10</v>
      </c>
      <c r="I17" s="57">
        <v>6</v>
      </c>
      <c r="J17" s="45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</row>
    <row r="18" spans="1:29" x14ac:dyDescent="0.3">
      <c r="A18" s="79"/>
      <c r="B18" s="104" t="s">
        <v>27</v>
      </c>
      <c r="C18" s="104"/>
      <c r="D18" s="104"/>
      <c r="E18" s="67" t="s">
        <v>123</v>
      </c>
      <c r="F18" s="86"/>
      <c r="G18" s="57">
        <v>6</v>
      </c>
      <c r="H18" s="57">
        <v>6</v>
      </c>
      <c r="I18" s="57">
        <v>6</v>
      </c>
      <c r="J18" s="57">
        <v>2</v>
      </c>
      <c r="K18" s="45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</row>
    <row r="19" spans="1:29" x14ac:dyDescent="0.3">
      <c r="A19" s="79"/>
      <c r="B19" s="104" t="s">
        <v>15</v>
      </c>
      <c r="C19" s="104"/>
      <c r="D19" s="104"/>
      <c r="E19" s="67" t="s">
        <v>121</v>
      </c>
      <c r="F19" s="86"/>
      <c r="G19" s="57">
        <v>8</v>
      </c>
      <c r="H19" s="57">
        <v>10</v>
      </c>
      <c r="I19" s="57">
        <v>10</v>
      </c>
      <c r="J19" s="57">
        <v>10</v>
      </c>
      <c r="K19" s="57">
        <v>4</v>
      </c>
      <c r="L19" s="45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</row>
    <row r="20" spans="1:29" x14ac:dyDescent="0.3">
      <c r="A20" s="79"/>
      <c r="B20" s="100"/>
      <c r="C20" s="101"/>
      <c r="D20" s="102"/>
      <c r="E20" s="67"/>
      <c r="F20" s="68"/>
      <c r="G20" s="57"/>
      <c r="H20" s="57"/>
      <c r="I20" s="57"/>
      <c r="J20" s="57"/>
      <c r="K20" s="57"/>
      <c r="L20" s="47">
        <v>-2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 spans="1:29" ht="17.25" customHeight="1" x14ac:dyDescent="0.3">
      <c r="A21" s="79"/>
      <c r="B21" s="62" t="s">
        <v>98</v>
      </c>
      <c r="C21" s="84" t="s">
        <v>261</v>
      </c>
      <c r="D21" s="85"/>
      <c r="E21" s="67" t="s">
        <v>125</v>
      </c>
      <c r="F21" s="86"/>
      <c r="G21" s="58">
        <v>0.5</v>
      </c>
      <c r="H21" s="58">
        <v>1</v>
      </c>
      <c r="I21" s="58">
        <v>1</v>
      </c>
      <c r="J21" s="58">
        <v>1</v>
      </c>
      <c r="K21" s="58">
        <v>1</v>
      </c>
      <c r="L21" s="58">
        <v>1</v>
      </c>
      <c r="M21" s="45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</row>
    <row r="22" spans="1:29" ht="17.25" customHeight="1" x14ac:dyDescent="0.3">
      <c r="A22" s="79"/>
      <c r="B22" s="63"/>
      <c r="C22" s="67"/>
      <c r="D22" s="68"/>
      <c r="E22" s="67"/>
      <c r="F22" s="68"/>
      <c r="G22" s="58"/>
      <c r="H22" s="58"/>
      <c r="I22" s="58"/>
      <c r="J22" s="58"/>
      <c r="K22" s="58"/>
      <c r="L22" s="58"/>
      <c r="M22" s="47">
        <v>-0.5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 spans="1:29" x14ac:dyDescent="0.3">
      <c r="A23" s="79"/>
      <c r="B23" s="63"/>
      <c r="C23" s="92" t="s">
        <v>262</v>
      </c>
      <c r="D23" s="93"/>
      <c r="E23" s="67" t="s">
        <v>125</v>
      </c>
      <c r="F23" s="86"/>
      <c r="G23" s="58">
        <v>2</v>
      </c>
      <c r="H23" s="58">
        <v>2</v>
      </c>
      <c r="I23" s="58">
        <v>2</v>
      </c>
      <c r="J23" s="58">
        <v>2</v>
      </c>
      <c r="K23" s="58">
        <v>2</v>
      </c>
      <c r="L23" s="58">
        <v>1</v>
      </c>
      <c r="M23" s="45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</row>
    <row r="24" spans="1:29" x14ac:dyDescent="0.3">
      <c r="A24" s="79"/>
      <c r="B24" s="63"/>
      <c r="C24" s="84" t="s">
        <v>263</v>
      </c>
      <c r="D24" s="85"/>
      <c r="E24" s="67" t="s">
        <v>126</v>
      </c>
      <c r="F24" s="86"/>
      <c r="G24" s="58">
        <v>2</v>
      </c>
      <c r="H24" s="58">
        <v>2</v>
      </c>
      <c r="I24" s="58">
        <v>2</v>
      </c>
      <c r="J24" s="58">
        <v>2</v>
      </c>
      <c r="K24" s="58">
        <v>2</v>
      </c>
      <c r="L24" s="58">
        <v>1</v>
      </c>
      <c r="M24" s="45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</row>
    <row r="25" spans="1:29" x14ac:dyDescent="0.3">
      <c r="A25" s="79"/>
      <c r="B25" s="63"/>
      <c r="C25" s="84" t="s">
        <v>264</v>
      </c>
      <c r="D25" s="85"/>
      <c r="E25" s="67" t="s">
        <v>126</v>
      </c>
      <c r="F25" s="86"/>
      <c r="G25" s="58">
        <v>2</v>
      </c>
      <c r="H25" s="58">
        <v>2</v>
      </c>
      <c r="I25" s="58">
        <v>2</v>
      </c>
      <c r="J25" s="58">
        <v>2</v>
      </c>
      <c r="K25" s="58">
        <v>2</v>
      </c>
      <c r="L25" s="58">
        <v>2</v>
      </c>
      <c r="M25" s="45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</row>
    <row r="26" spans="1:29" x14ac:dyDescent="0.3">
      <c r="A26" s="79"/>
      <c r="B26" s="63"/>
      <c r="C26" s="84" t="s">
        <v>265</v>
      </c>
      <c r="D26" s="85"/>
      <c r="E26" s="67" t="s">
        <v>123</v>
      </c>
      <c r="F26" s="86"/>
      <c r="G26" s="58">
        <v>2</v>
      </c>
      <c r="H26" s="58">
        <v>2</v>
      </c>
      <c r="I26" s="58">
        <v>2</v>
      </c>
      <c r="J26" s="58">
        <v>2</v>
      </c>
      <c r="K26" s="58">
        <v>2</v>
      </c>
      <c r="L26" s="58">
        <v>1</v>
      </c>
      <c r="M26" s="45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</row>
    <row r="27" spans="1:29" x14ac:dyDescent="0.3">
      <c r="A27" s="79"/>
      <c r="B27" s="63"/>
      <c r="C27" s="84" t="s">
        <v>266</v>
      </c>
      <c r="D27" s="85"/>
      <c r="E27" s="67" t="s">
        <v>127</v>
      </c>
      <c r="F27" s="86"/>
      <c r="G27" s="58">
        <v>2</v>
      </c>
      <c r="H27" s="58">
        <v>2</v>
      </c>
      <c r="I27" s="58">
        <v>2</v>
      </c>
      <c r="J27" s="58">
        <v>2</v>
      </c>
      <c r="K27" s="58">
        <v>2</v>
      </c>
      <c r="L27" s="58">
        <v>1</v>
      </c>
      <c r="M27" s="45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</row>
    <row r="28" spans="1:29" x14ac:dyDescent="0.3">
      <c r="A28" s="79"/>
      <c r="B28" s="63"/>
      <c r="C28" s="84" t="s">
        <v>267</v>
      </c>
      <c r="D28" s="85"/>
      <c r="E28" s="67" t="s">
        <v>122</v>
      </c>
      <c r="F28" s="86"/>
      <c r="G28" s="58">
        <v>1</v>
      </c>
      <c r="H28" s="58">
        <v>2</v>
      </c>
      <c r="I28" s="58">
        <v>2</v>
      </c>
      <c r="J28" s="58">
        <v>2</v>
      </c>
      <c r="K28" s="58">
        <v>2</v>
      </c>
      <c r="L28" s="58">
        <v>2</v>
      </c>
      <c r="M28" s="45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</row>
    <row r="29" spans="1:29" x14ac:dyDescent="0.3">
      <c r="A29" s="79"/>
      <c r="B29" s="63"/>
      <c r="C29" s="67"/>
      <c r="D29" s="68"/>
      <c r="E29" s="67"/>
      <c r="F29" s="68"/>
      <c r="G29" s="58"/>
      <c r="H29" s="58"/>
      <c r="I29" s="58"/>
      <c r="J29" s="58"/>
      <c r="K29" s="58"/>
      <c r="L29" s="58"/>
      <c r="M29" s="47">
        <v>-1</v>
      </c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 spans="1:29" x14ac:dyDescent="0.3">
      <c r="A30" s="79"/>
      <c r="B30" s="63"/>
      <c r="C30" s="84" t="s">
        <v>296</v>
      </c>
      <c r="D30" s="85"/>
      <c r="E30" s="67" t="s">
        <v>123</v>
      </c>
      <c r="F30" s="68"/>
      <c r="G30" s="58">
        <v>2</v>
      </c>
      <c r="H30" s="58">
        <v>2</v>
      </c>
      <c r="I30" s="58">
        <v>2</v>
      </c>
      <c r="J30" s="58">
        <v>2</v>
      </c>
      <c r="K30" s="58">
        <v>2</v>
      </c>
      <c r="L30" s="58">
        <v>2</v>
      </c>
      <c r="M30" s="45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</row>
    <row r="31" spans="1:29" x14ac:dyDescent="0.3">
      <c r="A31" s="79"/>
      <c r="B31" s="63"/>
      <c r="C31" s="92" t="s">
        <v>244</v>
      </c>
      <c r="D31" s="93"/>
      <c r="E31" s="67" t="s">
        <v>121</v>
      </c>
      <c r="F31" s="86"/>
      <c r="G31" s="27">
        <v>8</v>
      </c>
      <c r="H31" s="27">
        <v>10</v>
      </c>
      <c r="I31" s="27">
        <v>10</v>
      </c>
      <c r="J31" s="27">
        <v>10</v>
      </c>
      <c r="K31" s="27">
        <v>10</v>
      </c>
      <c r="L31" s="27">
        <v>10</v>
      </c>
      <c r="M31" s="27">
        <v>4</v>
      </c>
      <c r="N31" s="49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</row>
    <row r="32" spans="1:29" x14ac:dyDescent="0.3">
      <c r="A32" s="79"/>
      <c r="B32" s="64"/>
      <c r="C32" s="69"/>
      <c r="D32" s="70"/>
      <c r="E32" s="67"/>
      <c r="F32" s="68"/>
      <c r="G32" s="27"/>
      <c r="H32" s="27"/>
      <c r="I32" s="27"/>
      <c r="J32" s="27"/>
      <c r="K32" s="27"/>
      <c r="L32" s="27"/>
      <c r="M32" s="27"/>
      <c r="N32" s="52">
        <v>-2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1:29" x14ac:dyDescent="0.3">
      <c r="A33" s="79"/>
      <c r="B33" s="62" t="s">
        <v>99</v>
      </c>
      <c r="C33" s="84" t="s">
        <v>268</v>
      </c>
      <c r="D33" s="85"/>
      <c r="E33" s="67" t="s">
        <v>123</v>
      </c>
      <c r="F33" s="86"/>
      <c r="G33" s="27">
        <v>2</v>
      </c>
      <c r="H33" s="27">
        <v>2</v>
      </c>
      <c r="I33" s="27">
        <v>2</v>
      </c>
      <c r="J33" s="27">
        <v>2</v>
      </c>
      <c r="K33" s="27">
        <v>2</v>
      </c>
      <c r="L33" s="27">
        <v>2</v>
      </c>
      <c r="M33" s="27">
        <v>2</v>
      </c>
      <c r="N33" s="27">
        <v>1</v>
      </c>
      <c r="O33" s="45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</row>
    <row r="34" spans="1:29" x14ac:dyDescent="0.3">
      <c r="A34" s="79"/>
      <c r="B34" s="63"/>
      <c r="C34" s="92" t="s">
        <v>269</v>
      </c>
      <c r="D34" s="93"/>
      <c r="E34" s="67" t="s">
        <v>123</v>
      </c>
      <c r="F34" s="86"/>
      <c r="G34" s="27">
        <v>2</v>
      </c>
      <c r="H34" s="27">
        <v>2</v>
      </c>
      <c r="I34" s="27">
        <v>2</v>
      </c>
      <c r="J34" s="27">
        <v>2</v>
      </c>
      <c r="K34" s="27">
        <v>2</v>
      </c>
      <c r="L34" s="27">
        <v>2</v>
      </c>
      <c r="M34" s="27">
        <v>2</v>
      </c>
      <c r="N34" s="27">
        <v>2</v>
      </c>
      <c r="O34" s="45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</row>
    <row r="35" spans="1:29" x14ac:dyDescent="0.3">
      <c r="A35" s="79"/>
      <c r="B35" s="63"/>
      <c r="C35" s="84" t="s">
        <v>270</v>
      </c>
      <c r="D35" s="85"/>
      <c r="E35" s="67" t="s">
        <v>122</v>
      </c>
      <c r="F35" s="86"/>
      <c r="G35" s="27">
        <v>2</v>
      </c>
      <c r="H35" s="27">
        <v>2</v>
      </c>
      <c r="I35" s="27">
        <v>2</v>
      </c>
      <c r="J35" s="27">
        <v>2</v>
      </c>
      <c r="K35" s="27">
        <v>2</v>
      </c>
      <c r="L35" s="27">
        <v>2</v>
      </c>
      <c r="M35" s="27">
        <v>2</v>
      </c>
      <c r="N35" s="27">
        <v>1</v>
      </c>
      <c r="O35" s="45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</row>
    <row r="36" spans="1:29" x14ac:dyDescent="0.3">
      <c r="A36" s="79"/>
      <c r="B36" s="63"/>
      <c r="C36" s="84" t="s">
        <v>271</v>
      </c>
      <c r="D36" s="85"/>
      <c r="E36" s="67" t="s">
        <v>122</v>
      </c>
      <c r="F36" s="86"/>
      <c r="G36" s="27">
        <v>2</v>
      </c>
      <c r="H36" s="27">
        <v>2</v>
      </c>
      <c r="I36" s="27">
        <v>2</v>
      </c>
      <c r="J36" s="27">
        <v>2</v>
      </c>
      <c r="K36" s="27">
        <v>2</v>
      </c>
      <c r="L36" s="27">
        <v>2</v>
      </c>
      <c r="M36" s="27">
        <v>2</v>
      </c>
      <c r="N36" s="27">
        <v>2</v>
      </c>
      <c r="O36" s="45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</row>
    <row r="37" spans="1:29" x14ac:dyDescent="0.3">
      <c r="A37" s="79"/>
      <c r="B37" s="63"/>
      <c r="C37" s="84" t="s">
        <v>272</v>
      </c>
      <c r="D37" s="85"/>
      <c r="E37" s="67" t="s">
        <v>127</v>
      </c>
      <c r="F37" s="86"/>
      <c r="G37" s="27">
        <v>2</v>
      </c>
      <c r="H37" s="27">
        <v>2</v>
      </c>
      <c r="I37" s="27">
        <v>2</v>
      </c>
      <c r="J37" s="27">
        <v>2</v>
      </c>
      <c r="K37" s="27">
        <v>2</v>
      </c>
      <c r="L37" s="27">
        <v>2</v>
      </c>
      <c r="M37" s="27">
        <v>2</v>
      </c>
      <c r="N37" s="27">
        <v>1</v>
      </c>
      <c r="O37" s="45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</row>
    <row r="38" spans="1:29" x14ac:dyDescent="0.3">
      <c r="A38" s="79"/>
      <c r="B38" s="63"/>
      <c r="C38" s="84" t="s">
        <v>273</v>
      </c>
      <c r="D38" s="85"/>
      <c r="E38" s="67" t="s">
        <v>125</v>
      </c>
      <c r="F38" s="86"/>
      <c r="G38" s="27">
        <v>1</v>
      </c>
      <c r="H38" s="27">
        <v>2</v>
      </c>
      <c r="I38" s="27">
        <v>2</v>
      </c>
      <c r="J38" s="27">
        <v>2</v>
      </c>
      <c r="K38" s="27">
        <v>2</v>
      </c>
      <c r="L38" s="27">
        <v>2</v>
      </c>
      <c r="M38" s="27">
        <v>2</v>
      </c>
      <c r="N38" s="27">
        <v>1</v>
      </c>
      <c r="O38" s="45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</row>
    <row r="39" spans="1:29" x14ac:dyDescent="0.3">
      <c r="A39" s="79"/>
      <c r="B39" s="63"/>
      <c r="C39" s="67"/>
      <c r="D39" s="68"/>
      <c r="E39" s="67"/>
      <c r="F39" s="68"/>
      <c r="G39" s="27"/>
      <c r="H39" s="27"/>
      <c r="I39" s="27"/>
      <c r="J39" s="27"/>
      <c r="K39" s="27"/>
      <c r="L39" s="27"/>
      <c r="M39" s="27"/>
      <c r="N39" s="27"/>
      <c r="O39" s="47">
        <v>-1</v>
      </c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1:29" x14ac:dyDescent="0.3">
      <c r="A40" s="79"/>
      <c r="B40" s="63"/>
      <c r="C40" s="84" t="s">
        <v>274</v>
      </c>
      <c r="D40" s="85"/>
      <c r="E40" s="67" t="s">
        <v>126</v>
      </c>
      <c r="F40" s="86"/>
      <c r="G40" s="58">
        <v>1</v>
      </c>
      <c r="H40" s="58">
        <v>2</v>
      </c>
      <c r="I40" s="58">
        <v>2</v>
      </c>
      <c r="J40" s="58">
        <v>2</v>
      </c>
      <c r="K40" s="58">
        <v>2</v>
      </c>
      <c r="L40" s="58">
        <v>2</v>
      </c>
      <c r="M40" s="58">
        <v>2</v>
      </c>
      <c r="N40" s="58">
        <v>1</v>
      </c>
      <c r="O40" s="45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</row>
    <row r="41" spans="1:29" x14ac:dyDescent="0.3">
      <c r="A41" s="79"/>
      <c r="B41" s="63"/>
      <c r="C41" s="67"/>
      <c r="D41" s="68"/>
      <c r="E41" s="67"/>
      <c r="F41" s="68"/>
      <c r="G41" s="58"/>
      <c r="H41" s="58"/>
      <c r="I41" s="58"/>
      <c r="J41" s="58"/>
      <c r="K41" s="58"/>
      <c r="L41" s="58"/>
      <c r="M41" s="58"/>
      <c r="N41" s="58"/>
      <c r="O41" s="47">
        <v>-1</v>
      </c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 spans="1:29" x14ac:dyDescent="0.3">
      <c r="A42" s="79"/>
      <c r="B42" s="63"/>
      <c r="C42" s="84" t="s">
        <v>297</v>
      </c>
      <c r="D42" s="85"/>
      <c r="E42" s="67" t="s">
        <v>127</v>
      </c>
      <c r="F42" s="68"/>
      <c r="G42" s="58">
        <v>2</v>
      </c>
      <c r="H42" s="58">
        <v>2</v>
      </c>
      <c r="I42" s="58">
        <v>2</v>
      </c>
      <c r="J42" s="58">
        <v>2</v>
      </c>
      <c r="K42" s="58">
        <v>2</v>
      </c>
      <c r="L42" s="58">
        <v>2</v>
      </c>
      <c r="M42" s="58">
        <v>2</v>
      </c>
      <c r="N42" s="58">
        <v>2</v>
      </c>
      <c r="O42" s="45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</row>
    <row r="43" spans="1:29" x14ac:dyDescent="0.3">
      <c r="A43" s="79"/>
      <c r="B43" s="64"/>
      <c r="C43" s="92" t="s">
        <v>245</v>
      </c>
      <c r="D43" s="93"/>
      <c r="E43" s="67" t="s">
        <v>121</v>
      </c>
      <c r="F43" s="86"/>
      <c r="G43" s="27">
        <v>10</v>
      </c>
      <c r="H43" s="27">
        <v>10</v>
      </c>
      <c r="I43" s="27">
        <v>10</v>
      </c>
      <c r="J43" s="27">
        <v>10</v>
      </c>
      <c r="K43" s="27">
        <v>10</v>
      </c>
      <c r="L43" s="27">
        <v>10</v>
      </c>
      <c r="M43" s="27">
        <v>10</v>
      </c>
      <c r="N43" s="27">
        <v>10</v>
      </c>
      <c r="O43" s="27">
        <v>5</v>
      </c>
      <c r="P43" s="49">
        <v>0</v>
      </c>
      <c r="Q43" s="61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</row>
    <row r="44" spans="1:29" x14ac:dyDescent="0.3">
      <c r="A44" s="79"/>
      <c r="B44" s="62" t="s">
        <v>16</v>
      </c>
      <c r="C44" s="84" t="s">
        <v>248</v>
      </c>
      <c r="D44" s="85"/>
      <c r="E44" s="67" t="s">
        <v>127</v>
      </c>
      <c r="F44" s="86"/>
      <c r="G44" s="27">
        <v>2</v>
      </c>
      <c r="H44" s="27">
        <v>3</v>
      </c>
      <c r="I44" s="27">
        <v>3</v>
      </c>
      <c r="J44" s="27">
        <v>3</v>
      </c>
      <c r="K44" s="27">
        <v>3</v>
      </c>
      <c r="L44" s="27">
        <v>3</v>
      </c>
      <c r="M44" s="27">
        <v>3</v>
      </c>
      <c r="N44" s="27">
        <v>3</v>
      </c>
      <c r="O44" s="27">
        <v>3</v>
      </c>
      <c r="P44" s="27">
        <v>3</v>
      </c>
      <c r="Q44" s="49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</row>
    <row r="45" spans="1:29" x14ac:dyDescent="0.3">
      <c r="A45" s="79"/>
      <c r="B45" s="63"/>
      <c r="C45" s="67"/>
      <c r="D45" s="68"/>
      <c r="E45" s="67"/>
      <c r="F45" s="6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52">
        <v>-1</v>
      </c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x14ac:dyDescent="0.3">
      <c r="A46" s="79"/>
      <c r="B46" s="63"/>
      <c r="C46" s="84" t="s">
        <v>249</v>
      </c>
      <c r="D46" s="85"/>
      <c r="E46" s="67" t="s">
        <v>125</v>
      </c>
      <c r="F46" s="86"/>
      <c r="G46" s="27">
        <v>2.5</v>
      </c>
      <c r="H46" s="27">
        <v>3</v>
      </c>
      <c r="I46" s="27">
        <v>3</v>
      </c>
      <c r="J46" s="27">
        <v>3</v>
      </c>
      <c r="K46" s="27">
        <v>3</v>
      </c>
      <c r="L46" s="27">
        <v>3</v>
      </c>
      <c r="M46" s="27">
        <v>3</v>
      </c>
      <c r="N46" s="27">
        <v>3</v>
      </c>
      <c r="O46" s="27">
        <v>3</v>
      </c>
      <c r="P46" s="27">
        <v>1</v>
      </c>
      <c r="Q46" s="49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</row>
    <row r="47" spans="1:29" x14ac:dyDescent="0.3">
      <c r="A47" s="79"/>
      <c r="B47" s="63"/>
      <c r="C47" s="67"/>
      <c r="D47" s="68"/>
      <c r="E47" s="67"/>
      <c r="F47" s="6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52">
        <v>-0.5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x14ac:dyDescent="0.3">
      <c r="A48" s="79"/>
      <c r="B48" s="63"/>
      <c r="C48" s="84" t="s">
        <v>250</v>
      </c>
      <c r="D48" s="85"/>
      <c r="E48" s="67" t="s">
        <v>125</v>
      </c>
      <c r="F48" s="86"/>
      <c r="G48" s="27">
        <v>3</v>
      </c>
      <c r="H48" s="27">
        <v>3</v>
      </c>
      <c r="I48" s="27">
        <v>3</v>
      </c>
      <c r="J48" s="27">
        <v>3</v>
      </c>
      <c r="K48" s="27">
        <v>3</v>
      </c>
      <c r="L48" s="27">
        <v>3</v>
      </c>
      <c r="M48" s="27">
        <v>3</v>
      </c>
      <c r="N48" s="27">
        <v>3</v>
      </c>
      <c r="O48" s="27">
        <v>3</v>
      </c>
      <c r="P48" s="27">
        <v>2</v>
      </c>
      <c r="Q48" s="49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</row>
    <row r="49" spans="1:29" x14ac:dyDescent="0.3">
      <c r="A49" s="79"/>
      <c r="B49" s="63"/>
      <c r="C49" s="84" t="s">
        <v>251</v>
      </c>
      <c r="D49" s="85"/>
      <c r="E49" s="67" t="s">
        <v>126</v>
      </c>
      <c r="F49" s="86"/>
      <c r="G49" s="27">
        <v>3</v>
      </c>
      <c r="H49" s="27">
        <v>3</v>
      </c>
      <c r="I49" s="27">
        <v>3</v>
      </c>
      <c r="J49" s="27">
        <v>3</v>
      </c>
      <c r="K49" s="27">
        <v>3</v>
      </c>
      <c r="L49" s="27">
        <v>3</v>
      </c>
      <c r="M49" s="27">
        <v>3</v>
      </c>
      <c r="N49" s="27">
        <v>3</v>
      </c>
      <c r="O49" s="27">
        <v>3</v>
      </c>
      <c r="P49" s="27">
        <v>1</v>
      </c>
      <c r="Q49" s="49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</row>
    <row r="50" spans="1:29" x14ac:dyDescent="0.3">
      <c r="A50" s="79"/>
      <c r="B50" s="63"/>
      <c r="C50" s="84" t="s">
        <v>246</v>
      </c>
      <c r="D50" s="85"/>
      <c r="E50" s="67" t="s">
        <v>126</v>
      </c>
      <c r="F50" s="86"/>
      <c r="G50" s="27">
        <v>3</v>
      </c>
      <c r="H50" s="27">
        <v>3</v>
      </c>
      <c r="I50" s="27">
        <v>3</v>
      </c>
      <c r="J50" s="27">
        <v>3</v>
      </c>
      <c r="K50" s="27">
        <v>3</v>
      </c>
      <c r="L50" s="27">
        <v>3</v>
      </c>
      <c r="M50" s="27">
        <v>3</v>
      </c>
      <c r="N50" s="27">
        <v>3</v>
      </c>
      <c r="O50" s="27">
        <v>3</v>
      </c>
      <c r="P50" s="27">
        <v>3</v>
      </c>
      <c r="Q50" s="49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</row>
    <row r="51" spans="1:29" x14ac:dyDescent="0.3">
      <c r="A51" s="79"/>
      <c r="B51" s="63"/>
      <c r="C51" s="84" t="s">
        <v>252</v>
      </c>
      <c r="D51" s="85"/>
      <c r="E51" s="67" t="s">
        <v>125</v>
      </c>
      <c r="F51" s="86"/>
      <c r="G51" s="27">
        <v>3</v>
      </c>
      <c r="H51" s="27">
        <v>3</v>
      </c>
      <c r="I51" s="27">
        <v>3</v>
      </c>
      <c r="J51" s="27">
        <v>3</v>
      </c>
      <c r="K51" s="27">
        <v>3</v>
      </c>
      <c r="L51" s="27">
        <v>3</v>
      </c>
      <c r="M51" s="27">
        <v>3</v>
      </c>
      <c r="N51" s="27">
        <v>3</v>
      </c>
      <c r="O51" s="27">
        <v>3</v>
      </c>
      <c r="P51" s="27">
        <v>3</v>
      </c>
      <c r="Q51" s="27">
        <v>1</v>
      </c>
      <c r="R51" s="49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</row>
    <row r="52" spans="1:29" x14ac:dyDescent="0.3">
      <c r="A52" s="79"/>
      <c r="B52" s="63"/>
      <c r="C52" s="84" t="s">
        <v>247</v>
      </c>
      <c r="D52" s="85"/>
      <c r="E52" s="67" t="s">
        <v>126</v>
      </c>
      <c r="F52" s="86"/>
      <c r="G52" s="27">
        <v>2</v>
      </c>
      <c r="H52" s="27">
        <v>3</v>
      </c>
      <c r="I52" s="27">
        <v>3</v>
      </c>
      <c r="J52" s="27">
        <v>3</v>
      </c>
      <c r="K52" s="27">
        <v>3</v>
      </c>
      <c r="L52" s="27">
        <v>3</v>
      </c>
      <c r="M52" s="27">
        <v>3</v>
      </c>
      <c r="N52" s="27">
        <v>3</v>
      </c>
      <c r="O52" s="27">
        <v>3</v>
      </c>
      <c r="P52" s="27">
        <v>3</v>
      </c>
      <c r="Q52" s="27">
        <v>1</v>
      </c>
      <c r="R52" s="49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</row>
    <row r="53" spans="1:29" x14ac:dyDescent="0.3">
      <c r="A53" s="79"/>
      <c r="B53" s="63"/>
      <c r="C53" s="67"/>
      <c r="D53" s="68"/>
      <c r="E53" s="67"/>
      <c r="F53" s="68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52">
        <v>-1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x14ac:dyDescent="0.3">
      <c r="A54" s="79"/>
      <c r="B54" s="63"/>
      <c r="C54" s="84" t="s">
        <v>298</v>
      </c>
      <c r="D54" s="85"/>
      <c r="E54" s="67" t="s">
        <v>125</v>
      </c>
      <c r="F54" s="68"/>
      <c r="G54" s="27">
        <v>3</v>
      </c>
      <c r="H54" s="27">
        <v>3</v>
      </c>
      <c r="I54" s="27">
        <v>3</v>
      </c>
      <c r="J54" s="27">
        <v>3</v>
      </c>
      <c r="K54" s="27">
        <v>3</v>
      </c>
      <c r="L54" s="27">
        <v>3</v>
      </c>
      <c r="M54" s="27">
        <v>3</v>
      </c>
      <c r="N54" s="27">
        <v>3</v>
      </c>
      <c r="O54" s="27">
        <v>3</v>
      </c>
      <c r="P54" s="27">
        <v>3</v>
      </c>
      <c r="Q54" s="27">
        <v>3</v>
      </c>
      <c r="R54" s="49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</row>
    <row r="55" spans="1:29" x14ac:dyDescent="0.3">
      <c r="A55" s="79"/>
      <c r="B55" s="63"/>
      <c r="C55" s="84" t="s">
        <v>253</v>
      </c>
      <c r="D55" s="85"/>
      <c r="E55" s="67" t="s">
        <v>123</v>
      </c>
      <c r="F55" s="86"/>
      <c r="G55" s="27">
        <v>3</v>
      </c>
      <c r="H55" s="27">
        <v>3</v>
      </c>
      <c r="I55" s="27">
        <v>3</v>
      </c>
      <c r="J55" s="27">
        <v>3</v>
      </c>
      <c r="K55" s="27">
        <v>3</v>
      </c>
      <c r="L55" s="27">
        <v>3</v>
      </c>
      <c r="M55" s="27">
        <v>3</v>
      </c>
      <c r="N55" s="27">
        <v>3</v>
      </c>
      <c r="O55" s="27">
        <v>3</v>
      </c>
      <c r="P55" s="27">
        <v>3</v>
      </c>
      <c r="Q55" s="27">
        <v>1</v>
      </c>
      <c r="R55" s="49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</row>
    <row r="56" spans="1:29" x14ac:dyDescent="0.3">
      <c r="A56" s="79"/>
      <c r="B56" s="63"/>
      <c r="C56" s="84" t="s">
        <v>254</v>
      </c>
      <c r="D56" s="85"/>
      <c r="E56" s="67" t="s">
        <v>123</v>
      </c>
      <c r="F56" s="86"/>
      <c r="G56" s="27">
        <v>4</v>
      </c>
      <c r="H56" s="27">
        <v>3</v>
      </c>
      <c r="I56" s="27">
        <v>3</v>
      </c>
      <c r="J56" s="27">
        <v>3</v>
      </c>
      <c r="K56" s="27">
        <v>3</v>
      </c>
      <c r="L56" s="27">
        <v>3</v>
      </c>
      <c r="M56" s="27">
        <v>3</v>
      </c>
      <c r="N56" s="27">
        <v>3</v>
      </c>
      <c r="O56" s="27">
        <v>3</v>
      </c>
      <c r="P56" s="27">
        <v>3</v>
      </c>
      <c r="Q56" s="27">
        <v>3</v>
      </c>
      <c r="R56" s="49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</row>
    <row r="57" spans="1:29" x14ac:dyDescent="0.3">
      <c r="A57" s="79"/>
      <c r="B57" s="63"/>
      <c r="C57" s="67"/>
      <c r="D57" s="68"/>
      <c r="E57" s="67"/>
      <c r="F57" s="6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51">
        <v>1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x14ac:dyDescent="0.3">
      <c r="A58" s="79"/>
      <c r="B58" s="63"/>
      <c r="C58" s="84" t="s">
        <v>255</v>
      </c>
      <c r="D58" s="85"/>
      <c r="E58" s="67" t="s">
        <v>127</v>
      </c>
      <c r="F58" s="86"/>
      <c r="G58" s="27">
        <v>21</v>
      </c>
      <c r="H58" s="27">
        <v>20</v>
      </c>
      <c r="I58" s="27">
        <v>20</v>
      </c>
      <c r="J58" s="27">
        <v>20</v>
      </c>
      <c r="K58" s="27">
        <v>20</v>
      </c>
      <c r="L58" s="27">
        <v>20</v>
      </c>
      <c r="M58" s="27">
        <v>20</v>
      </c>
      <c r="N58" s="27">
        <v>20</v>
      </c>
      <c r="O58" s="27">
        <v>20</v>
      </c>
      <c r="P58" s="27">
        <v>20</v>
      </c>
      <c r="Q58" s="27">
        <v>20</v>
      </c>
      <c r="R58" s="27">
        <v>17</v>
      </c>
      <c r="S58" s="27">
        <v>14</v>
      </c>
      <c r="T58" s="27">
        <v>10</v>
      </c>
      <c r="U58" s="27">
        <v>7</v>
      </c>
      <c r="V58" s="27">
        <v>3</v>
      </c>
      <c r="W58" s="49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</row>
    <row r="59" spans="1:29" x14ac:dyDescent="0.3">
      <c r="A59" s="79"/>
      <c r="B59" s="63"/>
      <c r="C59" s="67"/>
      <c r="D59" s="68"/>
      <c r="E59" s="67"/>
      <c r="F59" s="68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51">
        <v>1</v>
      </c>
      <c r="X59" s="27"/>
      <c r="Y59" s="27"/>
      <c r="Z59" s="27"/>
      <c r="AA59" s="27"/>
      <c r="AB59" s="27"/>
      <c r="AC59" s="27"/>
    </row>
    <row r="60" spans="1:29" x14ac:dyDescent="0.3">
      <c r="A60" s="79"/>
      <c r="B60" s="63"/>
      <c r="C60" s="84" t="s">
        <v>256</v>
      </c>
      <c r="D60" s="85"/>
      <c r="E60" s="67" t="s">
        <v>122</v>
      </c>
      <c r="F60" s="86"/>
      <c r="G60" s="27">
        <v>4</v>
      </c>
      <c r="H60" s="27">
        <v>4</v>
      </c>
      <c r="I60" s="27">
        <v>4</v>
      </c>
      <c r="J60" s="27">
        <v>4</v>
      </c>
      <c r="K60" s="27">
        <v>4</v>
      </c>
      <c r="L60" s="27">
        <v>4</v>
      </c>
      <c r="M60" s="27">
        <v>4</v>
      </c>
      <c r="N60" s="27">
        <v>4</v>
      </c>
      <c r="O60" s="27">
        <v>4</v>
      </c>
      <c r="P60" s="27">
        <v>4</v>
      </c>
      <c r="Q60" s="27">
        <v>2</v>
      </c>
      <c r="R60" s="49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</row>
    <row r="61" spans="1:29" x14ac:dyDescent="0.3">
      <c r="A61" s="79"/>
      <c r="B61" s="63"/>
      <c r="C61" s="84" t="s">
        <v>257</v>
      </c>
      <c r="D61" s="85"/>
      <c r="E61" s="67" t="s">
        <v>122</v>
      </c>
      <c r="F61" s="86"/>
      <c r="G61" s="27">
        <v>5</v>
      </c>
      <c r="H61" s="27">
        <v>4</v>
      </c>
      <c r="I61" s="27">
        <v>4</v>
      </c>
      <c r="J61" s="27">
        <v>4</v>
      </c>
      <c r="K61" s="27">
        <v>4</v>
      </c>
      <c r="L61" s="27">
        <v>4</v>
      </c>
      <c r="M61" s="27">
        <v>4</v>
      </c>
      <c r="N61" s="27">
        <v>4</v>
      </c>
      <c r="O61" s="27">
        <v>4</v>
      </c>
      <c r="P61" s="27">
        <v>4</v>
      </c>
      <c r="Q61" s="27">
        <v>4</v>
      </c>
      <c r="R61" s="49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</row>
    <row r="62" spans="1:29" x14ac:dyDescent="0.3">
      <c r="A62" s="79"/>
      <c r="B62" s="63"/>
      <c r="C62" s="67"/>
      <c r="D62" s="68"/>
      <c r="E62" s="67"/>
      <c r="F62" s="68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51">
        <v>1</v>
      </c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x14ac:dyDescent="0.3">
      <c r="A63" s="79"/>
      <c r="B63" s="63"/>
      <c r="C63" s="84" t="s">
        <v>258</v>
      </c>
      <c r="D63" s="85"/>
      <c r="E63" s="67" t="s">
        <v>123</v>
      </c>
      <c r="F63" s="86"/>
      <c r="G63" s="58">
        <v>3</v>
      </c>
      <c r="H63" s="58">
        <v>4</v>
      </c>
      <c r="I63" s="58">
        <v>4</v>
      </c>
      <c r="J63" s="58">
        <v>4</v>
      </c>
      <c r="K63" s="58">
        <v>4</v>
      </c>
      <c r="L63" s="58">
        <v>4</v>
      </c>
      <c r="M63" s="58">
        <v>4</v>
      </c>
      <c r="N63" s="58">
        <v>4</v>
      </c>
      <c r="O63" s="58">
        <v>4</v>
      </c>
      <c r="P63" s="58">
        <v>4</v>
      </c>
      <c r="Q63" s="27">
        <v>4</v>
      </c>
      <c r="R63" s="58">
        <v>2</v>
      </c>
      <c r="S63" s="49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</row>
    <row r="64" spans="1:29" x14ac:dyDescent="0.3">
      <c r="A64" s="79"/>
      <c r="B64" s="63"/>
      <c r="C64" s="67"/>
      <c r="D64" s="68"/>
      <c r="E64" s="67"/>
      <c r="F64" s="6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27"/>
      <c r="R64" s="58"/>
      <c r="S64" s="52">
        <v>-1</v>
      </c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 spans="1:29" x14ac:dyDescent="0.3">
      <c r="A65" s="79"/>
      <c r="B65" s="63"/>
      <c r="C65" s="84" t="s">
        <v>259</v>
      </c>
      <c r="D65" s="85"/>
      <c r="E65" s="67" t="s">
        <v>122</v>
      </c>
      <c r="F65" s="86"/>
      <c r="G65" s="58">
        <v>4</v>
      </c>
      <c r="H65" s="58">
        <v>4</v>
      </c>
      <c r="I65" s="58">
        <v>4</v>
      </c>
      <c r="J65" s="58">
        <v>4</v>
      </c>
      <c r="K65" s="58">
        <v>4</v>
      </c>
      <c r="L65" s="58">
        <v>4</v>
      </c>
      <c r="M65" s="58">
        <v>4</v>
      </c>
      <c r="N65" s="58">
        <v>4</v>
      </c>
      <c r="O65" s="58">
        <v>4</v>
      </c>
      <c r="P65" s="58">
        <v>4</v>
      </c>
      <c r="Q65" s="58">
        <v>4</v>
      </c>
      <c r="R65" s="58">
        <v>2</v>
      </c>
      <c r="S65" s="49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</row>
    <row r="66" spans="1:29" x14ac:dyDescent="0.3">
      <c r="A66" s="79"/>
      <c r="B66" s="63"/>
      <c r="C66" s="84" t="s">
        <v>299</v>
      </c>
      <c r="D66" s="85"/>
      <c r="E66" s="67" t="s">
        <v>122</v>
      </c>
      <c r="F66" s="68"/>
      <c r="G66" s="58">
        <v>5</v>
      </c>
      <c r="H66" s="58">
        <v>4</v>
      </c>
      <c r="I66" s="58">
        <v>4</v>
      </c>
      <c r="J66" s="58">
        <v>4</v>
      </c>
      <c r="K66" s="58">
        <v>4</v>
      </c>
      <c r="L66" s="58">
        <v>4</v>
      </c>
      <c r="M66" s="58">
        <v>4</v>
      </c>
      <c r="N66" s="58">
        <v>4</v>
      </c>
      <c r="O66" s="58">
        <v>4</v>
      </c>
      <c r="P66" s="58">
        <v>4</v>
      </c>
      <c r="Q66" s="58">
        <v>4</v>
      </c>
      <c r="R66" s="58">
        <v>4</v>
      </c>
      <c r="S66" s="49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</row>
    <row r="67" spans="1:29" x14ac:dyDescent="0.3">
      <c r="A67" s="79"/>
      <c r="B67" s="63"/>
      <c r="C67" s="67"/>
      <c r="D67" s="68"/>
      <c r="E67" s="65"/>
      <c r="F67" s="66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1">
        <v>1</v>
      </c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 spans="1:29" x14ac:dyDescent="0.3">
      <c r="A68" s="79"/>
      <c r="B68" s="64"/>
      <c r="C68" s="92" t="s">
        <v>188</v>
      </c>
      <c r="D68" s="93"/>
      <c r="E68" s="67" t="s">
        <v>121</v>
      </c>
      <c r="F68" s="86"/>
      <c r="G68" s="27">
        <v>10</v>
      </c>
      <c r="H68" s="27">
        <v>10</v>
      </c>
      <c r="I68" s="27">
        <v>10</v>
      </c>
      <c r="J68" s="27">
        <v>10</v>
      </c>
      <c r="K68" s="27">
        <v>10</v>
      </c>
      <c r="L68" s="27">
        <v>10</v>
      </c>
      <c r="M68" s="27">
        <v>10</v>
      </c>
      <c r="N68" s="27">
        <v>10</v>
      </c>
      <c r="O68" s="27">
        <v>10</v>
      </c>
      <c r="P68" s="27">
        <v>10</v>
      </c>
      <c r="Q68" s="27">
        <v>10</v>
      </c>
      <c r="R68" s="27">
        <v>10</v>
      </c>
      <c r="S68" s="27">
        <v>10</v>
      </c>
      <c r="T68" s="27">
        <v>10</v>
      </c>
      <c r="U68" s="27">
        <v>10</v>
      </c>
      <c r="V68" s="27">
        <v>10</v>
      </c>
      <c r="W68" s="27">
        <v>4</v>
      </c>
      <c r="X68" s="49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</row>
    <row r="69" spans="1:29" x14ac:dyDescent="0.3">
      <c r="A69" s="79"/>
      <c r="B69" s="62" t="s">
        <v>128</v>
      </c>
      <c r="C69" s="84" t="s">
        <v>275</v>
      </c>
      <c r="D69" s="85"/>
      <c r="E69" s="67" t="s">
        <v>127</v>
      </c>
      <c r="F69" s="86"/>
      <c r="G69" s="27">
        <v>0.5</v>
      </c>
      <c r="H69" s="27">
        <v>1</v>
      </c>
      <c r="I69" s="27">
        <v>1</v>
      </c>
      <c r="J69" s="27">
        <v>1</v>
      </c>
      <c r="K69" s="27">
        <v>1</v>
      </c>
      <c r="L69" s="27">
        <v>1</v>
      </c>
      <c r="M69" s="27">
        <v>1</v>
      </c>
      <c r="N69" s="27">
        <v>1</v>
      </c>
      <c r="O69" s="27">
        <v>1</v>
      </c>
      <c r="P69" s="27">
        <v>1</v>
      </c>
      <c r="Q69" s="27">
        <v>1</v>
      </c>
      <c r="R69" s="27">
        <v>1</v>
      </c>
      <c r="S69" s="27">
        <v>1</v>
      </c>
      <c r="T69" s="27">
        <v>1</v>
      </c>
      <c r="U69" s="27">
        <v>1</v>
      </c>
      <c r="V69" s="27">
        <v>1</v>
      </c>
      <c r="W69" s="27">
        <v>1</v>
      </c>
      <c r="X69" s="27">
        <v>1</v>
      </c>
      <c r="Y69" s="49">
        <v>0</v>
      </c>
      <c r="Z69" s="27">
        <v>0</v>
      </c>
      <c r="AA69" s="27">
        <v>0</v>
      </c>
      <c r="AB69" s="27">
        <v>0</v>
      </c>
      <c r="AC69" s="27">
        <v>0</v>
      </c>
    </row>
    <row r="70" spans="1:29" x14ac:dyDescent="0.3">
      <c r="A70" s="79"/>
      <c r="B70" s="63"/>
      <c r="C70" s="67"/>
      <c r="D70" s="68"/>
      <c r="E70" s="67"/>
      <c r="F70" s="68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52">
        <v>-0.5</v>
      </c>
      <c r="Z70" s="27"/>
      <c r="AA70" s="27"/>
      <c r="AB70" s="27"/>
      <c r="AC70" s="27"/>
    </row>
    <row r="71" spans="1:29" x14ac:dyDescent="0.3">
      <c r="A71" s="79"/>
      <c r="B71" s="63"/>
      <c r="C71" s="92" t="s">
        <v>276</v>
      </c>
      <c r="D71" s="93"/>
      <c r="E71" s="67" t="s">
        <v>122</v>
      </c>
      <c r="F71" s="86"/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7">
        <v>1</v>
      </c>
      <c r="P71" s="27">
        <v>1</v>
      </c>
      <c r="Q71" s="27">
        <v>1</v>
      </c>
      <c r="R71" s="27">
        <v>1</v>
      </c>
      <c r="S71" s="27">
        <v>1</v>
      </c>
      <c r="T71" s="27">
        <v>1</v>
      </c>
      <c r="U71" s="27">
        <v>1</v>
      </c>
      <c r="V71" s="27">
        <v>1</v>
      </c>
      <c r="W71" s="27">
        <v>1</v>
      </c>
      <c r="X71" s="27">
        <v>1</v>
      </c>
      <c r="Y71" s="49">
        <v>0</v>
      </c>
      <c r="Z71" s="27">
        <v>0</v>
      </c>
      <c r="AA71" s="27">
        <v>0</v>
      </c>
      <c r="AB71" s="27">
        <v>0</v>
      </c>
      <c r="AC71" s="27">
        <v>0</v>
      </c>
    </row>
    <row r="72" spans="1:29" x14ac:dyDescent="0.3">
      <c r="A72" s="79"/>
      <c r="B72" s="63"/>
      <c r="C72" s="84" t="s">
        <v>277</v>
      </c>
      <c r="D72" s="85"/>
      <c r="E72" s="67" t="s">
        <v>125</v>
      </c>
      <c r="F72" s="86"/>
      <c r="G72" s="27">
        <v>2</v>
      </c>
      <c r="H72" s="27">
        <v>2</v>
      </c>
      <c r="I72" s="27">
        <v>2</v>
      </c>
      <c r="J72" s="27">
        <v>2</v>
      </c>
      <c r="K72" s="27">
        <v>2</v>
      </c>
      <c r="L72" s="27">
        <v>2</v>
      </c>
      <c r="M72" s="27">
        <v>2</v>
      </c>
      <c r="N72" s="27">
        <v>2</v>
      </c>
      <c r="O72" s="27">
        <v>2</v>
      </c>
      <c r="P72" s="27">
        <v>2</v>
      </c>
      <c r="Q72" s="27">
        <v>2</v>
      </c>
      <c r="R72" s="27">
        <v>2</v>
      </c>
      <c r="S72" s="27">
        <v>2</v>
      </c>
      <c r="T72" s="27">
        <v>2</v>
      </c>
      <c r="U72" s="27">
        <v>2</v>
      </c>
      <c r="V72" s="27">
        <v>2</v>
      </c>
      <c r="W72" s="27">
        <v>2</v>
      </c>
      <c r="X72" s="27">
        <v>1</v>
      </c>
      <c r="Y72" s="49">
        <v>0</v>
      </c>
      <c r="Z72" s="27">
        <v>0</v>
      </c>
      <c r="AA72" s="27">
        <v>0</v>
      </c>
      <c r="AB72" s="27">
        <v>0</v>
      </c>
      <c r="AC72" s="27">
        <v>0</v>
      </c>
    </row>
    <row r="73" spans="1:29" x14ac:dyDescent="0.3">
      <c r="A73" s="79"/>
      <c r="B73" s="63"/>
      <c r="C73" s="84" t="s">
        <v>278</v>
      </c>
      <c r="D73" s="85"/>
      <c r="E73" s="67" t="s">
        <v>125</v>
      </c>
      <c r="F73" s="86"/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27">
        <v>2</v>
      </c>
      <c r="M73" s="27">
        <v>2</v>
      </c>
      <c r="N73" s="27">
        <v>2</v>
      </c>
      <c r="O73" s="27">
        <v>2</v>
      </c>
      <c r="P73" s="27">
        <v>2</v>
      </c>
      <c r="Q73" s="27">
        <v>2</v>
      </c>
      <c r="R73" s="27">
        <v>2</v>
      </c>
      <c r="S73" s="27">
        <v>2</v>
      </c>
      <c r="T73" s="27">
        <v>2</v>
      </c>
      <c r="U73" s="27">
        <v>2</v>
      </c>
      <c r="V73" s="27">
        <v>2</v>
      </c>
      <c r="W73" s="27">
        <v>2</v>
      </c>
      <c r="X73" s="27">
        <v>2</v>
      </c>
      <c r="Y73" s="49">
        <v>0</v>
      </c>
      <c r="Z73" s="27">
        <v>0</v>
      </c>
      <c r="AA73" s="27">
        <v>0</v>
      </c>
      <c r="AB73" s="27">
        <v>0</v>
      </c>
      <c r="AC73" s="27">
        <v>0</v>
      </c>
    </row>
    <row r="74" spans="1:29" x14ac:dyDescent="0.3">
      <c r="A74" s="79"/>
      <c r="B74" s="63"/>
      <c r="C74" s="84" t="s">
        <v>279</v>
      </c>
      <c r="D74" s="85"/>
      <c r="E74" s="67" t="s">
        <v>123</v>
      </c>
      <c r="F74" s="86"/>
      <c r="G74" s="27">
        <v>1</v>
      </c>
      <c r="H74" s="27">
        <v>2</v>
      </c>
      <c r="I74" s="27">
        <v>2</v>
      </c>
      <c r="J74" s="27">
        <v>2</v>
      </c>
      <c r="K74" s="27">
        <v>2</v>
      </c>
      <c r="L74" s="27">
        <v>2</v>
      </c>
      <c r="M74" s="27">
        <v>2</v>
      </c>
      <c r="N74" s="27">
        <v>2</v>
      </c>
      <c r="O74" s="27">
        <v>2</v>
      </c>
      <c r="P74" s="27">
        <v>2</v>
      </c>
      <c r="Q74" s="27">
        <v>2</v>
      </c>
      <c r="R74" s="27">
        <v>2</v>
      </c>
      <c r="S74" s="27">
        <v>2</v>
      </c>
      <c r="T74" s="27">
        <v>2</v>
      </c>
      <c r="U74" s="27">
        <v>2</v>
      </c>
      <c r="V74" s="27">
        <v>2</v>
      </c>
      <c r="W74" s="27">
        <v>2</v>
      </c>
      <c r="X74" s="27">
        <v>1</v>
      </c>
      <c r="Y74" s="49">
        <v>0</v>
      </c>
      <c r="Z74" s="27">
        <v>0</v>
      </c>
      <c r="AA74" s="27">
        <v>0</v>
      </c>
      <c r="AB74" s="27">
        <v>0</v>
      </c>
      <c r="AC74" s="27">
        <v>0</v>
      </c>
    </row>
    <row r="75" spans="1:29" x14ac:dyDescent="0.3">
      <c r="A75" s="79"/>
      <c r="B75" s="63"/>
      <c r="C75" s="67"/>
      <c r="D75" s="68"/>
      <c r="E75" s="67"/>
      <c r="F75" s="6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52">
        <v>-1</v>
      </c>
      <c r="Z75" s="27"/>
      <c r="AA75" s="27"/>
      <c r="AB75" s="27"/>
      <c r="AC75" s="27"/>
    </row>
    <row r="76" spans="1:29" x14ac:dyDescent="0.3">
      <c r="A76" s="79"/>
      <c r="B76" s="63"/>
      <c r="C76" s="84" t="s">
        <v>280</v>
      </c>
      <c r="D76" s="85"/>
      <c r="E76" s="67" t="s">
        <v>126</v>
      </c>
      <c r="F76" s="86"/>
      <c r="G76" s="27">
        <v>2</v>
      </c>
      <c r="H76" s="27">
        <v>2</v>
      </c>
      <c r="I76" s="27">
        <v>2</v>
      </c>
      <c r="J76" s="27">
        <v>2</v>
      </c>
      <c r="K76" s="27">
        <v>2</v>
      </c>
      <c r="L76" s="27">
        <v>2</v>
      </c>
      <c r="M76" s="27">
        <v>2</v>
      </c>
      <c r="N76" s="27">
        <v>2</v>
      </c>
      <c r="O76" s="27">
        <v>2</v>
      </c>
      <c r="P76" s="27">
        <v>2</v>
      </c>
      <c r="Q76" s="27">
        <v>2</v>
      </c>
      <c r="R76" s="27">
        <v>2</v>
      </c>
      <c r="S76" s="27">
        <v>2</v>
      </c>
      <c r="T76" s="27">
        <v>2</v>
      </c>
      <c r="U76" s="27">
        <v>2</v>
      </c>
      <c r="V76" s="27">
        <v>2</v>
      </c>
      <c r="W76" s="27">
        <v>2</v>
      </c>
      <c r="X76" s="27">
        <v>1</v>
      </c>
      <c r="Y76" s="49">
        <v>0</v>
      </c>
      <c r="Z76" s="27">
        <v>0</v>
      </c>
      <c r="AA76" s="27">
        <v>0</v>
      </c>
      <c r="AB76" s="27">
        <v>0</v>
      </c>
      <c r="AC76" s="27">
        <v>0</v>
      </c>
    </row>
    <row r="77" spans="1:29" x14ac:dyDescent="0.3">
      <c r="A77" s="79"/>
      <c r="B77" s="63"/>
      <c r="C77" s="84" t="s">
        <v>281</v>
      </c>
      <c r="D77" s="85"/>
      <c r="E77" s="67" t="s">
        <v>126</v>
      </c>
      <c r="F77" s="86"/>
      <c r="G77" s="58">
        <v>2</v>
      </c>
      <c r="H77" s="58">
        <v>2</v>
      </c>
      <c r="I77" s="58">
        <v>2</v>
      </c>
      <c r="J77" s="58">
        <v>2</v>
      </c>
      <c r="K77" s="58">
        <v>2</v>
      </c>
      <c r="L77" s="58">
        <v>2</v>
      </c>
      <c r="M77" s="58">
        <v>2</v>
      </c>
      <c r="N77" s="58">
        <v>2</v>
      </c>
      <c r="O77" s="58">
        <v>2</v>
      </c>
      <c r="P77" s="58">
        <v>2</v>
      </c>
      <c r="Q77" s="58">
        <v>2</v>
      </c>
      <c r="R77" s="58">
        <v>2</v>
      </c>
      <c r="S77" s="58">
        <v>2</v>
      </c>
      <c r="T77" s="58">
        <v>2</v>
      </c>
      <c r="U77" s="58">
        <v>2</v>
      </c>
      <c r="V77" s="58">
        <v>2</v>
      </c>
      <c r="W77" s="58">
        <v>2</v>
      </c>
      <c r="X77" s="58">
        <v>2</v>
      </c>
      <c r="Y77" s="49">
        <v>0</v>
      </c>
      <c r="Z77" s="27">
        <v>0</v>
      </c>
      <c r="AA77" s="27">
        <v>0</v>
      </c>
      <c r="AB77" s="27">
        <v>0</v>
      </c>
      <c r="AC77" s="27">
        <v>0</v>
      </c>
    </row>
    <row r="78" spans="1:29" x14ac:dyDescent="0.3">
      <c r="A78" s="79"/>
      <c r="B78" s="64"/>
      <c r="C78" s="84" t="s">
        <v>300</v>
      </c>
      <c r="D78" s="85"/>
      <c r="E78" s="67" t="s">
        <v>123</v>
      </c>
      <c r="F78" s="68"/>
      <c r="G78" s="58">
        <v>2</v>
      </c>
      <c r="H78" s="58">
        <v>2</v>
      </c>
      <c r="I78" s="58">
        <v>2</v>
      </c>
      <c r="J78" s="58">
        <v>2</v>
      </c>
      <c r="K78" s="58">
        <v>2</v>
      </c>
      <c r="L78" s="58">
        <v>2</v>
      </c>
      <c r="M78" s="58">
        <v>2</v>
      </c>
      <c r="N78" s="58">
        <v>2</v>
      </c>
      <c r="O78" s="58">
        <v>2</v>
      </c>
      <c r="P78" s="58">
        <v>2</v>
      </c>
      <c r="Q78" s="58">
        <v>2</v>
      </c>
      <c r="R78" s="58">
        <v>2</v>
      </c>
      <c r="S78" s="58">
        <v>2</v>
      </c>
      <c r="T78" s="58">
        <v>2</v>
      </c>
      <c r="U78" s="58">
        <v>2</v>
      </c>
      <c r="V78" s="58">
        <v>2</v>
      </c>
      <c r="W78" s="58">
        <v>2</v>
      </c>
      <c r="X78" s="58">
        <v>2</v>
      </c>
      <c r="Y78" s="49">
        <v>0</v>
      </c>
      <c r="Z78" s="58"/>
      <c r="AA78" s="58"/>
      <c r="AB78" s="58"/>
      <c r="AC78" s="58"/>
    </row>
    <row r="79" spans="1:29" x14ac:dyDescent="0.3">
      <c r="A79" s="79"/>
      <c r="B79" s="62" t="s">
        <v>100</v>
      </c>
      <c r="C79" s="84" t="s">
        <v>282</v>
      </c>
      <c r="D79" s="85"/>
      <c r="E79" s="67" t="s">
        <v>260</v>
      </c>
      <c r="F79" s="86"/>
      <c r="G79" s="27">
        <v>0.5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7">
        <v>1</v>
      </c>
      <c r="Q79" s="27">
        <v>1</v>
      </c>
      <c r="R79" s="27">
        <v>1</v>
      </c>
      <c r="S79" s="27">
        <v>1</v>
      </c>
      <c r="T79" s="27">
        <v>1</v>
      </c>
      <c r="U79" s="27">
        <v>1</v>
      </c>
      <c r="V79" s="27">
        <v>1</v>
      </c>
      <c r="W79" s="27">
        <v>1</v>
      </c>
      <c r="X79" s="27">
        <v>1</v>
      </c>
      <c r="Y79" s="27">
        <v>1</v>
      </c>
      <c r="Z79" s="49">
        <v>0</v>
      </c>
      <c r="AA79" s="27">
        <v>0</v>
      </c>
      <c r="AB79" s="27">
        <v>0</v>
      </c>
      <c r="AC79" s="27">
        <v>0</v>
      </c>
    </row>
    <row r="80" spans="1:29" x14ac:dyDescent="0.3">
      <c r="A80" s="79"/>
      <c r="B80" s="63"/>
      <c r="C80" s="67"/>
      <c r="D80" s="68"/>
      <c r="E80" s="67"/>
      <c r="F80" s="68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52">
        <v>-0.5</v>
      </c>
      <c r="AA80" s="27"/>
      <c r="AB80" s="27"/>
      <c r="AC80" s="27"/>
    </row>
    <row r="81" spans="1:29" x14ac:dyDescent="0.3">
      <c r="A81" s="79"/>
      <c r="B81" s="63"/>
      <c r="C81" s="92" t="s">
        <v>283</v>
      </c>
      <c r="D81" s="93"/>
      <c r="E81" s="67" t="s">
        <v>160</v>
      </c>
      <c r="F81" s="86"/>
      <c r="G81" s="27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  <c r="Q81" s="27">
        <v>1</v>
      </c>
      <c r="R81" s="27">
        <v>1</v>
      </c>
      <c r="S81" s="27">
        <v>1</v>
      </c>
      <c r="T81" s="27">
        <v>1</v>
      </c>
      <c r="U81" s="27">
        <v>1</v>
      </c>
      <c r="V81" s="27">
        <v>1</v>
      </c>
      <c r="W81" s="27">
        <v>1</v>
      </c>
      <c r="X81" s="27">
        <v>1</v>
      </c>
      <c r="Y81" s="27">
        <v>1</v>
      </c>
      <c r="Z81" s="49">
        <v>0</v>
      </c>
      <c r="AA81" s="27">
        <v>0</v>
      </c>
      <c r="AB81" s="27">
        <v>0</v>
      </c>
      <c r="AC81" s="27">
        <v>0</v>
      </c>
    </row>
    <row r="82" spans="1:29" x14ac:dyDescent="0.3">
      <c r="A82" s="79"/>
      <c r="B82" s="63"/>
      <c r="C82" s="84" t="s">
        <v>284</v>
      </c>
      <c r="D82" s="85"/>
      <c r="E82" s="67" t="s">
        <v>193</v>
      </c>
      <c r="F82" s="86"/>
      <c r="G82" s="27">
        <v>2</v>
      </c>
      <c r="H82" s="27">
        <v>2</v>
      </c>
      <c r="I82" s="27">
        <v>2</v>
      </c>
      <c r="J82" s="27">
        <v>2</v>
      </c>
      <c r="K82" s="27">
        <v>2</v>
      </c>
      <c r="L82" s="27">
        <v>2</v>
      </c>
      <c r="M82" s="27">
        <v>2</v>
      </c>
      <c r="N82" s="27">
        <v>2</v>
      </c>
      <c r="O82" s="27">
        <v>2</v>
      </c>
      <c r="P82" s="27">
        <v>2</v>
      </c>
      <c r="Q82" s="27">
        <v>2</v>
      </c>
      <c r="R82" s="27">
        <v>2</v>
      </c>
      <c r="S82" s="27">
        <v>2</v>
      </c>
      <c r="T82" s="27">
        <v>2</v>
      </c>
      <c r="U82" s="27">
        <v>2</v>
      </c>
      <c r="V82" s="27">
        <v>2</v>
      </c>
      <c r="W82" s="27">
        <v>2</v>
      </c>
      <c r="X82" s="27">
        <v>2</v>
      </c>
      <c r="Y82" s="27">
        <v>2</v>
      </c>
      <c r="Z82" s="49">
        <v>0</v>
      </c>
      <c r="AA82" s="27">
        <v>0</v>
      </c>
      <c r="AB82" s="27">
        <v>0</v>
      </c>
      <c r="AC82" s="27">
        <v>0</v>
      </c>
    </row>
    <row r="83" spans="1:29" x14ac:dyDescent="0.3">
      <c r="A83" s="79"/>
      <c r="B83" s="63"/>
      <c r="C83" s="84" t="s">
        <v>285</v>
      </c>
      <c r="D83" s="85"/>
      <c r="E83" s="67" t="s">
        <v>157</v>
      </c>
      <c r="F83" s="86"/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  <c r="Q83" s="27">
        <v>1</v>
      </c>
      <c r="R83" s="27">
        <v>1</v>
      </c>
      <c r="S83" s="27">
        <v>1</v>
      </c>
      <c r="T83" s="27">
        <v>1</v>
      </c>
      <c r="U83" s="27">
        <v>1</v>
      </c>
      <c r="V83" s="27">
        <v>1</v>
      </c>
      <c r="W83" s="27">
        <v>1</v>
      </c>
      <c r="X83" s="27">
        <v>1</v>
      </c>
      <c r="Y83" s="27">
        <v>1</v>
      </c>
      <c r="Z83" s="49">
        <v>0</v>
      </c>
      <c r="AA83" s="27">
        <v>0</v>
      </c>
      <c r="AB83" s="27">
        <v>0</v>
      </c>
      <c r="AC83" s="27">
        <v>0</v>
      </c>
    </row>
    <row r="84" spans="1:29" x14ac:dyDescent="0.3">
      <c r="A84" s="79"/>
      <c r="B84" s="63"/>
      <c r="C84" s="84" t="s">
        <v>286</v>
      </c>
      <c r="D84" s="85"/>
      <c r="E84" s="67" t="s">
        <v>157</v>
      </c>
      <c r="F84" s="86"/>
      <c r="G84" s="27">
        <v>1</v>
      </c>
      <c r="H84" s="27">
        <v>1</v>
      </c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>
        <v>1</v>
      </c>
      <c r="P84" s="27">
        <v>1</v>
      </c>
      <c r="Q84" s="27">
        <v>1</v>
      </c>
      <c r="R84" s="27">
        <v>1</v>
      </c>
      <c r="S84" s="27">
        <v>1</v>
      </c>
      <c r="T84" s="27">
        <v>1</v>
      </c>
      <c r="U84" s="27">
        <v>1</v>
      </c>
      <c r="V84" s="27">
        <v>1</v>
      </c>
      <c r="W84" s="27">
        <v>1</v>
      </c>
      <c r="X84" s="27">
        <v>1</v>
      </c>
      <c r="Y84" s="27">
        <v>1</v>
      </c>
      <c r="Z84" s="49">
        <v>0</v>
      </c>
      <c r="AA84" s="27">
        <v>0</v>
      </c>
      <c r="AB84" s="27">
        <v>0</v>
      </c>
      <c r="AC84" s="27">
        <v>0</v>
      </c>
    </row>
    <row r="85" spans="1:29" x14ac:dyDescent="0.3">
      <c r="A85" s="79"/>
      <c r="B85" s="63"/>
      <c r="C85" s="84" t="s">
        <v>287</v>
      </c>
      <c r="D85" s="85"/>
      <c r="E85" s="67" t="s">
        <v>160</v>
      </c>
      <c r="F85" s="86"/>
      <c r="G85" s="27">
        <v>0.5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  <c r="Q85" s="27">
        <v>1</v>
      </c>
      <c r="R85" s="27">
        <v>1</v>
      </c>
      <c r="S85" s="27">
        <v>1</v>
      </c>
      <c r="T85" s="27">
        <v>1</v>
      </c>
      <c r="U85" s="27">
        <v>1</v>
      </c>
      <c r="V85" s="27">
        <v>1</v>
      </c>
      <c r="W85" s="27">
        <v>1</v>
      </c>
      <c r="X85" s="27">
        <v>1</v>
      </c>
      <c r="Y85" s="27">
        <v>1</v>
      </c>
      <c r="Z85" s="49">
        <v>0</v>
      </c>
      <c r="AA85" s="27">
        <v>0</v>
      </c>
      <c r="AB85" s="27">
        <v>0</v>
      </c>
      <c r="AC85" s="27">
        <v>0</v>
      </c>
    </row>
    <row r="86" spans="1:29" x14ac:dyDescent="0.3">
      <c r="A86" s="79"/>
      <c r="B86" s="63"/>
      <c r="C86" s="67"/>
      <c r="D86" s="68"/>
      <c r="E86" s="67"/>
      <c r="F86" s="6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52">
        <v>-0.5</v>
      </c>
      <c r="AA86" s="27"/>
      <c r="AB86" s="27"/>
      <c r="AC86" s="27"/>
    </row>
    <row r="87" spans="1:29" x14ac:dyDescent="0.3">
      <c r="A87" s="79"/>
      <c r="B87" s="63"/>
      <c r="C87" s="84" t="s">
        <v>288</v>
      </c>
      <c r="D87" s="85"/>
      <c r="E87" s="67" t="s">
        <v>157</v>
      </c>
      <c r="F87" s="68"/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7">
        <v>1</v>
      </c>
      <c r="T87" s="27">
        <v>1</v>
      </c>
      <c r="U87" s="27">
        <v>1</v>
      </c>
      <c r="V87" s="27">
        <v>1</v>
      </c>
      <c r="W87" s="27">
        <v>1</v>
      </c>
      <c r="X87" s="27">
        <v>1</v>
      </c>
      <c r="Y87" s="27">
        <v>1</v>
      </c>
      <c r="Z87" s="49">
        <v>0</v>
      </c>
      <c r="AA87" s="27"/>
      <c r="AB87" s="27"/>
      <c r="AC87" s="27"/>
    </row>
    <row r="88" spans="1:29" x14ac:dyDescent="0.3">
      <c r="A88" s="79"/>
      <c r="B88" s="64"/>
      <c r="C88" s="84" t="s">
        <v>301</v>
      </c>
      <c r="D88" s="85"/>
      <c r="E88" s="67" t="s">
        <v>157</v>
      </c>
      <c r="F88" s="86"/>
      <c r="G88" s="58">
        <v>1</v>
      </c>
      <c r="H88" s="58">
        <v>1</v>
      </c>
      <c r="I88" s="58">
        <v>1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  <c r="Q88" s="58">
        <v>1</v>
      </c>
      <c r="R88" s="58">
        <v>1</v>
      </c>
      <c r="S88" s="58">
        <v>1</v>
      </c>
      <c r="T88" s="58">
        <v>1</v>
      </c>
      <c r="U88" s="58">
        <v>1</v>
      </c>
      <c r="V88" s="58">
        <v>1</v>
      </c>
      <c r="W88" s="58">
        <v>1</v>
      </c>
      <c r="X88" s="58">
        <v>1</v>
      </c>
      <c r="Y88" s="58">
        <v>1</v>
      </c>
      <c r="Z88" s="49">
        <v>0</v>
      </c>
      <c r="AA88" s="58">
        <v>0</v>
      </c>
      <c r="AB88" s="58">
        <v>0</v>
      </c>
      <c r="AC88" s="58">
        <v>0</v>
      </c>
    </row>
    <row r="89" spans="1:29" x14ac:dyDescent="0.3">
      <c r="A89" s="79"/>
      <c r="B89" s="62" t="s">
        <v>101</v>
      </c>
      <c r="C89" s="84" t="s">
        <v>289</v>
      </c>
      <c r="D89" s="85"/>
      <c r="E89" s="67" t="s">
        <v>122</v>
      </c>
      <c r="F89" s="86"/>
      <c r="G89" s="27">
        <v>0.5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7">
        <v>1</v>
      </c>
      <c r="R89" s="27">
        <v>1</v>
      </c>
      <c r="S89" s="27">
        <v>1</v>
      </c>
      <c r="T89" s="27">
        <v>1</v>
      </c>
      <c r="U89" s="27">
        <v>1</v>
      </c>
      <c r="V89" s="27">
        <v>1</v>
      </c>
      <c r="W89" s="27">
        <v>1</v>
      </c>
      <c r="X89" s="27">
        <v>1</v>
      </c>
      <c r="Y89" s="27">
        <v>1</v>
      </c>
      <c r="Z89" s="27">
        <v>1</v>
      </c>
      <c r="AA89" s="49">
        <v>0</v>
      </c>
      <c r="AB89" s="27">
        <v>0</v>
      </c>
      <c r="AC89" s="27">
        <v>0</v>
      </c>
    </row>
    <row r="90" spans="1:29" x14ac:dyDescent="0.3">
      <c r="A90" s="79"/>
      <c r="B90" s="63"/>
      <c r="C90" s="67"/>
      <c r="D90" s="68"/>
      <c r="E90" s="67"/>
      <c r="F90" s="68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52">
        <v>-0.5</v>
      </c>
      <c r="AB90" s="27"/>
      <c r="AC90" s="27"/>
    </row>
    <row r="91" spans="1:29" x14ac:dyDescent="0.3">
      <c r="A91" s="79"/>
      <c r="B91" s="63"/>
      <c r="C91" s="92" t="s">
        <v>290</v>
      </c>
      <c r="D91" s="93"/>
      <c r="E91" s="67" t="s">
        <v>123</v>
      </c>
      <c r="F91" s="86"/>
      <c r="G91" s="27">
        <v>0.5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  <c r="Q91" s="27">
        <v>1</v>
      </c>
      <c r="R91" s="27">
        <v>1</v>
      </c>
      <c r="S91" s="27">
        <v>1</v>
      </c>
      <c r="T91" s="27">
        <v>1</v>
      </c>
      <c r="U91" s="27">
        <v>1</v>
      </c>
      <c r="V91" s="27">
        <v>1</v>
      </c>
      <c r="W91" s="27">
        <v>1</v>
      </c>
      <c r="X91" s="27">
        <v>1</v>
      </c>
      <c r="Y91" s="27">
        <v>1</v>
      </c>
      <c r="Z91" s="27">
        <v>1</v>
      </c>
      <c r="AA91" s="49">
        <v>0</v>
      </c>
      <c r="AB91" s="27">
        <v>0</v>
      </c>
      <c r="AC91" s="27">
        <v>0</v>
      </c>
    </row>
    <row r="92" spans="1:29" x14ac:dyDescent="0.3">
      <c r="A92" s="79"/>
      <c r="B92" s="63"/>
      <c r="C92" s="69"/>
      <c r="D92" s="70"/>
      <c r="E92" s="67"/>
      <c r="F92" s="68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52">
        <v>-0.5</v>
      </c>
      <c r="AB92" s="27"/>
      <c r="AC92" s="27"/>
    </row>
    <row r="93" spans="1:29" x14ac:dyDescent="0.3">
      <c r="A93" s="79"/>
      <c r="B93" s="63"/>
      <c r="C93" s="84" t="s">
        <v>291</v>
      </c>
      <c r="D93" s="85"/>
      <c r="E93" s="67" t="s">
        <v>126</v>
      </c>
      <c r="F93" s="86"/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7">
        <v>1</v>
      </c>
      <c r="S93" s="27">
        <v>1</v>
      </c>
      <c r="T93" s="27">
        <v>1</v>
      </c>
      <c r="U93" s="27">
        <v>1</v>
      </c>
      <c r="V93" s="27">
        <v>1</v>
      </c>
      <c r="W93" s="27">
        <v>1</v>
      </c>
      <c r="X93" s="27">
        <v>1</v>
      </c>
      <c r="Y93" s="27">
        <v>1</v>
      </c>
      <c r="Z93" s="27">
        <v>1</v>
      </c>
      <c r="AA93" s="49">
        <v>0</v>
      </c>
      <c r="AB93" s="27">
        <v>0</v>
      </c>
      <c r="AC93" s="27">
        <v>0</v>
      </c>
    </row>
    <row r="94" spans="1:29" x14ac:dyDescent="0.3">
      <c r="A94" s="79"/>
      <c r="B94" s="63"/>
      <c r="C94" s="84" t="s">
        <v>292</v>
      </c>
      <c r="D94" s="85"/>
      <c r="E94" s="67" t="s">
        <v>126</v>
      </c>
      <c r="F94" s="86"/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7">
        <v>1</v>
      </c>
      <c r="T94" s="27">
        <v>1</v>
      </c>
      <c r="U94" s="27">
        <v>1</v>
      </c>
      <c r="V94" s="27">
        <v>1</v>
      </c>
      <c r="W94" s="27">
        <v>1</v>
      </c>
      <c r="X94" s="27">
        <v>1</v>
      </c>
      <c r="Y94" s="27">
        <v>1</v>
      </c>
      <c r="Z94" s="27">
        <v>1</v>
      </c>
      <c r="AA94" s="49">
        <v>0</v>
      </c>
      <c r="AB94" s="27">
        <v>0</v>
      </c>
      <c r="AC94" s="27">
        <v>0</v>
      </c>
    </row>
    <row r="95" spans="1:29" x14ac:dyDescent="0.3">
      <c r="A95" s="79"/>
      <c r="B95" s="63"/>
      <c r="C95" s="84" t="s">
        <v>293</v>
      </c>
      <c r="D95" s="85"/>
      <c r="E95" s="67" t="s">
        <v>127</v>
      </c>
      <c r="F95" s="86"/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7">
        <v>1</v>
      </c>
      <c r="S95" s="27">
        <v>1</v>
      </c>
      <c r="T95" s="27">
        <v>1</v>
      </c>
      <c r="U95" s="27">
        <v>1</v>
      </c>
      <c r="V95" s="27">
        <v>1</v>
      </c>
      <c r="W95" s="27">
        <v>1</v>
      </c>
      <c r="X95" s="27">
        <v>1</v>
      </c>
      <c r="Y95" s="27">
        <v>1</v>
      </c>
      <c r="Z95" s="27">
        <v>1</v>
      </c>
      <c r="AA95" s="49">
        <v>0</v>
      </c>
      <c r="AB95" s="27">
        <v>0</v>
      </c>
      <c r="AC95" s="27">
        <v>0</v>
      </c>
    </row>
    <row r="96" spans="1:29" x14ac:dyDescent="0.3">
      <c r="A96" s="79"/>
      <c r="B96" s="63"/>
      <c r="C96" s="84" t="s">
        <v>294</v>
      </c>
      <c r="D96" s="85"/>
      <c r="E96" s="67" t="s">
        <v>125</v>
      </c>
      <c r="F96" s="86"/>
      <c r="G96" s="27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  <c r="Q96" s="27">
        <v>1</v>
      </c>
      <c r="R96" s="27">
        <v>1</v>
      </c>
      <c r="S96" s="27">
        <v>1</v>
      </c>
      <c r="T96" s="27">
        <v>1</v>
      </c>
      <c r="U96" s="27">
        <v>1</v>
      </c>
      <c r="V96" s="27">
        <v>1</v>
      </c>
      <c r="W96" s="27">
        <v>1</v>
      </c>
      <c r="X96" s="27">
        <v>1</v>
      </c>
      <c r="Y96" s="27">
        <v>1</v>
      </c>
      <c r="Z96" s="27">
        <v>1</v>
      </c>
      <c r="AA96" s="49">
        <v>0</v>
      </c>
      <c r="AB96" s="27">
        <v>0</v>
      </c>
      <c r="AC96" s="27">
        <v>0</v>
      </c>
    </row>
    <row r="97" spans="1:29" x14ac:dyDescent="0.3">
      <c r="A97" s="79"/>
      <c r="B97" s="63"/>
      <c r="C97" s="84" t="s">
        <v>295</v>
      </c>
      <c r="D97" s="85"/>
      <c r="E97" s="67" t="s">
        <v>125</v>
      </c>
      <c r="F97" s="86"/>
      <c r="G97" s="58">
        <v>1</v>
      </c>
      <c r="H97" s="58">
        <v>1</v>
      </c>
      <c r="I97" s="58">
        <v>1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  <c r="Q97" s="58">
        <v>1</v>
      </c>
      <c r="R97" s="58">
        <v>1</v>
      </c>
      <c r="S97" s="58">
        <v>1</v>
      </c>
      <c r="T97" s="58">
        <v>1</v>
      </c>
      <c r="U97" s="58">
        <v>1</v>
      </c>
      <c r="V97" s="58">
        <v>1</v>
      </c>
      <c r="W97" s="58">
        <v>1</v>
      </c>
      <c r="X97" s="58">
        <v>1</v>
      </c>
      <c r="Y97" s="58">
        <v>1</v>
      </c>
      <c r="Z97" s="58">
        <v>1</v>
      </c>
      <c r="AA97" s="49">
        <v>0</v>
      </c>
      <c r="AB97" s="27">
        <v>0</v>
      </c>
      <c r="AC97" s="27">
        <v>0</v>
      </c>
    </row>
    <row r="98" spans="1:29" x14ac:dyDescent="0.3">
      <c r="A98" s="79"/>
      <c r="B98" s="64"/>
      <c r="C98" s="84" t="s">
        <v>302</v>
      </c>
      <c r="D98" s="85"/>
      <c r="E98" s="67" t="s">
        <v>127</v>
      </c>
      <c r="F98" s="68"/>
      <c r="G98" s="58">
        <v>1</v>
      </c>
      <c r="H98" s="58">
        <v>1</v>
      </c>
      <c r="I98" s="58">
        <v>1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  <c r="Q98" s="58">
        <v>1</v>
      </c>
      <c r="R98" s="58">
        <v>1</v>
      </c>
      <c r="S98" s="58">
        <v>1</v>
      </c>
      <c r="T98" s="58">
        <v>1</v>
      </c>
      <c r="U98" s="58">
        <v>1</v>
      </c>
      <c r="V98" s="58">
        <v>1</v>
      </c>
      <c r="W98" s="58">
        <v>1</v>
      </c>
      <c r="X98" s="58">
        <v>1</v>
      </c>
      <c r="Y98" s="58">
        <v>1</v>
      </c>
      <c r="Z98" s="58">
        <v>1</v>
      </c>
      <c r="AA98" s="49">
        <v>0</v>
      </c>
      <c r="AB98" s="27">
        <v>0</v>
      </c>
      <c r="AC98" s="27">
        <v>0</v>
      </c>
    </row>
    <row r="99" spans="1:29" x14ac:dyDescent="0.3">
      <c r="A99" s="79"/>
      <c r="B99" s="79" t="s">
        <v>23</v>
      </c>
      <c r="C99" s="104" t="s">
        <v>28</v>
      </c>
      <c r="D99" s="104"/>
      <c r="E99" s="106" t="s">
        <v>30</v>
      </c>
      <c r="F99" s="100"/>
      <c r="G99" s="11">
        <v>10</v>
      </c>
      <c r="H99" s="11">
        <v>10</v>
      </c>
      <c r="I99" s="11">
        <v>10</v>
      </c>
      <c r="J99" s="11">
        <v>10</v>
      </c>
      <c r="K99" s="11">
        <v>10</v>
      </c>
      <c r="L99" s="11">
        <v>10</v>
      </c>
      <c r="M99" s="11">
        <v>10</v>
      </c>
      <c r="N99" s="11">
        <v>10</v>
      </c>
      <c r="O99" s="11">
        <v>10</v>
      </c>
      <c r="P99" s="11">
        <v>10</v>
      </c>
      <c r="Q99" s="11">
        <v>10</v>
      </c>
      <c r="R99" s="11">
        <v>10</v>
      </c>
      <c r="S99" s="11">
        <v>10</v>
      </c>
      <c r="T99" s="11">
        <v>10</v>
      </c>
      <c r="U99" s="11">
        <v>10</v>
      </c>
      <c r="V99" s="11">
        <v>10</v>
      </c>
      <c r="W99" s="11">
        <v>10</v>
      </c>
      <c r="X99" s="11">
        <v>10</v>
      </c>
      <c r="Y99" s="11">
        <v>10</v>
      </c>
      <c r="Z99" s="11">
        <v>10</v>
      </c>
      <c r="AA99" s="11">
        <v>5</v>
      </c>
      <c r="AB99" s="53">
        <v>0</v>
      </c>
      <c r="AC99" s="11">
        <v>0</v>
      </c>
    </row>
    <row r="100" spans="1:29" x14ac:dyDescent="0.3">
      <c r="A100" s="79"/>
      <c r="B100" s="79"/>
      <c r="C100" s="104" t="s">
        <v>29</v>
      </c>
      <c r="D100" s="104"/>
      <c r="E100" s="106" t="s">
        <v>30</v>
      </c>
      <c r="F100" s="100"/>
      <c r="G100" s="11">
        <v>10</v>
      </c>
      <c r="H100" s="11">
        <v>10</v>
      </c>
      <c r="I100" s="11">
        <v>10</v>
      </c>
      <c r="J100" s="11">
        <v>10</v>
      </c>
      <c r="K100" s="11">
        <v>10</v>
      </c>
      <c r="L100" s="11">
        <v>10</v>
      </c>
      <c r="M100" s="11">
        <v>10</v>
      </c>
      <c r="N100" s="11">
        <v>10</v>
      </c>
      <c r="O100" s="11">
        <v>10</v>
      </c>
      <c r="P100" s="11">
        <v>10</v>
      </c>
      <c r="Q100" s="11">
        <v>10</v>
      </c>
      <c r="R100" s="11">
        <v>10</v>
      </c>
      <c r="S100" s="11">
        <v>10</v>
      </c>
      <c r="T100" s="11">
        <v>10</v>
      </c>
      <c r="U100" s="11">
        <v>10</v>
      </c>
      <c r="V100" s="11">
        <v>10</v>
      </c>
      <c r="W100" s="11">
        <v>10</v>
      </c>
      <c r="X100" s="11">
        <v>10</v>
      </c>
      <c r="Y100" s="11">
        <v>10</v>
      </c>
      <c r="Z100" s="11">
        <v>10</v>
      </c>
      <c r="AA100" s="11">
        <v>10</v>
      </c>
      <c r="AB100" s="11">
        <v>4</v>
      </c>
      <c r="AC100" s="53">
        <v>0</v>
      </c>
    </row>
    <row r="101" spans="1:29" x14ac:dyDescent="0.3">
      <c r="A101" s="79"/>
      <c r="B101" s="78" t="s">
        <v>12</v>
      </c>
      <c r="C101" s="78"/>
      <c r="D101" s="78"/>
      <c r="E101" s="105" t="s">
        <v>11</v>
      </c>
      <c r="F101" s="105"/>
      <c r="G101" s="106">
        <f>SUM(G17:G100)</f>
        <v>197.5</v>
      </c>
      <c r="H101" s="106"/>
      <c r="I101" s="11">
        <f t="shared" ref="I101:AC101" si="0">SUM(I17:I100)</f>
        <v>204</v>
      </c>
      <c r="J101" s="11">
        <f t="shared" si="0"/>
        <v>194</v>
      </c>
      <c r="K101" s="11">
        <f t="shared" si="0"/>
        <v>186</v>
      </c>
      <c r="L101" s="11">
        <f t="shared" si="0"/>
        <v>176</v>
      </c>
      <c r="M101" s="11">
        <f t="shared" si="0"/>
        <v>159.5</v>
      </c>
      <c r="N101" s="11">
        <f t="shared" si="0"/>
        <v>150</v>
      </c>
      <c r="O101" s="11">
        <f t="shared" si="0"/>
        <v>134</v>
      </c>
      <c r="P101" s="11">
        <f t="shared" si="0"/>
        <v>126</v>
      </c>
      <c r="Q101" s="11">
        <f t="shared" si="0"/>
        <v>106.5</v>
      </c>
      <c r="R101" s="11">
        <f t="shared" si="0"/>
        <v>87</v>
      </c>
      <c r="S101" s="11">
        <f t="shared" si="0"/>
        <v>75</v>
      </c>
      <c r="T101" s="11">
        <f t="shared" si="0"/>
        <v>71</v>
      </c>
      <c r="U101" s="11">
        <f t="shared" si="0"/>
        <v>68</v>
      </c>
      <c r="V101" s="11">
        <f t="shared" si="0"/>
        <v>64</v>
      </c>
      <c r="W101" s="11">
        <f t="shared" si="0"/>
        <v>56</v>
      </c>
      <c r="X101" s="11">
        <f t="shared" si="0"/>
        <v>48</v>
      </c>
      <c r="Y101" s="11">
        <f t="shared" si="0"/>
        <v>35.5</v>
      </c>
      <c r="Z101" s="11">
        <f t="shared" si="0"/>
        <v>27</v>
      </c>
      <c r="AA101" s="11">
        <f t="shared" si="0"/>
        <v>14</v>
      </c>
      <c r="AB101" s="11">
        <f t="shared" si="0"/>
        <v>4</v>
      </c>
      <c r="AC101" s="11">
        <f t="shared" si="0"/>
        <v>0</v>
      </c>
    </row>
    <row r="102" spans="1:29" x14ac:dyDescent="0.3">
      <c r="A102" s="79"/>
      <c r="B102" s="78"/>
      <c r="C102" s="78"/>
      <c r="D102" s="78"/>
      <c r="E102" s="105" t="s">
        <v>31</v>
      </c>
      <c r="F102" s="105"/>
      <c r="G102" s="106">
        <f>SUM(H17:H100)</f>
        <v>208</v>
      </c>
      <c r="H102" s="106"/>
      <c r="I102" s="11">
        <f>SUM(I17:I100)</f>
        <v>204</v>
      </c>
      <c r="J102" s="11">
        <f>SUM(J17:J100)</f>
        <v>194</v>
      </c>
      <c r="K102" s="11">
        <f>SUM(K17:K100)</f>
        <v>186</v>
      </c>
      <c r="L102" s="11">
        <f>SUM(L17:L100)-L20</f>
        <v>178</v>
      </c>
      <c r="M102" s="11">
        <f>SUM(M17:M100)-M22-M29</f>
        <v>161</v>
      </c>
      <c r="N102" s="11">
        <f>SUM(N17:N100)-N32</f>
        <v>152</v>
      </c>
      <c r="O102" s="11">
        <f>SUM(O17:O100)-O39-O41</f>
        <v>136</v>
      </c>
      <c r="P102" s="11">
        <f>SUM(P17:P100)</f>
        <v>126</v>
      </c>
      <c r="Q102" s="11">
        <f>SUM(Q17:Q100)-Q45-Q47</f>
        <v>108</v>
      </c>
      <c r="R102" s="11">
        <f>SUM(R17:R100)-R62-R57-R53</f>
        <v>86</v>
      </c>
      <c r="S102" s="11">
        <f>SUM(S17:S100)-S67-S64</f>
        <v>75</v>
      </c>
      <c r="T102" s="11">
        <f>SUM(T17:T100)</f>
        <v>71</v>
      </c>
      <c r="U102" s="11">
        <f>SUM(U17:U100)</f>
        <v>68</v>
      </c>
      <c r="V102" s="11">
        <f>SUM(V17:V100)</f>
        <v>64</v>
      </c>
      <c r="W102" s="11">
        <f>SUM(W17:W100)-W59</f>
        <v>55</v>
      </c>
      <c r="X102" s="11">
        <f>SUM(X17:X100)</f>
        <v>48</v>
      </c>
      <c r="Y102" s="11">
        <f>SUM(Y17:Y100)-Y70-Y75</f>
        <v>37</v>
      </c>
      <c r="Z102" s="11">
        <f>SUM(Z17:Z100)-Z80-Z86</f>
        <v>28</v>
      </c>
      <c r="AA102" s="11">
        <f>SUM(AA17:AA100)-AA92-AA90</f>
        <v>15</v>
      </c>
      <c r="AB102" s="11">
        <f>SUM(AB17:AB100)</f>
        <v>4</v>
      </c>
      <c r="AC102" s="11">
        <f>SUM(AC17:AC100)</f>
        <v>0</v>
      </c>
    </row>
  </sheetData>
  <mergeCells count="189">
    <mergeCell ref="C34:D34"/>
    <mergeCell ref="C35:D35"/>
    <mergeCell ref="E34:F34"/>
    <mergeCell ref="E35:F35"/>
    <mergeCell ref="C36:D36"/>
    <mergeCell ref="E36:F36"/>
    <mergeCell ref="C58:D58"/>
    <mergeCell ref="C56:D56"/>
    <mergeCell ref="E56:F56"/>
    <mergeCell ref="E42:F42"/>
    <mergeCell ref="C42:D42"/>
    <mergeCell ref="C54:D54"/>
    <mergeCell ref="E54:F54"/>
    <mergeCell ref="E66:F66"/>
    <mergeCell ref="C78:D78"/>
    <mergeCell ref="E78:F78"/>
    <mergeCell ref="C87:D87"/>
    <mergeCell ref="E87:F87"/>
    <mergeCell ref="E43:F43"/>
    <mergeCell ref="E44:F44"/>
    <mergeCell ref="E49:F49"/>
    <mergeCell ref="B17:D17"/>
    <mergeCell ref="A17:A102"/>
    <mergeCell ref="E18:F18"/>
    <mergeCell ref="E17:F17"/>
    <mergeCell ref="E100:F100"/>
    <mergeCell ref="E101:F101"/>
    <mergeCell ref="E63:F63"/>
    <mergeCell ref="C82:D82"/>
    <mergeCell ref="C83:D83"/>
    <mergeCell ref="C85:D85"/>
    <mergeCell ref="C88:D88"/>
    <mergeCell ref="C89:D89"/>
    <mergeCell ref="E89:F89"/>
    <mergeCell ref="C91:D91"/>
    <mergeCell ref="E60:F60"/>
    <mergeCell ref="E71:F71"/>
    <mergeCell ref="C44:D44"/>
    <mergeCell ref="C99:D99"/>
    <mergeCell ref="C31:D31"/>
    <mergeCell ref="C33:D33"/>
    <mergeCell ref="E98:F98"/>
    <mergeCell ref="C98:D98"/>
    <mergeCell ref="C66:D66"/>
    <mergeCell ref="G102:H102"/>
    <mergeCell ref="E99:F99"/>
    <mergeCell ref="C100:D100"/>
    <mergeCell ref="G101:H101"/>
    <mergeCell ref="E81:F81"/>
    <mergeCell ref="E72:F72"/>
    <mergeCell ref="E73:F73"/>
    <mergeCell ref="E74:F74"/>
    <mergeCell ref="E77:F77"/>
    <mergeCell ref="E82:F82"/>
    <mergeCell ref="E83:F83"/>
    <mergeCell ref="E85:F85"/>
    <mergeCell ref="E91:F91"/>
    <mergeCell ref="E88:F88"/>
    <mergeCell ref="E84:F84"/>
    <mergeCell ref="C84:D84"/>
    <mergeCell ref="E97:F97"/>
    <mergeCell ref="C93:D93"/>
    <mergeCell ref="C96:D96"/>
    <mergeCell ref="E93:F93"/>
    <mergeCell ref="A1:B1"/>
    <mergeCell ref="A2:B2"/>
    <mergeCell ref="A3:B3"/>
    <mergeCell ref="A4:B4"/>
    <mergeCell ref="B7:E7"/>
    <mergeCell ref="B14:C14"/>
    <mergeCell ref="E21:F21"/>
    <mergeCell ref="E23:F23"/>
    <mergeCell ref="B19:D19"/>
    <mergeCell ref="E19:F19"/>
    <mergeCell ref="C23:D23"/>
    <mergeCell ref="E16:F16"/>
    <mergeCell ref="C16:D16"/>
    <mergeCell ref="B18:D18"/>
    <mergeCell ref="B101:D102"/>
    <mergeCell ref="E50:F50"/>
    <mergeCell ref="B33:B43"/>
    <mergeCell ref="C61:D61"/>
    <mergeCell ref="E61:F61"/>
    <mergeCell ref="C69:D69"/>
    <mergeCell ref="E69:F69"/>
    <mergeCell ref="C79:D79"/>
    <mergeCell ref="E79:F79"/>
    <mergeCell ref="E102:F102"/>
    <mergeCell ref="B99:B100"/>
    <mergeCell ref="C46:D46"/>
    <mergeCell ref="C48:D48"/>
    <mergeCell ref="C49:D49"/>
    <mergeCell ref="C60:D60"/>
    <mergeCell ref="C50:D50"/>
    <mergeCell ref="C51:D51"/>
    <mergeCell ref="E51:F51"/>
    <mergeCell ref="C55:D55"/>
    <mergeCell ref="C52:D52"/>
    <mergeCell ref="E96:F96"/>
    <mergeCell ref="C43:D43"/>
    <mergeCell ref="C30:D30"/>
    <mergeCell ref="C74:D74"/>
    <mergeCell ref="C76:D76"/>
    <mergeCell ref="C39:D39"/>
    <mergeCell ref="C41:D41"/>
    <mergeCell ref="C64:D64"/>
    <mergeCell ref="E52:F52"/>
    <mergeCell ref="E55:F55"/>
    <mergeCell ref="E38:F38"/>
    <mergeCell ref="E40:F40"/>
    <mergeCell ref="C38:D38"/>
    <mergeCell ref="C40:D40"/>
    <mergeCell ref="C63:D63"/>
    <mergeCell ref="C65:D65"/>
    <mergeCell ref="E39:F39"/>
    <mergeCell ref="E41:F41"/>
    <mergeCell ref="C37:D37"/>
    <mergeCell ref="E31:F31"/>
    <mergeCell ref="E33:F33"/>
    <mergeCell ref="E37:F37"/>
    <mergeCell ref="E58:F58"/>
    <mergeCell ref="E46:F46"/>
    <mergeCell ref="E48:F48"/>
    <mergeCell ref="E65:F65"/>
    <mergeCell ref="E68:F68"/>
    <mergeCell ref="E76:F76"/>
    <mergeCell ref="C97:D97"/>
    <mergeCell ref="B44:B68"/>
    <mergeCell ref="B79:B88"/>
    <mergeCell ref="E95:F95"/>
    <mergeCell ref="E45:F45"/>
    <mergeCell ref="C45:D45"/>
    <mergeCell ref="E47:F47"/>
    <mergeCell ref="C47:D47"/>
    <mergeCell ref="E53:F53"/>
    <mergeCell ref="C53:D53"/>
    <mergeCell ref="E57:F57"/>
    <mergeCell ref="C57:D57"/>
    <mergeCell ref="E59:F59"/>
    <mergeCell ref="C59:D59"/>
    <mergeCell ref="E62:F62"/>
    <mergeCell ref="C62:D62"/>
    <mergeCell ref="E64:F64"/>
    <mergeCell ref="C68:D68"/>
    <mergeCell ref="C71:D71"/>
    <mergeCell ref="C72:D72"/>
    <mergeCell ref="C73:D73"/>
    <mergeCell ref="E20:F20"/>
    <mergeCell ref="B20:D20"/>
    <mergeCell ref="C22:D22"/>
    <mergeCell ref="E22:F22"/>
    <mergeCell ref="C29:D29"/>
    <mergeCell ref="E29:F29"/>
    <mergeCell ref="B21:B32"/>
    <mergeCell ref="C32:D32"/>
    <mergeCell ref="E32:F32"/>
    <mergeCell ref="C27:D27"/>
    <mergeCell ref="C21:D21"/>
    <mergeCell ref="E28:F28"/>
    <mergeCell ref="C28:D28"/>
    <mergeCell ref="C24:D24"/>
    <mergeCell ref="C25:D25"/>
    <mergeCell ref="C26:D26"/>
    <mergeCell ref="E24:F24"/>
    <mergeCell ref="E25:F25"/>
    <mergeCell ref="E26:F26"/>
    <mergeCell ref="E27:F27"/>
    <mergeCell ref="E30:F30"/>
    <mergeCell ref="E86:F86"/>
    <mergeCell ref="C86:D86"/>
    <mergeCell ref="B89:B98"/>
    <mergeCell ref="E90:F90"/>
    <mergeCell ref="C90:D90"/>
    <mergeCell ref="C92:D92"/>
    <mergeCell ref="E92:F92"/>
    <mergeCell ref="E67:F67"/>
    <mergeCell ref="C67:D67"/>
    <mergeCell ref="B69:B78"/>
    <mergeCell ref="E70:F70"/>
    <mergeCell ref="C70:D70"/>
    <mergeCell ref="E75:F75"/>
    <mergeCell ref="C75:D75"/>
    <mergeCell ref="E80:F80"/>
    <mergeCell ref="C80:D80"/>
    <mergeCell ref="C77:D77"/>
    <mergeCell ref="C81:D81"/>
    <mergeCell ref="C94:D94"/>
    <mergeCell ref="C95:D95"/>
    <mergeCell ref="E94:F94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E18" sqref="E18"/>
    </sheetView>
  </sheetViews>
  <sheetFormatPr defaultRowHeight="14.4" x14ac:dyDescent="0.3"/>
  <cols>
    <col min="2" max="11" width="10" customWidth="1"/>
  </cols>
  <sheetData>
    <row r="1" spans="1:11" ht="16.8" x14ac:dyDescent="0.3">
      <c r="A1" s="109" t="s">
        <v>33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 ht="16.8" x14ac:dyDescent="0.3">
      <c r="A2" s="112"/>
      <c r="B2" s="113" t="s">
        <v>123</v>
      </c>
      <c r="C2" s="113"/>
      <c r="D2" s="113" t="s">
        <v>127</v>
      </c>
      <c r="E2" s="113"/>
      <c r="F2" s="113" t="s">
        <v>122</v>
      </c>
      <c r="G2" s="113"/>
      <c r="H2" s="113" t="s">
        <v>126</v>
      </c>
      <c r="I2" s="113"/>
      <c r="J2" s="113" t="s">
        <v>125</v>
      </c>
      <c r="K2" s="114"/>
    </row>
    <row r="3" spans="1:11" ht="16.8" x14ac:dyDescent="0.3">
      <c r="A3" s="112"/>
      <c r="B3" s="12" t="s">
        <v>11</v>
      </c>
      <c r="C3" s="12" t="s">
        <v>31</v>
      </c>
      <c r="D3" s="12" t="s">
        <v>11</v>
      </c>
      <c r="E3" s="12" t="s">
        <v>31</v>
      </c>
      <c r="F3" s="12" t="s">
        <v>11</v>
      </c>
      <c r="G3" s="12" t="s">
        <v>31</v>
      </c>
      <c r="H3" s="12" t="s">
        <v>11</v>
      </c>
      <c r="I3" s="12" t="s">
        <v>31</v>
      </c>
      <c r="J3" s="12" t="s">
        <v>11</v>
      </c>
      <c r="K3" s="13" t="s">
        <v>31</v>
      </c>
    </row>
    <row r="4" spans="1:11" ht="16.8" x14ac:dyDescent="0.3">
      <c r="A4" s="16" t="s">
        <v>4</v>
      </c>
      <c r="B4" s="14">
        <f ca="1">'Sprint 1'!$D$9</f>
        <v>61.7</v>
      </c>
      <c r="C4" s="14">
        <f ca="1">'Sprint 1'!$E$9</f>
        <v>60</v>
      </c>
      <c r="D4" s="14">
        <f ca="1">'Sprint 1'!$D$10</f>
        <v>69.2</v>
      </c>
      <c r="E4" s="14">
        <f ca="1">'Sprint 1'!$E$10</f>
        <v>75.5</v>
      </c>
      <c r="F4" s="14">
        <f ca="1">'Sprint 1'!$D$11</f>
        <v>63.2</v>
      </c>
      <c r="G4" s="14">
        <f ca="1">'Sprint 1'!$E$11</f>
        <v>67.5</v>
      </c>
      <c r="H4" s="14">
        <f ca="1">'Sprint 1'!$D$12</f>
        <v>58.2</v>
      </c>
      <c r="I4" s="14">
        <f ca="1">'Sprint 1'!$E$12</f>
        <v>60.5</v>
      </c>
      <c r="J4" s="14">
        <f ca="1">'Sprint 1'!$D$13</f>
        <v>63.7</v>
      </c>
      <c r="K4" s="14">
        <f ca="1">'Sprint 1'!$E$13</f>
        <v>63.5</v>
      </c>
    </row>
    <row r="5" spans="1:11" ht="16.8" x14ac:dyDescent="0.3">
      <c r="A5" s="16" t="s">
        <v>19</v>
      </c>
      <c r="B5" s="14">
        <f ca="1">'Sprint 2'!$D$9</f>
        <v>47.75</v>
      </c>
      <c r="C5" s="14">
        <f ca="1">'Sprint 2'!$E$9</f>
        <v>47.5</v>
      </c>
      <c r="D5" s="14">
        <f ca="1">'Sprint 2'!$D$10</f>
        <v>55</v>
      </c>
      <c r="E5" s="14">
        <f ca="1">'Sprint 2'!$E$10</f>
        <v>60</v>
      </c>
      <c r="F5" s="14">
        <f ca="1">'Sprint 2'!$D$11</f>
        <v>46.75</v>
      </c>
      <c r="G5" s="14">
        <f ca="1">'Sprint 2'!$E$11</f>
        <v>47</v>
      </c>
      <c r="H5" s="14">
        <f ca="1">'Sprint 2'!$D$12</f>
        <v>42.75</v>
      </c>
      <c r="I5" s="14">
        <f ca="1">'Sprint 2'!$E$12</f>
        <v>44</v>
      </c>
      <c r="J5" s="14">
        <f ca="1">'Sprint 2'!$D$13</f>
        <v>40.75</v>
      </c>
      <c r="K5" s="14">
        <f ca="1">'Sprint 2'!$E$13</f>
        <v>43.5</v>
      </c>
    </row>
    <row r="6" spans="1:11" ht="16.8" x14ac:dyDescent="0.3">
      <c r="A6" s="16" t="s">
        <v>20</v>
      </c>
      <c r="B6" s="14">
        <f ca="1">'Sprint 3'!$D$9</f>
        <v>41.7</v>
      </c>
      <c r="C6" s="14">
        <f ca="1">'Sprint 3'!$E$9</f>
        <v>44.5</v>
      </c>
      <c r="D6" s="14">
        <f ca="1">'Sprint 3'!$D$10</f>
        <v>45.95</v>
      </c>
      <c r="E6" s="14">
        <f ca="1">'Sprint 3'!$E$10</f>
        <v>47.5</v>
      </c>
      <c r="F6" s="14">
        <f ca="1">'Sprint 3'!$D$11</f>
        <v>39.700000000000003</v>
      </c>
      <c r="G6" s="14">
        <f ca="1">'Sprint 3'!$E$11</f>
        <v>40</v>
      </c>
      <c r="H6" s="14">
        <f ca="1">'Sprint 3'!$D$12</f>
        <v>34.200000000000003</v>
      </c>
      <c r="I6" s="14">
        <f ca="1">'Sprint 3'!$E$12</f>
        <v>37</v>
      </c>
      <c r="J6" s="14">
        <f ca="1">'Sprint 3'!$D$13</f>
        <v>35.950000000000003</v>
      </c>
      <c r="K6" s="14">
        <f ca="1">'Sprint 3'!$E$13</f>
        <v>39</v>
      </c>
    </row>
    <row r="7" spans="1:11" ht="17.399999999999999" thickBot="1" x14ac:dyDescent="0.35">
      <c r="A7" s="17" t="s">
        <v>12</v>
      </c>
      <c r="B7" s="15">
        <f ca="1">SUM(B4:B6)</f>
        <v>151.15</v>
      </c>
      <c r="C7" s="15">
        <f t="shared" ref="C7:K7" ca="1" si="0">SUM(C4:C6)</f>
        <v>152</v>
      </c>
      <c r="D7" s="15">
        <f t="shared" ca="1" si="0"/>
        <v>170.15</v>
      </c>
      <c r="E7" s="15">
        <f t="shared" ca="1" si="0"/>
        <v>183</v>
      </c>
      <c r="F7" s="15">
        <f t="shared" ca="1" si="0"/>
        <v>149.65</v>
      </c>
      <c r="G7" s="15">
        <f t="shared" ca="1" si="0"/>
        <v>154.5</v>
      </c>
      <c r="H7" s="15">
        <f t="shared" ca="1" si="0"/>
        <v>135.15</v>
      </c>
      <c r="I7" s="15">
        <f t="shared" ca="1" si="0"/>
        <v>141.5</v>
      </c>
      <c r="J7" s="15">
        <f t="shared" ca="1" si="0"/>
        <v>140.4</v>
      </c>
      <c r="K7" s="15">
        <f t="shared" ca="1" si="0"/>
        <v>146</v>
      </c>
    </row>
    <row r="9" spans="1:11" ht="15" thickBot="1" x14ac:dyDescent="0.35"/>
    <row r="10" spans="1:11" ht="16.8" x14ac:dyDescent="0.3">
      <c r="E10" s="107" t="s">
        <v>34</v>
      </c>
      <c r="F10" s="108"/>
    </row>
    <row r="11" spans="1:11" ht="16.8" x14ac:dyDescent="0.3">
      <c r="E11" s="18" t="s">
        <v>11</v>
      </c>
      <c r="F11" s="19">
        <f ca="1">SUMIF($B$3:$K$3,"Thực tế",$B$7:$K$7)</f>
        <v>746.5</v>
      </c>
    </row>
    <row r="12" spans="1:11" ht="17.399999999999999" thickBot="1" x14ac:dyDescent="0.35">
      <c r="E12" s="20" t="s">
        <v>31</v>
      </c>
      <c r="F12" s="21">
        <f ca="1">SUMIF($B$3:$K$3,"Ước tính",$B$7:$K$7)</f>
        <v>777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OS</cp:lastModifiedBy>
  <dcterms:created xsi:type="dcterms:W3CDTF">2021-04-23T08:05:10Z</dcterms:created>
  <dcterms:modified xsi:type="dcterms:W3CDTF">2025-04-25T06:21:18Z</dcterms:modified>
</cp:coreProperties>
</file>