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" sheetId="1" r:id="rId4"/>
    <sheet state="hidden" name="Sprint 2" sheetId="2" r:id="rId5"/>
    <sheet state="hidden" name="Sprint 3" sheetId="3" r:id="rId6"/>
    <sheet state="visible" name="Total" sheetId="4" r:id="rId7"/>
  </sheets>
  <definedNames/>
  <calcPr/>
  <extLst>
    <ext uri="GoogleSheetsCustomDataVersion2">
      <go:sheetsCustomData xmlns:go="http://customooxmlschemas.google.com/" r:id="rId8" roundtripDataChecksum="ViWX8wzw+XLGwib6icvGjOWlrBnn/n7lf079XUA7qYg="/>
    </ext>
  </extLst>
</workbook>
</file>

<file path=xl/sharedStrings.xml><?xml version="1.0" encoding="utf-8"?>
<sst xmlns="http://schemas.openxmlformats.org/spreadsheetml/2006/main" count="593" uniqueCount="267">
  <si>
    <t>Project name:</t>
  </si>
  <si>
    <t>WEBSITE TƯ VẤN VÀ QUẢN LÝ HỒ SƠ PHÁP LÝ TÍCH HỢP AI ĐỂ NÂNG CAO HIỆU QUẢ TRA CỨU</t>
  </si>
  <si>
    <t>Kết thúc đúng hạn</t>
  </si>
  <si>
    <t>Module name:</t>
  </si>
  <si>
    <t>Sprint 1</t>
  </si>
  <si>
    <t>Muộn</t>
  </si>
  <si>
    <t>Start date:</t>
  </si>
  <si>
    <t>Trước thời hạn</t>
  </si>
  <si>
    <t>End date:</t>
  </si>
  <si>
    <t>SPRINT 1 REPORT</t>
  </si>
  <si>
    <t>No</t>
  </si>
  <si>
    <t>Thành viên</t>
  </si>
  <si>
    <t>Thực tế</t>
  </si>
  <si>
    <t>Ước tính</t>
  </si>
  <si>
    <t>Huỳnh Văn Quý</t>
  </si>
  <si>
    <t>Phạm Minh Quân</t>
  </si>
  <si>
    <t>Lê Hoàng Phúc</t>
  </si>
  <si>
    <t>Trần Kim Thịnh</t>
  </si>
  <si>
    <t>Nguyễn Ngọc Kỳ Phương</t>
  </si>
  <si>
    <t>Tổng</t>
  </si>
  <si>
    <t>Sprint</t>
  </si>
  <si>
    <t>Compoment</t>
  </si>
  <si>
    <t>Task name</t>
  </si>
  <si>
    <t>Responsible Member</t>
  </si>
  <si>
    <t>Họp kế hoạch Sprint</t>
  </si>
  <si>
    <t>All team</t>
  </si>
  <si>
    <t>Tạo Sprint Backlog 1</t>
  </si>
  <si>
    <t>Phương</t>
  </si>
  <si>
    <t>Tạo tài liệu kiểm thử cho Sprint</t>
  </si>
  <si>
    <t>Phúc</t>
  </si>
  <si>
    <t>Giao diện đăng ký</t>
  </si>
  <si>
    <t>Quân</t>
  </si>
  <si>
    <t>User interface design</t>
  </si>
  <si>
    <t>Giao diện đăng nhập</t>
  </si>
  <si>
    <t>Quý</t>
  </si>
  <si>
    <t>Giao diện đăng xuất</t>
  </si>
  <si>
    <t>Giao diện đổi mật khẩu</t>
  </si>
  <si>
    <t>Giao diện quên mật khẩu</t>
  </si>
  <si>
    <t>Thịnh</t>
  </si>
  <si>
    <t>Giao diện quản lý tài khoản người dùng</t>
  </si>
  <si>
    <t>Giao diện quản lý thông tin cá nhân</t>
  </si>
  <si>
    <t>Giao diện đặt lịch hẹn với luật sư</t>
  </si>
  <si>
    <t>Giao diện chatbot AI hỗ trợ tư vấn</t>
  </si>
  <si>
    <t>Giao diện chatbox tư vấn trực tiếp</t>
  </si>
  <si>
    <t>Review all user interfaces of sprint 1</t>
  </si>
  <si>
    <t>Thiết kế trường kiểm thử cho đăng ký</t>
  </si>
  <si>
    <t>Design test case</t>
  </si>
  <si>
    <t>Thiết kế trường kiểm thử cho đăng nhập</t>
  </si>
  <si>
    <t>Thiết kế trường kiểm thử cho đăng xuất</t>
  </si>
  <si>
    <t>Thiết kế trường kiểm thử cho đổi mật khẩu</t>
  </si>
  <si>
    <t>Thiết kế trường kiểm thử cho quên mật khẩu</t>
  </si>
  <si>
    <t>Thiết kế trường kiểm thử cho quản lý tài khoản người dùng</t>
  </si>
  <si>
    <t>Thiết kế trường kiểm thử cho quản lý thông tin cá nhân</t>
  </si>
  <si>
    <t>Thiết kế trường kiểm thử cho đặt lịch hẹn với luật sư</t>
  </si>
  <si>
    <t>Thiết kế trường kiểm thử cho chatbot AI hỗ trợ tư vấn</t>
  </si>
  <si>
    <t>Thiết kế trường kiểm thử cho chatbot tư vấn trực tiếp</t>
  </si>
  <si>
    <t>Review all test case of sprint 1</t>
  </si>
  <si>
    <t>Coding</t>
  </si>
  <si>
    <t xml:space="preserve">Code Front – End Đăng ký </t>
  </si>
  <si>
    <t>Code Front – End Đăng nhập</t>
  </si>
  <si>
    <t>Code Front – End Đăng xuất</t>
  </si>
  <si>
    <t>Code Back – End  Đăng ký</t>
  </si>
  <si>
    <t>Code Back – End Đăng nhập</t>
  </si>
  <si>
    <t>Code Back – End Đăng xuất</t>
  </si>
  <si>
    <t>Code Front – End Đổi mật khẩu</t>
  </si>
  <si>
    <t>Code Front – End Quên mật khẩu</t>
  </si>
  <si>
    <t>Code Back – End Đổi mật khẩu</t>
  </si>
  <si>
    <t>Code Back – End Quên mật khẩu</t>
  </si>
  <si>
    <t>Code Front – End Quản lý tài khoản người dùng.</t>
  </si>
  <si>
    <t>Code Back – End Quản lý tài khoản người dùng.</t>
  </si>
  <si>
    <t>Code Front – End Quản lý thông tin cá nhân</t>
  </si>
  <si>
    <t>Code Front – End Đặt lịch hẹn với luật sư.</t>
  </si>
  <si>
    <t>Code Front – End Chatbot hỗ trợ tư vấn</t>
  </si>
  <si>
    <t>Code Back – End Quản lý thông tin cá nhân.</t>
  </si>
  <si>
    <t>Code Back – End Đặt lịch hẹn với luật sư.</t>
  </si>
  <si>
    <t>Code Back – End Chatbot hỗ trợ tư vấn.</t>
  </si>
  <si>
    <t>Code Front – End Chatbox tư vấn trực tiếp.</t>
  </si>
  <si>
    <t>Code Back – End Chatbox tư vấn trực tiếp.</t>
  </si>
  <si>
    <t xml:space="preserve">Integrate code </t>
  </si>
  <si>
    <t>Đăng ký</t>
  </si>
  <si>
    <t>Testing</t>
  </si>
  <si>
    <t>Đăng nhập</t>
  </si>
  <si>
    <t>Đăng xuất</t>
  </si>
  <si>
    <t>Đổi mật khẩu</t>
  </si>
  <si>
    <t>Quên mật khẩu</t>
  </si>
  <si>
    <t xml:space="preserve">Thịnh </t>
  </si>
  <si>
    <t>Quản lý tài khoản người dùng</t>
  </si>
  <si>
    <t>Quản lý thông tin cá nhân</t>
  </si>
  <si>
    <t>Đặt lịch hẹn với luật sư</t>
  </si>
  <si>
    <t xml:space="preserve">Phương </t>
  </si>
  <si>
    <t>Chatbot AI hỗ trợ tư vấn</t>
  </si>
  <si>
    <t>Chatbox tư vấn trực tiếp</t>
  </si>
  <si>
    <t>Fix Bug</t>
  </si>
  <si>
    <t>Phúc, Phương</t>
  </si>
  <si>
    <t>Quân, Thịnh</t>
  </si>
  <si>
    <t>Re-testing</t>
  </si>
  <si>
    <t>Release Sprint 1</t>
  </si>
  <si>
    <t>Sprint 1 review meeting</t>
  </si>
  <si>
    <t>Sprint 1 retrospective</t>
  </si>
  <si>
    <t>Xây dựng website bán hàng tích hợp AI tìm kiếm</t>
  </si>
  <si>
    <t>Kết thúc</t>
  </si>
  <si>
    <t>Sprint 2</t>
  </si>
  <si>
    <t>Tăng ca</t>
  </si>
  <si>
    <t>Chậm tiến độ</t>
  </si>
  <si>
    <t>SPRINT 2 REPORT</t>
  </si>
  <si>
    <t>Trần Như Thành</t>
  </si>
  <si>
    <t>Nguyễn Tiến Mạnh</t>
  </si>
  <si>
    <t>Lê Đình Phương</t>
  </si>
  <si>
    <t>Lê Phước Lộc</t>
  </si>
  <si>
    <t>Huỳnh Đặng Ngọc Hoàng</t>
  </si>
  <si>
    <t>Tạo Sprint Backlog 2</t>
  </si>
  <si>
    <t>Mạnh,Hoàng</t>
  </si>
  <si>
    <t>Giao diện quản lý phòng ban</t>
  </si>
  <si>
    <t>Hoàng</t>
  </si>
  <si>
    <t xml:space="preserve">Giao diện quản lý khối </t>
  </si>
  <si>
    <t>Lộc</t>
  </si>
  <si>
    <t>Giao diện quản lý phòng</t>
  </si>
  <si>
    <t>Giao diện quản lý chuyên ngành</t>
  </si>
  <si>
    <t>Giao diện quản lý group</t>
  </si>
  <si>
    <t>Mạnh</t>
  </si>
  <si>
    <t>Giao diện xem danh sách văn đến</t>
  </si>
  <si>
    <t>Giao diện xem chi tiết văn bản đến</t>
  </si>
  <si>
    <t>Giao diện xem danh sách văn đi</t>
  </si>
  <si>
    <t>Giao diện xem chi tiết văn bản đi</t>
  </si>
  <si>
    <t>Review all user interfaces of sprint 2</t>
  </si>
  <si>
    <t>Thiết kế trường kiểm thử cho quản lý phòng ban</t>
  </si>
  <si>
    <t>Thiết kế trường kiểm thử cho quản lý khối</t>
  </si>
  <si>
    <t>Thiết kế trường kiểm thử cho quản lý phòng</t>
  </si>
  <si>
    <t>Thiết kế trường kiểm thử cho quản lý chuyên ngành</t>
  </si>
  <si>
    <t>Thiết kế trường kiểm thử cho quản lý group</t>
  </si>
  <si>
    <t>Thiết kế trường kiểm thử cho xem danh sách văn bản đến</t>
  </si>
  <si>
    <t>Thiết kế trường kiểm thử cho xem chi tiết văn bản đến</t>
  </si>
  <si>
    <t>Thiết kế trường kiểm thử cho xem danh sách văn bản đi</t>
  </si>
  <si>
    <t>Thiết kế trường kiểm thử cho xem chi tiết văn bản đi</t>
  </si>
  <si>
    <t>Review all test case of sprint 2</t>
  </si>
  <si>
    <t>Thiết kê front-end cho quản lý phòng ban</t>
  </si>
  <si>
    <t>Thành</t>
  </si>
  <si>
    <t>Code back-end cho quản lý phòng ban</t>
  </si>
  <si>
    <t>Thiết kê front-end cho quản lý khối</t>
  </si>
  <si>
    <t>Code back-end cho quản lý khối</t>
  </si>
  <si>
    <t>Thiết kê front-end cho quản lý phòng</t>
  </si>
  <si>
    <t>Code back-end cho quản lý phòng</t>
  </si>
  <si>
    <t>Thiết kê front-end cho quản lý chuyên ngành</t>
  </si>
  <si>
    <t>Code back-end cho quản lý chuyên ngành</t>
  </si>
  <si>
    <t>Thiết kê front-end cho quản lý group</t>
  </si>
  <si>
    <t>Code back-end cho quản lý group</t>
  </si>
  <si>
    <t>Thiết kê front-end cho xem danh sách văn bản đến</t>
  </si>
  <si>
    <t>Code back-end cho xem danh sách văn bản đến</t>
  </si>
  <si>
    <t>Thiết kê front-end cho xem chi tiết văn bản đến</t>
  </si>
  <si>
    <t>Code back-end cho xem chi tiết văn bản đến</t>
  </si>
  <si>
    <t>Thiết kê front-end cho xem danh sách văn bản đi</t>
  </si>
  <si>
    <t>Code back-end cho xem danh sách văn bản đi</t>
  </si>
  <si>
    <t>Thiết kê front-end cho xem chi tiết văn bản đi</t>
  </si>
  <si>
    <t>Code back-end cho xem chi tiết văn bản đi</t>
  </si>
  <si>
    <t>Mạnh,Lộc,Phương,Hoàng</t>
  </si>
  <si>
    <t>Kiểm tra quản lý phòng ban</t>
  </si>
  <si>
    <t>Kiểm tra quản lý khối</t>
  </si>
  <si>
    <t>Kiểm tra quản lý phòng</t>
  </si>
  <si>
    <t>Kiểm tra quản lý chuyên ngành</t>
  </si>
  <si>
    <t>Kiểm tra quản lý group</t>
  </si>
  <si>
    <t>Kiểm tra xem danh sách văn bản đến</t>
  </si>
  <si>
    <t>Kiểm tra xem chi tiết văn bản đến</t>
  </si>
  <si>
    <t>Kiểm tra xem danh sách văn bản đi</t>
  </si>
  <si>
    <t>Kiểm tra xem chi tiết văn bản đi</t>
  </si>
  <si>
    <t>Sửa lỗi quản lý phòng ban</t>
  </si>
  <si>
    <t>Thành,Phương</t>
  </si>
  <si>
    <t>Sửa lỗi quản lý khối</t>
  </si>
  <si>
    <t>Sửa lỗi quản lý phòng</t>
  </si>
  <si>
    <t>Sửa lỗi quản lý chuyên ngành</t>
  </si>
  <si>
    <t>Sửa lỗi quản lý group</t>
  </si>
  <si>
    <t>Sửa lỗi xem danh sách văn bản đến</t>
  </si>
  <si>
    <t>Sửa lỗi xem chi tiết văn bản đến</t>
  </si>
  <si>
    <t>Sửa lỗi xem danh sách văn bản đi</t>
  </si>
  <si>
    <t>Sửa lỗi xem chi tiết văn bản đi</t>
  </si>
  <si>
    <t>Kiểm tra lại quản lý phòng ban</t>
  </si>
  <si>
    <t>Kiểm tra lại quản lý khối</t>
  </si>
  <si>
    <t>Kiểm tra lại quản lý phòng</t>
  </si>
  <si>
    <t>Kiểm tra lại quản lý chuyên ngành</t>
  </si>
  <si>
    <t>Kiểm tra lại quản lý group</t>
  </si>
  <si>
    <t>Kiểm tra lại xem danh sách văn bản đến</t>
  </si>
  <si>
    <t>Kiểm tra lại xem chi tiết văn bản đến</t>
  </si>
  <si>
    <t>Kiểm tra lại xem danh sách văn bản đi</t>
  </si>
  <si>
    <t>Kiểm tra lại xem chi tiết văn bản đi</t>
  </si>
  <si>
    <t>Release Sprint 2</t>
  </si>
  <si>
    <t>Sprint 2 review meeting</t>
  </si>
  <si>
    <t>Sprint 2 retrospective</t>
  </si>
  <si>
    <t>Sprint 3</t>
  </si>
  <si>
    <t>S</t>
  </si>
  <si>
    <t>SPRINT 3 REPORT</t>
  </si>
  <si>
    <t>Tạo Sprint Backlog 3</t>
  </si>
  <si>
    <t>Mạnh,Lộc</t>
  </si>
  <si>
    <t>Giao diện quản lý chức vụ</t>
  </si>
  <si>
    <t>Giao diện quản lý văn bản mẫu</t>
  </si>
  <si>
    <t>Giao diện quản lý chữ ký số</t>
  </si>
  <si>
    <t>Giao diện thống kê</t>
  </si>
  <si>
    <t>Giao diện tạo văn bản đi</t>
  </si>
  <si>
    <t>Giao diện xóa văn bản</t>
  </si>
  <si>
    <t>Giao diện chỉnh sửa văn bản</t>
  </si>
  <si>
    <t>Giao diện chỉnh tìm kiếm văn bản đi</t>
  </si>
  <si>
    <t>Giao diện chỉnh tìm kiếm văn bản đến</t>
  </si>
  <si>
    <t>Giao diện tải tài liệu, văn bản mẫu</t>
  </si>
  <si>
    <t>Review all user interfaces of sprint 3</t>
  </si>
  <si>
    <t>Thiết kế trường kiểm thử cho quản lý chức vụ</t>
  </si>
  <si>
    <t>Thiết kế trường kiểm thử cho quản lý văn bản mẫu</t>
  </si>
  <si>
    <t>Thiết kế trường kiểm thử cho quản lý chữ ký số</t>
  </si>
  <si>
    <t>Thiết kế trường kiểm thử cho thống kê</t>
  </si>
  <si>
    <t>Thiết kế trường kiểm thử cho tạo văn bản đi</t>
  </si>
  <si>
    <t>Thiết kế trường kiểm thử cho xóa văn bản</t>
  </si>
  <si>
    <t>Thiết kế trường kiểm thử cho chỉnh sửa văn bản</t>
  </si>
  <si>
    <t>Thiết kế trường kiểm thử cho tải tài liệu, văn bản mẫu</t>
  </si>
  <si>
    <t>Thiết kế trường kiểm thử cho tìm kiếm văn bản đi</t>
  </si>
  <si>
    <t>Thiết kế trường kiểm thử cho tìm kiếm văn bản đến</t>
  </si>
  <si>
    <t>Thiết kê front-end cho quản lý chức vụ</t>
  </si>
  <si>
    <t>Code back-end cho quản lý chức vụ</t>
  </si>
  <si>
    <t>Thiết kê front-end cho quản lý văn bản mẫu</t>
  </si>
  <si>
    <t>Code back-end cho quản lý văn bản mẫu</t>
  </si>
  <si>
    <t>Thiết kê front-end cho quản lý chữ ký số</t>
  </si>
  <si>
    <t>Code back-end cho quản lý chữ ký số</t>
  </si>
  <si>
    <t>Thiết kê front-end cho thống kê</t>
  </si>
  <si>
    <t>Code back-end cho quản lý thống kê</t>
  </si>
  <si>
    <t>Thiết kê front-end cho tạo văn bản đi</t>
  </si>
  <si>
    <t>Code back-end cho tạo văn bản đi</t>
  </si>
  <si>
    <t>Thiết kê front-end cho xóa văn bản</t>
  </si>
  <si>
    <t>Code back-end cho xóa văn bản</t>
  </si>
  <si>
    <t>Thiết kê front-end cho chỉnh sửa văn bản</t>
  </si>
  <si>
    <t>Code back-end cho chỉnh sửa văn bản</t>
  </si>
  <si>
    <t>Thiết kê front-end cho tải tài liệu, văn bản mẫu</t>
  </si>
  <si>
    <t>Code back-end cho tải tài liệu, văn bản mẫu</t>
  </si>
  <si>
    <t>Thiết kê front-end cho tìm kiếm văn bản đi</t>
  </si>
  <si>
    <t>Code back-end cho tìm kiếm văn bản đi</t>
  </si>
  <si>
    <t>Thiết kê front-end cho tìm kiếm văn bản đến</t>
  </si>
  <si>
    <t>Code back-end cho tìm kiếm văn bản đến</t>
  </si>
  <si>
    <t>Kiểm tra quản lý chức vụ</t>
  </si>
  <si>
    <t>Kiểm tra quản lý văn bản mẫu</t>
  </si>
  <si>
    <t>Kiểm tra quản lý chữ ký số</t>
  </si>
  <si>
    <t>Kiểm tra thống kê</t>
  </si>
  <si>
    <t>Kiểm tra tạo văn bản đi</t>
  </si>
  <si>
    <t>Kiểm tra xóa văn bản</t>
  </si>
  <si>
    <t>Kiểm tra chỉnh sửa văn bản</t>
  </si>
  <si>
    <t>Kiểm tra tìm kiếm văn bản đi</t>
  </si>
  <si>
    <t>Kiểm tra tìm kiếm văn bản đến</t>
  </si>
  <si>
    <t>Kiểm tra tải tài liệu, văn bản mẫu</t>
  </si>
  <si>
    <t>Sửa lỗi quản lý chức vụ</t>
  </si>
  <si>
    <t>Thành,Hoàng</t>
  </si>
  <si>
    <t>Sửa lỗi quản lý văn bản mẫu</t>
  </si>
  <si>
    <t>Sửa lỗi quản lý chữ ký số</t>
  </si>
  <si>
    <t>Sửa lỗi thống kê</t>
  </si>
  <si>
    <t>Sửa lỗi tạo văn bản đi</t>
  </si>
  <si>
    <t>Sữa lỗi xóa văn bản</t>
  </si>
  <si>
    <t>Sữa lỗi chỉnh sửa văn bản</t>
  </si>
  <si>
    <t>Sữa lỗi tìm kiếm văn bản đi</t>
  </si>
  <si>
    <t>Sữa lỗi tìm kiếm văn bản đến</t>
  </si>
  <si>
    <t>Sữa lỗi tải tài liêu, văn bản mẫu</t>
  </si>
  <si>
    <t>Kiểm tra lại quản lý chức vụ</t>
  </si>
  <si>
    <t>Kiểm tra lại quản lý văn bản mẫu</t>
  </si>
  <si>
    <t>Kiểm tra lại quản lý chữ ký số</t>
  </si>
  <si>
    <t>Kiểm tra lại thống kê</t>
  </si>
  <si>
    <t>Kiểm tra lại tạo văn bản đi</t>
  </si>
  <si>
    <t>Kiểm tra lại xóa văn bản</t>
  </si>
  <si>
    <t xml:space="preserve">Kiểm tra lại chỉnh sửa văn bản </t>
  </si>
  <si>
    <t>Kiểm tra lại tìm kiếm văn bản đi</t>
  </si>
  <si>
    <t>Kiểm tra lại tìm kiếm văn bản đến</t>
  </si>
  <si>
    <t>Kiểm tra lại tải tài liệu, văn bản mẫu</t>
  </si>
  <si>
    <t>Sprint 3 review meeting</t>
  </si>
  <si>
    <t>Sprint 3 retrospective</t>
  </si>
  <si>
    <t>SPRINT BACKLOG REPORT</t>
  </si>
  <si>
    <t>FINAL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</si>
</sst>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5">
    <font>
      <sz val="11.0"/>
      <color theme="1"/>
      <name val="Calibri"/>
      <scheme val="minor"/>
    </font>
    <font>
      <b/>
      <sz val="13.0"/>
      <color theme="1"/>
      <name val="Times New Roman"/>
    </font>
    <font/>
    <font>
      <sz val="13.0"/>
      <color theme="1"/>
      <name val="Times New Roman"/>
    </font>
    <font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30F035"/>
        <bgColor rgb="FF30F035"/>
      </patternFill>
    </fill>
    <fill>
      <patternFill patternType="solid">
        <fgColor rgb="FFD6DCE4"/>
        <bgColor rgb="FFD6DCE4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CC00CC"/>
        <bgColor rgb="FFCC00CC"/>
      </patternFill>
    </fill>
    <fill>
      <patternFill patternType="solid">
        <fgColor rgb="FFFF66CC"/>
        <bgColor rgb="FFFF66CC"/>
      </patternFill>
    </fill>
    <fill>
      <patternFill patternType="solid">
        <fgColor rgb="FFDEEAF6"/>
        <bgColor rgb="FFDEEAF6"/>
      </patternFill>
    </fill>
    <fill>
      <patternFill patternType="solid">
        <fgColor rgb="FFD0CECE"/>
        <bgColor rgb="FFD0CECE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</fills>
  <borders count="3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/>
    </xf>
    <xf borderId="2" fillId="0" fontId="2" numFmtId="0" xfId="0" applyBorder="1" applyFont="1"/>
    <xf borderId="3" fillId="0" fontId="1" numFmtId="0" xfId="0" applyAlignment="1" applyBorder="1" applyFont="1">
      <alignment shrinkToFit="0" wrapText="1"/>
    </xf>
    <xf borderId="0" fillId="0" fontId="3" numFmtId="0" xfId="0" applyFont="1"/>
    <xf borderId="4" fillId="2" fontId="3" numFmtId="0" xfId="0" applyBorder="1" applyFill="1" applyFont="1"/>
    <xf borderId="5" fillId="0" fontId="3" numFmtId="0" xfId="0" applyAlignment="1" applyBorder="1" applyFont="1">
      <alignment horizontal="left" vertical="center"/>
    </xf>
    <xf borderId="3" fillId="0" fontId="3" numFmtId="0" xfId="0" applyBorder="1" applyFont="1"/>
    <xf borderId="6" fillId="3" fontId="3" numFmtId="0" xfId="0" applyBorder="1" applyFill="1" applyFont="1"/>
    <xf borderId="7" fillId="0" fontId="3" numFmtId="0" xfId="0" applyAlignment="1" applyBorder="1" applyFont="1">
      <alignment horizontal="left" shrinkToFit="0" vertical="center" wrapText="1"/>
    </xf>
    <xf borderId="3" fillId="0" fontId="3" numFmtId="14" xfId="0" applyAlignment="1" applyBorder="1" applyFont="1" applyNumberFormat="1">
      <alignment horizontal="left"/>
    </xf>
    <xf borderId="8" fillId="4" fontId="3" numFmtId="0" xfId="0" applyBorder="1" applyFill="1" applyFont="1"/>
    <xf borderId="9" fillId="0" fontId="3" numFmtId="0" xfId="0" applyAlignment="1" applyBorder="1" applyFont="1">
      <alignment shrinkToFit="0" vertical="center" wrapText="1"/>
    </xf>
    <xf borderId="1" fillId="5" fontId="1" numFmtId="0" xfId="0" applyAlignment="1" applyBorder="1" applyFill="1" applyFont="1">
      <alignment horizontal="center"/>
    </xf>
    <xf borderId="10" fillId="0" fontId="2" numFmtId="0" xfId="0" applyBorder="1" applyFont="1"/>
    <xf borderId="3" fillId="6" fontId="1" numFmtId="0" xfId="0" applyAlignment="1" applyBorder="1" applyFill="1" applyFont="1">
      <alignment horizontal="center"/>
    </xf>
    <xf borderId="3" fillId="0" fontId="3" numFmtId="0" xfId="0" applyAlignment="1" applyBorder="1" applyFont="1">
      <alignment horizontal="center"/>
    </xf>
    <xf borderId="3" fillId="0" fontId="3" numFmtId="0" xfId="0" applyAlignment="1" applyBorder="1" applyFont="1">
      <alignment readingOrder="0"/>
    </xf>
    <xf borderId="3" fillId="5" fontId="1" numFmtId="0" xfId="0" applyBorder="1" applyFont="1"/>
    <xf borderId="11" fillId="5" fontId="1" numFmtId="0" xfId="0" applyBorder="1" applyFont="1"/>
    <xf borderId="12" fillId="5" fontId="1" numFmtId="0" xfId="0" applyAlignment="1" applyBorder="1" applyFont="1">
      <alignment horizontal="center"/>
    </xf>
    <xf borderId="13" fillId="0" fontId="2" numFmtId="0" xfId="0" applyBorder="1" applyFont="1"/>
    <xf borderId="11" fillId="0" fontId="1" numFmtId="0" xfId="0" applyAlignment="1" applyBorder="1" applyFont="1">
      <alignment shrinkToFit="0" textRotation="90" wrapText="1"/>
    </xf>
    <xf borderId="11" fillId="0" fontId="1" numFmtId="164" xfId="0" applyAlignment="1" applyBorder="1" applyFont="1" applyNumberFormat="1">
      <alignment shrinkToFit="0" textRotation="90" wrapText="1"/>
    </xf>
    <xf borderId="11" fillId="0" fontId="1" numFmtId="164" xfId="0" applyAlignment="1" applyBorder="1" applyFont="1" applyNumberFormat="1">
      <alignment readingOrder="0" shrinkToFit="0" textRotation="90" wrapText="1"/>
    </xf>
    <xf borderId="0" fillId="0" fontId="1" numFmtId="164" xfId="0" applyAlignment="1" applyFont="1" applyNumberFormat="1">
      <alignment shrinkToFit="0" textRotation="90" wrapText="1"/>
    </xf>
    <xf borderId="14" fillId="0" fontId="3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left"/>
    </xf>
    <xf borderId="15" fillId="0" fontId="2" numFmtId="0" xfId="0" applyBorder="1" applyFont="1"/>
    <xf borderId="12" fillId="0" fontId="3" numFmtId="0" xfId="0" applyAlignment="1" applyBorder="1" applyFont="1">
      <alignment horizontal="center"/>
    </xf>
    <xf borderId="11" fillId="0" fontId="3" numFmtId="0" xfId="0" applyBorder="1" applyFont="1"/>
    <xf borderId="11" fillId="2" fontId="3" numFmtId="0" xfId="0" applyAlignment="1" applyBorder="1" applyFont="1">
      <alignment readingOrder="0"/>
    </xf>
    <xf borderId="11" fillId="7" fontId="3" numFmtId="0" xfId="0" applyBorder="1" applyFill="1" applyFont="1"/>
    <xf borderId="0" fillId="7" fontId="3" numFmtId="0" xfId="0" applyFont="1"/>
    <xf borderId="16" fillId="0" fontId="2" numFmtId="0" xfId="0" applyBorder="1" applyFont="1"/>
    <xf borderId="12" fillId="0" fontId="3" numFmtId="0" xfId="0" applyAlignment="1" applyBorder="1" applyFont="1">
      <alignment horizontal="center" readingOrder="0"/>
    </xf>
    <xf borderId="11" fillId="7" fontId="3" numFmtId="0" xfId="0" applyAlignment="1" applyBorder="1" applyFont="1">
      <alignment readingOrder="0"/>
    </xf>
    <xf borderId="14" fillId="0" fontId="3" numFmtId="0" xfId="0" applyAlignment="1" applyBorder="1" applyFont="1">
      <alignment horizontal="left"/>
    </xf>
    <xf borderId="15" fillId="0" fontId="3" numFmtId="0" xfId="0" applyAlignment="1" applyBorder="1" applyFont="1">
      <alignment horizontal="left"/>
    </xf>
    <xf borderId="16" fillId="0" fontId="3" numFmtId="0" xfId="0" applyAlignment="1" applyBorder="1" applyFont="1">
      <alignment horizontal="center" shrinkToFit="0" vertical="center" wrapText="1"/>
    </xf>
    <xf borderId="11" fillId="2" fontId="3" numFmtId="0" xfId="0" applyBorder="1" applyFont="1"/>
    <xf borderId="11" fillId="3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11" fillId="8" fontId="3" numFmtId="0" xfId="0" applyAlignment="1" applyBorder="1" applyFill="1" applyFont="1">
      <alignment readingOrder="0"/>
    </xf>
    <xf borderId="12" fillId="0" fontId="3" numFmtId="0" xfId="0" applyAlignment="1" applyBorder="1" applyFont="1">
      <alignment horizontal="left" readingOrder="0"/>
    </xf>
    <xf borderId="17" fillId="0" fontId="2" numFmtId="0" xfId="0" applyBorder="1" applyFont="1"/>
    <xf borderId="12" fillId="0" fontId="3" numFmtId="0" xfId="0" applyAlignment="1" applyBorder="1" applyFont="1">
      <alignment horizontal="left" shrinkToFit="0" wrapText="1"/>
    </xf>
    <xf borderId="12" fillId="0" fontId="3" numFmtId="0" xfId="0" applyAlignment="1" applyBorder="1" applyFont="1">
      <alignment horizontal="left" readingOrder="0" shrinkToFit="0" wrapText="1"/>
    </xf>
    <xf borderId="18" fillId="5" fontId="1" numFmtId="0" xfId="0" applyAlignment="1" applyBorder="1" applyFont="1">
      <alignment horizontal="center" vertical="center"/>
    </xf>
    <xf borderId="19" fillId="0" fontId="2" numFmtId="0" xfId="0" applyBorder="1" applyFont="1"/>
    <xf borderId="20" fillId="0" fontId="2" numFmtId="0" xfId="0" applyBorder="1" applyFont="1"/>
    <xf borderId="12" fillId="0" fontId="1" numFmtId="0" xfId="0" applyAlignment="1" applyBorder="1" applyFont="1">
      <alignment horizontal="center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3" fillId="0" fontId="1" numFmtId="0" xfId="0" applyBorder="1" applyFont="1"/>
    <xf borderId="6" fillId="9" fontId="3" numFmtId="0" xfId="0" applyBorder="1" applyFill="1" applyFont="1"/>
    <xf borderId="6" fillId="10" fontId="3" numFmtId="0" xfId="0" applyBorder="1" applyFill="1" applyFont="1"/>
    <xf borderId="1" fillId="11" fontId="1" numFmtId="0" xfId="0" applyAlignment="1" applyBorder="1" applyFill="1" applyFont="1">
      <alignment horizontal="center"/>
    </xf>
    <xf borderId="11" fillId="12" fontId="1" numFmtId="0" xfId="0" applyBorder="1" applyFill="1" applyFont="1"/>
    <xf borderId="12" fillId="12" fontId="1" numFmtId="0" xfId="0" applyAlignment="1" applyBorder="1" applyFont="1">
      <alignment horizontal="center"/>
    </xf>
    <xf borderId="0" fillId="0" fontId="4" numFmtId="164" xfId="0" applyFont="1" applyNumberFormat="1"/>
    <xf borderId="11" fillId="4" fontId="3" numFmtId="0" xfId="0" applyBorder="1" applyFont="1"/>
    <xf borderId="12" fillId="0" fontId="3" numFmtId="0" xfId="0" applyBorder="1" applyFont="1"/>
    <xf borderId="11" fillId="0" fontId="4" numFmtId="0" xfId="0" applyBorder="1" applyFont="1"/>
    <xf borderId="11" fillId="3" fontId="3" numFmtId="0" xfId="0" applyBorder="1" applyFont="1"/>
    <xf borderId="12" fillId="0" fontId="4" numFmtId="0" xfId="0" applyAlignment="1" applyBorder="1" applyFont="1">
      <alignment horizontal="center"/>
    </xf>
    <xf borderId="18" fillId="12" fontId="1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15" fillId="0" fontId="3" numFmtId="0" xfId="0" applyAlignment="1" applyBorder="1" applyFont="1">
      <alignment horizontal="center"/>
    </xf>
    <xf borderId="24" fillId="13" fontId="1" numFmtId="0" xfId="0" applyAlignment="1" applyBorder="1" applyFill="1" applyFont="1">
      <alignment horizontal="center" vertical="center"/>
    </xf>
    <xf borderId="25" fillId="0" fontId="2" numFmtId="0" xfId="0" applyBorder="1" applyFont="1"/>
    <xf borderId="26" fillId="0" fontId="2" numFmtId="0" xfId="0" applyBorder="1" applyFont="1"/>
    <xf borderId="27" fillId="13" fontId="3" numFmtId="0" xfId="0" applyAlignment="1" applyBorder="1" applyFont="1">
      <alignment horizontal="center"/>
    </xf>
    <xf borderId="12" fillId="13" fontId="1" numFmtId="0" xfId="0" applyAlignment="1" applyBorder="1" applyFont="1">
      <alignment horizontal="center" vertical="center"/>
    </xf>
    <xf borderId="28" fillId="0" fontId="2" numFmtId="0" xfId="0" applyBorder="1" applyFont="1"/>
    <xf borderId="29" fillId="0" fontId="2" numFmtId="0" xfId="0" applyBorder="1" applyFont="1"/>
    <xf borderId="11" fillId="13" fontId="1" numFmtId="0" xfId="0" applyAlignment="1" applyBorder="1" applyFont="1">
      <alignment horizontal="center" vertical="center"/>
    </xf>
    <xf borderId="7" fillId="13" fontId="1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left" vertical="center"/>
    </xf>
    <xf borderId="11" fillId="0" fontId="3" numFmtId="0" xfId="0" applyAlignment="1" applyBorder="1" applyFont="1">
      <alignment horizontal="center" vertical="center"/>
    </xf>
    <xf borderId="8" fillId="14" fontId="1" numFmtId="0" xfId="0" applyAlignment="1" applyBorder="1" applyFill="1" applyFont="1">
      <alignment horizontal="left" vertical="center"/>
    </xf>
    <xf borderId="30" fillId="14" fontId="1" numFmtId="0" xfId="0" applyAlignment="1" applyBorder="1" applyFont="1">
      <alignment horizontal="center" vertical="center"/>
    </xf>
    <xf borderId="24" fillId="13" fontId="3" numFmtId="0" xfId="0" applyAlignment="1" applyBorder="1" applyFont="1">
      <alignment horizontal="center"/>
    </xf>
    <xf borderId="6" fillId="14" fontId="3" numFmtId="0" xfId="0" applyBorder="1" applyFont="1"/>
    <xf borderId="7" fillId="0" fontId="3" numFmtId="0" xfId="0" applyBorder="1" applyFont="1"/>
    <xf borderId="8" fillId="14" fontId="3" numFmtId="0" xfId="0" applyBorder="1" applyFont="1"/>
    <xf borderId="9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1'!$I$15:$AC$15</c:f>
            </c:strRef>
          </c:cat>
          <c:val>
            <c:numRef>
              <c:f>'Sprint 1'!$I$94:$AC$94</c:f>
              <c:numCache/>
            </c:numRef>
          </c:val>
          <c:smooth val="0"/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1'!$I$15:$AC$15</c:f>
            </c:strRef>
          </c:cat>
          <c:val>
            <c:numRef>
              <c:f>'Sprint 1'!$I$95:$AC$95</c:f>
              <c:numCache/>
            </c:numRef>
          </c:val>
          <c:smooth val="0"/>
        </c:ser>
        <c:axId val="199030490"/>
        <c:axId val="34041450"/>
      </c:lineChart>
      <c:catAx>
        <c:axId val="199030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41450"/>
      </c:catAx>
      <c:valAx>
        <c:axId val="34041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030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 of Sprint 1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'Sprint 1'!$G$94:$AC$94</c:f>
              <c:numCache/>
            </c:numRef>
          </c:val>
          <c:smooth val="0"/>
        </c:ser>
        <c:ser>
          <c:idx val="1"/>
          <c:order val="1"/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'Sprint 1'!$G$95:$AC$95</c:f>
              <c:numCache/>
            </c:numRef>
          </c:val>
          <c:smooth val="0"/>
        </c:ser>
        <c:axId val="1080183246"/>
        <c:axId val="1365249131"/>
      </c:lineChart>
      <c:catAx>
        <c:axId val="1080183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5249131"/>
      </c:catAx>
      <c:valAx>
        <c:axId val="1365249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018324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2'!$I$15:$AC$15</c:f>
            </c:strRef>
          </c:cat>
          <c:val>
            <c:numRef>
              <c:f>'Sprint 2'!$I$98:$AC$98</c:f>
              <c:numCache/>
            </c:numRef>
          </c:val>
          <c:smooth val="0"/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2'!$I$15:$AC$15</c:f>
            </c:strRef>
          </c:cat>
          <c:val>
            <c:numRef>
              <c:f>'Sprint 2'!$I$99:$AC$99</c:f>
              <c:numCache/>
            </c:numRef>
          </c:val>
          <c:smooth val="0"/>
        </c:ser>
        <c:axId val="1032013923"/>
        <c:axId val="1431677507"/>
      </c:lineChart>
      <c:catAx>
        <c:axId val="1032013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677507"/>
      </c:catAx>
      <c:valAx>
        <c:axId val="14316775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2013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Thực tế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'Sprint 3'!$I$15:$AB$15</c:f>
            </c:strRef>
          </c:cat>
          <c:val>
            <c:numRef>
              <c:f>'Sprint 3'!$I$108:$AB$108</c:f>
              <c:numCache/>
            </c:numRef>
          </c:val>
          <c:smooth val="0"/>
        </c:ser>
        <c:ser>
          <c:idx val="1"/>
          <c:order val="1"/>
          <c:tx>
            <c:v>Ước tính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'Sprint 3'!$I$15:$AB$15</c:f>
            </c:strRef>
          </c:cat>
          <c:val>
            <c:numRef>
              <c:f>'Sprint 3'!$I$109:$AB$109</c:f>
              <c:numCache/>
            </c:numRef>
          </c:val>
          <c:smooth val="0"/>
        </c:ser>
        <c:axId val="1475430076"/>
        <c:axId val="1080944411"/>
      </c:lineChart>
      <c:catAx>
        <c:axId val="1475430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944411"/>
      </c:catAx>
      <c:valAx>
        <c:axId val="1080944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430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1333500</xdr:colOff>
      <xdr:row>96</xdr:row>
      <xdr:rowOff>47625</xdr:rowOff>
    </xdr:from>
    <xdr:ext cx="11706225" cy="6657975"/>
    <xdr:graphicFrame>
      <xdr:nvGraphicFramePr>
        <xdr:cNvPr id="191613165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1162050</xdr:colOff>
      <xdr:row>98</xdr:row>
      <xdr:rowOff>28575</xdr:rowOff>
    </xdr:from>
    <xdr:ext cx="4600575" cy="2809875"/>
    <xdr:graphicFrame>
      <xdr:nvGraphicFramePr>
        <xdr:cNvPr id="47794209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361950</xdr:colOff>
      <xdr:row>102</xdr:row>
      <xdr:rowOff>9525</xdr:rowOff>
    </xdr:from>
    <xdr:ext cx="8858250" cy="4295775"/>
    <xdr:graphicFrame>
      <xdr:nvGraphicFramePr>
        <xdr:cNvPr id="40916714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1257300</xdr:colOff>
      <xdr:row>109</xdr:row>
      <xdr:rowOff>161925</xdr:rowOff>
    </xdr:from>
    <xdr:ext cx="8020050" cy="4267200"/>
    <xdr:graphicFrame>
      <xdr:nvGraphicFramePr>
        <xdr:cNvPr id="137511411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0.29"/>
    <col customWidth="1" min="3" max="3" width="55.43"/>
    <col customWidth="1" min="4" max="5" width="11.0"/>
    <col customWidth="1" min="6" max="6" width="20.57"/>
    <col customWidth="1" min="7" max="8" width="6.14"/>
    <col customWidth="1" min="9" max="9" width="6.0"/>
    <col customWidth="1" min="10" max="14" width="6.14"/>
    <col customWidth="1" min="15" max="15" width="6.0"/>
    <col customWidth="1" min="16" max="16" width="6.14"/>
    <col customWidth="1" min="17" max="21" width="6.0"/>
    <col customWidth="1" min="22" max="24" width="6.14"/>
    <col customWidth="1" min="25" max="25" width="6.0"/>
    <col customWidth="1" min="26" max="26" width="6.14"/>
    <col customWidth="1" min="27" max="28" width="6.0"/>
    <col customWidth="1" min="29" max="30" width="5.86"/>
  </cols>
  <sheetData>
    <row r="1" ht="16.5" customHeight="1">
      <c r="A1" s="1" t="s">
        <v>0</v>
      </c>
      <c r="B1" s="2"/>
      <c r="C1" s="3" t="s">
        <v>1</v>
      </c>
      <c r="D1" s="4"/>
      <c r="E1" s="5"/>
      <c r="F1" s="6" t="s">
        <v>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6.5" customHeight="1">
      <c r="A2" s="1" t="s">
        <v>3</v>
      </c>
      <c r="B2" s="2"/>
      <c r="C2" s="7" t="s">
        <v>4</v>
      </c>
      <c r="D2" s="4"/>
      <c r="E2" s="8"/>
      <c r="F2" s="9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6.5" customHeight="1">
      <c r="A3" s="1" t="s">
        <v>6</v>
      </c>
      <c r="B3" s="2"/>
      <c r="C3" s="10">
        <v>45748.0</v>
      </c>
      <c r="D3" s="4"/>
      <c r="E3" s="11"/>
      <c r="F3" s="12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7.25" customHeight="1">
      <c r="A4" s="1" t="s">
        <v>8</v>
      </c>
      <c r="B4" s="2"/>
      <c r="C4" s="10">
        <v>45768.0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ht="16.5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ht="16.5" customHeight="1">
      <c r="A6" s="4"/>
      <c r="B6" s="13" t="s">
        <v>9</v>
      </c>
      <c r="C6" s="14"/>
      <c r="D6" s="14"/>
      <c r="E6" s="2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ht="16.5" customHeight="1">
      <c r="A7" s="4"/>
      <c r="B7" s="15" t="s">
        <v>10</v>
      </c>
      <c r="C7" s="15" t="s">
        <v>11</v>
      </c>
      <c r="D7" s="15" t="s">
        <v>12</v>
      </c>
      <c r="E7" s="15" t="s">
        <v>13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ht="16.5" customHeight="1">
      <c r="A8" s="4"/>
      <c r="B8" s="16">
        <v>1.0</v>
      </c>
      <c r="C8" s="7" t="s">
        <v>14</v>
      </c>
      <c r="D8" s="7">
        <f>SUMIF($E$16:$F$93,"Quý",$G$16:$G$93)+SUMIF($E$16:$F$93,"All team",$G$16:$G$93)/5</f>
        <v>32.8</v>
      </c>
      <c r="E8" s="17">
        <f>SUMIF($E$16:$F$93,"Quý",$H$16:$H$93)+SUMIF($E$16:$F$93,"All team",$H$16:$H$93)/5</f>
        <v>34.8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ht="16.5" customHeight="1">
      <c r="A9" s="4"/>
      <c r="B9" s="16">
        <v>2.0</v>
      </c>
      <c r="C9" s="7" t="s">
        <v>15</v>
      </c>
      <c r="D9" s="7">
        <f>SUMIF($E$16:$F$93,"Quân",$G$16:$G$93)+SUMIF($E$16:$F$93,"All team",$G$16:$G$93)/5+SUMIF($E$16:$F$93,"Quân, Thịnh",$G$16:$G$93)/2</f>
        <v>33.8</v>
      </c>
      <c r="E9" s="7">
        <f>SUMIF($E$16:$F$93,"Quân",$H$16:$H$93)+SUMIF($E$16:$F$93,"All team",$H$16:$H$93)/5+SUMIF($E$16:$F$93,"Quân, Thịnh",$H$16:$H$93)/2</f>
        <v>30.8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ht="16.5" customHeight="1">
      <c r="A10" s="4"/>
      <c r="B10" s="16">
        <v>3.0</v>
      </c>
      <c r="C10" s="7" t="s">
        <v>16</v>
      </c>
      <c r="D10" s="7">
        <f>SUMIF($E$16:$F$93,"Phúc",$G$16:$G$93)+SUMIF($E$16:$F$93,"All team",$G$16:$G$93)/5+SUMIF($E$16:$F$93,"Phúc, Phương",$G$16:$G$93)/2</f>
        <v>32.8</v>
      </c>
      <c r="E10" s="7">
        <f>SUMIF($E$16:$F$93,"Phúc",$H$16:$H$93)+SUMIF($E$16:$F$93,"All team",$H$16:$H$93)/5+SUMIF($E$16:$F$93,"Phúc, Phương",$H$16:$H$93)/2</f>
        <v>33.8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ht="16.5" customHeight="1">
      <c r="A11" s="4"/>
      <c r="B11" s="16">
        <v>4.0</v>
      </c>
      <c r="C11" s="7" t="s">
        <v>17</v>
      </c>
      <c r="D11" s="7">
        <f>SUMIF($E$16:$F$93,"Thịnh",$G$16:$G$93)+SUMIF($E$16:$F$93,"All team",$G$16:$G$93)/5+SUMIF($E$16:$F$93,"Quân, Thịnh",$G$16:$G$93)/2</f>
        <v>27.8</v>
      </c>
      <c r="E11" s="7">
        <f>SUMIF($E$16:$F$93,"Thịnh",$H$16:$H$93)+SUMIF($E$16:$F$93,"All team",$H$16:$H$93)/5+SUMIF($E$16:$F$93,"Quân, Thịnh",$H$16:$H$93)/2</f>
        <v>29.8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ht="16.5" customHeight="1">
      <c r="A12" s="4"/>
      <c r="B12" s="16">
        <v>5.0</v>
      </c>
      <c r="C12" s="7" t="s">
        <v>18</v>
      </c>
      <c r="D12" s="7">
        <f>SUMIF($E$16:$F$93,"Phương",$G$16:$G$93)+SUMIF($E$16:$F$93,"All team",$G$16:$G$93)/5+SUMIF($E$16:$F$93,"Phúc, Phương",$G$16:$G$93)/2</f>
        <v>32.8</v>
      </c>
      <c r="E12" s="7">
        <f>SUMIF($E$16:$F$93,"Phương",$H$16:$H$93)+SUMIF($E$16:$F$93,"All team",$H$16:$H$93)/5+SUMIF($E$16:$F$93,"Phúc, Phương",$H$16:$H$93)/2</f>
        <v>33.8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ht="16.5" customHeight="1">
      <c r="A13" s="4"/>
      <c r="B13" s="13" t="s">
        <v>19</v>
      </c>
      <c r="C13" s="2"/>
      <c r="D13" s="18">
        <f t="shared" ref="D13:E13" si="1">SUM(D8:D12)</f>
        <v>160</v>
      </c>
      <c r="E13" s="18">
        <f t="shared" si="1"/>
        <v>163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ht="16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ht="62.25" customHeight="1">
      <c r="A15" s="19" t="s">
        <v>20</v>
      </c>
      <c r="B15" s="19" t="s">
        <v>21</v>
      </c>
      <c r="C15" s="20" t="s">
        <v>22</v>
      </c>
      <c r="D15" s="21"/>
      <c r="E15" s="20" t="s">
        <v>23</v>
      </c>
      <c r="F15" s="21"/>
      <c r="G15" s="22" t="s">
        <v>12</v>
      </c>
      <c r="H15" s="22" t="s">
        <v>13</v>
      </c>
      <c r="I15" s="23">
        <v>45748.0</v>
      </c>
      <c r="J15" s="23">
        <v>45749.0</v>
      </c>
      <c r="K15" s="23">
        <v>45750.0</v>
      </c>
      <c r="L15" s="24">
        <v>45751.0</v>
      </c>
      <c r="M15" s="23">
        <v>45752.0</v>
      </c>
      <c r="N15" s="23">
        <v>45753.0</v>
      </c>
      <c r="O15" s="23">
        <v>45754.0</v>
      </c>
      <c r="P15" s="23">
        <v>45755.0</v>
      </c>
      <c r="Q15" s="23">
        <v>45756.0</v>
      </c>
      <c r="R15" s="23">
        <v>45757.0</v>
      </c>
      <c r="S15" s="23">
        <v>45758.0</v>
      </c>
      <c r="T15" s="23">
        <v>45759.0</v>
      </c>
      <c r="U15" s="23">
        <v>45760.0</v>
      </c>
      <c r="V15" s="23">
        <v>45791.0</v>
      </c>
      <c r="W15" s="23">
        <v>45762.0</v>
      </c>
      <c r="X15" s="23">
        <v>45763.0</v>
      </c>
      <c r="Y15" s="23">
        <v>45764.0</v>
      </c>
      <c r="Z15" s="23">
        <v>45765.0</v>
      </c>
      <c r="AA15" s="23">
        <v>45766.0</v>
      </c>
      <c r="AB15" s="23">
        <v>45767.0</v>
      </c>
      <c r="AC15" s="23">
        <v>45768.0</v>
      </c>
      <c r="AD15" s="25"/>
    </row>
    <row r="16" ht="16.5" customHeight="1">
      <c r="A16" s="26" t="s">
        <v>4</v>
      </c>
      <c r="B16" s="27" t="s">
        <v>24</v>
      </c>
      <c r="C16" s="28"/>
      <c r="D16" s="21"/>
      <c r="E16" s="29" t="s">
        <v>25</v>
      </c>
      <c r="F16" s="21"/>
      <c r="G16" s="30">
        <f>H16+I16</f>
        <v>10</v>
      </c>
      <c r="H16" s="30">
        <v>10.0</v>
      </c>
      <c r="I16" s="31">
        <v>0.0</v>
      </c>
      <c r="J16" s="32">
        <v>0.0</v>
      </c>
      <c r="K16" s="32">
        <v>0.0</v>
      </c>
      <c r="L16" s="32">
        <v>0.0</v>
      </c>
      <c r="M16" s="32">
        <v>0.0</v>
      </c>
      <c r="N16" s="32">
        <v>0.0</v>
      </c>
      <c r="O16" s="32">
        <v>0.0</v>
      </c>
      <c r="P16" s="32">
        <v>0.0</v>
      </c>
      <c r="Q16" s="32">
        <v>0.0</v>
      </c>
      <c r="R16" s="32">
        <v>0.0</v>
      </c>
      <c r="S16" s="32">
        <v>0.0</v>
      </c>
      <c r="T16" s="32">
        <v>0.0</v>
      </c>
      <c r="U16" s="32">
        <v>0.0</v>
      </c>
      <c r="V16" s="32">
        <v>0.0</v>
      </c>
      <c r="W16" s="32">
        <v>0.0</v>
      </c>
      <c r="X16" s="32">
        <v>0.0</v>
      </c>
      <c r="Y16" s="32">
        <v>0.0</v>
      </c>
      <c r="Z16" s="32">
        <v>0.0</v>
      </c>
      <c r="AA16" s="32">
        <v>0.0</v>
      </c>
      <c r="AB16" s="32">
        <v>0.0</v>
      </c>
      <c r="AC16" s="32">
        <v>0.0</v>
      </c>
      <c r="AD16" s="33"/>
    </row>
    <row r="17" ht="16.5" customHeight="1">
      <c r="A17" s="34"/>
      <c r="B17" s="27" t="s">
        <v>26</v>
      </c>
      <c r="C17" s="28"/>
      <c r="D17" s="21"/>
      <c r="E17" s="35" t="s">
        <v>27</v>
      </c>
      <c r="F17" s="21"/>
      <c r="G17" s="30">
        <f>I17+J17</f>
        <v>4</v>
      </c>
      <c r="H17" s="30">
        <v>4.0</v>
      </c>
      <c r="I17" s="36">
        <v>4.0</v>
      </c>
      <c r="J17" s="31">
        <v>0.0</v>
      </c>
      <c r="K17" s="32">
        <v>0.0</v>
      </c>
      <c r="L17" s="32">
        <v>0.0</v>
      </c>
      <c r="M17" s="32">
        <v>0.0</v>
      </c>
      <c r="N17" s="32">
        <v>0.0</v>
      </c>
      <c r="O17" s="32">
        <v>0.0</v>
      </c>
      <c r="P17" s="32">
        <v>0.0</v>
      </c>
      <c r="Q17" s="32">
        <v>0.0</v>
      </c>
      <c r="R17" s="32">
        <v>0.0</v>
      </c>
      <c r="S17" s="32">
        <v>0.0</v>
      </c>
      <c r="T17" s="32">
        <v>0.0</v>
      </c>
      <c r="U17" s="32">
        <v>0.0</v>
      </c>
      <c r="V17" s="32">
        <v>0.0</v>
      </c>
      <c r="W17" s="32">
        <v>0.0</v>
      </c>
      <c r="X17" s="32">
        <v>0.0</v>
      </c>
      <c r="Y17" s="32">
        <v>0.0</v>
      </c>
      <c r="Z17" s="32">
        <v>0.0</v>
      </c>
      <c r="AA17" s="32">
        <v>0.0</v>
      </c>
      <c r="AB17" s="32">
        <v>0.0</v>
      </c>
      <c r="AC17" s="32">
        <v>0.0</v>
      </c>
      <c r="AD17" s="33"/>
    </row>
    <row r="18" ht="16.5" customHeight="1">
      <c r="A18" s="34"/>
      <c r="B18" s="27" t="s">
        <v>28</v>
      </c>
      <c r="C18" s="28"/>
      <c r="D18" s="21"/>
      <c r="E18" s="35" t="s">
        <v>29</v>
      </c>
      <c r="F18" s="21"/>
      <c r="G18" s="30">
        <f>J18+K18</f>
        <v>4</v>
      </c>
      <c r="H18" s="30">
        <v>4.0</v>
      </c>
      <c r="I18" s="36">
        <v>4.0</v>
      </c>
      <c r="J18" s="36">
        <v>4.0</v>
      </c>
      <c r="K18" s="31">
        <v>0.0</v>
      </c>
      <c r="L18" s="32">
        <v>0.0</v>
      </c>
      <c r="M18" s="32">
        <v>0.0</v>
      </c>
      <c r="N18" s="32">
        <v>0.0</v>
      </c>
      <c r="O18" s="32">
        <v>0.0</v>
      </c>
      <c r="P18" s="32">
        <v>0.0</v>
      </c>
      <c r="Q18" s="32">
        <v>0.0</v>
      </c>
      <c r="R18" s="32">
        <v>0.0</v>
      </c>
      <c r="S18" s="32">
        <v>0.0</v>
      </c>
      <c r="T18" s="32">
        <v>0.0</v>
      </c>
      <c r="U18" s="32">
        <v>0.0</v>
      </c>
      <c r="V18" s="32">
        <v>0.0</v>
      </c>
      <c r="W18" s="32">
        <v>0.0</v>
      </c>
      <c r="X18" s="32">
        <v>0.0</v>
      </c>
      <c r="Y18" s="32">
        <v>0.0</v>
      </c>
      <c r="Z18" s="32">
        <v>0.0</v>
      </c>
      <c r="AA18" s="32">
        <v>0.0</v>
      </c>
      <c r="AB18" s="32">
        <v>0.0</v>
      </c>
      <c r="AC18" s="32">
        <v>0.0</v>
      </c>
      <c r="AD18" s="33"/>
    </row>
    <row r="19" ht="16.5" customHeight="1">
      <c r="A19" s="34"/>
      <c r="B19" s="37"/>
      <c r="C19" s="38" t="s">
        <v>30</v>
      </c>
      <c r="D19" s="21"/>
      <c r="E19" s="29" t="s">
        <v>31</v>
      </c>
      <c r="F19" s="21"/>
      <c r="G19" s="30">
        <f t="shared" ref="G19:G28" si="2">K19+L19</f>
        <v>1</v>
      </c>
      <c r="H19" s="30">
        <v>1.0</v>
      </c>
      <c r="I19" s="36">
        <v>1.0</v>
      </c>
      <c r="J19" s="36">
        <v>1.0</v>
      </c>
      <c r="K19" s="36">
        <v>1.0</v>
      </c>
      <c r="L19" s="31">
        <v>0.0</v>
      </c>
      <c r="M19" s="32">
        <v>0.0</v>
      </c>
      <c r="N19" s="32">
        <v>0.0</v>
      </c>
      <c r="O19" s="32">
        <v>0.0</v>
      </c>
      <c r="P19" s="32">
        <v>0.0</v>
      </c>
      <c r="Q19" s="32">
        <v>0.0</v>
      </c>
      <c r="R19" s="32">
        <v>0.0</v>
      </c>
      <c r="S19" s="32">
        <v>0.0</v>
      </c>
      <c r="T19" s="32">
        <v>0.0</v>
      </c>
      <c r="U19" s="32">
        <v>0.0</v>
      </c>
      <c r="V19" s="32">
        <v>0.0</v>
      </c>
      <c r="W19" s="32">
        <v>0.0</v>
      </c>
      <c r="X19" s="32">
        <v>0.0</v>
      </c>
      <c r="Y19" s="32">
        <v>0.0</v>
      </c>
      <c r="Z19" s="32">
        <v>0.0</v>
      </c>
      <c r="AA19" s="32">
        <v>0.0</v>
      </c>
      <c r="AB19" s="32">
        <v>0.0</v>
      </c>
      <c r="AC19" s="32">
        <v>0.0</v>
      </c>
      <c r="AD19" s="33"/>
    </row>
    <row r="20" ht="16.5" customHeight="1">
      <c r="A20" s="34"/>
      <c r="B20" s="39" t="s">
        <v>32</v>
      </c>
      <c r="C20" s="27" t="s">
        <v>33</v>
      </c>
      <c r="D20" s="21"/>
      <c r="E20" s="29" t="s">
        <v>34</v>
      </c>
      <c r="F20" s="21"/>
      <c r="G20" s="30">
        <f t="shared" si="2"/>
        <v>1</v>
      </c>
      <c r="H20" s="30">
        <v>1.0</v>
      </c>
      <c r="I20" s="36">
        <v>1.0</v>
      </c>
      <c r="J20" s="36">
        <v>1.0</v>
      </c>
      <c r="K20" s="36">
        <v>1.0</v>
      </c>
      <c r="L20" s="40">
        <v>0.0</v>
      </c>
      <c r="M20" s="32">
        <v>0.0</v>
      </c>
      <c r="N20" s="32">
        <v>0.0</v>
      </c>
      <c r="O20" s="32">
        <v>0.0</v>
      </c>
      <c r="P20" s="32">
        <v>0.0</v>
      </c>
      <c r="Q20" s="32">
        <v>0.0</v>
      </c>
      <c r="R20" s="32">
        <v>0.0</v>
      </c>
      <c r="S20" s="32">
        <v>0.0</v>
      </c>
      <c r="T20" s="32">
        <v>0.0</v>
      </c>
      <c r="U20" s="32">
        <v>0.0</v>
      </c>
      <c r="V20" s="32">
        <v>0.0</v>
      </c>
      <c r="W20" s="32">
        <v>0.0</v>
      </c>
      <c r="X20" s="32">
        <v>0.0</v>
      </c>
      <c r="Y20" s="32">
        <v>0.0</v>
      </c>
      <c r="Z20" s="32">
        <v>0.0</v>
      </c>
      <c r="AA20" s="32">
        <v>0.0</v>
      </c>
      <c r="AB20" s="32">
        <v>0.0</v>
      </c>
      <c r="AC20" s="32">
        <v>0.0</v>
      </c>
      <c r="AD20" s="33"/>
    </row>
    <row r="21" ht="16.5" customHeight="1">
      <c r="A21" s="34"/>
      <c r="B21" s="34"/>
      <c r="C21" s="27" t="s">
        <v>35</v>
      </c>
      <c r="D21" s="21"/>
      <c r="E21" s="29" t="s">
        <v>27</v>
      </c>
      <c r="F21" s="21"/>
      <c r="G21" s="30">
        <f t="shared" si="2"/>
        <v>1</v>
      </c>
      <c r="H21" s="30">
        <v>1.0</v>
      </c>
      <c r="I21" s="36">
        <v>1.0</v>
      </c>
      <c r="J21" s="36">
        <v>1.0</v>
      </c>
      <c r="K21" s="36">
        <v>1.0</v>
      </c>
      <c r="L21" s="40">
        <v>0.0</v>
      </c>
      <c r="M21" s="32">
        <v>0.0</v>
      </c>
      <c r="N21" s="32">
        <v>0.0</v>
      </c>
      <c r="O21" s="32">
        <v>0.0</v>
      </c>
      <c r="P21" s="32">
        <v>0.0</v>
      </c>
      <c r="Q21" s="32">
        <v>0.0</v>
      </c>
      <c r="R21" s="32">
        <v>0.0</v>
      </c>
      <c r="S21" s="32">
        <v>0.0</v>
      </c>
      <c r="T21" s="32">
        <v>0.0</v>
      </c>
      <c r="U21" s="32">
        <v>0.0</v>
      </c>
      <c r="V21" s="32">
        <v>0.0</v>
      </c>
      <c r="W21" s="32">
        <v>0.0</v>
      </c>
      <c r="X21" s="32">
        <v>0.0</v>
      </c>
      <c r="Y21" s="32">
        <v>0.0</v>
      </c>
      <c r="Z21" s="32">
        <v>0.0</v>
      </c>
      <c r="AA21" s="32">
        <v>0.0</v>
      </c>
      <c r="AB21" s="32">
        <v>0.0</v>
      </c>
      <c r="AC21" s="32">
        <v>0.0</v>
      </c>
      <c r="AD21" s="33"/>
    </row>
    <row r="22" ht="16.5" customHeight="1">
      <c r="A22" s="34"/>
      <c r="B22" s="34"/>
      <c r="C22" s="27" t="s">
        <v>36</v>
      </c>
      <c r="D22" s="21"/>
      <c r="E22" s="29" t="s">
        <v>29</v>
      </c>
      <c r="F22" s="21"/>
      <c r="G22" s="30">
        <f t="shared" si="2"/>
        <v>1</v>
      </c>
      <c r="H22" s="30">
        <v>1.0</v>
      </c>
      <c r="I22" s="36">
        <v>1.0</v>
      </c>
      <c r="J22" s="36">
        <v>1.0</v>
      </c>
      <c r="K22" s="36">
        <v>1.0</v>
      </c>
      <c r="L22" s="40">
        <v>0.0</v>
      </c>
      <c r="M22" s="32">
        <v>0.0</v>
      </c>
      <c r="N22" s="32">
        <v>0.0</v>
      </c>
      <c r="O22" s="32">
        <v>0.0</v>
      </c>
      <c r="P22" s="32">
        <v>0.0</v>
      </c>
      <c r="Q22" s="32">
        <v>0.0</v>
      </c>
      <c r="R22" s="32">
        <v>0.0</v>
      </c>
      <c r="S22" s="32">
        <v>0.0</v>
      </c>
      <c r="T22" s="32">
        <v>0.0</v>
      </c>
      <c r="U22" s="32">
        <v>0.0</v>
      </c>
      <c r="V22" s="32">
        <v>0.0</v>
      </c>
      <c r="W22" s="32">
        <v>0.0</v>
      </c>
      <c r="X22" s="32">
        <v>0.0</v>
      </c>
      <c r="Y22" s="32">
        <v>0.0</v>
      </c>
      <c r="Z22" s="32">
        <v>0.0</v>
      </c>
      <c r="AA22" s="32">
        <v>0.0</v>
      </c>
      <c r="AB22" s="32">
        <v>0.0</v>
      </c>
      <c r="AC22" s="32">
        <v>0.0</v>
      </c>
      <c r="AD22" s="33"/>
    </row>
    <row r="23" ht="16.5" customHeight="1">
      <c r="A23" s="34"/>
      <c r="B23" s="34"/>
      <c r="C23" s="27" t="s">
        <v>37</v>
      </c>
      <c r="D23" s="21"/>
      <c r="E23" s="29" t="s">
        <v>38</v>
      </c>
      <c r="F23" s="21"/>
      <c r="G23" s="30">
        <f t="shared" si="2"/>
        <v>1</v>
      </c>
      <c r="H23" s="30">
        <v>1.0</v>
      </c>
      <c r="I23" s="36">
        <v>1.0</v>
      </c>
      <c r="J23" s="36">
        <v>1.0</v>
      </c>
      <c r="K23" s="36">
        <v>1.0</v>
      </c>
      <c r="L23" s="40">
        <v>0.0</v>
      </c>
      <c r="M23" s="32">
        <v>0.0</v>
      </c>
      <c r="N23" s="32">
        <v>0.0</v>
      </c>
      <c r="O23" s="32">
        <v>0.0</v>
      </c>
      <c r="P23" s="32">
        <v>0.0</v>
      </c>
      <c r="Q23" s="32">
        <v>0.0</v>
      </c>
      <c r="R23" s="32">
        <v>0.0</v>
      </c>
      <c r="S23" s="32">
        <v>0.0</v>
      </c>
      <c r="T23" s="32">
        <v>0.0</v>
      </c>
      <c r="U23" s="32">
        <v>0.0</v>
      </c>
      <c r="V23" s="32">
        <v>0.0</v>
      </c>
      <c r="W23" s="32">
        <v>0.0</v>
      </c>
      <c r="X23" s="32">
        <v>0.0</v>
      </c>
      <c r="Y23" s="32">
        <v>0.0</v>
      </c>
      <c r="Z23" s="32">
        <v>0.0</v>
      </c>
      <c r="AA23" s="32">
        <v>0.0</v>
      </c>
      <c r="AB23" s="32">
        <v>0.0</v>
      </c>
      <c r="AC23" s="32">
        <v>0.0</v>
      </c>
      <c r="AD23" s="33"/>
    </row>
    <row r="24" ht="16.5" customHeight="1">
      <c r="A24" s="34"/>
      <c r="B24" s="34"/>
      <c r="C24" s="27" t="s">
        <v>39</v>
      </c>
      <c r="D24" s="21"/>
      <c r="E24" s="29" t="s">
        <v>31</v>
      </c>
      <c r="F24" s="21"/>
      <c r="G24" s="30">
        <f t="shared" si="2"/>
        <v>2</v>
      </c>
      <c r="H24" s="30">
        <v>1.0</v>
      </c>
      <c r="I24" s="36">
        <v>1.0</v>
      </c>
      <c r="J24" s="36">
        <v>1.0</v>
      </c>
      <c r="K24" s="36">
        <v>1.0</v>
      </c>
      <c r="L24" s="41">
        <v>1.0</v>
      </c>
      <c r="M24" s="32">
        <v>0.0</v>
      </c>
      <c r="N24" s="32">
        <v>0.0</v>
      </c>
      <c r="O24" s="32">
        <v>0.0</v>
      </c>
      <c r="P24" s="32">
        <v>0.0</v>
      </c>
      <c r="Q24" s="32">
        <v>0.0</v>
      </c>
      <c r="R24" s="32">
        <v>0.0</v>
      </c>
      <c r="S24" s="32">
        <v>0.0</v>
      </c>
      <c r="T24" s="32">
        <v>0.0</v>
      </c>
      <c r="U24" s="32">
        <v>0.0</v>
      </c>
      <c r="V24" s="32">
        <v>0.0</v>
      </c>
      <c r="W24" s="32">
        <v>0.0</v>
      </c>
      <c r="X24" s="32">
        <v>0.0</v>
      </c>
      <c r="Y24" s="32">
        <v>0.0</v>
      </c>
      <c r="Z24" s="32">
        <v>0.0</v>
      </c>
      <c r="AA24" s="32">
        <v>0.0</v>
      </c>
      <c r="AB24" s="32">
        <v>0.0</v>
      </c>
      <c r="AC24" s="32">
        <v>0.0</v>
      </c>
      <c r="AD24" s="33"/>
    </row>
    <row r="25" ht="16.5" customHeight="1">
      <c r="A25" s="34"/>
      <c r="B25" s="34"/>
      <c r="C25" s="27" t="s">
        <v>40</v>
      </c>
      <c r="D25" s="21"/>
      <c r="E25" s="29" t="s">
        <v>34</v>
      </c>
      <c r="F25" s="21"/>
      <c r="G25" s="30">
        <f t="shared" si="2"/>
        <v>1</v>
      </c>
      <c r="H25" s="30">
        <v>1.0</v>
      </c>
      <c r="I25" s="36">
        <v>1.0</v>
      </c>
      <c r="J25" s="36">
        <v>1.0</v>
      </c>
      <c r="K25" s="36">
        <v>1.0</v>
      </c>
      <c r="L25" s="40">
        <v>0.0</v>
      </c>
      <c r="M25" s="32">
        <v>0.0</v>
      </c>
      <c r="N25" s="32">
        <v>0.0</v>
      </c>
      <c r="O25" s="32">
        <v>0.0</v>
      </c>
      <c r="P25" s="32">
        <v>0.0</v>
      </c>
      <c r="Q25" s="32">
        <v>0.0</v>
      </c>
      <c r="R25" s="32">
        <v>0.0</v>
      </c>
      <c r="S25" s="32">
        <v>0.0</v>
      </c>
      <c r="T25" s="32">
        <v>0.0</v>
      </c>
      <c r="U25" s="32">
        <v>0.0</v>
      </c>
      <c r="V25" s="32">
        <v>0.0</v>
      </c>
      <c r="W25" s="32">
        <v>0.0</v>
      </c>
      <c r="X25" s="32">
        <v>0.0</v>
      </c>
      <c r="Y25" s="32">
        <v>0.0</v>
      </c>
      <c r="Z25" s="32">
        <v>0.0</v>
      </c>
      <c r="AA25" s="32">
        <v>0.0</v>
      </c>
      <c r="AB25" s="32">
        <v>0.0</v>
      </c>
      <c r="AC25" s="32">
        <v>0.0</v>
      </c>
      <c r="AD25" s="33"/>
    </row>
    <row r="26" ht="16.5" customHeight="1">
      <c r="A26" s="34"/>
      <c r="B26" s="34"/>
      <c r="C26" s="27" t="s">
        <v>41</v>
      </c>
      <c r="D26" s="21"/>
      <c r="E26" s="29" t="s">
        <v>27</v>
      </c>
      <c r="F26" s="21"/>
      <c r="G26" s="30">
        <f t="shared" si="2"/>
        <v>1</v>
      </c>
      <c r="H26" s="30">
        <v>1.0</v>
      </c>
      <c r="I26" s="36">
        <v>1.0</v>
      </c>
      <c r="J26" s="36">
        <v>1.0</v>
      </c>
      <c r="K26" s="36">
        <v>1.0</v>
      </c>
      <c r="L26" s="40">
        <v>0.0</v>
      </c>
      <c r="M26" s="32">
        <v>0.0</v>
      </c>
      <c r="N26" s="32">
        <v>0.0</v>
      </c>
      <c r="O26" s="32">
        <v>0.0</v>
      </c>
      <c r="P26" s="32">
        <v>0.0</v>
      </c>
      <c r="Q26" s="32">
        <v>0.0</v>
      </c>
      <c r="R26" s="32">
        <v>0.0</v>
      </c>
      <c r="S26" s="32">
        <v>0.0</v>
      </c>
      <c r="T26" s="32">
        <v>0.0</v>
      </c>
      <c r="U26" s="32">
        <v>0.0</v>
      </c>
      <c r="V26" s="32">
        <v>0.0</v>
      </c>
      <c r="W26" s="32">
        <v>0.0</v>
      </c>
      <c r="X26" s="32">
        <v>0.0</v>
      </c>
      <c r="Y26" s="32">
        <v>0.0</v>
      </c>
      <c r="Z26" s="32">
        <v>0.0</v>
      </c>
      <c r="AA26" s="32">
        <v>0.0</v>
      </c>
      <c r="AB26" s="32">
        <v>0.0</v>
      </c>
      <c r="AC26" s="32">
        <v>0.0</v>
      </c>
      <c r="AD26" s="33"/>
    </row>
    <row r="27" ht="16.5" customHeight="1">
      <c r="A27" s="34"/>
      <c r="B27" s="34"/>
      <c r="C27" s="27" t="s">
        <v>42</v>
      </c>
      <c r="D27" s="21"/>
      <c r="E27" s="29" t="s">
        <v>29</v>
      </c>
      <c r="F27" s="21"/>
      <c r="G27" s="30">
        <f t="shared" si="2"/>
        <v>1</v>
      </c>
      <c r="H27" s="42">
        <v>2.0</v>
      </c>
      <c r="I27" s="36">
        <v>2.0</v>
      </c>
      <c r="J27" s="36">
        <v>2.0</v>
      </c>
      <c r="K27" s="36">
        <v>2.0</v>
      </c>
      <c r="L27" s="43">
        <v>-1.0</v>
      </c>
      <c r="M27" s="32">
        <v>0.0</v>
      </c>
      <c r="N27" s="32">
        <v>0.0</v>
      </c>
      <c r="O27" s="32">
        <v>0.0</v>
      </c>
      <c r="P27" s="32">
        <v>0.0</v>
      </c>
      <c r="Q27" s="32">
        <v>0.0</v>
      </c>
      <c r="R27" s="32">
        <v>0.0</v>
      </c>
      <c r="S27" s="32">
        <v>0.0</v>
      </c>
      <c r="T27" s="32">
        <v>0.0</v>
      </c>
      <c r="U27" s="32">
        <v>0.0</v>
      </c>
      <c r="V27" s="32">
        <v>0.0</v>
      </c>
      <c r="W27" s="32">
        <v>0.0</v>
      </c>
      <c r="X27" s="32">
        <v>0.0</v>
      </c>
      <c r="Y27" s="32">
        <v>0.0</v>
      </c>
      <c r="Z27" s="32">
        <v>0.0</v>
      </c>
      <c r="AA27" s="32">
        <v>0.0</v>
      </c>
      <c r="AB27" s="32">
        <v>0.0</v>
      </c>
      <c r="AC27" s="32">
        <v>0.0</v>
      </c>
      <c r="AD27" s="33"/>
    </row>
    <row r="28" ht="16.5" customHeight="1">
      <c r="A28" s="34"/>
      <c r="B28" s="34"/>
      <c r="C28" s="44" t="s">
        <v>43</v>
      </c>
      <c r="D28" s="21"/>
      <c r="E28" s="29" t="s">
        <v>38</v>
      </c>
      <c r="F28" s="21"/>
      <c r="G28" s="30">
        <f t="shared" si="2"/>
        <v>1</v>
      </c>
      <c r="H28" s="42">
        <v>2.0</v>
      </c>
      <c r="I28" s="36">
        <v>2.0</v>
      </c>
      <c r="J28" s="36">
        <v>2.0</v>
      </c>
      <c r="K28" s="36">
        <v>2.0</v>
      </c>
      <c r="L28" s="43">
        <v>-1.0</v>
      </c>
      <c r="M28" s="32">
        <v>0.0</v>
      </c>
      <c r="N28" s="32">
        <v>0.0</v>
      </c>
      <c r="O28" s="32">
        <v>0.0</v>
      </c>
      <c r="P28" s="32">
        <v>0.0</v>
      </c>
      <c r="Q28" s="32">
        <v>0.0</v>
      </c>
      <c r="R28" s="32">
        <v>0.0</v>
      </c>
      <c r="S28" s="32">
        <v>0.0</v>
      </c>
      <c r="T28" s="32">
        <v>0.0</v>
      </c>
      <c r="U28" s="32">
        <v>0.0</v>
      </c>
      <c r="V28" s="32">
        <v>0.0</v>
      </c>
      <c r="W28" s="32">
        <v>0.0</v>
      </c>
      <c r="X28" s="32">
        <v>0.0</v>
      </c>
      <c r="Y28" s="32">
        <v>0.0</v>
      </c>
      <c r="Z28" s="32">
        <v>0.0</v>
      </c>
      <c r="AA28" s="32">
        <v>0.0</v>
      </c>
      <c r="AB28" s="32">
        <v>0.0</v>
      </c>
      <c r="AC28" s="32">
        <v>0.0</v>
      </c>
      <c r="AD28" s="33"/>
    </row>
    <row r="29" ht="16.5" customHeight="1">
      <c r="A29" s="34"/>
      <c r="B29" s="45"/>
      <c r="C29" s="27" t="s">
        <v>44</v>
      </c>
      <c r="D29" s="21"/>
      <c r="E29" s="29" t="s">
        <v>25</v>
      </c>
      <c r="F29" s="21"/>
      <c r="G29" s="30">
        <f>L29+M29</f>
        <v>10</v>
      </c>
      <c r="H29" s="30">
        <v>10.0</v>
      </c>
      <c r="I29" s="36">
        <v>10.0</v>
      </c>
      <c r="J29" s="36">
        <v>10.0</v>
      </c>
      <c r="K29" s="36">
        <v>10.0</v>
      </c>
      <c r="L29" s="36">
        <v>10.0</v>
      </c>
      <c r="M29" s="40">
        <v>0.0</v>
      </c>
      <c r="N29" s="32">
        <v>0.0</v>
      </c>
      <c r="O29" s="32">
        <v>0.0</v>
      </c>
      <c r="P29" s="32">
        <v>0.0</v>
      </c>
      <c r="Q29" s="32">
        <v>0.0</v>
      </c>
      <c r="R29" s="32">
        <v>0.0</v>
      </c>
      <c r="S29" s="32">
        <v>0.0</v>
      </c>
      <c r="T29" s="32">
        <v>0.0</v>
      </c>
      <c r="U29" s="32">
        <v>0.0</v>
      </c>
      <c r="V29" s="32">
        <v>0.0</v>
      </c>
      <c r="W29" s="32">
        <v>0.0</v>
      </c>
      <c r="X29" s="32">
        <v>0.0</v>
      </c>
      <c r="Y29" s="32">
        <v>0.0</v>
      </c>
      <c r="Z29" s="32">
        <v>0.0</v>
      </c>
      <c r="AA29" s="32">
        <v>0.0</v>
      </c>
      <c r="AB29" s="32">
        <v>0.0</v>
      </c>
      <c r="AC29" s="32">
        <v>0.0</v>
      </c>
      <c r="AD29" s="33"/>
    </row>
    <row r="30" ht="16.5" customHeight="1">
      <c r="A30" s="34"/>
      <c r="B30" s="39"/>
      <c r="C30" s="38" t="s">
        <v>45</v>
      </c>
      <c r="D30" s="21"/>
      <c r="E30" s="29" t="s">
        <v>31</v>
      </c>
      <c r="F30" s="21"/>
      <c r="G30" s="30">
        <f t="shared" ref="G30:G34" si="3">M30+N30</f>
        <v>1</v>
      </c>
      <c r="H30" s="30">
        <v>1.0</v>
      </c>
      <c r="I30" s="36">
        <v>1.0</v>
      </c>
      <c r="J30" s="36">
        <v>1.0</v>
      </c>
      <c r="K30" s="36">
        <v>1.0</v>
      </c>
      <c r="L30" s="36">
        <v>1.0</v>
      </c>
      <c r="M30" s="36">
        <v>1.0</v>
      </c>
      <c r="N30" s="40">
        <v>0.0</v>
      </c>
      <c r="O30" s="32">
        <v>0.0</v>
      </c>
      <c r="P30" s="32">
        <v>0.0</v>
      </c>
      <c r="Q30" s="32">
        <v>0.0</v>
      </c>
      <c r="R30" s="32">
        <v>0.0</v>
      </c>
      <c r="S30" s="32">
        <v>0.0</v>
      </c>
      <c r="T30" s="32">
        <v>0.0</v>
      </c>
      <c r="U30" s="32">
        <v>0.0</v>
      </c>
      <c r="V30" s="32">
        <v>0.0</v>
      </c>
      <c r="W30" s="32">
        <v>0.0</v>
      </c>
      <c r="X30" s="32">
        <v>0.0</v>
      </c>
      <c r="Y30" s="32">
        <v>0.0</v>
      </c>
      <c r="Z30" s="32">
        <v>0.0</v>
      </c>
      <c r="AA30" s="32">
        <v>0.0</v>
      </c>
      <c r="AB30" s="32">
        <v>0.0</v>
      </c>
      <c r="AC30" s="32">
        <v>0.0</v>
      </c>
      <c r="AD30" s="33"/>
    </row>
    <row r="31" ht="16.5" customHeight="1">
      <c r="A31" s="34"/>
      <c r="B31" s="39" t="s">
        <v>46</v>
      </c>
      <c r="C31" s="27" t="s">
        <v>47</v>
      </c>
      <c r="D31" s="21"/>
      <c r="E31" s="29" t="s">
        <v>34</v>
      </c>
      <c r="F31" s="21"/>
      <c r="G31" s="30">
        <f t="shared" si="3"/>
        <v>1</v>
      </c>
      <c r="H31" s="30">
        <v>1.0</v>
      </c>
      <c r="I31" s="36">
        <v>1.0</v>
      </c>
      <c r="J31" s="36">
        <v>1.0</v>
      </c>
      <c r="K31" s="36">
        <v>1.0</v>
      </c>
      <c r="L31" s="36">
        <v>1.0</v>
      </c>
      <c r="M31" s="36">
        <v>1.0</v>
      </c>
      <c r="N31" s="40">
        <v>0.0</v>
      </c>
      <c r="O31" s="32">
        <v>0.0</v>
      </c>
      <c r="P31" s="32">
        <v>0.0</v>
      </c>
      <c r="Q31" s="32">
        <v>0.0</v>
      </c>
      <c r="R31" s="32">
        <v>0.0</v>
      </c>
      <c r="S31" s="32">
        <v>0.0</v>
      </c>
      <c r="T31" s="32">
        <v>0.0</v>
      </c>
      <c r="U31" s="32">
        <v>0.0</v>
      </c>
      <c r="V31" s="32">
        <v>0.0</v>
      </c>
      <c r="W31" s="32">
        <v>0.0</v>
      </c>
      <c r="X31" s="32">
        <v>0.0</v>
      </c>
      <c r="Y31" s="32">
        <v>0.0</v>
      </c>
      <c r="Z31" s="32">
        <v>0.0</v>
      </c>
      <c r="AA31" s="32">
        <v>0.0</v>
      </c>
      <c r="AB31" s="32">
        <v>0.0</v>
      </c>
      <c r="AC31" s="32">
        <v>0.0</v>
      </c>
      <c r="AD31" s="33"/>
    </row>
    <row r="32" ht="16.5" customHeight="1">
      <c r="A32" s="34"/>
      <c r="B32" s="34"/>
      <c r="C32" s="27" t="s">
        <v>48</v>
      </c>
      <c r="D32" s="21"/>
      <c r="E32" s="29" t="s">
        <v>27</v>
      </c>
      <c r="F32" s="21"/>
      <c r="G32" s="30">
        <f t="shared" si="3"/>
        <v>1</v>
      </c>
      <c r="H32" s="30">
        <v>1.0</v>
      </c>
      <c r="I32" s="36">
        <v>1.0</v>
      </c>
      <c r="J32" s="36">
        <v>1.0</v>
      </c>
      <c r="K32" s="36">
        <v>1.0</v>
      </c>
      <c r="L32" s="36">
        <v>1.0</v>
      </c>
      <c r="M32" s="36">
        <v>1.0</v>
      </c>
      <c r="N32" s="40">
        <v>0.0</v>
      </c>
      <c r="O32" s="32">
        <v>0.0</v>
      </c>
      <c r="P32" s="32">
        <v>0.0</v>
      </c>
      <c r="Q32" s="32">
        <v>0.0</v>
      </c>
      <c r="R32" s="32">
        <v>0.0</v>
      </c>
      <c r="S32" s="32">
        <v>0.0</v>
      </c>
      <c r="T32" s="32">
        <v>0.0</v>
      </c>
      <c r="U32" s="32">
        <v>0.0</v>
      </c>
      <c r="V32" s="32">
        <v>0.0</v>
      </c>
      <c r="W32" s="32">
        <v>0.0</v>
      </c>
      <c r="X32" s="32">
        <v>0.0</v>
      </c>
      <c r="Y32" s="32">
        <v>0.0</v>
      </c>
      <c r="Z32" s="32">
        <v>0.0</v>
      </c>
      <c r="AA32" s="32">
        <v>0.0</v>
      </c>
      <c r="AB32" s="32">
        <v>0.0</v>
      </c>
      <c r="AC32" s="32">
        <v>0.0</v>
      </c>
      <c r="AD32" s="33"/>
    </row>
    <row r="33" ht="16.5" customHeight="1">
      <c r="A33" s="34"/>
      <c r="B33" s="34"/>
      <c r="C33" s="27" t="s">
        <v>49</v>
      </c>
      <c r="D33" s="21"/>
      <c r="E33" s="29" t="s">
        <v>29</v>
      </c>
      <c r="F33" s="21"/>
      <c r="G33" s="30">
        <f t="shared" si="3"/>
        <v>1</v>
      </c>
      <c r="H33" s="30">
        <v>1.0</v>
      </c>
      <c r="I33" s="36">
        <v>1.0</v>
      </c>
      <c r="J33" s="36">
        <v>1.0</v>
      </c>
      <c r="K33" s="36">
        <v>1.0</v>
      </c>
      <c r="L33" s="36">
        <v>1.0</v>
      </c>
      <c r="M33" s="36">
        <v>1.0</v>
      </c>
      <c r="N33" s="40">
        <v>0.0</v>
      </c>
      <c r="O33" s="32">
        <v>0.0</v>
      </c>
      <c r="P33" s="32">
        <v>0.0</v>
      </c>
      <c r="Q33" s="32">
        <v>0.0</v>
      </c>
      <c r="R33" s="32">
        <v>0.0</v>
      </c>
      <c r="S33" s="32">
        <v>0.0</v>
      </c>
      <c r="T33" s="32">
        <v>0.0</v>
      </c>
      <c r="U33" s="32">
        <v>0.0</v>
      </c>
      <c r="V33" s="32">
        <v>0.0</v>
      </c>
      <c r="W33" s="32">
        <v>0.0</v>
      </c>
      <c r="X33" s="32">
        <v>0.0</v>
      </c>
      <c r="Y33" s="32">
        <v>0.0</v>
      </c>
      <c r="Z33" s="32">
        <v>0.0</v>
      </c>
      <c r="AA33" s="32">
        <v>0.0</v>
      </c>
      <c r="AB33" s="32">
        <v>0.0</v>
      </c>
      <c r="AC33" s="32">
        <v>0.0</v>
      </c>
      <c r="AD33" s="33"/>
    </row>
    <row r="34" ht="16.5" customHeight="1">
      <c r="A34" s="34"/>
      <c r="B34" s="34"/>
      <c r="C34" s="44" t="s">
        <v>50</v>
      </c>
      <c r="D34" s="21"/>
      <c r="E34" s="35" t="s">
        <v>38</v>
      </c>
      <c r="F34" s="21"/>
      <c r="G34" s="30">
        <f t="shared" si="3"/>
        <v>1</v>
      </c>
      <c r="H34" s="42">
        <v>1.0</v>
      </c>
      <c r="I34" s="36">
        <v>1.0</v>
      </c>
      <c r="J34" s="36">
        <v>1.0</v>
      </c>
      <c r="K34" s="36">
        <v>1.0</v>
      </c>
      <c r="L34" s="36">
        <v>1.0</v>
      </c>
      <c r="M34" s="36">
        <v>1.0</v>
      </c>
      <c r="N34" s="31">
        <v>0.0</v>
      </c>
      <c r="O34" s="36">
        <v>0.0</v>
      </c>
      <c r="P34" s="36">
        <v>0.0</v>
      </c>
      <c r="Q34" s="36">
        <v>0.0</v>
      </c>
      <c r="R34" s="36">
        <v>0.0</v>
      </c>
      <c r="S34" s="36">
        <v>0.0</v>
      </c>
      <c r="T34" s="36">
        <v>0.0</v>
      </c>
      <c r="U34" s="36">
        <v>0.0</v>
      </c>
      <c r="V34" s="36">
        <v>0.0</v>
      </c>
      <c r="W34" s="36">
        <v>0.0</v>
      </c>
      <c r="X34" s="36">
        <v>0.0</v>
      </c>
      <c r="Y34" s="36">
        <v>0.0</v>
      </c>
      <c r="Z34" s="36">
        <v>0.0</v>
      </c>
      <c r="AA34" s="36">
        <v>0.0</v>
      </c>
      <c r="AB34" s="36">
        <v>0.0</v>
      </c>
      <c r="AC34" s="36">
        <v>0.0</v>
      </c>
      <c r="AD34" s="33"/>
    </row>
    <row r="35" ht="16.5" customHeight="1">
      <c r="A35" s="34"/>
      <c r="B35" s="34"/>
      <c r="C35" s="27" t="s">
        <v>51</v>
      </c>
      <c r="D35" s="21"/>
      <c r="E35" s="29" t="s">
        <v>31</v>
      </c>
      <c r="F35" s="21"/>
      <c r="G35" s="30">
        <f t="shared" ref="G35:G39" si="4">N35+O35</f>
        <v>1</v>
      </c>
      <c r="H35" s="30">
        <v>1.0</v>
      </c>
      <c r="I35" s="36">
        <v>1.0</v>
      </c>
      <c r="J35" s="36">
        <v>1.0</v>
      </c>
      <c r="K35" s="36">
        <v>1.0</v>
      </c>
      <c r="L35" s="36">
        <v>1.0</v>
      </c>
      <c r="M35" s="36">
        <v>1.0</v>
      </c>
      <c r="N35" s="36">
        <v>1.0</v>
      </c>
      <c r="O35" s="40">
        <v>0.0</v>
      </c>
      <c r="P35" s="32">
        <v>0.0</v>
      </c>
      <c r="Q35" s="32">
        <v>0.0</v>
      </c>
      <c r="R35" s="32">
        <v>0.0</v>
      </c>
      <c r="S35" s="32">
        <v>0.0</v>
      </c>
      <c r="T35" s="32">
        <v>0.0</v>
      </c>
      <c r="U35" s="32">
        <v>0.0</v>
      </c>
      <c r="V35" s="32">
        <v>0.0</v>
      </c>
      <c r="W35" s="32">
        <v>0.0</v>
      </c>
      <c r="X35" s="32">
        <v>0.0</v>
      </c>
      <c r="Y35" s="32">
        <v>0.0</v>
      </c>
      <c r="Z35" s="32">
        <v>0.0</v>
      </c>
      <c r="AA35" s="32">
        <v>0.0</v>
      </c>
      <c r="AB35" s="32">
        <v>0.0</v>
      </c>
      <c r="AC35" s="32">
        <v>0.0</v>
      </c>
      <c r="AD35" s="33"/>
    </row>
    <row r="36" ht="16.5" customHeight="1">
      <c r="A36" s="34"/>
      <c r="B36" s="34"/>
      <c r="C36" s="27" t="s">
        <v>52</v>
      </c>
      <c r="D36" s="21"/>
      <c r="E36" s="29" t="s">
        <v>34</v>
      </c>
      <c r="F36" s="21"/>
      <c r="G36" s="30">
        <f t="shared" si="4"/>
        <v>1</v>
      </c>
      <c r="H36" s="30">
        <v>1.0</v>
      </c>
      <c r="I36" s="36">
        <v>1.0</v>
      </c>
      <c r="J36" s="36">
        <v>1.0</v>
      </c>
      <c r="K36" s="36">
        <v>1.0</v>
      </c>
      <c r="L36" s="36">
        <v>1.0</v>
      </c>
      <c r="M36" s="36">
        <v>1.0</v>
      </c>
      <c r="N36" s="36">
        <v>1.0</v>
      </c>
      <c r="O36" s="40">
        <v>0.0</v>
      </c>
      <c r="P36" s="32">
        <v>0.0</v>
      </c>
      <c r="Q36" s="32">
        <v>0.0</v>
      </c>
      <c r="R36" s="32">
        <v>0.0</v>
      </c>
      <c r="S36" s="32">
        <v>0.0</v>
      </c>
      <c r="T36" s="32">
        <v>0.0</v>
      </c>
      <c r="U36" s="32">
        <v>0.0</v>
      </c>
      <c r="V36" s="32">
        <v>0.0</v>
      </c>
      <c r="W36" s="32">
        <v>0.0</v>
      </c>
      <c r="X36" s="32">
        <v>0.0</v>
      </c>
      <c r="Y36" s="32">
        <v>0.0</v>
      </c>
      <c r="Z36" s="32">
        <v>0.0</v>
      </c>
      <c r="AA36" s="32">
        <v>0.0</v>
      </c>
      <c r="AB36" s="32">
        <v>0.0</v>
      </c>
      <c r="AC36" s="32">
        <v>0.0</v>
      </c>
      <c r="AD36" s="33"/>
    </row>
    <row r="37" ht="16.5" customHeight="1">
      <c r="A37" s="34"/>
      <c r="B37" s="34"/>
      <c r="C37" s="27" t="s">
        <v>53</v>
      </c>
      <c r="D37" s="21"/>
      <c r="E37" s="29" t="s">
        <v>27</v>
      </c>
      <c r="F37" s="21"/>
      <c r="G37" s="30">
        <f t="shared" si="4"/>
        <v>1</v>
      </c>
      <c r="H37" s="30">
        <v>1.0</v>
      </c>
      <c r="I37" s="36">
        <v>1.0</v>
      </c>
      <c r="J37" s="36">
        <v>1.0</v>
      </c>
      <c r="K37" s="36">
        <v>1.0</v>
      </c>
      <c r="L37" s="36">
        <v>1.0</v>
      </c>
      <c r="M37" s="36">
        <v>1.0</v>
      </c>
      <c r="N37" s="36">
        <v>1.0</v>
      </c>
      <c r="O37" s="40">
        <v>0.0</v>
      </c>
      <c r="P37" s="32">
        <v>0.0</v>
      </c>
      <c r="Q37" s="32">
        <v>0.0</v>
      </c>
      <c r="R37" s="32">
        <v>0.0</v>
      </c>
      <c r="S37" s="32">
        <v>0.0</v>
      </c>
      <c r="T37" s="32">
        <v>0.0</v>
      </c>
      <c r="U37" s="32">
        <v>0.0</v>
      </c>
      <c r="V37" s="32">
        <v>0.0</v>
      </c>
      <c r="W37" s="32">
        <v>0.0</v>
      </c>
      <c r="X37" s="32">
        <v>0.0</v>
      </c>
      <c r="Y37" s="32">
        <v>0.0</v>
      </c>
      <c r="Z37" s="32">
        <v>0.0</v>
      </c>
      <c r="AA37" s="32">
        <v>0.0</v>
      </c>
      <c r="AB37" s="32">
        <v>0.0</v>
      </c>
      <c r="AC37" s="32">
        <v>0.0</v>
      </c>
      <c r="AD37" s="33"/>
    </row>
    <row r="38" ht="16.5" customHeight="1">
      <c r="A38" s="34"/>
      <c r="B38" s="34"/>
      <c r="C38" s="27" t="s">
        <v>54</v>
      </c>
      <c r="D38" s="21"/>
      <c r="E38" s="29" t="s">
        <v>29</v>
      </c>
      <c r="F38" s="21"/>
      <c r="G38" s="30">
        <f t="shared" si="4"/>
        <v>2</v>
      </c>
      <c r="H38" s="30">
        <v>2.0</v>
      </c>
      <c r="I38" s="36">
        <v>2.0</v>
      </c>
      <c r="J38" s="36">
        <v>2.0</v>
      </c>
      <c r="K38" s="36">
        <v>2.0</v>
      </c>
      <c r="L38" s="36">
        <v>2.0</v>
      </c>
      <c r="M38" s="36">
        <v>2.0</v>
      </c>
      <c r="N38" s="36">
        <v>2.0</v>
      </c>
      <c r="O38" s="40">
        <v>0.0</v>
      </c>
      <c r="P38" s="32">
        <v>0.0</v>
      </c>
      <c r="Q38" s="32">
        <v>0.0</v>
      </c>
      <c r="R38" s="32">
        <v>0.0</v>
      </c>
      <c r="S38" s="32">
        <v>0.0</v>
      </c>
      <c r="T38" s="32">
        <v>0.0</v>
      </c>
      <c r="U38" s="32">
        <v>0.0</v>
      </c>
      <c r="V38" s="32">
        <v>0.0</v>
      </c>
      <c r="W38" s="32">
        <v>0.0</v>
      </c>
      <c r="X38" s="32">
        <v>0.0</v>
      </c>
      <c r="Y38" s="32">
        <v>0.0</v>
      </c>
      <c r="Z38" s="32">
        <v>0.0</v>
      </c>
      <c r="AA38" s="32">
        <v>0.0</v>
      </c>
      <c r="AB38" s="32">
        <v>0.0</v>
      </c>
      <c r="AC38" s="32">
        <v>0.0</v>
      </c>
      <c r="AD38" s="33"/>
    </row>
    <row r="39" ht="16.5" customHeight="1">
      <c r="A39" s="34"/>
      <c r="B39" s="34"/>
      <c r="C39" s="27" t="s">
        <v>55</v>
      </c>
      <c r="D39" s="21"/>
      <c r="E39" s="29" t="s">
        <v>38</v>
      </c>
      <c r="F39" s="21"/>
      <c r="G39" s="30">
        <f t="shared" si="4"/>
        <v>2</v>
      </c>
      <c r="H39" s="30">
        <v>2.0</v>
      </c>
      <c r="I39" s="36">
        <v>2.0</v>
      </c>
      <c r="J39" s="36">
        <v>2.0</v>
      </c>
      <c r="K39" s="36">
        <v>2.0</v>
      </c>
      <c r="L39" s="36">
        <v>2.0</v>
      </c>
      <c r="M39" s="36">
        <v>2.0</v>
      </c>
      <c r="N39" s="36">
        <v>2.0</v>
      </c>
      <c r="O39" s="40">
        <v>0.0</v>
      </c>
      <c r="P39" s="32">
        <v>0.0</v>
      </c>
      <c r="Q39" s="32">
        <v>0.0</v>
      </c>
      <c r="R39" s="32">
        <v>0.0</v>
      </c>
      <c r="S39" s="32">
        <v>0.0</v>
      </c>
      <c r="T39" s="32">
        <v>0.0</v>
      </c>
      <c r="U39" s="32">
        <v>0.0</v>
      </c>
      <c r="V39" s="32">
        <v>0.0</v>
      </c>
      <c r="W39" s="32">
        <v>0.0</v>
      </c>
      <c r="X39" s="32">
        <v>0.0</v>
      </c>
      <c r="Y39" s="32">
        <v>0.0</v>
      </c>
      <c r="Z39" s="32">
        <v>0.0</v>
      </c>
      <c r="AA39" s="32">
        <v>0.0</v>
      </c>
      <c r="AB39" s="32">
        <v>0.0</v>
      </c>
      <c r="AC39" s="32">
        <v>0.0</v>
      </c>
      <c r="AD39" s="33"/>
    </row>
    <row r="40" ht="16.5" customHeight="1">
      <c r="A40" s="34"/>
      <c r="B40" s="45"/>
      <c r="C40" s="27" t="s">
        <v>56</v>
      </c>
      <c r="D40" s="21"/>
      <c r="E40" s="29" t="s">
        <v>25</v>
      </c>
      <c r="F40" s="21"/>
      <c r="G40" s="30">
        <f>O40+P40</f>
        <v>10</v>
      </c>
      <c r="H40" s="30">
        <v>10.0</v>
      </c>
      <c r="I40" s="36">
        <v>10.0</v>
      </c>
      <c r="J40" s="36">
        <v>10.0</v>
      </c>
      <c r="K40" s="36">
        <v>10.0</v>
      </c>
      <c r="L40" s="36">
        <v>10.0</v>
      </c>
      <c r="M40" s="36">
        <v>10.0</v>
      </c>
      <c r="N40" s="36">
        <v>10.0</v>
      </c>
      <c r="O40" s="36">
        <v>10.0</v>
      </c>
      <c r="P40" s="40">
        <v>0.0</v>
      </c>
      <c r="Q40" s="32">
        <v>0.0</v>
      </c>
      <c r="R40" s="32">
        <v>0.0</v>
      </c>
      <c r="S40" s="32">
        <v>0.0</v>
      </c>
      <c r="T40" s="32">
        <v>0.0</v>
      </c>
      <c r="U40" s="32">
        <v>0.0</v>
      </c>
      <c r="V40" s="32">
        <v>0.0</v>
      </c>
      <c r="W40" s="32">
        <v>0.0</v>
      </c>
      <c r="X40" s="32">
        <v>0.0</v>
      </c>
      <c r="Y40" s="32">
        <v>0.0</v>
      </c>
      <c r="Z40" s="32">
        <v>0.0</v>
      </c>
      <c r="AA40" s="32">
        <v>0.0</v>
      </c>
      <c r="AB40" s="32">
        <v>0.0</v>
      </c>
      <c r="AC40" s="32">
        <v>0.0</v>
      </c>
      <c r="AD40" s="33"/>
    </row>
    <row r="41" ht="16.5" customHeight="1">
      <c r="A41" s="34"/>
      <c r="B41" s="26" t="s">
        <v>57</v>
      </c>
      <c r="C41" s="27" t="s">
        <v>58</v>
      </c>
      <c r="D41" s="21"/>
      <c r="E41" s="29" t="s">
        <v>27</v>
      </c>
      <c r="F41" s="21"/>
      <c r="G41" s="30">
        <f t="shared" ref="G41:G43" si="5">P41+Q41</f>
        <v>1</v>
      </c>
      <c r="H41" s="30">
        <v>2.0</v>
      </c>
      <c r="I41" s="30">
        <v>2.0</v>
      </c>
      <c r="J41" s="30">
        <v>2.0</v>
      </c>
      <c r="K41" s="30">
        <v>2.0</v>
      </c>
      <c r="L41" s="30">
        <v>2.0</v>
      </c>
      <c r="M41" s="30">
        <v>2.0</v>
      </c>
      <c r="N41" s="30">
        <v>2.0</v>
      </c>
      <c r="O41" s="30">
        <v>2.0</v>
      </c>
      <c r="P41" s="30">
        <v>2.0</v>
      </c>
      <c r="Q41" s="43">
        <v>-1.0</v>
      </c>
      <c r="R41" s="32">
        <v>0.0</v>
      </c>
      <c r="S41" s="32">
        <v>0.0</v>
      </c>
      <c r="T41" s="32">
        <v>0.0</v>
      </c>
      <c r="U41" s="32">
        <v>0.0</v>
      </c>
      <c r="V41" s="32">
        <v>0.0</v>
      </c>
      <c r="W41" s="32">
        <v>0.0</v>
      </c>
      <c r="X41" s="32">
        <v>0.0</v>
      </c>
      <c r="Y41" s="32">
        <v>0.0</v>
      </c>
      <c r="Z41" s="32">
        <v>0.0</v>
      </c>
      <c r="AA41" s="32">
        <v>0.0</v>
      </c>
      <c r="AB41" s="32">
        <v>0.0</v>
      </c>
      <c r="AC41" s="32">
        <v>0.0</v>
      </c>
      <c r="AD41" s="33"/>
    </row>
    <row r="42" ht="16.5" customHeight="1">
      <c r="A42" s="34"/>
      <c r="B42" s="34"/>
      <c r="C42" s="46" t="s">
        <v>59</v>
      </c>
      <c r="D42" s="21"/>
      <c r="E42" s="29" t="s">
        <v>29</v>
      </c>
      <c r="F42" s="21"/>
      <c r="G42" s="30">
        <f t="shared" si="5"/>
        <v>2</v>
      </c>
      <c r="H42" s="30">
        <v>2.0</v>
      </c>
      <c r="I42" s="30">
        <v>2.0</v>
      </c>
      <c r="J42" s="30">
        <v>2.0</v>
      </c>
      <c r="K42" s="30">
        <v>2.0</v>
      </c>
      <c r="L42" s="30">
        <v>2.0</v>
      </c>
      <c r="M42" s="30">
        <v>2.0</v>
      </c>
      <c r="N42" s="30">
        <v>2.0</v>
      </c>
      <c r="O42" s="30">
        <v>2.0</v>
      </c>
      <c r="P42" s="30">
        <v>2.0</v>
      </c>
      <c r="Q42" s="40">
        <v>0.0</v>
      </c>
      <c r="R42" s="32">
        <v>0.0</v>
      </c>
      <c r="S42" s="32">
        <v>0.0</v>
      </c>
      <c r="T42" s="32">
        <v>0.0</v>
      </c>
      <c r="U42" s="32">
        <v>0.0</v>
      </c>
      <c r="V42" s="32">
        <v>0.0</v>
      </c>
      <c r="W42" s="32">
        <v>0.0</v>
      </c>
      <c r="X42" s="32">
        <v>0.0</v>
      </c>
      <c r="Y42" s="32">
        <v>0.0</v>
      </c>
      <c r="Z42" s="32">
        <v>0.0</v>
      </c>
      <c r="AA42" s="32">
        <v>0.0</v>
      </c>
      <c r="AB42" s="32">
        <v>0.0</v>
      </c>
      <c r="AC42" s="32">
        <v>0.0</v>
      </c>
      <c r="AD42" s="33"/>
    </row>
    <row r="43" ht="16.5" customHeight="1">
      <c r="A43" s="34"/>
      <c r="B43" s="34"/>
      <c r="C43" s="46" t="s">
        <v>60</v>
      </c>
      <c r="D43" s="21"/>
      <c r="E43" s="29" t="s">
        <v>34</v>
      </c>
      <c r="F43" s="21"/>
      <c r="G43" s="30">
        <f t="shared" si="5"/>
        <v>1</v>
      </c>
      <c r="H43" s="30">
        <v>2.0</v>
      </c>
      <c r="I43" s="30">
        <v>2.0</v>
      </c>
      <c r="J43" s="30">
        <v>2.0</v>
      </c>
      <c r="K43" s="30">
        <v>2.0</v>
      </c>
      <c r="L43" s="30">
        <v>2.0</v>
      </c>
      <c r="M43" s="30">
        <v>2.0</v>
      </c>
      <c r="N43" s="30">
        <v>2.0</v>
      </c>
      <c r="O43" s="30">
        <v>2.0</v>
      </c>
      <c r="P43" s="30">
        <v>2.0</v>
      </c>
      <c r="Q43" s="43">
        <v>-1.0</v>
      </c>
      <c r="R43" s="32">
        <v>0.0</v>
      </c>
      <c r="S43" s="32">
        <v>0.0</v>
      </c>
      <c r="T43" s="32">
        <v>0.0</v>
      </c>
      <c r="U43" s="32">
        <v>0.0</v>
      </c>
      <c r="V43" s="32">
        <v>0.0</v>
      </c>
      <c r="W43" s="32">
        <v>0.0</v>
      </c>
      <c r="X43" s="32">
        <v>0.0</v>
      </c>
      <c r="Y43" s="32">
        <v>0.0</v>
      </c>
      <c r="Z43" s="32">
        <v>0.0</v>
      </c>
      <c r="AA43" s="32">
        <v>0.0</v>
      </c>
      <c r="AB43" s="32">
        <v>0.0</v>
      </c>
      <c r="AC43" s="32">
        <v>0.0</v>
      </c>
      <c r="AD43" s="33"/>
    </row>
    <row r="44" ht="16.5" customHeight="1">
      <c r="A44" s="34"/>
      <c r="B44" s="34"/>
      <c r="C44" s="46" t="s">
        <v>61</v>
      </c>
      <c r="D44" s="21"/>
      <c r="E44" s="29" t="s">
        <v>38</v>
      </c>
      <c r="F44" s="21"/>
      <c r="G44" s="30">
        <f t="shared" ref="G44:G48" si="6">Q44+R44</f>
        <v>2</v>
      </c>
      <c r="H44" s="30">
        <v>2.0</v>
      </c>
      <c r="I44" s="30">
        <v>2.0</v>
      </c>
      <c r="J44" s="30">
        <v>2.0</v>
      </c>
      <c r="K44" s="30">
        <v>2.0</v>
      </c>
      <c r="L44" s="30">
        <v>2.0</v>
      </c>
      <c r="M44" s="30">
        <v>2.0</v>
      </c>
      <c r="N44" s="30">
        <v>2.0</v>
      </c>
      <c r="O44" s="30">
        <v>2.0</v>
      </c>
      <c r="P44" s="30">
        <v>2.0</v>
      </c>
      <c r="Q44" s="30">
        <v>2.0</v>
      </c>
      <c r="R44" s="40">
        <v>0.0</v>
      </c>
      <c r="S44" s="32">
        <v>0.0</v>
      </c>
      <c r="T44" s="32">
        <v>0.0</v>
      </c>
      <c r="U44" s="32">
        <v>0.0</v>
      </c>
      <c r="V44" s="32">
        <v>0.0</v>
      </c>
      <c r="W44" s="32">
        <v>0.0</v>
      </c>
      <c r="X44" s="32">
        <v>0.0</v>
      </c>
      <c r="Y44" s="32">
        <v>0.0</v>
      </c>
      <c r="Z44" s="32">
        <v>0.0</v>
      </c>
      <c r="AA44" s="32">
        <v>0.0</v>
      </c>
      <c r="AB44" s="32">
        <v>0.0</v>
      </c>
      <c r="AC44" s="32">
        <v>0.0</v>
      </c>
      <c r="AD44" s="33"/>
    </row>
    <row r="45" ht="16.5" customHeight="1">
      <c r="A45" s="34"/>
      <c r="B45" s="34"/>
      <c r="C45" s="27" t="s">
        <v>62</v>
      </c>
      <c r="D45" s="21"/>
      <c r="E45" s="29" t="s">
        <v>31</v>
      </c>
      <c r="F45" s="21"/>
      <c r="G45" s="30">
        <f t="shared" si="6"/>
        <v>4</v>
      </c>
      <c r="H45" s="30">
        <v>2.0</v>
      </c>
      <c r="I45" s="30">
        <v>2.0</v>
      </c>
      <c r="J45" s="30">
        <v>2.0</v>
      </c>
      <c r="K45" s="30">
        <v>2.0</v>
      </c>
      <c r="L45" s="30">
        <v>2.0</v>
      </c>
      <c r="M45" s="30">
        <v>2.0</v>
      </c>
      <c r="N45" s="30">
        <v>2.0</v>
      </c>
      <c r="O45" s="30">
        <v>2.0</v>
      </c>
      <c r="P45" s="30">
        <v>2.0</v>
      </c>
      <c r="Q45" s="30">
        <v>2.0</v>
      </c>
      <c r="R45" s="41">
        <v>2.0</v>
      </c>
      <c r="S45" s="32">
        <v>0.0</v>
      </c>
      <c r="T45" s="32">
        <v>0.0</v>
      </c>
      <c r="U45" s="32">
        <v>0.0</v>
      </c>
      <c r="V45" s="32">
        <v>0.0</v>
      </c>
      <c r="W45" s="32">
        <v>0.0</v>
      </c>
      <c r="X45" s="32">
        <v>0.0</v>
      </c>
      <c r="Y45" s="32">
        <v>0.0</v>
      </c>
      <c r="Z45" s="32">
        <v>0.0</v>
      </c>
      <c r="AA45" s="32">
        <v>0.0</v>
      </c>
      <c r="AB45" s="32">
        <v>0.0</v>
      </c>
      <c r="AC45" s="32">
        <v>0.0</v>
      </c>
      <c r="AD45" s="33"/>
    </row>
    <row r="46" ht="16.5" customHeight="1">
      <c r="A46" s="34"/>
      <c r="B46" s="34"/>
      <c r="C46" s="27" t="s">
        <v>63</v>
      </c>
      <c r="D46" s="21"/>
      <c r="E46" s="29" t="s">
        <v>34</v>
      </c>
      <c r="F46" s="21"/>
      <c r="G46" s="30">
        <f t="shared" si="6"/>
        <v>1</v>
      </c>
      <c r="H46" s="30">
        <v>2.0</v>
      </c>
      <c r="I46" s="30">
        <v>2.0</v>
      </c>
      <c r="J46" s="30">
        <v>2.0</v>
      </c>
      <c r="K46" s="30">
        <v>2.0</v>
      </c>
      <c r="L46" s="30">
        <v>2.0</v>
      </c>
      <c r="M46" s="30">
        <v>2.0</v>
      </c>
      <c r="N46" s="30">
        <v>2.0</v>
      </c>
      <c r="O46" s="30">
        <v>2.0</v>
      </c>
      <c r="P46" s="30">
        <v>2.0</v>
      </c>
      <c r="Q46" s="30">
        <v>2.0</v>
      </c>
      <c r="R46" s="43">
        <v>-1.0</v>
      </c>
      <c r="S46" s="32">
        <v>0.0</v>
      </c>
      <c r="T46" s="32">
        <v>0.0</v>
      </c>
      <c r="U46" s="32">
        <v>0.0</v>
      </c>
      <c r="V46" s="32">
        <v>0.0</v>
      </c>
      <c r="W46" s="32">
        <v>0.0</v>
      </c>
      <c r="X46" s="32">
        <v>0.0</v>
      </c>
      <c r="Y46" s="32">
        <v>0.0</v>
      </c>
      <c r="Z46" s="32">
        <v>0.0</v>
      </c>
      <c r="AA46" s="32">
        <v>0.0</v>
      </c>
      <c r="AB46" s="32">
        <v>0.0</v>
      </c>
      <c r="AC46" s="32">
        <v>0.0</v>
      </c>
      <c r="AD46" s="33"/>
    </row>
    <row r="47" ht="16.5" customHeight="1">
      <c r="A47" s="34"/>
      <c r="B47" s="34"/>
      <c r="C47" s="46" t="s">
        <v>64</v>
      </c>
      <c r="D47" s="21"/>
      <c r="E47" s="29" t="s">
        <v>27</v>
      </c>
      <c r="F47" s="21"/>
      <c r="G47" s="30">
        <f t="shared" si="6"/>
        <v>2</v>
      </c>
      <c r="H47" s="30">
        <v>2.0</v>
      </c>
      <c r="I47" s="30">
        <v>2.0</v>
      </c>
      <c r="J47" s="30">
        <v>2.0</v>
      </c>
      <c r="K47" s="30">
        <v>2.0</v>
      </c>
      <c r="L47" s="30">
        <v>2.0</v>
      </c>
      <c r="M47" s="30">
        <v>2.0</v>
      </c>
      <c r="N47" s="30">
        <v>2.0</v>
      </c>
      <c r="O47" s="30">
        <v>2.0</v>
      </c>
      <c r="P47" s="30">
        <v>2.0</v>
      </c>
      <c r="Q47" s="30">
        <v>2.0</v>
      </c>
      <c r="R47" s="40">
        <v>0.0</v>
      </c>
      <c r="S47" s="32">
        <v>0.0</v>
      </c>
      <c r="T47" s="32">
        <v>0.0</v>
      </c>
      <c r="U47" s="32">
        <v>0.0</v>
      </c>
      <c r="V47" s="32">
        <v>0.0</v>
      </c>
      <c r="W47" s="32">
        <v>0.0</v>
      </c>
      <c r="X47" s="32">
        <v>0.0</v>
      </c>
      <c r="Y47" s="32">
        <v>0.0</v>
      </c>
      <c r="Z47" s="32">
        <v>0.0</v>
      </c>
      <c r="AA47" s="32">
        <v>0.0</v>
      </c>
      <c r="AB47" s="32">
        <v>0.0</v>
      </c>
      <c r="AC47" s="32">
        <v>0.0</v>
      </c>
      <c r="AD47" s="33"/>
    </row>
    <row r="48" ht="16.5" customHeight="1">
      <c r="A48" s="34"/>
      <c r="B48" s="34"/>
      <c r="C48" s="46" t="s">
        <v>65</v>
      </c>
      <c r="D48" s="21"/>
      <c r="E48" s="29" t="s">
        <v>29</v>
      </c>
      <c r="F48" s="21"/>
      <c r="G48" s="30">
        <f t="shared" si="6"/>
        <v>2</v>
      </c>
      <c r="H48" s="30">
        <v>2.0</v>
      </c>
      <c r="I48" s="30">
        <v>2.0</v>
      </c>
      <c r="J48" s="30">
        <v>2.0</v>
      </c>
      <c r="K48" s="30">
        <v>2.0</v>
      </c>
      <c r="L48" s="30">
        <v>2.0</v>
      </c>
      <c r="M48" s="30">
        <v>2.0</v>
      </c>
      <c r="N48" s="30">
        <v>2.0</v>
      </c>
      <c r="O48" s="30">
        <v>2.0</v>
      </c>
      <c r="P48" s="30">
        <v>2.0</v>
      </c>
      <c r="Q48" s="30">
        <v>2.0</v>
      </c>
      <c r="R48" s="40">
        <v>0.0</v>
      </c>
      <c r="S48" s="32">
        <v>0.0</v>
      </c>
      <c r="T48" s="32">
        <v>0.0</v>
      </c>
      <c r="U48" s="32">
        <v>0.0</v>
      </c>
      <c r="V48" s="32">
        <v>0.0</v>
      </c>
      <c r="W48" s="32">
        <v>0.0</v>
      </c>
      <c r="X48" s="32">
        <v>0.0</v>
      </c>
      <c r="Y48" s="32">
        <v>0.0</v>
      </c>
      <c r="Z48" s="32">
        <v>0.0</v>
      </c>
      <c r="AA48" s="32">
        <v>0.0</v>
      </c>
      <c r="AB48" s="32">
        <v>0.0</v>
      </c>
      <c r="AC48" s="32">
        <v>0.0</v>
      </c>
      <c r="AD48" s="33"/>
    </row>
    <row r="49" ht="16.5" customHeight="1">
      <c r="A49" s="34"/>
      <c r="B49" s="34"/>
      <c r="C49" s="27" t="s">
        <v>66</v>
      </c>
      <c r="D49" s="21"/>
      <c r="E49" s="29" t="s">
        <v>38</v>
      </c>
      <c r="F49" s="21"/>
      <c r="G49" s="30">
        <f t="shared" ref="G49:G51" si="7">R49+S49</f>
        <v>2</v>
      </c>
      <c r="H49" s="30">
        <v>2.0</v>
      </c>
      <c r="I49" s="30">
        <v>2.0</v>
      </c>
      <c r="J49" s="30">
        <v>2.0</v>
      </c>
      <c r="K49" s="30">
        <v>2.0</v>
      </c>
      <c r="L49" s="30">
        <v>2.0</v>
      </c>
      <c r="M49" s="30">
        <v>2.0</v>
      </c>
      <c r="N49" s="30">
        <v>2.0</v>
      </c>
      <c r="O49" s="30">
        <v>2.0</v>
      </c>
      <c r="P49" s="30">
        <v>2.0</v>
      </c>
      <c r="Q49" s="30">
        <v>2.0</v>
      </c>
      <c r="R49" s="30">
        <v>2.0</v>
      </c>
      <c r="S49" s="40">
        <v>0.0</v>
      </c>
      <c r="T49" s="32">
        <v>0.0</v>
      </c>
      <c r="U49" s="32">
        <v>0.0</v>
      </c>
      <c r="V49" s="32">
        <v>0.0</v>
      </c>
      <c r="W49" s="32">
        <v>0.0</v>
      </c>
      <c r="X49" s="32">
        <v>0.0</v>
      </c>
      <c r="Y49" s="32">
        <v>0.0</v>
      </c>
      <c r="Z49" s="32">
        <v>0.0</v>
      </c>
      <c r="AA49" s="32">
        <v>0.0</v>
      </c>
      <c r="AB49" s="32">
        <v>0.0</v>
      </c>
      <c r="AC49" s="32">
        <v>0.0</v>
      </c>
      <c r="AD49" s="33"/>
    </row>
    <row r="50" ht="16.5" customHeight="1">
      <c r="A50" s="34"/>
      <c r="B50" s="34"/>
      <c r="C50" s="46" t="s">
        <v>67</v>
      </c>
      <c r="D50" s="21"/>
      <c r="E50" s="29" t="s">
        <v>31</v>
      </c>
      <c r="F50" s="21"/>
      <c r="G50" s="30">
        <f t="shared" si="7"/>
        <v>2</v>
      </c>
      <c r="H50" s="30">
        <v>2.0</v>
      </c>
      <c r="I50" s="30">
        <v>2.0</v>
      </c>
      <c r="J50" s="30">
        <v>2.0</v>
      </c>
      <c r="K50" s="30">
        <v>2.0</v>
      </c>
      <c r="L50" s="30">
        <v>2.0</v>
      </c>
      <c r="M50" s="30">
        <v>2.0</v>
      </c>
      <c r="N50" s="30">
        <v>2.0</v>
      </c>
      <c r="O50" s="30">
        <v>2.0</v>
      </c>
      <c r="P50" s="30">
        <v>2.0</v>
      </c>
      <c r="Q50" s="30">
        <v>2.0</v>
      </c>
      <c r="R50" s="30">
        <v>2.0</v>
      </c>
      <c r="S50" s="40">
        <v>0.0</v>
      </c>
      <c r="T50" s="32">
        <v>0.0</v>
      </c>
      <c r="U50" s="32">
        <v>0.0</v>
      </c>
      <c r="V50" s="32">
        <v>0.0</v>
      </c>
      <c r="W50" s="32">
        <v>0.0</v>
      </c>
      <c r="X50" s="32">
        <v>0.0</v>
      </c>
      <c r="Y50" s="32">
        <v>0.0</v>
      </c>
      <c r="Z50" s="32">
        <v>0.0</v>
      </c>
      <c r="AA50" s="32">
        <v>0.0</v>
      </c>
      <c r="AB50" s="32">
        <v>0.0</v>
      </c>
      <c r="AC50" s="32">
        <v>0.0</v>
      </c>
      <c r="AD50" s="33"/>
    </row>
    <row r="51" ht="16.5" customHeight="1">
      <c r="A51" s="34"/>
      <c r="B51" s="34"/>
      <c r="C51" s="27" t="s">
        <v>68</v>
      </c>
      <c r="D51" s="21"/>
      <c r="E51" s="29" t="s">
        <v>34</v>
      </c>
      <c r="F51" s="21"/>
      <c r="G51" s="30">
        <f t="shared" si="7"/>
        <v>2</v>
      </c>
      <c r="H51" s="42">
        <v>2.0</v>
      </c>
      <c r="I51" s="42">
        <v>2.0</v>
      </c>
      <c r="J51" s="42">
        <v>2.0</v>
      </c>
      <c r="K51" s="42">
        <v>2.0</v>
      </c>
      <c r="L51" s="42">
        <v>2.0</v>
      </c>
      <c r="M51" s="42">
        <v>2.0</v>
      </c>
      <c r="N51" s="42">
        <v>2.0</v>
      </c>
      <c r="O51" s="42">
        <v>2.0</v>
      </c>
      <c r="P51" s="42">
        <v>2.0</v>
      </c>
      <c r="Q51" s="42">
        <v>2.0</v>
      </c>
      <c r="R51" s="42">
        <v>2.0</v>
      </c>
      <c r="S51" s="40">
        <v>0.0</v>
      </c>
      <c r="T51" s="32">
        <v>0.0</v>
      </c>
      <c r="U51" s="32">
        <v>0.0</v>
      </c>
      <c r="V51" s="32">
        <v>0.0</v>
      </c>
      <c r="W51" s="32">
        <v>0.0</v>
      </c>
      <c r="X51" s="32">
        <v>0.0</v>
      </c>
      <c r="Y51" s="32">
        <v>0.0</v>
      </c>
      <c r="Z51" s="32">
        <v>0.0</v>
      </c>
      <c r="AA51" s="32">
        <v>0.0</v>
      </c>
      <c r="AB51" s="32">
        <v>0.0</v>
      </c>
      <c r="AC51" s="32">
        <v>0.0</v>
      </c>
      <c r="AD51" s="33"/>
    </row>
    <row r="52" ht="16.5" customHeight="1">
      <c r="A52" s="34"/>
      <c r="B52" s="34"/>
      <c r="C52" s="27" t="s">
        <v>69</v>
      </c>
      <c r="D52" s="21"/>
      <c r="E52" s="29" t="s">
        <v>38</v>
      </c>
      <c r="F52" s="21"/>
      <c r="G52" s="30">
        <f t="shared" ref="G52:G54" si="8">S52+T52</f>
        <v>3</v>
      </c>
      <c r="H52" s="42">
        <v>4.0</v>
      </c>
      <c r="I52" s="42">
        <v>4.0</v>
      </c>
      <c r="J52" s="42">
        <v>4.0</v>
      </c>
      <c r="K52" s="42">
        <v>4.0</v>
      </c>
      <c r="L52" s="42">
        <v>4.0</v>
      </c>
      <c r="M52" s="42">
        <v>4.0</v>
      </c>
      <c r="N52" s="42">
        <v>4.0</v>
      </c>
      <c r="O52" s="42">
        <v>4.0</v>
      </c>
      <c r="P52" s="42">
        <v>4.0</v>
      </c>
      <c r="Q52" s="42">
        <v>4.0</v>
      </c>
      <c r="R52" s="42">
        <v>4.0</v>
      </c>
      <c r="S52" s="42">
        <v>4.0</v>
      </c>
      <c r="T52" s="43">
        <v>-1.0</v>
      </c>
      <c r="U52" s="32">
        <v>0.0</v>
      </c>
      <c r="V52" s="32">
        <v>0.0</v>
      </c>
      <c r="W52" s="32">
        <v>0.0</v>
      </c>
      <c r="X52" s="32">
        <v>0.0</v>
      </c>
      <c r="Y52" s="32">
        <v>0.0</v>
      </c>
      <c r="Z52" s="32">
        <v>0.0</v>
      </c>
      <c r="AA52" s="32">
        <v>0.0</v>
      </c>
      <c r="AB52" s="32">
        <v>0.0</v>
      </c>
      <c r="AC52" s="32">
        <v>0.0</v>
      </c>
      <c r="AD52" s="33"/>
    </row>
    <row r="53" ht="16.5" customHeight="1">
      <c r="A53" s="34"/>
      <c r="B53" s="34"/>
      <c r="C53" s="27" t="s">
        <v>70</v>
      </c>
      <c r="D53" s="21"/>
      <c r="E53" s="29" t="s">
        <v>29</v>
      </c>
      <c r="F53" s="21"/>
      <c r="G53" s="30">
        <f t="shared" si="8"/>
        <v>4</v>
      </c>
      <c r="H53" s="30">
        <v>4.0</v>
      </c>
      <c r="I53" s="30">
        <v>4.0</v>
      </c>
      <c r="J53" s="30">
        <v>4.0</v>
      </c>
      <c r="K53" s="30">
        <v>4.0</v>
      </c>
      <c r="L53" s="30">
        <v>4.0</v>
      </c>
      <c r="M53" s="30">
        <v>4.0</v>
      </c>
      <c r="N53" s="30">
        <v>4.0</v>
      </c>
      <c r="O53" s="30">
        <v>4.0</v>
      </c>
      <c r="P53" s="30">
        <v>4.0</v>
      </c>
      <c r="Q53" s="30">
        <v>4.0</v>
      </c>
      <c r="R53" s="30">
        <v>4.0</v>
      </c>
      <c r="S53" s="30">
        <v>4.0</v>
      </c>
      <c r="T53" s="40">
        <v>0.0</v>
      </c>
      <c r="U53" s="32">
        <v>0.0</v>
      </c>
      <c r="V53" s="32">
        <v>0.0</v>
      </c>
      <c r="W53" s="32">
        <v>0.0</v>
      </c>
      <c r="X53" s="32">
        <v>0.0</v>
      </c>
      <c r="Y53" s="32">
        <v>0.0</v>
      </c>
      <c r="Z53" s="32">
        <v>0.0</v>
      </c>
      <c r="AA53" s="32">
        <v>0.0</v>
      </c>
      <c r="AB53" s="32">
        <v>0.0</v>
      </c>
      <c r="AC53" s="32">
        <v>0.0</v>
      </c>
      <c r="AD53" s="33"/>
    </row>
    <row r="54" ht="16.5" customHeight="1">
      <c r="A54" s="34"/>
      <c r="B54" s="34"/>
      <c r="C54" s="46" t="s">
        <v>71</v>
      </c>
      <c r="D54" s="21"/>
      <c r="E54" s="29" t="s">
        <v>27</v>
      </c>
      <c r="F54" s="21"/>
      <c r="G54" s="30">
        <f t="shared" si="8"/>
        <v>4</v>
      </c>
      <c r="H54" s="30">
        <v>4.0</v>
      </c>
      <c r="I54" s="30">
        <v>4.0</v>
      </c>
      <c r="J54" s="30">
        <v>4.0</v>
      </c>
      <c r="K54" s="30">
        <v>4.0</v>
      </c>
      <c r="L54" s="30">
        <v>4.0</v>
      </c>
      <c r="M54" s="30">
        <v>4.0</v>
      </c>
      <c r="N54" s="30">
        <v>4.0</v>
      </c>
      <c r="O54" s="30">
        <v>4.0</v>
      </c>
      <c r="P54" s="30">
        <v>4.0</v>
      </c>
      <c r="Q54" s="30">
        <v>4.0</v>
      </c>
      <c r="R54" s="30">
        <v>4.0</v>
      </c>
      <c r="S54" s="30">
        <v>4.0</v>
      </c>
      <c r="T54" s="40">
        <v>0.0</v>
      </c>
      <c r="U54" s="32">
        <v>0.0</v>
      </c>
      <c r="V54" s="32">
        <v>0.0</v>
      </c>
      <c r="W54" s="32">
        <v>0.0</v>
      </c>
      <c r="X54" s="32">
        <v>0.0</v>
      </c>
      <c r="Y54" s="32">
        <v>0.0</v>
      </c>
      <c r="Z54" s="32">
        <v>0.0</v>
      </c>
      <c r="AA54" s="32">
        <v>0.0</v>
      </c>
      <c r="AB54" s="32">
        <v>0.0</v>
      </c>
      <c r="AC54" s="32">
        <v>0.0</v>
      </c>
      <c r="AD54" s="33"/>
    </row>
    <row r="55" ht="16.5" customHeight="1">
      <c r="A55" s="34"/>
      <c r="B55" s="34"/>
      <c r="C55" s="46" t="s">
        <v>72</v>
      </c>
      <c r="D55" s="21"/>
      <c r="E55" s="29" t="s">
        <v>34</v>
      </c>
      <c r="F55" s="21"/>
      <c r="G55" s="30">
        <f t="shared" ref="G55:G59" si="9">T55+U55</f>
        <v>4</v>
      </c>
      <c r="H55" s="30">
        <v>4.0</v>
      </c>
      <c r="I55" s="30">
        <v>4.0</v>
      </c>
      <c r="J55" s="30">
        <v>4.0</v>
      </c>
      <c r="K55" s="30">
        <v>4.0</v>
      </c>
      <c r="L55" s="30">
        <v>4.0</v>
      </c>
      <c r="M55" s="30">
        <v>4.0</v>
      </c>
      <c r="N55" s="30">
        <v>4.0</v>
      </c>
      <c r="O55" s="30">
        <v>4.0</v>
      </c>
      <c r="P55" s="30">
        <v>4.0</v>
      </c>
      <c r="Q55" s="30">
        <v>4.0</v>
      </c>
      <c r="R55" s="30">
        <v>4.0</v>
      </c>
      <c r="S55" s="30">
        <v>4.0</v>
      </c>
      <c r="T55" s="30">
        <v>4.0</v>
      </c>
      <c r="U55" s="40">
        <v>0.0</v>
      </c>
      <c r="V55" s="32">
        <v>0.0</v>
      </c>
      <c r="W55" s="32">
        <v>0.0</v>
      </c>
      <c r="X55" s="32">
        <v>0.0</v>
      </c>
      <c r="Y55" s="32">
        <v>0.0</v>
      </c>
      <c r="Z55" s="32">
        <v>0.0</v>
      </c>
      <c r="AA55" s="32">
        <v>0.0</v>
      </c>
      <c r="AB55" s="32">
        <v>0.0</v>
      </c>
      <c r="AC55" s="32">
        <v>0.0</v>
      </c>
      <c r="AD55" s="33"/>
    </row>
    <row r="56" ht="16.5" customHeight="1">
      <c r="A56" s="34"/>
      <c r="B56" s="34"/>
      <c r="C56" s="47" t="s">
        <v>73</v>
      </c>
      <c r="D56" s="21"/>
      <c r="E56" s="29" t="s">
        <v>31</v>
      </c>
      <c r="F56" s="21"/>
      <c r="G56" s="30">
        <f t="shared" si="9"/>
        <v>4</v>
      </c>
      <c r="H56" s="30">
        <v>4.0</v>
      </c>
      <c r="I56" s="30">
        <v>4.0</v>
      </c>
      <c r="J56" s="30">
        <v>4.0</v>
      </c>
      <c r="K56" s="30">
        <v>4.0</v>
      </c>
      <c r="L56" s="30">
        <v>4.0</v>
      </c>
      <c r="M56" s="30">
        <v>4.0</v>
      </c>
      <c r="N56" s="30">
        <v>4.0</v>
      </c>
      <c r="O56" s="30">
        <v>4.0</v>
      </c>
      <c r="P56" s="30">
        <v>4.0</v>
      </c>
      <c r="Q56" s="30">
        <v>4.0</v>
      </c>
      <c r="R56" s="30">
        <v>4.0</v>
      </c>
      <c r="S56" s="30">
        <v>4.0</v>
      </c>
      <c r="T56" s="30">
        <v>4.0</v>
      </c>
      <c r="U56" s="40">
        <v>0.0</v>
      </c>
      <c r="V56" s="32">
        <v>0.0</v>
      </c>
      <c r="W56" s="32">
        <v>0.0</v>
      </c>
      <c r="X56" s="32">
        <v>0.0</v>
      </c>
      <c r="Y56" s="32">
        <v>0.0</v>
      </c>
      <c r="Z56" s="32">
        <v>0.0</v>
      </c>
      <c r="AA56" s="32">
        <v>0.0</v>
      </c>
      <c r="AB56" s="32">
        <v>0.0</v>
      </c>
      <c r="AC56" s="32">
        <v>0.0</v>
      </c>
      <c r="AD56" s="33"/>
    </row>
    <row r="57" ht="16.5" customHeight="1">
      <c r="A57" s="34"/>
      <c r="B57" s="34"/>
      <c r="C57" s="46" t="s">
        <v>74</v>
      </c>
      <c r="D57" s="21"/>
      <c r="E57" s="29" t="s">
        <v>38</v>
      </c>
      <c r="F57" s="21"/>
      <c r="G57" s="30">
        <f t="shared" si="9"/>
        <v>4</v>
      </c>
      <c r="H57" s="30">
        <v>4.0</v>
      </c>
      <c r="I57" s="30">
        <v>4.0</v>
      </c>
      <c r="J57" s="30">
        <v>4.0</v>
      </c>
      <c r="K57" s="30">
        <v>4.0</v>
      </c>
      <c r="L57" s="30">
        <v>4.0</v>
      </c>
      <c r="M57" s="30">
        <v>4.0</v>
      </c>
      <c r="N57" s="30">
        <v>4.0</v>
      </c>
      <c r="O57" s="30">
        <v>4.0</v>
      </c>
      <c r="P57" s="30">
        <v>4.0</v>
      </c>
      <c r="Q57" s="30">
        <v>4.0</v>
      </c>
      <c r="R57" s="30">
        <v>4.0</v>
      </c>
      <c r="S57" s="30">
        <v>4.0</v>
      </c>
      <c r="T57" s="30">
        <v>4.0</v>
      </c>
      <c r="U57" s="40">
        <v>0.0</v>
      </c>
      <c r="V57" s="32">
        <v>0.0</v>
      </c>
      <c r="W57" s="32">
        <v>0.0</v>
      </c>
      <c r="X57" s="32">
        <v>0.0</v>
      </c>
      <c r="Y57" s="32">
        <v>0.0</v>
      </c>
      <c r="Z57" s="32">
        <v>0.0</v>
      </c>
      <c r="AA57" s="32">
        <v>0.0</v>
      </c>
      <c r="AB57" s="32">
        <v>0.0</v>
      </c>
      <c r="AC57" s="32">
        <v>0.0</v>
      </c>
      <c r="AD57" s="33"/>
    </row>
    <row r="58" ht="16.5" customHeight="1">
      <c r="A58" s="34"/>
      <c r="B58" s="34"/>
      <c r="C58" s="47" t="s">
        <v>75</v>
      </c>
      <c r="D58" s="21"/>
      <c r="E58" s="29" t="s">
        <v>34</v>
      </c>
      <c r="F58" s="21"/>
      <c r="G58" s="30">
        <f t="shared" si="9"/>
        <v>4</v>
      </c>
      <c r="H58" s="30">
        <v>4.0</v>
      </c>
      <c r="I58" s="30">
        <v>4.0</v>
      </c>
      <c r="J58" s="30">
        <v>4.0</v>
      </c>
      <c r="K58" s="30">
        <v>4.0</v>
      </c>
      <c r="L58" s="30">
        <v>4.0</v>
      </c>
      <c r="M58" s="30">
        <v>4.0</v>
      </c>
      <c r="N58" s="30">
        <v>4.0</v>
      </c>
      <c r="O58" s="30">
        <v>4.0</v>
      </c>
      <c r="P58" s="30">
        <v>4.0</v>
      </c>
      <c r="Q58" s="30">
        <v>4.0</v>
      </c>
      <c r="R58" s="30">
        <v>4.0</v>
      </c>
      <c r="S58" s="30">
        <v>4.0</v>
      </c>
      <c r="T58" s="30">
        <v>4.0</v>
      </c>
      <c r="U58" s="40">
        <v>0.0</v>
      </c>
      <c r="V58" s="32">
        <v>0.0</v>
      </c>
      <c r="W58" s="32">
        <v>0.0</v>
      </c>
      <c r="X58" s="32">
        <v>0.0</v>
      </c>
      <c r="Y58" s="32">
        <v>0.0</v>
      </c>
      <c r="Z58" s="32">
        <v>0.0</v>
      </c>
      <c r="AA58" s="32">
        <v>0.0</v>
      </c>
      <c r="AB58" s="32">
        <v>0.0</v>
      </c>
      <c r="AC58" s="32">
        <v>0.0</v>
      </c>
      <c r="AD58" s="33"/>
    </row>
    <row r="59" ht="16.5" customHeight="1">
      <c r="A59" s="34"/>
      <c r="B59" s="34"/>
      <c r="C59" s="46" t="s">
        <v>76</v>
      </c>
      <c r="D59" s="21"/>
      <c r="E59" s="29" t="s">
        <v>27</v>
      </c>
      <c r="F59" s="21"/>
      <c r="G59" s="30">
        <f t="shared" si="9"/>
        <v>4</v>
      </c>
      <c r="H59" s="30">
        <v>4.0</v>
      </c>
      <c r="I59" s="30">
        <v>4.0</v>
      </c>
      <c r="J59" s="30">
        <v>4.0</v>
      </c>
      <c r="K59" s="30">
        <v>4.0</v>
      </c>
      <c r="L59" s="30">
        <v>4.0</v>
      </c>
      <c r="M59" s="30">
        <v>4.0</v>
      </c>
      <c r="N59" s="30">
        <v>4.0</v>
      </c>
      <c r="O59" s="30">
        <v>4.0</v>
      </c>
      <c r="P59" s="30">
        <v>4.0</v>
      </c>
      <c r="Q59" s="30">
        <v>4.0</v>
      </c>
      <c r="R59" s="30">
        <v>4.0</v>
      </c>
      <c r="S59" s="30">
        <v>4.0</v>
      </c>
      <c r="T59" s="30">
        <v>4.0</v>
      </c>
      <c r="U59" s="40">
        <v>0.0</v>
      </c>
      <c r="V59" s="32">
        <v>0.0</v>
      </c>
      <c r="W59" s="32">
        <v>0.0</v>
      </c>
      <c r="X59" s="32">
        <v>0.0</v>
      </c>
      <c r="Y59" s="32">
        <v>0.0</v>
      </c>
      <c r="Z59" s="32">
        <v>0.0</v>
      </c>
      <c r="AA59" s="32">
        <v>0.0</v>
      </c>
      <c r="AB59" s="32">
        <v>0.0</v>
      </c>
      <c r="AC59" s="32">
        <v>0.0</v>
      </c>
      <c r="AD59" s="33"/>
    </row>
    <row r="60" ht="16.5" customHeight="1">
      <c r="A60" s="34"/>
      <c r="B60" s="34"/>
      <c r="C60" s="27" t="s">
        <v>77</v>
      </c>
      <c r="D60" s="21"/>
      <c r="E60" s="29" t="s">
        <v>31</v>
      </c>
      <c r="F60" s="21"/>
      <c r="G60" s="30">
        <f>V60+U60</f>
        <v>4</v>
      </c>
      <c r="H60" s="30">
        <v>4.0</v>
      </c>
      <c r="I60" s="30">
        <v>4.0</v>
      </c>
      <c r="J60" s="30">
        <v>4.0</v>
      </c>
      <c r="K60" s="30">
        <v>4.0</v>
      </c>
      <c r="L60" s="30">
        <v>4.0</v>
      </c>
      <c r="M60" s="30">
        <v>4.0</v>
      </c>
      <c r="N60" s="30">
        <v>4.0</v>
      </c>
      <c r="O60" s="30">
        <v>4.0</v>
      </c>
      <c r="P60" s="30">
        <v>4.0</v>
      </c>
      <c r="Q60" s="30">
        <v>4.0</v>
      </c>
      <c r="R60" s="30">
        <v>4.0</v>
      </c>
      <c r="S60" s="30">
        <v>4.0</v>
      </c>
      <c r="T60" s="30">
        <v>4.0</v>
      </c>
      <c r="U60" s="30">
        <v>4.0</v>
      </c>
      <c r="V60" s="40">
        <v>0.0</v>
      </c>
      <c r="W60" s="32">
        <v>0.0</v>
      </c>
      <c r="X60" s="32">
        <v>0.0</v>
      </c>
      <c r="Y60" s="32">
        <v>0.0</v>
      </c>
      <c r="Z60" s="32">
        <v>0.0</v>
      </c>
      <c r="AA60" s="32">
        <v>0.0</v>
      </c>
      <c r="AB60" s="32">
        <v>0.0</v>
      </c>
      <c r="AC60" s="32">
        <v>0.0</v>
      </c>
      <c r="AD60" s="33"/>
    </row>
    <row r="61" ht="16.5" customHeight="1">
      <c r="A61" s="34"/>
      <c r="B61" s="45"/>
      <c r="C61" s="27" t="s">
        <v>78</v>
      </c>
      <c r="D61" s="21"/>
      <c r="E61" s="29" t="s">
        <v>25</v>
      </c>
      <c r="F61" s="21"/>
      <c r="G61" s="30">
        <f>V61+W61</f>
        <v>4</v>
      </c>
      <c r="H61" s="42">
        <v>4.0</v>
      </c>
      <c r="I61" s="42">
        <v>4.0</v>
      </c>
      <c r="J61" s="42">
        <v>4.0</v>
      </c>
      <c r="K61" s="42">
        <v>4.0</v>
      </c>
      <c r="L61" s="42">
        <v>4.0</v>
      </c>
      <c r="M61" s="42">
        <v>4.0</v>
      </c>
      <c r="N61" s="42">
        <v>4.0</v>
      </c>
      <c r="O61" s="42">
        <v>4.0</v>
      </c>
      <c r="P61" s="42">
        <v>4.0</v>
      </c>
      <c r="Q61" s="42">
        <v>4.0</v>
      </c>
      <c r="R61" s="42">
        <v>4.0</v>
      </c>
      <c r="S61" s="42">
        <v>4.0</v>
      </c>
      <c r="T61" s="42">
        <v>4.0</v>
      </c>
      <c r="U61" s="42">
        <v>4.0</v>
      </c>
      <c r="V61" s="42">
        <v>4.0</v>
      </c>
      <c r="W61" s="40">
        <v>0.0</v>
      </c>
      <c r="X61" s="32">
        <v>0.0</v>
      </c>
      <c r="Y61" s="32">
        <v>0.0</v>
      </c>
      <c r="Z61" s="32">
        <v>0.0</v>
      </c>
      <c r="AA61" s="32">
        <v>0.0</v>
      </c>
      <c r="AB61" s="32">
        <v>0.0</v>
      </c>
      <c r="AC61" s="32">
        <v>0.0</v>
      </c>
      <c r="AD61" s="33"/>
    </row>
    <row r="62" ht="16.5" customHeight="1">
      <c r="A62" s="34"/>
      <c r="B62" s="26"/>
      <c r="C62" s="38" t="s">
        <v>79</v>
      </c>
      <c r="D62" s="21"/>
      <c r="E62" s="29" t="s">
        <v>31</v>
      </c>
      <c r="F62" s="21"/>
      <c r="G62" s="30">
        <f t="shared" ref="G62:G71" si="10">X62+W62</f>
        <v>1</v>
      </c>
      <c r="H62" s="30">
        <v>1.0</v>
      </c>
      <c r="I62" s="30">
        <v>1.0</v>
      </c>
      <c r="J62" s="30">
        <v>1.0</v>
      </c>
      <c r="K62" s="30">
        <v>1.0</v>
      </c>
      <c r="L62" s="30">
        <v>1.0</v>
      </c>
      <c r="M62" s="30">
        <v>1.0</v>
      </c>
      <c r="N62" s="30">
        <v>1.0</v>
      </c>
      <c r="O62" s="30">
        <v>1.0</v>
      </c>
      <c r="P62" s="30">
        <v>1.0</v>
      </c>
      <c r="Q62" s="30">
        <v>1.0</v>
      </c>
      <c r="R62" s="30">
        <v>1.0</v>
      </c>
      <c r="S62" s="30">
        <v>1.0</v>
      </c>
      <c r="T62" s="30">
        <v>1.0</v>
      </c>
      <c r="U62" s="30">
        <v>1.0</v>
      </c>
      <c r="V62" s="30">
        <v>1.0</v>
      </c>
      <c r="W62" s="30">
        <v>1.0</v>
      </c>
      <c r="X62" s="40">
        <v>0.0</v>
      </c>
      <c r="Y62" s="32">
        <v>0.0</v>
      </c>
      <c r="Z62" s="32">
        <v>0.0</v>
      </c>
      <c r="AA62" s="32">
        <v>0.0</v>
      </c>
      <c r="AB62" s="32">
        <v>0.0</v>
      </c>
      <c r="AC62" s="32">
        <v>0.0</v>
      </c>
      <c r="AD62" s="33"/>
    </row>
    <row r="63" ht="16.5" customHeight="1">
      <c r="A63" s="34"/>
      <c r="B63" s="39" t="s">
        <v>80</v>
      </c>
      <c r="C63" s="27" t="s">
        <v>81</v>
      </c>
      <c r="D63" s="21"/>
      <c r="E63" s="29" t="s">
        <v>34</v>
      </c>
      <c r="F63" s="21"/>
      <c r="G63" s="30">
        <f t="shared" si="10"/>
        <v>1</v>
      </c>
      <c r="H63" s="30">
        <v>1.0</v>
      </c>
      <c r="I63" s="30">
        <v>1.0</v>
      </c>
      <c r="J63" s="30">
        <v>1.0</v>
      </c>
      <c r="K63" s="30">
        <v>1.0</v>
      </c>
      <c r="L63" s="30">
        <v>1.0</v>
      </c>
      <c r="M63" s="30">
        <v>1.0</v>
      </c>
      <c r="N63" s="30">
        <v>1.0</v>
      </c>
      <c r="O63" s="30">
        <v>1.0</v>
      </c>
      <c r="P63" s="30">
        <v>1.0</v>
      </c>
      <c r="Q63" s="30">
        <v>1.0</v>
      </c>
      <c r="R63" s="30">
        <v>1.0</v>
      </c>
      <c r="S63" s="30">
        <v>1.0</v>
      </c>
      <c r="T63" s="30">
        <v>1.0</v>
      </c>
      <c r="U63" s="30">
        <v>1.0</v>
      </c>
      <c r="V63" s="30">
        <v>1.0</v>
      </c>
      <c r="W63" s="30">
        <v>1.0</v>
      </c>
      <c r="X63" s="40">
        <v>0.0</v>
      </c>
      <c r="Y63" s="32">
        <v>0.0</v>
      </c>
      <c r="Z63" s="32">
        <v>0.0</v>
      </c>
      <c r="AA63" s="32">
        <v>0.0</v>
      </c>
      <c r="AB63" s="32">
        <v>0.0</v>
      </c>
      <c r="AC63" s="32">
        <v>0.0</v>
      </c>
      <c r="AD63" s="33"/>
    </row>
    <row r="64" ht="16.5" customHeight="1">
      <c r="A64" s="34"/>
      <c r="B64" s="34"/>
      <c r="C64" s="27" t="s">
        <v>82</v>
      </c>
      <c r="D64" s="21"/>
      <c r="E64" s="29" t="s">
        <v>27</v>
      </c>
      <c r="F64" s="21"/>
      <c r="G64" s="30">
        <f t="shared" si="10"/>
        <v>1</v>
      </c>
      <c r="H64" s="30">
        <v>1.0</v>
      </c>
      <c r="I64" s="30">
        <v>1.0</v>
      </c>
      <c r="J64" s="30">
        <v>1.0</v>
      </c>
      <c r="K64" s="30">
        <v>1.0</v>
      </c>
      <c r="L64" s="30">
        <v>1.0</v>
      </c>
      <c r="M64" s="30">
        <v>1.0</v>
      </c>
      <c r="N64" s="30">
        <v>1.0</v>
      </c>
      <c r="O64" s="30">
        <v>1.0</v>
      </c>
      <c r="P64" s="30">
        <v>1.0</v>
      </c>
      <c r="Q64" s="30">
        <v>1.0</v>
      </c>
      <c r="R64" s="30">
        <v>1.0</v>
      </c>
      <c r="S64" s="30">
        <v>1.0</v>
      </c>
      <c r="T64" s="30">
        <v>1.0</v>
      </c>
      <c r="U64" s="30">
        <v>1.0</v>
      </c>
      <c r="V64" s="30">
        <v>1.0</v>
      </c>
      <c r="W64" s="30">
        <v>1.0</v>
      </c>
      <c r="X64" s="40">
        <v>0.0</v>
      </c>
      <c r="Y64" s="32">
        <v>0.0</v>
      </c>
      <c r="Z64" s="32">
        <v>0.0</v>
      </c>
      <c r="AA64" s="32">
        <v>0.0</v>
      </c>
      <c r="AB64" s="32">
        <v>0.0</v>
      </c>
      <c r="AC64" s="32">
        <v>0.0</v>
      </c>
      <c r="AD64" s="33"/>
    </row>
    <row r="65" ht="16.5" customHeight="1">
      <c r="A65" s="34"/>
      <c r="B65" s="34"/>
      <c r="C65" s="27" t="s">
        <v>83</v>
      </c>
      <c r="D65" s="21"/>
      <c r="E65" s="29" t="s">
        <v>29</v>
      </c>
      <c r="F65" s="21"/>
      <c r="G65" s="30">
        <f t="shared" si="10"/>
        <v>1</v>
      </c>
      <c r="H65" s="30">
        <v>1.0</v>
      </c>
      <c r="I65" s="30">
        <v>1.0</v>
      </c>
      <c r="J65" s="30">
        <v>1.0</v>
      </c>
      <c r="K65" s="30">
        <v>1.0</v>
      </c>
      <c r="L65" s="30">
        <v>1.0</v>
      </c>
      <c r="M65" s="30">
        <v>1.0</v>
      </c>
      <c r="N65" s="30">
        <v>1.0</v>
      </c>
      <c r="O65" s="30">
        <v>1.0</v>
      </c>
      <c r="P65" s="30">
        <v>1.0</v>
      </c>
      <c r="Q65" s="30">
        <v>1.0</v>
      </c>
      <c r="R65" s="30">
        <v>1.0</v>
      </c>
      <c r="S65" s="30">
        <v>1.0</v>
      </c>
      <c r="T65" s="30">
        <v>1.0</v>
      </c>
      <c r="U65" s="30">
        <v>1.0</v>
      </c>
      <c r="V65" s="30">
        <v>1.0</v>
      </c>
      <c r="W65" s="30">
        <v>1.0</v>
      </c>
      <c r="X65" s="40">
        <v>0.0</v>
      </c>
      <c r="Y65" s="32">
        <v>0.0</v>
      </c>
      <c r="Z65" s="32">
        <v>0.0</v>
      </c>
      <c r="AA65" s="32">
        <v>0.0</v>
      </c>
      <c r="AB65" s="32">
        <v>0.0</v>
      </c>
      <c r="AC65" s="32">
        <v>0.0</v>
      </c>
      <c r="AD65" s="33"/>
    </row>
    <row r="66" ht="16.5" customHeight="1">
      <c r="A66" s="34"/>
      <c r="B66" s="34"/>
      <c r="C66" s="27" t="s">
        <v>84</v>
      </c>
      <c r="D66" s="21"/>
      <c r="E66" s="29" t="s">
        <v>85</v>
      </c>
      <c r="F66" s="21"/>
      <c r="G66" s="30">
        <f t="shared" si="10"/>
        <v>1</v>
      </c>
      <c r="H66" s="30">
        <v>1.0</v>
      </c>
      <c r="I66" s="30">
        <v>1.0</v>
      </c>
      <c r="J66" s="30">
        <v>1.0</v>
      </c>
      <c r="K66" s="30">
        <v>1.0</v>
      </c>
      <c r="L66" s="30">
        <v>1.0</v>
      </c>
      <c r="M66" s="30">
        <v>1.0</v>
      </c>
      <c r="N66" s="30">
        <v>1.0</v>
      </c>
      <c r="O66" s="30">
        <v>1.0</v>
      </c>
      <c r="P66" s="30">
        <v>1.0</v>
      </c>
      <c r="Q66" s="30">
        <v>1.0</v>
      </c>
      <c r="R66" s="30">
        <v>1.0</v>
      </c>
      <c r="S66" s="30">
        <v>1.0</v>
      </c>
      <c r="T66" s="30">
        <v>1.0</v>
      </c>
      <c r="U66" s="30">
        <v>1.0</v>
      </c>
      <c r="V66" s="30">
        <v>1.0</v>
      </c>
      <c r="W66" s="30">
        <v>1.0</v>
      </c>
      <c r="X66" s="40">
        <v>0.0</v>
      </c>
      <c r="Y66" s="32">
        <v>0.0</v>
      </c>
      <c r="Z66" s="32">
        <v>0.0</v>
      </c>
      <c r="AA66" s="32">
        <v>0.0</v>
      </c>
      <c r="AB66" s="32">
        <v>0.0</v>
      </c>
      <c r="AC66" s="32">
        <v>0.0</v>
      </c>
      <c r="AD66" s="33"/>
    </row>
    <row r="67" ht="16.5" customHeight="1">
      <c r="A67" s="34"/>
      <c r="B67" s="34"/>
      <c r="C67" s="27" t="s">
        <v>86</v>
      </c>
      <c r="D67" s="21"/>
      <c r="E67" s="29" t="s">
        <v>31</v>
      </c>
      <c r="F67" s="21"/>
      <c r="G67" s="30">
        <f t="shared" si="10"/>
        <v>1</v>
      </c>
      <c r="H67" s="30">
        <v>1.0</v>
      </c>
      <c r="I67" s="30">
        <v>1.0</v>
      </c>
      <c r="J67" s="30">
        <v>1.0</v>
      </c>
      <c r="K67" s="30">
        <v>1.0</v>
      </c>
      <c r="L67" s="30">
        <v>1.0</v>
      </c>
      <c r="M67" s="30">
        <v>1.0</v>
      </c>
      <c r="N67" s="30">
        <v>1.0</v>
      </c>
      <c r="O67" s="30">
        <v>1.0</v>
      </c>
      <c r="P67" s="30">
        <v>1.0</v>
      </c>
      <c r="Q67" s="30">
        <v>1.0</v>
      </c>
      <c r="R67" s="30">
        <v>1.0</v>
      </c>
      <c r="S67" s="30">
        <v>1.0</v>
      </c>
      <c r="T67" s="30">
        <v>1.0</v>
      </c>
      <c r="U67" s="30">
        <v>1.0</v>
      </c>
      <c r="V67" s="30">
        <v>1.0</v>
      </c>
      <c r="W67" s="30">
        <v>1.0</v>
      </c>
      <c r="X67" s="40">
        <v>0.0</v>
      </c>
      <c r="Y67" s="32">
        <v>0.0</v>
      </c>
      <c r="Z67" s="32">
        <v>0.0</v>
      </c>
      <c r="AA67" s="32">
        <v>0.0</v>
      </c>
      <c r="AB67" s="32">
        <v>0.0</v>
      </c>
      <c r="AC67" s="32">
        <v>0.0</v>
      </c>
      <c r="AD67" s="33"/>
    </row>
    <row r="68" ht="16.5" customHeight="1">
      <c r="A68" s="34"/>
      <c r="B68" s="34"/>
      <c r="C68" s="27" t="s">
        <v>87</v>
      </c>
      <c r="D68" s="21"/>
      <c r="E68" s="29" t="s">
        <v>34</v>
      </c>
      <c r="F68" s="21"/>
      <c r="G68" s="30">
        <f t="shared" si="10"/>
        <v>1</v>
      </c>
      <c r="H68" s="30">
        <v>1.0</v>
      </c>
      <c r="I68" s="30">
        <v>1.0</v>
      </c>
      <c r="J68" s="30">
        <v>1.0</v>
      </c>
      <c r="K68" s="30">
        <v>1.0</v>
      </c>
      <c r="L68" s="30">
        <v>1.0</v>
      </c>
      <c r="M68" s="30">
        <v>1.0</v>
      </c>
      <c r="N68" s="30">
        <v>1.0</v>
      </c>
      <c r="O68" s="30">
        <v>1.0</v>
      </c>
      <c r="P68" s="30">
        <v>1.0</v>
      </c>
      <c r="Q68" s="30">
        <v>1.0</v>
      </c>
      <c r="R68" s="30">
        <v>1.0</v>
      </c>
      <c r="S68" s="30">
        <v>1.0</v>
      </c>
      <c r="T68" s="30">
        <v>1.0</v>
      </c>
      <c r="U68" s="30">
        <v>1.0</v>
      </c>
      <c r="V68" s="30">
        <v>1.0</v>
      </c>
      <c r="W68" s="30">
        <v>1.0</v>
      </c>
      <c r="X68" s="40">
        <v>0.0</v>
      </c>
      <c r="Y68" s="32">
        <v>0.0</v>
      </c>
      <c r="Z68" s="32">
        <v>0.0</v>
      </c>
      <c r="AA68" s="32">
        <v>0.0</v>
      </c>
      <c r="AB68" s="32">
        <v>0.0</v>
      </c>
      <c r="AC68" s="32">
        <v>0.0</v>
      </c>
      <c r="AD68" s="33"/>
    </row>
    <row r="69" ht="18.75" customHeight="1">
      <c r="A69" s="34"/>
      <c r="B69" s="34"/>
      <c r="C69" s="27" t="s">
        <v>88</v>
      </c>
      <c r="D69" s="21"/>
      <c r="E69" s="29" t="s">
        <v>89</v>
      </c>
      <c r="F69" s="21"/>
      <c r="G69" s="30">
        <f t="shared" si="10"/>
        <v>1</v>
      </c>
      <c r="H69" s="30">
        <v>1.0</v>
      </c>
      <c r="I69" s="30">
        <v>1.0</v>
      </c>
      <c r="J69" s="30">
        <v>1.0</v>
      </c>
      <c r="K69" s="30">
        <v>1.0</v>
      </c>
      <c r="L69" s="30">
        <v>1.0</v>
      </c>
      <c r="M69" s="30">
        <v>1.0</v>
      </c>
      <c r="N69" s="30">
        <v>1.0</v>
      </c>
      <c r="O69" s="30">
        <v>1.0</v>
      </c>
      <c r="P69" s="30">
        <v>1.0</v>
      </c>
      <c r="Q69" s="30">
        <v>1.0</v>
      </c>
      <c r="R69" s="30">
        <v>1.0</v>
      </c>
      <c r="S69" s="30">
        <v>1.0</v>
      </c>
      <c r="T69" s="30">
        <v>1.0</v>
      </c>
      <c r="U69" s="30">
        <v>1.0</v>
      </c>
      <c r="V69" s="30">
        <v>1.0</v>
      </c>
      <c r="W69" s="30">
        <v>1.0</v>
      </c>
      <c r="X69" s="40">
        <v>0.0</v>
      </c>
      <c r="Y69" s="32">
        <v>0.0</v>
      </c>
      <c r="Z69" s="32">
        <v>0.0</v>
      </c>
      <c r="AA69" s="32">
        <v>0.0</v>
      </c>
      <c r="AB69" s="32">
        <v>0.0</v>
      </c>
      <c r="AC69" s="32">
        <v>0.0</v>
      </c>
      <c r="AD69" s="33"/>
    </row>
    <row r="70" ht="16.5" customHeight="1">
      <c r="A70" s="34"/>
      <c r="B70" s="34"/>
      <c r="C70" s="27" t="s">
        <v>90</v>
      </c>
      <c r="D70" s="21"/>
      <c r="E70" s="29" t="s">
        <v>29</v>
      </c>
      <c r="F70" s="21"/>
      <c r="G70" s="30">
        <f t="shared" si="10"/>
        <v>1</v>
      </c>
      <c r="H70" s="30">
        <v>1.0</v>
      </c>
      <c r="I70" s="30">
        <v>1.0</v>
      </c>
      <c r="J70" s="30">
        <v>1.0</v>
      </c>
      <c r="K70" s="30">
        <v>1.0</v>
      </c>
      <c r="L70" s="30">
        <v>1.0</v>
      </c>
      <c r="M70" s="30">
        <v>1.0</v>
      </c>
      <c r="N70" s="30">
        <v>1.0</v>
      </c>
      <c r="O70" s="30">
        <v>1.0</v>
      </c>
      <c r="P70" s="30">
        <v>1.0</v>
      </c>
      <c r="Q70" s="30">
        <v>1.0</v>
      </c>
      <c r="R70" s="30">
        <v>1.0</v>
      </c>
      <c r="S70" s="30">
        <v>1.0</v>
      </c>
      <c r="T70" s="30">
        <v>1.0</v>
      </c>
      <c r="U70" s="30">
        <v>1.0</v>
      </c>
      <c r="V70" s="30">
        <v>1.0</v>
      </c>
      <c r="W70" s="30">
        <v>1.0</v>
      </c>
      <c r="X70" s="40">
        <v>0.0</v>
      </c>
      <c r="Y70" s="32">
        <v>0.0</v>
      </c>
      <c r="Z70" s="32">
        <v>0.0</v>
      </c>
      <c r="AA70" s="32">
        <v>0.0</v>
      </c>
      <c r="AB70" s="32">
        <v>0.0</v>
      </c>
      <c r="AC70" s="32">
        <v>0.0</v>
      </c>
      <c r="AD70" s="33"/>
    </row>
    <row r="71" ht="16.5" customHeight="1">
      <c r="A71" s="34"/>
      <c r="B71" s="45"/>
      <c r="C71" s="27" t="s">
        <v>91</v>
      </c>
      <c r="D71" s="21"/>
      <c r="E71" s="29" t="s">
        <v>85</v>
      </c>
      <c r="F71" s="21"/>
      <c r="G71" s="30">
        <f t="shared" si="10"/>
        <v>1</v>
      </c>
      <c r="H71" s="30">
        <v>1.0</v>
      </c>
      <c r="I71" s="30">
        <v>1.0</v>
      </c>
      <c r="J71" s="30">
        <v>1.0</v>
      </c>
      <c r="K71" s="30">
        <v>1.0</v>
      </c>
      <c r="L71" s="30">
        <v>1.0</v>
      </c>
      <c r="M71" s="30">
        <v>1.0</v>
      </c>
      <c r="N71" s="30">
        <v>1.0</v>
      </c>
      <c r="O71" s="30">
        <v>1.0</v>
      </c>
      <c r="P71" s="30">
        <v>1.0</v>
      </c>
      <c r="Q71" s="30">
        <v>1.0</v>
      </c>
      <c r="R71" s="30">
        <v>1.0</v>
      </c>
      <c r="S71" s="30">
        <v>1.0</v>
      </c>
      <c r="T71" s="30">
        <v>1.0</v>
      </c>
      <c r="U71" s="30">
        <v>1.0</v>
      </c>
      <c r="V71" s="30">
        <v>1.0</v>
      </c>
      <c r="W71" s="30">
        <v>1.0</v>
      </c>
      <c r="X71" s="40">
        <v>0.0</v>
      </c>
      <c r="Y71" s="32">
        <v>0.0</v>
      </c>
      <c r="Z71" s="32">
        <v>0.0</v>
      </c>
      <c r="AA71" s="32">
        <v>0.0</v>
      </c>
      <c r="AB71" s="32">
        <v>0.0</v>
      </c>
      <c r="AC71" s="32">
        <v>0.0</v>
      </c>
      <c r="AD71" s="33"/>
    </row>
    <row r="72" ht="16.5" customHeight="1">
      <c r="A72" s="34"/>
      <c r="B72" s="26" t="s">
        <v>92</v>
      </c>
      <c r="C72" s="38" t="s">
        <v>79</v>
      </c>
      <c r="D72" s="21"/>
      <c r="E72" s="29" t="s">
        <v>31</v>
      </c>
      <c r="F72" s="21"/>
      <c r="G72" s="30">
        <f t="shared" ref="G72:G76" si="11">X72+Y72</f>
        <v>1</v>
      </c>
      <c r="H72" s="30">
        <v>1.0</v>
      </c>
      <c r="I72" s="30">
        <v>1.0</v>
      </c>
      <c r="J72" s="30">
        <v>1.0</v>
      </c>
      <c r="K72" s="30">
        <v>1.0</v>
      </c>
      <c r="L72" s="30">
        <v>1.0</v>
      </c>
      <c r="M72" s="30">
        <v>1.0</v>
      </c>
      <c r="N72" s="30">
        <v>1.0</v>
      </c>
      <c r="O72" s="30">
        <v>1.0</v>
      </c>
      <c r="P72" s="30">
        <v>1.0</v>
      </c>
      <c r="Q72" s="30">
        <v>1.0</v>
      </c>
      <c r="R72" s="30">
        <v>1.0</v>
      </c>
      <c r="S72" s="30">
        <v>1.0</v>
      </c>
      <c r="T72" s="30">
        <v>1.0</v>
      </c>
      <c r="U72" s="30">
        <v>1.0</v>
      </c>
      <c r="V72" s="30">
        <v>1.0</v>
      </c>
      <c r="W72" s="30">
        <v>1.0</v>
      </c>
      <c r="X72" s="30">
        <v>1.0</v>
      </c>
      <c r="Y72" s="40">
        <v>0.0</v>
      </c>
      <c r="Z72" s="32">
        <v>0.0</v>
      </c>
      <c r="AA72" s="32">
        <v>0.0</v>
      </c>
      <c r="AB72" s="32">
        <v>0.0</v>
      </c>
      <c r="AC72" s="32">
        <v>0.0</v>
      </c>
      <c r="AD72" s="33"/>
    </row>
    <row r="73" ht="16.5" customHeight="1">
      <c r="A73" s="34"/>
      <c r="B73" s="34"/>
      <c r="C73" s="27" t="s">
        <v>81</v>
      </c>
      <c r="D73" s="21"/>
      <c r="E73" s="29" t="s">
        <v>34</v>
      </c>
      <c r="F73" s="21"/>
      <c r="G73" s="30">
        <f t="shared" si="11"/>
        <v>1</v>
      </c>
      <c r="H73" s="30">
        <v>1.0</v>
      </c>
      <c r="I73" s="30">
        <v>1.0</v>
      </c>
      <c r="J73" s="30">
        <v>1.0</v>
      </c>
      <c r="K73" s="30">
        <v>1.0</v>
      </c>
      <c r="L73" s="30">
        <v>1.0</v>
      </c>
      <c r="M73" s="30">
        <v>1.0</v>
      </c>
      <c r="N73" s="30">
        <v>1.0</v>
      </c>
      <c r="O73" s="30">
        <v>1.0</v>
      </c>
      <c r="P73" s="30">
        <v>1.0</v>
      </c>
      <c r="Q73" s="30">
        <v>1.0</v>
      </c>
      <c r="R73" s="30">
        <v>1.0</v>
      </c>
      <c r="S73" s="30">
        <v>1.0</v>
      </c>
      <c r="T73" s="30">
        <v>1.0</v>
      </c>
      <c r="U73" s="30">
        <v>1.0</v>
      </c>
      <c r="V73" s="30">
        <v>1.0</v>
      </c>
      <c r="W73" s="30">
        <v>1.0</v>
      </c>
      <c r="X73" s="30">
        <v>1.0</v>
      </c>
      <c r="Y73" s="40">
        <v>0.0</v>
      </c>
      <c r="Z73" s="32">
        <v>0.0</v>
      </c>
      <c r="AA73" s="32">
        <v>0.0</v>
      </c>
      <c r="AB73" s="32">
        <v>0.0</v>
      </c>
      <c r="AC73" s="32">
        <v>0.0</v>
      </c>
      <c r="AD73" s="33"/>
    </row>
    <row r="74" ht="16.5" customHeight="1">
      <c r="A74" s="34"/>
      <c r="B74" s="34"/>
      <c r="C74" s="27" t="s">
        <v>82</v>
      </c>
      <c r="D74" s="21"/>
      <c r="E74" s="29" t="s">
        <v>27</v>
      </c>
      <c r="F74" s="21"/>
      <c r="G74" s="30">
        <f t="shared" si="11"/>
        <v>1</v>
      </c>
      <c r="H74" s="30">
        <v>1.0</v>
      </c>
      <c r="I74" s="30">
        <v>1.0</v>
      </c>
      <c r="J74" s="30">
        <v>1.0</v>
      </c>
      <c r="K74" s="30">
        <v>1.0</v>
      </c>
      <c r="L74" s="30">
        <v>1.0</v>
      </c>
      <c r="M74" s="30">
        <v>1.0</v>
      </c>
      <c r="N74" s="30">
        <v>1.0</v>
      </c>
      <c r="O74" s="30">
        <v>1.0</v>
      </c>
      <c r="P74" s="30">
        <v>1.0</v>
      </c>
      <c r="Q74" s="30">
        <v>1.0</v>
      </c>
      <c r="R74" s="30">
        <v>1.0</v>
      </c>
      <c r="S74" s="30">
        <v>1.0</v>
      </c>
      <c r="T74" s="30">
        <v>1.0</v>
      </c>
      <c r="U74" s="30">
        <v>1.0</v>
      </c>
      <c r="V74" s="30">
        <v>1.0</v>
      </c>
      <c r="W74" s="30">
        <v>1.0</v>
      </c>
      <c r="X74" s="30">
        <v>1.0</v>
      </c>
      <c r="Y74" s="40">
        <v>0.0</v>
      </c>
      <c r="Z74" s="32">
        <v>0.0</v>
      </c>
      <c r="AA74" s="32">
        <v>0.0</v>
      </c>
      <c r="AB74" s="32">
        <v>0.0</v>
      </c>
      <c r="AC74" s="32">
        <v>0.0</v>
      </c>
      <c r="AD74" s="33"/>
    </row>
    <row r="75" ht="16.5" customHeight="1">
      <c r="A75" s="34"/>
      <c r="B75" s="34"/>
      <c r="C75" s="27" t="s">
        <v>83</v>
      </c>
      <c r="D75" s="21"/>
      <c r="E75" s="29" t="s">
        <v>29</v>
      </c>
      <c r="F75" s="21"/>
      <c r="G75" s="30">
        <f t="shared" si="11"/>
        <v>1</v>
      </c>
      <c r="H75" s="30">
        <v>1.0</v>
      </c>
      <c r="I75" s="30">
        <v>1.0</v>
      </c>
      <c r="J75" s="30">
        <v>1.0</v>
      </c>
      <c r="K75" s="30">
        <v>1.0</v>
      </c>
      <c r="L75" s="30">
        <v>1.0</v>
      </c>
      <c r="M75" s="30">
        <v>1.0</v>
      </c>
      <c r="N75" s="30">
        <v>1.0</v>
      </c>
      <c r="O75" s="30">
        <v>1.0</v>
      </c>
      <c r="P75" s="30">
        <v>1.0</v>
      </c>
      <c r="Q75" s="30">
        <v>1.0</v>
      </c>
      <c r="R75" s="30">
        <v>1.0</v>
      </c>
      <c r="S75" s="30">
        <v>1.0</v>
      </c>
      <c r="T75" s="30">
        <v>1.0</v>
      </c>
      <c r="U75" s="30">
        <v>1.0</v>
      </c>
      <c r="V75" s="30">
        <v>1.0</v>
      </c>
      <c r="W75" s="30">
        <v>1.0</v>
      </c>
      <c r="X75" s="30">
        <v>1.0</v>
      </c>
      <c r="Y75" s="40">
        <v>0.0</v>
      </c>
      <c r="Z75" s="32">
        <v>0.0</v>
      </c>
      <c r="AA75" s="32">
        <v>0.0</v>
      </c>
      <c r="AB75" s="32">
        <v>0.0</v>
      </c>
      <c r="AC75" s="32">
        <v>0.0</v>
      </c>
      <c r="AD75" s="33"/>
    </row>
    <row r="76" ht="16.5" customHeight="1">
      <c r="A76" s="34"/>
      <c r="B76" s="34"/>
      <c r="C76" s="27" t="s">
        <v>84</v>
      </c>
      <c r="D76" s="21"/>
      <c r="E76" s="29" t="s">
        <v>85</v>
      </c>
      <c r="F76" s="21"/>
      <c r="G76" s="30">
        <f t="shared" si="11"/>
        <v>1</v>
      </c>
      <c r="H76" s="30">
        <v>1.0</v>
      </c>
      <c r="I76" s="30">
        <v>1.0</v>
      </c>
      <c r="J76" s="30">
        <v>1.0</v>
      </c>
      <c r="K76" s="30">
        <v>1.0</v>
      </c>
      <c r="L76" s="30">
        <v>1.0</v>
      </c>
      <c r="M76" s="30">
        <v>1.0</v>
      </c>
      <c r="N76" s="30">
        <v>1.0</v>
      </c>
      <c r="O76" s="30">
        <v>1.0</v>
      </c>
      <c r="P76" s="30">
        <v>1.0</v>
      </c>
      <c r="Q76" s="30">
        <v>1.0</v>
      </c>
      <c r="R76" s="30">
        <v>1.0</v>
      </c>
      <c r="S76" s="30">
        <v>1.0</v>
      </c>
      <c r="T76" s="30">
        <v>1.0</v>
      </c>
      <c r="U76" s="30">
        <v>1.0</v>
      </c>
      <c r="V76" s="30">
        <v>1.0</v>
      </c>
      <c r="W76" s="30">
        <v>1.0</v>
      </c>
      <c r="X76" s="30">
        <v>1.0</v>
      </c>
      <c r="Y76" s="40">
        <v>0.0</v>
      </c>
      <c r="Z76" s="32">
        <v>0.0</v>
      </c>
      <c r="AA76" s="32">
        <v>0.0</v>
      </c>
      <c r="AB76" s="32">
        <v>0.0</v>
      </c>
      <c r="AC76" s="32">
        <v>0.0</v>
      </c>
      <c r="AD76" s="33"/>
    </row>
    <row r="77" ht="16.5" customHeight="1">
      <c r="A77" s="34"/>
      <c r="B77" s="34"/>
      <c r="C77" s="27" t="s">
        <v>86</v>
      </c>
      <c r="D77" s="21"/>
      <c r="E77" s="35" t="s">
        <v>34</v>
      </c>
      <c r="F77" s="21"/>
      <c r="G77" s="30">
        <f t="shared" ref="G77:G81" si="12">Z77+Y77</f>
        <v>1</v>
      </c>
      <c r="H77" s="30">
        <v>1.0</v>
      </c>
      <c r="I77" s="30">
        <v>1.0</v>
      </c>
      <c r="J77" s="30">
        <v>1.0</v>
      </c>
      <c r="K77" s="30">
        <v>1.0</v>
      </c>
      <c r="L77" s="30">
        <v>1.0</v>
      </c>
      <c r="M77" s="30">
        <v>1.0</v>
      </c>
      <c r="N77" s="30">
        <v>1.0</v>
      </c>
      <c r="O77" s="30">
        <v>1.0</v>
      </c>
      <c r="P77" s="30">
        <v>1.0</v>
      </c>
      <c r="Q77" s="30">
        <v>1.0</v>
      </c>
      <c r="R77" s="30">
        <v>1.0</v>
      </c>
      <c r="S77" s="30">
        <v>1.0</v>
      </c>
      <c r="T77" s="30">
        <v>1.0</v>
      </c>
      <c r="U77" s="30">
        <v>1.0</v>
      </c>
      <c r="V77" s="30">
        <v>1.0</v>
      </c>
      <c r="W77" s="30">
        <v>1.0</v>
      </c>
      <c r="X77" s="30">
        <v>1.0</v>
      </c>
      <c r="Y77" s="30">
        <v>1.0</v>
      </c>
      <c r="Z77" s="40">
        <v>0.0</v>
      </c>
      <c r="AA77" s="32">
        <v>0.0</v>
      </c>
      <c r="AB77" s="32">
        <v>0.0</v>
      </c>
      <c r="AC77" s="32">
        <v>0.0</v>
      </c>
      <c r="AD77" s="33"/>
    </row>
    <row r="78" ht="16.5" customHeight="1">
      <c r="A78" s="34"/>
      <c r="B78" s="34"/>
      <c r="C78" s="27" t="s">
        <v>87</v>
      </c>
      <c r="D78" s="21"/>
      <c r="E78" s="35" t="s">
        <v>93</v>
      </c>
      <c r="F78" s="21"/>
      <c r="G78" s="30">
        <f t="shared" si="12"/>
        <v>2</v>
      </c>
      <c r="H78" s="30">
        <v>2.0</v>
      </c>
      <c r="I78" s="30">
        <v>2.0</v>
      </c>
      <c r="J78" s="30">
        <v>2.0</v>
      </c>
      <c r="K78" s="30">
        <v>2.0</v>
      </c>
      <c r="L78" s="30">
        <v>2.0</v>
      </c>
      <c r="M78" s="30">
        <v>2.0</v>
      </c>
      <c r="N78" s="30">
        <v>2.0</v>
      </c>
      <c r="O78" s="30">
        <v>2.0</v>
      </c>
      <c r="P78" s="30">
        <v>2.0</v>
      </c>
      <c r="Q78" s="30">
        <v>2.0</v>
      </c>
      <c r="R78" s="30">
        <v>2.0</v>
      </c>
      <c r="S78" s="30">
        <v>2.0</v>
      </c>
      <c r="T78" s="30">
        <v>2.0</v>
      </c>
      <c r="U78" s="30">
        <v>2.0</v>
      </c>
      <c r="V78" s="30">
        <v>2.0</v>
      </c>
      <c r="W78" s="30">
        <v>2.0</v>
      </c>
      <c r="X78" s="30">
        <v>2.0</v>
      </c>
      <c r="Y78" s="30">
        <v>2.0</v>
      </c>
      <c r="Z78" s="40">
        <v>0.0</v>
      </c>
      <c r="AA78" s="32">
        <v>0.0</v>
      </c>
      <c r="AB78" s="32">
        <v>0.0</v>
      </c>
      <c r="AC78" s="32">
        <v>0.0</v>
      </c>
      <c r="AD78" s="33"/>
    </row>
    <row r="79" ht="16.5" customHeight="1">
      <c r="A79" s="34"/>
      <c r="B79" s="34"/>
      <c r="C79" s="27" t="s">
        <v>88</v>
      </c>
      <c r="D79" s="21"/>
      <c r="E79" s="29" t="s">
        <v>94</v>
      </c>
      <c r="F79" s="21"/>
      <c r="G79" s="30">
        <f t="shared" si="12"/>
        <v>2</v>
      </c>
      <c r="H79" s="30">
        <v>2.0</v>
      </c>
      <c r="I79" s="30">
        <v>2.0</v>
      </c>
      <c r="J79" s="30">
        <v>2.0</v>
      </c>
      <c r="K79" s="30">
        <v>2.0</v>
      </c>
      <c r="L79" s="30">
        <v>2.0</v>
      </c>
      <c r="M79" s="30">
        <v>2.0</v>
      </c>
      <c r="N79" s="30">
        <v>2.0</v>
      </c>
      <c r="O79" s="30">
        <v>2.0</v>
      </c>
      <c r="P79" s="30">
        <v>2.0</v>
      </c>
      <c r="Q79" s="30">
        <v>2.0</v>
      </c>
      <c r="R79" s="30">
        <v>2.0</v>
      </c>
      <c r="S79" s="30">
        <v>2.0</v>
      </c>
      <c r="T79" s="30">
        <v>2.0</v>
      </c>
      <c r="U79" s="30">
        <v>2.0</v>
      </c>
      <c r="V79" s="30">
        <v>2.0</v>
      </c>
      <c r="W79" s="30">
        <v>2.0</v>
      </c>
      <c r="X79" s="30">
        <v>2.0</v>
      </c>
      <c r="Y79" s="30">
        <v>2.0</v>
      </c>
      <c r="Z79" s="40">
        <v>0.0</v>
      </c>
      <c r="AA79" s="32">
        <v>0.0</v>
      </c>
      <c r="AB79" s="32">
        <v>0.0</v>
      </c>
      <c r="AC79" s="32">
        <v>0.0</v>
      </c>
      <c r="AD79" s="33"/>
    </row>
    <row r="80" ht="16.5" customHeight="1">
      <c r="A80" s="34"/>
      <c r="B80" s="34"/>
      <c r="C80" s="27" t="s">
        <v>90</v>
      </c>
      <c r="D80" s="21"/>
      <c r="E80" s="29" t="s">
        <v>94</v>
      </c>
      <c r="F80" s="21"/>
      <c r="G80" s="30">
        <f t="shared" si="12"/>
        <v>2</v>
      </c>
      <c r="H80" s="30">
        <v>2.0</v>
      </c>
      <c r="I80" s="30">
        <v>2.0</v>
      </c>
      <c r="J80" s="30">
        <v>2.0</v>
      </c>
      <c r="K80" s="30">
        <v>2.0</v>
      </c>
      <c r="L80" s="30">
        <v>2.0</v>
      </c>
      <c r="M80" s="30">
        <v>2.0</v>
      </c>
      <c r="N80" s="30">
        <v>2.0</v>
      </c>
      <c r="O80" s="30">
        <v>2.0</v>
      </c>
      <c r="P80" s="30">
        <v>2.0</v>
      </c>
      <c r="Q80" s="30">
        <v>2.0</v>
      </c>
      <c r="R80" s="30">
        <v>2.0</v>
      </c>
      <c r="S80" s="30">
        <v>2.0</v>
      </c>
      <c r="T80" s="30">
        <v>2.0</v>
      </c>
      <c r="U80" s="30">
        <v>2.0</v>
      </c>
      <c r="V80" s="30">
        <v>2.0</v>
      </c>
      <c r="W80" s="30">
        <v>2.0</v>
      </c>
      <c r="X80" s="30">
        <v>2.0</v>
      </c>
      <c r="Y80" s="30">
        <v>2.0</v>
      </c>
      <c r="Z80" s="40">
        <v>0.0</v>
      </c>
      <c r="AA80" s="32">
        <v>0.0</v>
      </c>
      <c r="AB80" s="32">
        <v>0.0</v>
      </c>
      <c r="AC80" s="32">
        <v>0.0</v>
      </c>
      <c r="AD80" s="33"/>
    </row>
    <row r="81" ht="16.5" customHeight="1">
      <c r="A81" s="34"/>
      <c r="B81" s="45"/>
      <c r="C81" s="27" t="s">
        <v>91</v>
      </c>
      <c r="D81" s="21"/>
      <c r="E81" s="29" t="s">
        <v>94</v>
      </c>
      <c r="F81" s="21"/>
      <c r="G81" s="30">
        <f t="shared" si="12"/>
        <v>2</v>
      </c>
      <c r="H81" s="30">
        <v>2.0</v>
      </c>
      <c r="I81" s="30">
        <v>2.0</v>
      </c>
      <c r="J81" s="30">
        <v>2.0</v>
      </c>
      <c r="K81" s="30">
        <v>2.0</v>
      </c>
      <c r="L81" s="30">
        <v>2.0</v>
      </c>
      <c r="M81" s="30">
        <v>2.0</v>
      </c>
      <c r="N81" s="30">
        <v>2.0</v>
      </c>
      <c r="O81" s="30">
        <v>2.0</v>
      </c>
      <c r="P81" s="30">
        <v>2.0</v>
      </c>
      <c r="Q81" s="30">
        <v>2.0</v>
      </c>
      <c r="R81" s="30">
        <v>2.0</v>
      </c>
      <c r="S81" s="30">
        <v>2.0</v>
      </c>
      <c r="T81" s="30">
        <v>2.0</v>
      </c>
      <c r="U81" s="30">
        <v>2.0</v>
      </c>
      <c r="V81" s="30">
        <v>2.0</v>
      </c>
      <c r="W81" s="30">
        <v>2.0</v>
      </c>
      <c r="X81" s="30">
        <v>2.0</v>
      </c>
      <c r="Y81" s="30">
        <v>2.0</v>
      </c>
      <c r="Z81" s="40">
        <v>0.0</v>
      </c>
      <c r="AA81" s="32">
        <v>0.0</v>
      </c>
      <c r="AB81" s="32">
        <v>0.0</v>
      </c>
      <c r="AC81" s="32">
        <v>0.0</v>
      </c>
      <c r="AD81" s="33"/>
    </row>
    <row r="82" ht="16.5" customHeight="1">
      <c r="A82" s="34"/>
      <c r="B82" s="26" t="s">
        <v>95</v>
      </c>
      <c r="C82" s="38" t="s">
        <v>79</v>
      </c>
      <c r="D82" s="21"/>
      <c r="E82" s="29" t="s">
        <v>34</v>
      </c>
      <c r="F82" s="21"/>
      <c r="G82" s="30">
        <f t="shared" ref="G82:G91" si="13">Z82+AA82</f>
        <v>1</v>
      </c>
      <c r="H82" s="30">
        <v>1.0</v>
      </c>
      <c r="I82" s="30">
        <v>1.0</v>
      </c>
      <c r="J82" s="30">
        <v>1.0</v>
      </c>
      <c r="K82" s="30">
        <v>1.0</v>
      </c>
      <c r="L82" s="30">
        <v>1.0</v>
      </c>
      <c r="M82" s="30">
        <v>1.0</v>
      </c>
      <c r="N82" s="30">
        <v>1.0</v>
      </c>
      <c r="O82" s="30">
        <v>1.0</v>
      </c>
      <c r="P82" s="30">
        <v>1.0</v>
      </c>
      <c r="Q82" s="30">
        <v>1.0</v>
      </c>
      <c r="R82" s="30">
        <v>1.0</v>
      </c>
      <c r="S82" s="30">
        <v>1.0</v>
      </c>
      <c r="T82" s="30">
        <v>1.0</v>
      </c>
      <c r="U82" s="30">
        <v>1.0</v>
      </c>
      <c r="V82" s="30">
        <v>1.0</v>
      </c>
      <c r="W82" s="30">
        <v>1.0</v>
      </c>
      <c r="X82" s="30">
        <v>1.0</v>
      </c>
      <c r="Y82" s="30">
        <v>1.0</v>
      </c>
      <c r="Z82" s="30">
        <v>1.0</v>
      </c>
      <c r="AA82" s="40">
        <v>0.0</v>
      </c>
      <c r="AB82" s="32">
        <v>0.0</v>
      </c>
      <c r="AC82" s="32">
        <v>0.0</v>
      </c>
      <c r="AD82" s="33"/>
    </row>
    <row r="83" ht="16.5" customHeight="1">
      <c r="A83" s="34"/>
      <c r="B83" s="34"/>
      <c r="C83" s="27" t="s">
        <v>81</v>
      </c>
      <c r="D83" s="21"/>
      <c r="E83" s="29" t="s">
        <v>27</v>
      </c>
      <c r="F83" s="21"/>
      <c r="G83" s="30">
        <f t="shared" si="13"/>
        <v>1</v>
      </c>
      <c r="H83" s="30">
        <v>1.0</v>
      </c>
      <c r="I83" s="30">
        <v>1.0</v>
      </c>
      <c r="J83" s="30">
        <v>1.0</v>
      </c>
      <c r="K83" s="30">
        <v>1.0</v>
      </c>
      <c r="L83" s="30">
        <v>1.0</v>
      </c>
      <c r="M83" s="30">
        <v>1.0</v>
      </c>
      <c r="N83" s="30">
        <v>1.0</v>
      </c>
      <c r="O83" s="30">
        <v>1.0</v>
      </c>
      <c r="P83" s="30">
        <v>1.0</v>
      </c>
      <c r="Q83" s="30">
        <v>1.0</v>
      </c>
      <c r="R83" s="30">
        <v>1.0</v>
      </c>
      <c r="S83" s="30">
        <v>1.0</v>
      </c>
      <c r="T83" s="30">
        <v>1.0</v>
      </c>
      <c r="U83" s="30">
        <v>1.0</v>
      </c>
      <c r="V83" s="30">
        <v>1.0</v>
      </c>
      <c r="W83" s="30">
        <v>1.0</v>
      </c>
      <c r="X83" s="30">
        <v>1.0</v>
      </c>
      <c r="Y83" s="30">
        <v>1.0</v>
      </c>
      <c r="Z83" s="30">
        <v>1.0</v>
      </c>
      <c r="AA83" s="40">
        <v>0.0</v>
      </c>
      <c r="AB83" s="32">
        <v>0.0</v>
      </c>
      <c r="AC83" s="32">
        <v>0.0</v>
      </c>
      <c r="AD83" s="33"/>
    </row>
    <row r="84" ht="16.5" customHeight="1">
      <c r="A84" s="34"/>
      <c r="B84" s="34"/>
      <c r="C84" s="27" t="s">
        <v>82</v>
      </c>
      <c r="D84" s="21"/>
      <c r="E84" s="29" t="s">
        <v>29</v>
      </c>
      <c r="F84" s="21"/>
      <c r="G84" s="30">
        <f t="shared" si="13"/>
        <v>1</v>
      </c>
      <c r="H84" s="30">
        <v>1.0</v>
      </c>
      <c r="I84" s="30">
        <v>1.0</v>
      </c>
      <c r="J84" s="30">
        <v>1.0</v>
      </c>
      <c r="K84" s="30">
        <v>1.0</v>
      </c>
      <c r="L84" s="30">
        <v>1.0</v>
      </c>
      <c r="M84" s="30">
        <v>1.0</v>
      </c>
      <c r="N84" s="30">
        <v>1.0</v>
      </c>
      <c r="O84" s="30">
        <v>1.0</v>
      </c>
      <c r="P84" s="30">
        <v>1.0</v>
      </c>
      <c r="Q84" s="30">
        <v>1.0</v>
      </c>
      <c r="R84" s="30">
        <v>1.0</v>
      </c>
      <c r="S84" s="30">
        <v>1.0</v>
      </c>
      <c r="T84" s="30">
        <v>1.0</v>
      </c>
      <c r="U84" s="30">
        <v>1.0</v>
      </c>
      <c r="V84" s="30">
        <v>1.0</v>
      </c>
      <c r="W84" s="30">
        <v>1.0</v>
      </c>
      <c r="X84" s="30">
        <v>1.0</v>
      </c>
      <c r="Y84" s="30">
        <v>1.0</v>
      </c>
      <c r="Z84" s="30">
        <v>1.0</v>
      </c>
      <c r="AA84" s="40">
        <v>0.0</v>
      </c>
      <c r="AB84" s="32">
        <v>0.0</v>
      </c>
      <c r="AC84" s="32">
        <v>0.0</v>
      </c>
      <c r="AD84" s="33"/>
    </row>
    <row r="85" ht="16.5" customHeight="1">
      <c r="A85" s="34"/>
      <c r="B85" s="34"/>
      <c r="C85" s="27" t="s">
        <v>83</v>
      </c>
      <c r="D85" s="21"/>
      <c r="E85" s="29" t="s">
        <v>34</v>
      </c>
      <c r="F85" s="21"/>
      <c r="G85" s="30">
        <f t="shared" si="13"/>
        <v>1</v>
      </c>
      <c r="H85" s="30">
        <v>1.0</v>
      </c>
      <c r="I85" s="30">
        <v>1.0</v>
      </c>
      <c r="J85" s="30">
        <v>1.0</v>
      </c>
      <c r="K85" s="30">
        <v>1.0</v>
      </c>
      <c r="L85" s="30">
        <v>1.0</v>
      </c>
      <c r="M85" s="30">
        <v>1.0</v>
      </c>
      <c r="N85" s="30">
        <v>1.0</v>
      </c>
      <c r="O85" s="30">
        <v>1.0</v>
      </c>
      <c r="P85" s="30">
        <v>1.0</v>
      </c>
      <c r="Q85" s="30">
        <v>1.0</v>
      </c>
      <c r="R85" s="30">
        <v>1.0</v>
      </c>
      <c r="S85" s="30">
        <v>1.0</v>
      </c>
      <c r="T85" s="30">
        <v>1.0</v>
      </c>
      <c r="U85" s="30">
        <v>1.0</v>
      </c>
      <c r="V85" s="30">
        <v>1.0</v>
      </c>
      <c r="W85" s="30">
        <v>1.0</v>
      </c>
      <c r="X85" s="30">
        <v>1.0</v>
      </c>
      <c r="Y85" s="30">
        <v>1.0</v>
      </c>
      <c r="Z85" s="30">
        <v>1.0</v>
      </c>
      <c r="AA85" s="40">
        <v>0.0</v>
      </c>
      <c r="AB85" s="32">
        <v>0.0</v>
      </c>
      <c r="AC85" s="32">
        <v>0.0</v>
      </c>
      <c r="AD85" s="33"/>
    </row>
    <row r="86" ht="16.5" customHeight="1">
      <c r="A86" s="34"/>
      <c r="B86" s="34"/>
      <c r="C86" s="27" t="s">
        <v>84</v>
      </c>
      <c r="D86" s="21"/>
      <c r="E86" s="29" t="s">
        <v>27</v>
      </c>
      <c r="F86" s="21"/>
      <c r="G86" s="30">
        <f t="shared" si="13"/>
        <v>1</v>
      </c>
      <c r="H86" s="30">
        <v>1.0</v>
      </c>
      <c r="I86" s="30">
        <v>1.0</v>
      </c>
      <c r="J86" s="30">
        <v>1.0</v>
      </c>
      <c r="K86" s="30">
        <v>1.0</v>
      </c>
      <c r="L86" s="30">
        <v>1.0</v>
      </c>
      <c r="M86" s="30">
        <v>1.0</v>
      </c>
      <c r="N86" s="30">
        <v>1.0</v>
      </c>
      <c r="O86" s="30">
        <v>1.0</v>
      </c>
      <c r="P86" s="30">
        <v>1.0</v>
      </c>
      <c r="Q86" s="30">
        <v>1.0</v>
      </c>
      <c r="R86" s="30">
        <v>1.0</v>
      </c>
      <c r="S86" s="30">
        <v>1.0</v>
      </c>
      <c r="T86" s="30">
        <v>1.0</v>
      </c>
      <c r="U86" s="30">
        <v>1.0</v>
      </c>
      <c r="V86" s="30">
        <v>1.0</v>
      </c>
      <c r="W86" s="30">
        <v>1.0</v>
      </c>
      <c r="X86" s="30">
        <v>1.0</v>
      </c>
      <c r="Y86" s="30">
        <v>1.0</v>
      </c>
      <c r="Z86" s="30">
        <v>1.0</v>
      </c>
      <c r="AA86" s="40">
        <v>0.0</v>
      </c>
      <c r="AB86" s="32">
        <v>0.0</v>
      </c>
      <c r="AC86" s="32">
        <v>0.0</v>
      </c>
      <c r="AD86" s="33"/>
    </row>
    <row r="87" ht="16.5" customHeight="1">
      <c r="A87" s="34"/>
      <c r="B87" s="34"/>
      <c r="C87" s="27" t="s">
        <v>86</v>
      </c>
      <c r="D87" s="21"/>
      <c r="E87" s="29" t="s">
        <v>29</v>
      </c>
      <c r="F87" s="21"/>
      <c r="G87" s="30">
        <f t="shared" si="13"/>
        <v>1</v>
      </c>
      <c r="H87" s="30">
        <v>1.0</v>
      </c>
      <c r="I87" s="30">
        <v>1.0</v>
      </c>
      <c r="J87" s="30">
        <v>1.0</v>
      </c>
      <c r="K87" s="30">
        <v>1.0</v>
      </c>
      <c r="L87" s="30">
        <v>1.0</v>
      </c>
      <c r="M87" s="30">
        <v>1.0</v>
      </c>
      <c r="N87" s="30">
        <v>1.0</v>
      </c>
      <c r="O87" s="30">
        <v>1.0</v>
      </c>
      <c r="P87" s="30">
        <v>1.0</v>
      </c>
      <c r="Q87" s="30">
        <v>1.0</v>
      </c>
      <c r="R87" s="30">
        <v>1.0</v>
      </c>
      <c r="S87" s="30">
        <v>1.0</v>
      </c>
      <c r="T87" s="30">
        <v>1.0</v>
      </c>
      <c r="U87" s="30">
        <v>1.0</v>
      </c>
      <c r="V87" s="30">
        <v>1.0</v>
      </c>
      <c r="W87" s="30">
        <v>1.0</v>
      </c>
      <c r="X87" s="30">
        <v>1.0</v>
      </c>
      <c r="Y87" s="30">
        <v>1.0</v>
      </c>
      <c r="Z87" s="30">
        <v>1.0</v>
      </c>
      <c r="AA87" s="40">
        <v>0.0</v>
      </c>
      <c r="AB87" s="32">
        <v>0.0</v>
      </c>
      <c r="AC87" s="32">
        <v>0.0</v>
      </c>
      <c r="AD87" s="33"/>
    </row>
    <row r="88" ht="16.5" customHeight="1">
      <c r="A88" s="34"/>
      <c r="B88" s="34"/>
      <c r="C88" s="27" t="s">
        <v>87</v>
      </c>
      <c r="D88" s="21"/>
      <c r="E88" s="29" t="s">
        <v>34</v>
      </c>
      <c r="F88" s="21"/>
      <c r="G88" s="30">
        <f t="shared" si="13"/>
        <v>1</v>
      </c>
      <c r="H88" s="30">
        <v>1.0</v>
      </c>
      <c r="I88" s="30">
        <v>1.0</v>
      </c>
      <c r="J88" s="30">
        <v>1.0</v>
      </c>
      <c r="K88" s="30">
        <v>1.0</v>
      </c>
      <c r="L88" s="30">
        <v>1.0</v>
      </c>
      <c r="M88" s="30">
        <v>1.0</v>
      </c>
      <c r="N88" s="30">
        <v>1.0</v>
      </c>
      <c r="O88" s="30">
        <v>1.0</v>
      </c>
      <c r="P88" s="30">
        <v>1.0</v>
      </c>
      <c r="Q88" s="30">
        <v>1.0</v>
      </c>
      <c r="R88" s="30">
        <v>1.0</v>
      </c>
      <c r="S88" s="30">
        <v>1.0</v>
      </c>
      <c r="T88" s="30">
        <v>1.0</v>
      </c>
      <c r="U88" s="30">
        <v>1.0</v>
      </c>
      <c r="V88" s="30">
        <v>1.0</v>
      </c>
      <c r="W88" s="30">
        <v>1.0</v>
      </c>
      <c r="X88" s="30">
        <v>1.0</v>
      </c>
      <c r="Y88" s="30">
        <v>1.0</v>
      </c>
      <c r="Z88" s="30">
        <v>1.0</v>
      </c>
      <c r="AA88" s="40">
        <v>0.0</v>
      </c>
      <c r="AB88" s="32">
        <v>0.0</v>
      </c>
      <c r="AC88" s="32">
        <v>0.0</v>
      </c>
      <c r="AD88" s="33"/>
    </row>
    <row r="89" ht="16.5" customHeight="1">
      <c r="A89" s="34"/>
      <c r="B89" s="34"/>
      <c r="C89" s="27" t="s">
        <v>88</v>
      </c>
      <c r="D89" s="21"/>
      <c r="E89" s="29" t="s">
        <v>89</v>
      </c>
      <c r="F89" s="21"/>
      <c r="G89" s="30">
        <f t="shared" si="13"/>
        <v>1</v>
      </c>
      <c r="H89" s="30">
        <v>1.0</v>
      </c>
      <c r="I89" s="30">
        <v>1.0</v>
      </c>
      <c r="J89" s="30">
        <v>1.0</v>
      </c>
      <c r="K89" s="30">
        <v>1.0</v>
      </c>
      <c r="L89" s="30">
        <v>1.0</v>
      </c>
      <c r="M89" s="30">
        <v>1.0</v>
      </c>
      <c r="N89" s="30">
        <v>1.0</v>
      </c>
      <c r="O89" s="30">
        <v>1.0</v>
      </c>
      <c r="P89" s="30">
        <v>1.0</v>
      </c>
      <c r="Q89" s="30">
        <v>1.0</v>
      </c>
      <c r="R89" s="30">
        <v>1.0</v>
      </c>
      <c r="S89" s="30">
        <v>1.0</v>
      </c>
      <c r="T89" s="30">
        <v>1.0</v>
      </c>
      <c r="U89" s="30">
        <v>1.0</v>
      </c>
      <c r="V89" s="30">
        <v>1.0</v>
      </c>
      <c r="W89" s="30">
        <v>1.0</v>
      </c>
      <c r="X89" s="30">
        <v>1.0</v>
      </c>
      <c r="Y89" s="30">
        <v>1.0</v>
      </c>
      <c r="Z89" s="30">
        <v>1.0</v>
      </c>
      <c r="AA89" s="40">
        <v>0.0</v>
      </c>
      <c r="AB89" s="32">
        <v>0.0</v>
      </c>
      <c r="AC89" s="32">
        <v>0.0</v>
      </c>
      <c r="AD89" s="33"/>
    </row>
    <row r="90" ht="16.5" customHeight="1">
      <c r="A90" s="34"/>
      <c r="B90" s="34"/>
      <c r="C90" s="27" t="s">
        <v>90</v>
      </c>
      <c r="D90" s="21"/>
      <c r="E90" s="29" t="s">
        <v>29</v>
      </c>
      <c r="F90" s="21"/>
      <c r="G90" s="30">
        <f t="shared" si="13"/>
        <v>1</v>
      </c>
      <c r="H90" s="30">
        <v>1.0</v>
      </c>
      <c r="I90" s="30">
        <v>1.0</v>
      </c>
      <c r="J90" s="30">
        <v>1.0</v>
      </c>
      <c r="K90" s="30">
        <v>1.0</v>
      </c>
      <c r="L90" s="30">
        <v>1.0</v>
      </c>
      <c r="M90" s="30">
        <v>1.0</v>
      </c>
      <c r="N90" s="30">
        <v>1.0</v>
      </c>
      <c r="O90" s="30">
        <v>1.0</v>
      </c>
      <c r="P90" s="30">
        <v>1.0</v>
      </c>
      <c r="Q90" s="30">
        <v>1.0</v>
      </c>
      <c r="R90" s="30">
        <v>1.0</v>
      </c>
      <c r="S90" s="30">
        <v>1.0</v>
      </c>
      <c r="T90" s="30">
        <v>1.0</v>
      </c>
      <c r="U90" s="30">
        <v>1.0</v>
      </c>
      <c r="V90" s="30">
        <v>1.0</v>
      </c>
      <c r="W90" s="30">
        <v>1.0</v>
      </c>
      <c r="X90" s="30">
        <v>1.0</v>
      </c>
      <c r="Y90" s="30">
        <v>1.0</v>
      </c>
      <c r="Z90" s="30">
        <v>1.0</v>
      </c>
      <c r="AA90" s="40">
        <v>0.0</v>
      </c>
      <c r="AB90" s="32">
        <v>0.0</v>
      </c>
      <c r="AC90" s="32">
        <v>0.0</v>
      </c>
      <c r="AD90" s="33"/>
    </row>
    <row r="91" ht="16.5" customHeight="1">
      <c r="A91" s="34"/>
      <c r="B91" s="45"/>
      <c r="C91" s="27" t="s">
        <v>91</v>
      </c>
      <c r="D91" s="21"/>
      <c r="E91" s="29" t="s">
        <v>34</v>
      </c>
      <c r="F91" s="21"/>
      <c r="G91" s="30">
        <f t="shared" si="13"/>
        <v>1</v>
      </c>
      <c r="H91" s="30">
        <v>1.0</v>
      </c>
      <c r="I91" s="30">
        <v>1.0</v>
      </c>
      <c r="J91" s="30">
        <v>1.0</v>
      </c>
      <c r="K91" s="30">
        <v>1.0</v>
      </c>
      <c r="L91" s="30">
        <v>1.0</v>
      </c>
      <c r="M91" s="30">
        <v>1.0</v>
      </c>
      <c r="N91" s="30">
        <v>1.0</v>
      </c>
      <c r="O91" s="30">
        <v>1.0</v>
      </c>
      <c r="P91" s="30">
        <v>1.0</v>
      </c>
      <c r="Q91" s="30">
        <v>1.0</v>
      </c>
      <c r="R91" s="30">
        <v>1.0</v>
      </c>
      <c r="S91" s="30">
        <v>1.0</v>
      </c>
      <c r="T91" s="30">
        <v>1.0</v>
      </c>
      <c r="U91" s="30">
        <v>1.0</v>
      </c>
      <c r="V91" s="30">
        <v>1.0</v>
      </c>
      <c r="W91" s="30">
        <v>1.0</v>
      </c>
      <c r="X91" s="30">
        <v>1.0</v>
      </c>
      <c r="Y91" s="30">
        <v>1.0</v>
      </c>
      <c r="Z91" s="30">
        <v>1.0</v>
      </c>
      <c r="AA91" s="40">
        <v>0.0</v>
      </c>
      <c r="AB91" s="32">
        <v>0.0</v>
      </c>
      <c r="AC91" s="32">
        <v>0.0</v>
      </c>
      <c r="AD91" s="33"/>
    </row>
    <row r="92" ht="16.5" customHeight="1">
      <c r="A92" s="34"/>
      <c r="B92" s="26" t="s">
        <v>96</v>
      </c>
      <c r="C92" s="27" t="s">
        <v>97</v>
      </c>
      <c r="D92" s="21"/>
      <c r="E92" s="29" t="s">
        <v>25</v>
      </c>
      <c r="F92" s="21"/>
      <c r="G92" s="30">
        <f t="shared" ref="G92:G93" si="14">AB92+AA92</f>
        <v>5</v>
      </c>
      <c r="H92" s="30">
        <v>5.0</v>
      </c>
      <c r="I92" s="30">
        <v>5.0</v>
      </c>
      <c r="J92" s="30">
        <v>5.0</v>
      </c>
      <c r="K92" s="30">
        <v>5.0</v>
      </c>
      <c r="L92" s="30">
        <v>5.0</v>
      </c>
      <c r="M92" s="30">
        <v>5.0</v>
      </c>
      <c r="N92" s="30">
        <v>5.0</v>
      </c>
      <c r="O92" s="30">
        <v>5.0</v>
      </c>
      <c r="P92" s="30">
        <v>5.0</v>
      </c>
      <c r="Q92" s="30">
        <v>5.0</v>
      </c>
      <c r="R92" s="30">
        <v>5.0</v>
      </c>
      <c r="S92" s="30">
        <v>5.0</v>
      </c>
      <c r="T92" s="30">
        <v>5.0</v>
      </c>
      <c r="U92" s="30">
        <v>5.0</v>
      </c>
      <c r="V92" s="30">
        <v>5.0</v>
      </c>
      <c r="W92" s="30">
        <v>5.0</v>
      </c>
      <c r="X92" s="30">
        <v>5.0</v>
      </c>
      <c r="Y92" s="30">
        <v>5.0</v>
      </c>
      <c r="Z92" s="30">
        <v>5.0</v>
      </c>
      <c r="AA92" s="30">
        <v>5.0</v>
      </c>
      <c r="AB92" s="40">
        <v>0.0</v>
      </c>
      <c r="AC92" s="32">
        <v>0.0</v>
      </c>
      <c r="AD92" s="33"/>
    </row>
    <row r="93" ht="16.5" customHeight="1">
      <c r="A93" s="34"/>
      <c r="B93" s="45"/>
      <c r="C93" s="27" t="s">
        <v>98</v>
      </c>
      <c r="D93" s="21"/>
      <c r="E93" s="29" t="s">
        <v>25</v>
      </c>
      <c r="F93" s="21"/>
      <c r="G93" s="30">
        <f t="shared" si="14"/>
        <v>5</v>
      </c>
      <c r="H93" s="30">
        <v>5.0</v>
      </c>
      <c r="I93" s="30">
        <v>5.0</v>
      </c>
      <c r="J93" s="30">
        <v>5.0</v>
      </c>
      <c r="K93" s="30">
        <v>5.0</v>
      </c>
      <c r="L93" s="30">
        <v>5.0</v>
      </c>
      <c r="M93" s="30">
        <v>5.0</v>
      </c>
      <c r="N93" s="30">
        <v>5.0</v>
      </c>
      <c r="O93" s="30">
        <v>5.0</v>
      </c>
      <c r="P93" s="30">
        <v>5.0</v>
      </c>
      <c r="Q93" s="30">
        <v>5.0</v>
      </c>
      <c r="R93" s="30">
        <v>5.0</v>
      </c>
      <c r="S93" s="30">
        <v>5.0</v>
      </c>
      <c r="T93" s="30">
        <v>5.0</v>
      </c>
      <c r="U93" s="30">
        <v>5.0</v>
      </c>
      <c r="V93" s="30">
        <v>5.0</v>
      </c>
      <c r="W93" s="30">
        <v>5.0</v>
      </c>
      <c r="X93" s="30">
        <v>5.0</v>
      </c>
      <c r="Y93" s="30">
        <v>5.0</v>
      </c>
      <c r="Z93" s="30">
        <v>5.0</v>
      </c>
      <c r="AA93" s="30">
        <v>5.0</v>
      </c>
      <c r="AB93" s="40">
        <v>0.0</v>
      </c>
      <c r="AC93" s="32">
        <v>0.0</v>
      </c>
      <c r="AD93" s="33"/>
    </row>
    <row r="94" ht="16.5" customHeight="1">
      <c r="A94" s="34"/>
      <c r="B94" s="48" t="s">
        <v>19</v>
      </c>
      <c r="C94" s="49"/>
      <c r="D94" s="50"/>
      <c r="E94" s="51" t="s">
        <v>12</v>
      </c>
      <c r="F94" s="21"/>
      <c r="G94" s="51">
        <f>SUM(G16:G93)</f>
        <v>165</v>
      </c>
      <c r="H94" s="21"/>
      <c r="I94" s="32">
        <f t="shared" ref="I94:AC94" si="15">sum(I16:I93)</f>
        <v>158</v>
      </c>
      <c r="J94" s="32">
        <f t="shared" si="15"/>
        <v>154</v>
      </c>
      <c r="K94" s="32">
        <f t="shared" si="15"/>
        <v>150</v>
      </c>
      <c r="L94" s="32">
        <f t="shared" si="15"/>
        <v>137</v>
      </c>
      <c r="M94" s="32">
        <f t="shared" si="15"/>
        <v>128</v>
      </c>
      <c r="N94" s="32">
        <f t="shared" si="15"/>
        <v>123</v>
      </c>
      <c r="O94" s="32">
        <f t="shared" si="15"/>
        <v>116</v>
      </c>
      <c r="P94" s="32">
        <f t="shared" si="15"/>
        <v>106</v>
      </c>
      <c r="Q94" s="32">
        <f t="shared" si="15"/>
        <v>98</v>
      </c>
      <c r="R94" s="32">
        <f t="shared" si="15"/>
        <v>91</v>
      </c>
      <c r="S94" s="32">
        <f t="shared" si="15"/>
        <v>84</v>
      </c>
      <c r="T94" s="32">
        <f t="shared" si="15"/>
        <v>71</v>
      </c>
      <c r="U94" s="32">
        <f t="shared" si="15"/>
        <v>52</v>
      </c>
      <c r="V94" s="32">
        <f t="shared" si="15"/>
        <v>48</v>
      </c>
      <c r="W94" s="32">
        <f t="shared" si="15"/>
        <v>44</v>
      </c>
      <c r="X94" s="32">
        <f t="shared" si="15"/>
        <v>34</v>
      </c>
      <c r="Y94" s="32">
        <f t="shared" si="15"/>
        <v>29</v>
      </c>
      <c r="Z94" s="32">
        <f t="shared" si="15"/>
        <v>20</v>
      </c>
      <c r="AA94" s="32">
        <f t="shared" si="15"/>
        <v>10</v>
      </c>
      <c r="AB94" s="32">
        <f t="shared" si="15"/>
        <v>0</v>
      </c>
      <c r="AC94" s="32">
        <f t="shared" si="15"/>
        <v>0</v>
      </c>
      <c r="AD94" s="33"/>
    </row>
    <row r="95" ht="16.5" customHeight="1">
      <c r="A95" s="45"/>
      <c r="B95" s="52"/>
      <c r="C95" s="53"/>
      <c r="D95" s="54"/>
      <c r="E95" s="51" t="s">
        <v>13</v>
      </c>
      <c r="F95" s="21"/>
      <c r="G95" s="51">
        <f>SUM(H16:H93)</f>
        <v>168</v>
      </c>
      <c r="H95" s="21"/>
      <c r="I95" s="32">
        <v>158.0</v>
      </c>
      <c r="J95" s="32">
        <v>154.0</v>
      </c>
      <c r="K95" s="32">
        <v>150.0</v>
      </c>
      <c r="L95" s="32">
        <v>138.0</v>
      </c>
      <c r="M95" s="32">
        <v>128.0</v>
      </c>
      <c r="N95" s="32">
        <v>123.0</v>
      </c>
      <c r="O95" s="32">
        <v>116.0</v>
      </c>
      <c r="P95" s="32">
        <v>106.0</v>
      </c>
      <c r="Q95" s="32">
        <v>100.0</v>
      </c>
      <c r="R95" s="32">
        <v>90.0</v>
      </c>
      <c r="S95" s="32">
        <v>84.0</v>
      </c>
      <c r="T95" s="32">
        <v>72.0</v>
      </c>
      <c r="U95" s="32">
        <v>52.0</v>
      </c>
      <c r="V95" s="32">
        <v>48.0</v>
      </c>
      <c r="W95" s="32">
        <v>44.0</v>
      </c>
      <c r="X95" s="32">
        <v>34.0</v>
      </c>
      <c r="Y95" s="32">
        <v>29.0</v>
      </c>
      <c r="Z95" s="32">
        <v>20.0</v>
      </c>
      <c r="AA95" s="32">
        <v>10.0</v>
      </c>
      <c r="AB95" s="32">
        <v>0.0</v>
      </c>
      <c r="AC95" s="32">
        <v>0.0</v>
      </c>
      <c r="AD95" s="33"/>
    </row>
    <row r="9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</sheetData>
  <mergeCells count="177"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C44:D44"/>
    <mergeCell ref="E44:F44"/>
    <mergeCell ref="C45:D45"/>
    <mergeCell ref="E45:F45"/>
    <mergeCell ref="C46:D46"/>
    <mergeCell ref="E46:F46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85:D85"/>
    <mergeCell ref="C86:D86"/>
    <mergeCell ref="C87:D87"/>
    <mergeCell ref="G94:H94"/>
    <mergeCell ref="G95:H95"/>
    <mergeCell ref="E81:F81"/>
    <mergeCell ref="E82:F82"/>
    <mergeCell ref="C83:D83"/>
    <mergeCell ref="E83:F83"/>
    <mergeCell ref="C84:D84"/>
    <mergeCell ref="E84:F84"/>
    <mergeCell ref="E85:F85"/>
    <mergeCell ref="B82:B91"/>
    <mergeCell ref="B92:B93"/>
    <mergeCell ref="A4:B4"/>
    <mergeCell ref="A16:A95"/>
    <mergeCell ref="B20:B29"/>
    <mergeCell ref="B31:B40"/>
    <mergeCell ref="B41:B61"/>
    <mergeCell ref="B63:B71"/>
    <mergeCell ref="B72:B81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E19:F19"/>
    <mergeCell ref="C19:D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C27:D27"/>
    <mergeCell ref="C28:D28"/>
    <mergeCell ref="C29:D29"/>
    <mergeCell ref="C30:D30"/>
    <mergeCell ref="C31:D31"/>
    <mergeCell ref="C32:D32"/>
    <mergeCell ref="C90:D90"/>
    <mergeCell ref="C91:D91"/>
    <mergeCell ref="C92:D92"/>
    <mergeCell ref="C93:D93"/>
    <mergeCell ref="B94:D95"/>
    <mergeCell ref="E91:F91"/>
    <mergeCell ref="E92:F92"/>
    <mergeCell ref="E93:F93"/>
    <mergeCell ref="E94:F94"/>
    <mergeCell ref="E95:F95"/>
    <mergeCell ref="E86:F86"/>
    <mergeCell ref="E87:F87"/>
    <mergeCell ref="C88:D88"/>
    <mergeCell ref="E88:F88"/>
    <mergeCell ref="C89:D89"/>
    <mergeCell ref="E89:F89"/>
    <mergeCell ref="E90:F90"/>
    <mergeCell ref="E34:F34"/>
    <mergeCell ref="E35:F35"/>
    <mergeCell ref="E27:F27"/>
    <mergeCell ref="E28:F28"/>
    <mergeCell ref="E29:F29"/>
    <mergeCell ref="E30:F30"/>
    <mergeCell ref="E31:F31"/>
    <mergeCell ref="E32:F32"/>
    <mergeCell ref="E33:F33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C50:D50"/>
    <mergeCell ref="C51:D51"/>
    <mergeCell ref="C52:D52"/>
    <mergeCell ref="C47:D47"/>
    <mergeCell ref="E47:F47"/>
    <mergeCell ref="C48:D48"/>
    <mergeCell ref="E48:F48"/>
    <mergeCell ref="C49:D49"/>
    <mergeCell ref="E49:F49"/>
    <mergeCell ref="E50:F50"/>
    <mergeCell ref="C55:D55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21.14"/>
    <col customWidth="1" min="3" max="3" width="55.86"/>
    <col customWidth="1" min="4" max="4" width="12.0"/>
    <col customWidth="1" min="5" max="5" width="10.29"/>
    <col customWidth="1" min="6" max="6" width="20.14"/>
    <col customWidth="1" min="7" max="8" width="6.14"/>
    <col customWidth="1" min="9" max="19" width="6.0"/>
    <col customWidth="1" min="20" max="20" width="6.14"/>
    <col customWidth="1" min="21" max="28" width="6.0"/>
    <col customWidth="1" min="29" max="29" width="6.14"/>
    <col customWidth="1" min="30" max="50" width="8.71"/>
  </cols>
  <sheetData>
    <row r="1">
      <c r="A1" s="1" t="s">
        <v>0</v>
      </c>
      <c r="B1" s="2"/>
      <c r="C1" s="55" t="s">
        <v>99</v>
      </c>
      <c r="D1" s="4"/>
      <c r="E1" s="5"/>
      <c r="F1" s="6" t="s">
        <v>100</v>
      </c>
    </row>
    <row r="2">
      <c r="A2" s="1" t="s">
        <v>3</v>
      </c>
      <c r="B2" s="2"/>
      <c r="C2" s="7" t="s">
        <v>101</v>
      </c>
      <c r="D2" s="4"/>
      <c r="E2" s="56"/>
      <c r="F2" s="9" t="s">
        <v>102</v>
      </c>
    </row>
    <row r="3">
      <c r="A3" s="1" t="s">
        <v>6</v>
      </c>
      <c r="B3" s="2"/>
      <c r="C3" s="10">
        <v>45594.0</v>
      </c>
      <c r="D3" s="4"/>
      <c r="E3" s="8"/>
      <c r="F3" s="9" t="s">
        <v>5</v>
      </c>
    </row>
    <row r="4" ht="18.0" customHeight="1">
      <c r="A4" s="1" t="s">
        <v>8</v>
      </c>
      <c r="B4" s="2"/>
      <c r="C4" s="10">
        <v>45614.0</v>
      </c>
      <c r="D4" s="4"/>
      <c r="E4" s="57"/>
      <c r="F4" s="9" t="s">
        <v>103</v>
      </c>
    </row>
    <row r="5" ht="18.0" customHeight="1">
      <c r="A5" s="4"/>
      <c r="B5" s="4"/>
      <c r="C5" s="4"/>
      <c r="D5" s="4"/>
      <c r="E5" s="11"/>
      <c r="F5" s="12" t="s">
        <v>7</v>
      </c>
    </row>
    <row r="6">
      <c r="A6" s="4"/>
      <c r="B6" s="58" t="s">
        <v>104</v>
      </c>
      <c r="C6" s="14"/>
      <c r="D6" s="14"/>
      <c r="E6" s="2"/>
    </row>
    <row r="7">
      <c r="A7" s="4"/>
      <c r="B7" s="15" t="s">
        <v>10</v>
      </c>
      <c r="C7" s="15" t="s">
        <v>11</v>
      </c>
      <c r="D7" s="15" t="s">
        <v>12</v>
      </c>
      <c r="E7" s="15" t="s">
        <v>13</v>
      </c>
    </row>
    <row r="8">
      <c r="A8" s="4"/>
      <c r="B8" s="16">
        <v>1.0</v>
      </c>
      <c r="C8" s="7" t="s">
        <v>105</v>
      </c>
      <c r="D8" s="7">
        <f>SUMIF($E$16:$F$97,"Thành",$G$16:$G$97)+SUMIF($E$16:$F$97,"All team",$G$16:$G$97)/5+SUMIF($E$16:$F$97,"Thành,Phương",$G$16:$G$97)/2</f>
        <v>55.9</v>
      </c>
      <c r="E8" s="7">
        <f>SUMIF($E$16:$F$97,"Thành",$H$16:$H$97)+SUMIF($E$16:$F$97,"All team",$H$16:$H$97)/5+SUMIF($E$16:$F$97,"Mạnh,Hoàng",$H$16:$H$97)/2</f>
        <v>54</v>
      </c>
    </row>
    <row r="9">
      <c r="A9" s="4"/>
      <c r="B9" s="16">
        <v>2.0</v>
      </c>
      <c r="C9" s="7" t="s">
        <v>106</v>
      </c>
      <c r="D9" s="7">
        <f>SUMIF($E$16:$F$97,"Mạnh",$G$16:$G$97)+SUMIF($E$16:$F$97,"All team",$G$16:$G$97)/5+SUMIF($E$16:$F$97,"Mạnh,Hoàng",$G$16:$G$97)/2+SUMIF($E$16:$F$97,"Mạnh,Lộc,Phương,Hoàng",$G$16:$G$97)/4</f>
        <v>24.9</v>
      </c>
      <c r="E9" s="7">
        <f>SUMIF($E$16:$F$97,"Mạnh",$H$16:$H$97)+SUMIF($E$16:$F$97,"All team",$H$16:$H$97)/5+SUMIF($E$16:$F$97,"Mạnh,Hoàng",$H$16:$H$97)/2+SUMIF($E$16:$F$97,"Mạnh,Lộc,Phương,Hoàng",$H$16:$H$97)/4</f>
        <v>25.5</v>
      </c>
    </row>
    <row r="10">
      <c r="A10" s="4"/>
      <c r="B10" s="16">
        <v>3.0</v>
      </c>
      <c r="C10" s="7" t="s">
        <v>107</v>
      </c>
      <c r="D10" s="7">
        <f>SUMIF($E$16:$F$97,"Phương",$G$16:$G$97)+SUMIF($E$16:$F$97,"All team",$G$16:$G$97)/5+SUMIF($E$16:$F$97,"Thành,Phương",$G$16:$G$97)/2+SUMIF($E$16:$F$97,"Mạnh,Lộc,Phương,Hoàng",$G$16:$G$97)/4</f>
        <v>27.4</v>
      </c>
      <c r="E10" s="7">
        <f>SUMIF($E$16:$F$97,"Phương",$H$16:$H$97)+SUMIF($E$16:$F$97,"All team",$H$16:$H$97)/5+SUMIF($E$16:$F$97,"Thành,Phương",$H$16:$H$97)/2+SUMIF($E$16:$F$97,"Mạnh,Lộc,Phương,Hoàng",$H$16:$H$97)/4</f>
        <v>26.5</v>
      </c>
    </row>
    <row r="11">
      <c r="A11" s="4"/>
      <c r="B11" s="16">
        <v>4.0</v>
      </c>
      <c r="C11" s="7" t="s">
        <v>108</v>
      </c>
      <c r="D11" s="7">
        <f>SUMIF($E$16:$F$97,"Lộc",$G$16:$G$97)+SUMIF($E$16:$F$97,"All team",$G$16:$G$97)/5+SUMIF($E$16:$F$97,"Mạnh,Lộc,Phương,Hoàng",$G$16:$G$97)/4</f>
        <v>17.9</v>
      </c>
      <c r="E11" s="7">
        <f>SUMIF($E$16:$F$97,"Lộc",$H$16:$H$97)+SUMIF($E$16:$F$97,"All team",$H$16:$H$97)/5+SUMIF($E$16:$F$97,"Mạnh,Lộc,Phương,Hoàng",$H$16:$H$97)/4</f>
        <v>19.5</v>
      </c>
    </row>
    <row r="12">
      <c r="A12" s="4"/>
      <c r="B12" s="16">
        <v>5.0</v>
      </c>
      <c r="C12" s="7" t="s">
        <v>109</v>
      </c>
      <c r="D12" s="7">
        <f>SUMIF($E$16:$F$97,"Hoàng",$G$16:$G$97)+SUMIF($E$16:$F$97,"All team",$G$16:$G$97)/5+SUMIF($E$16:$F$97,"Mạnh,Hoàng",$G$16:$G$97)/2+SUMIF($E$16:$F$97,"Mạnh,Lộc,Phương,Hoàng",$G$16:$G$97)/4</f>
        <v>24.9</v>
      </c>
      <c r="E12" s="7">
        <f>SUMIF($E$16:$F$97,"Hoàng",$H$16:$H$97)+SUMIF($E$16:$F$97,"All team",$H$16:$H$97)/5+SUMIF($E$16:$F$97,"Mạnh,Hoàng",$H$16:$H$97)/2+SUMIF($E$16:$F$97,"Mạnh,Lộc,Phương,Hoàng",$H$16:$H$97)/4</f>
        <v>28.5</v>
      </c>
    </row>
    <row r="13">
      <c r="A13" s="4"/>
      <c r="B13" s="13" t="s">
        <v>19</v>
      </c>
      <c r="C13" s="2"/>
      <c r="D13" s="18">
        <f t="shared" ref="D13:E13" si="1">SUM(D8:D12)</f>
        <v>151</v>
      </c>
      <c r="E13" s="18">
        <f t="shared" si="1"/>
        <v>154</v>
      </c>
    </row>
    <row r="15" ht="63.75" customHeight="1">
      <c r="A15" s="59" t="s">
        <v>20</v>
      </c>
      <c r="B15" s="59" t="s">
        <v>21</v>
      </c>
      <c r="C15" s="60" t="s">
        <v>22</v>
      </c>
      <c r="D15" s="21"/>
      <c r="E15" s="60" t="s">
        <v>23</v>
      </c>
      <c r="F15" s="21"/>
      <c r="G15" s="22" t="s">
        <v>12</v>
      </c>
      <c r="H15" s="22" t="s">
        <v>13</v>
      </c>
      <c r="I15" s="23">
        <v>45594.0</v>
      </c>
      <c r="J15" s="23">
        <v>45595.0</v>
      </c>
      <c r="K15" s="23">
        <v>45596.0</v>
      </c>
      <c r="L15" s="23">
        <v>45597.0</v>
      </c>
      <c r="M15" s="23">
        <v>45598.0</v>
      </c>
      <c r="N15" s="23">
        <v>45599.0</v>
      </c>
      <c r="O15" s="23">
        <v>45600.0</v>
      </c>
      <c r="P15" s="23">
        <v>45601.0</v>
      </c>
      <c r="Q15" s="23">
        <v>45602.0</v>
      </c>
      <c r="R15" s="23">
        <v>45603.0</v>
      </c>
      <c r="S15" s="23">
        <v>45604.0</v>
      </c>
      <c r="T15" s="23">
        <v>45605.0</v>
      </c>
      <c r="U15" s="23">
        <v>45606.0</v>
      </c>
      <c r="V15" s="23">
        <v>45607.0</v>
      </c>
      <c r="W15" s="23">
        <v>45608.0</v>
      </c>
      <c r="X15" s="23">
        <v>45609.0</v>
      </c>
      <c r="Y15" s="23">
        <v>45610.0</v>
      </c>
      <c r="Z15" s="23">
        <v>45611.0</v>
      </c>
      <c r="AA15" s="23">
        <v>45612.0</v>
      </c>
      <c r="AB15" s="23">
        <v>45613.0</v>
      </c>
      <c r="AC15" s="23">
        <v>45614.0</v>
      </c>
      <c r="AD15" s="23">
        <v>45615.0</v>
      </c>
      <c r="AE15" s="25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</row>
    <row r="16">
      <c r="A16" s="26" t="s">
        <v>101</v>
      </c>
      <c r="B16" s="27" t="s">
        <v>24</v>
      </c>
      <c r="C16" s="28"/>
      <c r="D16" s="21"/>
      <c r="E16" s="29" t="s">
        <v>25</v>
      </c>
      <c r="F16" s="21"/>
      <c r="G16" s="30">
        <v>10.0</v>
      </c>
      <c r="H16" s="30">
        <v>10.0</v>
      </c>
      <c r="I16" s="30">
        <v>10.0</v>
      </c>
      <c r="J16" s="40">
        <v>0.0</v>
      </c>
      <c r="K16" s="30">
        <v>0.0</v>
      </c>
      <c r="L16" s="30">
        <v>0.0</v>
      </c>
      <c r="M16" s="30">
        <v>0.0</v>
      </c>
      <c r="N16" s="30">
        <v>0.0</v>
      </c>
      <c r="O16" s="30">
        <v>0.0</v>
      </c>
      <c r="P16" s="30">
        <v>0.0</v>
      </c>
      <c r="Q16" s="30">
        <v>0.0</v>
      </c>
      <c r="R16" s="30">
        <v>0.0</v>
      </c>
      <c r="S16" s="30">
        <v>0.0</v>
      </c>
      <c r="T16" s="30">
        <v>0.0</v>
      </c>
      <c r="U16" s="30">
        <v>0.0</v>
      </c>
      <c r="V16" s="30">
        <v>0.0</v>
      </c>
      <c r="W16" s="30">
        <v>0.0</v>
      </c>
      <c r="X16" s="30">
        <v>0.0</v>
      </c>
      <c r="Y16" s="30">
        <v>0.0</v>
      </c>
      <c r="Z16" s="30">
        <v>0.0</v>
      </c>
      <c r="AA16" s="30">
        <v>0.0</v>
      </c>
      <c r="AB16" s="30">
        <v>0.0</v>
      </c>
      <c r="AC16" s="30">
        <v>0.0</v>
      </c>
      <c r="AD16" s="30">
        <v>0.0</v>
      </c>
    </row>
    <row r="17">
      <c r="A17" s="34"/>
      <c r="B17" s="27" t="s">
        <v>110</v>
      </c>
      <c r="C17" s="28"/>
      <c r="D17" s="21"/>
      <c r="E17" s="29" t="s">
        <v>111</v>
      </c>
      <c r="F17" s="21"/>
      <c r="G17" s="30">
        <v>2.0</v>
      </c>
      <c r="H17" s="30">
        <v>4.0</v>
      </c>
      <c r="I17" s="30">
        <v>4.0</v>
      </c>
      <c r="J17" s="30">
        <v>2.0</v>
      </c>
      <c r="K17" s="40">
        <v>0.0</v>
      </c>
      <c r="L17" s="30">
        <v>0.0</v>
      </c>
      <c r="M17" s="30">
        <v>0.0</v>
      </c>
      <c r="N17" s="30">
        <v>0.0</v>
      </c>
      <c r="O17" s="30">
        <v>0.0</v>
      </c>
      <c r="P17" s="30">
        <v>0.0</v>
      </c>
      <c r="Q17" s="30">
        <v>0.0</v>
      </c>
      <c r="R17" s="30">
        <v>0.0</v>
      </c>
      <c r="S17" s="30">
        <v>0.0</v>
      </c>
      <c r="T17" s="30">
        <v>0.0</v>
      </c>
      <c r="U17" s="30">
        <v>0.0</v>
      </c>
      <c r="V17" s="30">
        <v>0.0</v>
      </c>
      <c r="W17" s="30">
        <v>0.0</v>
      </c>
      <c r="X17" s="30">
        <v>0.0</v>
      </c>
      <c r="Y17" s="30">
        <v>0.0</v>
      </c>
      <c r="Z17" s="30">
        <v>0.0</v>
      </c>
      <c r="AA17" s="30">
        <v>0.0</v>
      </c>
      <c r="AB17" s="30">
        <v>0.0</v>
      </c>
      <c r="AC17" s="30">
        <v>0.0</v>
      </c>
      <c r="AD17" s="30">
        <v>0.0</v>
      </c>
    </row>
    <row r="18">
      <c r="A18" s="34"/>
      <c r="B18" s="29"/>
      <c r="C18" s="28"/>
      <c r="D18" s="21"/>
      <c r="E18" s="29"/>
      <c r="F18" s="21"/>
      <c r="G18" s="30"/>
      <c r="H18" s="30"/>
      <c r="I18" s="30"/>
      <c r="J18" s="30"/>
      <c r="K18" s="62">
        <v>2.0</v>
      </c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r="19">
      <c r="A19" s="34"/>
      <c r="B19" s="27" t="s">
        <v>28</v>
      </c>
      <c r="C19" s="28"/>
      <c r="D19" s="21"/>
      <c r="E19" s="29" t="s">
        <v>111</v>
      </c>
      <c r="F19" s="21"/>
      <c r="G19" s="30">
        <v>4.0</v>
      </c>
      <c r="H19" s="30">
        <v>4.0</v>
      </c>
      <c r="I19" s="30">
        <v>4.0</v>
      </c>
      <c r="J19" s="30">
        <v>4.0</v>
      </c>
      <c r="K19" s="30">
        <v>4.0</v>
      </c>
      <c r="L19" s="40">
        <v>0.0</v>
      </c>
      <c r="M19" s="30">
        <v>0.0</v>
      </c>
      <c r="N19" s="30">
        <v>0.0</v>
      </c>
      <c r="O19" s="30">
        <v>0.0</v>
      </c>
      <c r="P19" s="30">
        <v>0.0</v>
      </c>
      <c r="Q19" s="30">
        <v>0.0</v>
      </c>
      <c r="R19" s="30">
        <v>0.0</v>
      </c>
      <c r="S19" s="30">
        <v>0.0</v>
      </c>
      <c r="T19" s="30">
        <v>0.0</v>
      </c>
      <c r="U19" s="30">
        <v>0.0</v>
      </c>
      <c r="V19" s="30">
        <v>0.0</v>
      </c>
      <c r="W19" s="30">
        <v>0.0</v>
      </c>
      <c r="X19" s="30">
        <v>0.0</v>
      </c>
      <c r="Y19" s="30">
        <v>0.0</v>
      </c>
      <c r="Z19" s="30">
        <v>0.0</v>
      </c>
      <c r="AA19" s="30">
        <v>0.0</v>
      </c>
      <c r="AB19" s="30">
        <v>0.0</v>
      </c>
      <c r="AC19" s="30">
        <v>0.0</v>
      </c>
      <c r="AD19" s="30">
        <v>0.0</v>
      </c>
    </row>
    <row r="20" ht="17.25" customHeight="1">
      <c r="A20" s="34"/>
      <c r="B20" s="26" t="s">
        <v>32</v>
      </c>
      <c r="C20" s="27" t="s">
        <v>112</v>
      </c>
      <c r="D20" s="21"/>
      <c r="E20" s="29" t="s">
        <v>113</v>
      </c>
      <c r="F20" s="21"/>
      <c r="G20" s="30">
        <v>1.0</v>
      </c>
      <c r="H20" s="30">
        <v>1.0</v>
      </c>
      <c r="I20" s="30">
        <v>1.0</v>
      </c>
      <c r="J20" s="30">
        <v>1.0</v>
      </c>
      <c r="K20" s="30">
        <v>1.0</v>
      </c>
      <c r="L20" s="30">
        <v>1.0</v>
      </c>
      <c r="M20" s="40">
        <v>0.0</v>
      </c>
      <c r="N20" s="30">
        <v>0.0</v>
      </c>
      <c r="O20" s="30">
        <v>0.0</v>
      </c>
      <c r="P20" s="30">
        <v>0.0</v>
      </c>
      <c r="Q20" s="30">
        <v>0.0</v>
      </c>
      <c r="R20" s="30">
        <v>0.0</v>
      </c>
      <c r="S20" s="30">
        <v>0.0</v>
      </c>
      <c r="T20" s="30">
        <v>0.0</v>
      </c>
      <c r="U20" s="30">
        <v>0.0</v>
      </c>
      <c r="V20" s="30">
        <v>0.0</v>
      </c>
      <c r="W20" s="30">
        <v>0.0</v>
      </c>
      <c r="X20" s="30">
        <v>0.0</v>
      </c>
      <c r="Y20" s="30">
        <v>0.0</v>
      </c>
      <c r="Z20" s="30">
        <v>0.0</v>
      </c>
      <c r="AA20" s="30">
        <v>0.0</v>
      </c>
      <c r="AB20" s="30">
        <v>0.0</v>
      </c>
      <c r="AC20" s="30">
        <v>0.0</v>
      </c>
      <c r="AD20" s="30">
        <v>0.0</v>
      </c>
    </row>
    <row r="21" ht="15.75" customHeight="1">
      <c r="A21" s="34"/>
      <c r="B21" s="34"/>
      <c r="C21" s="27" t="s">
        <v>114</v>
      </c>
      <c r="D21" s="21"/>
      <c r="E21" s="29" t="s">
        <v>115</v>
      </c>
      <c r="F21" s="21"/>
      <c r="G21" s="30">
        <v>1.0</v>
      </c>
      <c r="H21" s="30">
        <v>1.0</v>
      </c>
      <c r="I21" s="30">
        <v>1.0</v>
      </c>
      <c r="J21" s="30">
        <v>1.0</v>
      </c>
      <c r="K21" s="30">
        <v>1.0</v>
      </c>
      <c r="L21" s="30">
        <v>1.0</v>
      </c>
      <c r="M21" s="40">
        <v>0.0</v>
      </c>
      <c r="N21" s="30">
        <v>0.0</v>
      </c>
      <c r="O21" s="30">
        <v>0.0</v>
      </c>
      <c r="P21" s="30">
        <v>0.0</v>
      </c>
      <c r="Q21" s="30">
        <v>0.0</v>
      </c>
      <c r="R21" s="30">
        <v>0.0</v>
      </c>
      <c r="S21" s="30">
        <v>0.0</v>
      </c>
      <c r="T21" s="30">
        <v>0.0</v>
      </c>
      <c r="U21" s="30">
        <v>0.0</v>
      </c>
      <c r="V21" s="30">
        <v>0.0</v>
      </c>
      <c r="W21" s="30">
        <v>0.0</v>
      </c>
      <c r="X21" s="30">
        <v>0.0</v>
      </c>
      <c r="Y21" s="30">
        <v>0.0</v>
      </c>
      <c r="Z21" s="30">
        <v>0.0</v>
      </c>
      <c r="AA21" s="30">
        <v>0.0</v>
      </c>
      <c r="AB21" s="30">
        <v>0.0</v>
      </c>
      <c r="AC21" s="30">
        <v>0.0</v>
      </c>
      <c r="AD21" s="30">
        <v>0.0</v>
      </c>
    </row>
    <row r="22" ht="15.75" customHeight="1">
      <c r="A22" s="34"/>
      <c r="B22" s="34"/>
      <c r="C22" s="27" t="s">
        <v>116</v>
      </c>
      <c r="D22" s="21"/>
      <c r="E22" s="29" t="s">
        <v>27</v>
      </c>
      <c r="F22" s="21"/>
      <c r="G22" s="30">
        <v>1.0</v>
      </c>
      <c r="H22" s="30">
        <v>1.0</v>
      </c>
      <c r="I22" s="30">
        <v>1.0</v>
      </c>
      <c r="J22" s="30">
        <v>1.0</v>
      </c>
      <c r="K22" s="30">
        <v>1.0</v>
      </c>
      <c r="L22" s="30">
        <v>1.0</v>
      </c>
      <c r="M22" s="40">
        <v>0.0</v>
      </c>
      <c r="N22" s="30">
        <v>0.0</v>
      </c>
      <c r="O22" s="30">
        <v>0.0</v>
      </c>
      <c r="P22" s="30">
        <v>0.0</v>
      </c>
      <c r="Q22" s="30">
        <v>0.0</v>
      </c>
      <c r="R22" s="30">
        <v>0.0</v>
      </c>
      <c r="S22" s="30">
        <v>0.0</v>
      </c>
      <c r="T22" s="30">
        <v>0.0</v>
      </c>
      <c r="U22" s="30">
        <v>0.0</v>
      </c>
      <c r="V22" s="30">
        <v>0.0</v>
      </c>
      <c r="W22" s="30">
        <v>0.0</v>
      </c>
      <c r="X22" s="30">
        <v>0.0</v>
      </c>
      <c r="Y22" s="30">
        <v>0.0</v>
      </c>
      <c r="Z22" s="30">
        <v>0.0</v>
      </c>
      <c r="AA22" s="30">
        <v>0.0</v>
      </c>
      <c r="AB22" s="30">
        <v>0.0</v>
      </c>
      <c r="AC22" s="30">
        <v>0.0</v>
      </c>
      <c r="AD22" s="30">
        <v>0.0</v>
      </c>
    </row>
    <row r="23" ht="15.75" customHeight="1">
      <c r="A23" s="34"/>
      <c r="B23" s="34"/>
      <c r="C23" s="27" t="s">
        <v>117</v>
      </c>
      <c r="D23" s="21"/>
      <c r="E23" s="29" t="s">
        <v>27</v>
      </c>
      <c r="F23" s="21"/>
      <c r="G23" s="30">
        <v>2.0</v>
      </c>
      <c r="H23" s="30">
        <v>2.0</v>
      </c>
      <c r="I23" s="30">
        <v>2.0</v>
      </c>
      <c r="J23" s="30">
        <v>2.0</v>
      </c>
      <c r="K23" s="30">
        <v>2.0</v>
      </c>
      <c r="L23" s="30">
        <v>2.0</v>
      </c>
      <c r="M23" s="40">
        <v>0.0</v>
      </c>
      <c r="N23" s="30">
        <v>0.0</v>
      </c>
      <c r="O23" s="30">
        <v>0.0</v>
      </c>
      <c r="P23" s="30">
        <v>0.0</v>
      </c>
      <c r="Q23" s="30">
        <v>0.0</v>
      </c>
      <c r="R23" s="30">
        <v>0.0</v>
      </c>
      <c r="S23" s="30">
        <v>0.0</v>
      </c>
      <c r="T23" s="30">
        <v>0.0</v>
      </c>
      <c r="U23" s="30">
        <v>0.0</v>
      </c>
      <c r="V23" s="30">
        <v>0.0</v>
      </c>
      <c r="W23" s="30">
        <v>0.0</v>
      </c>
      <c r="X23" s="30">
        <v>0.0</v>
      </c>
      <c r="Y23" s="30">
        <v>0.0</v>
      </c>
      <c r="Z23" s="30">
        <v>0.0</v>
      </c>
      <c r="AA23" s="30">
        <v>0.0</v>
      </c>
      <c r="AB23" s="30">
        <v>0.0</v>
      </c>
      <c r="AC23" s="30">
        <v>0.0</v>
      </c>
      <c r="AD23" s="30">
        <v>0.0</v>
      </c>
    </row>
    <row r="24" ht="15.75" customHeight="1">
      <c r="A24" s="34"/>
      <c r="B24" s="34"/>
      <c r="C24" s="27" t="s">
        <v>118</v>
      </c>
      <c r="D24" s="21"/>
      <c r="E24" s="29" t="s">
        <v>119</v>
      </c>
      <c r="F24" s="21"/>
      <c r="G24" s="30">
        <v>1.0</v>
      </c>
      <c r="H24" s="30">
        <v>1.0</v>
      </c>
      <c r="I24" s="30">
        <v>1.0</v>
      </c>
      <c r="J24" s="30">
        <v>1.0</v>
      </c>
      <c r="K24" s="30">
        <v>1.0</v>
      </c>
      <c r="L24" s="30">
        <v>1.0</v>
      </c>
      <c r="M24" s="30">
        <v>1.0</v>
      </c>
      <c r="N24" s="40">
        <v>0.0</v>
      </c>
      <c r="O24" s="30">
        <v>0.0</v>
      </c>
      <c r="P24" s="30">
        <v>0.0</v>
      </c>
      <c r="Q24" s="30">
        <v>0.0</v>
      </c>
      <c r="R24" s="30">
        <v>0.0</v>
      </c>
      <c r="S24" s="30">
        <v>0.0</v>
      </c>
      <c r="T24" s="30">
        <v>0.0</v>
      </c>
      <c r="U24" s="30">
        <v>0.0</v>
      </c>
      <c r="V24" s="30">
        <v>0.0</v>
      </c>
      <c r="W24" s="30">
        <v>0.0</v>
      </c>
      <c r="X24" s="30">
        <v>0.0</v>
      </c>
      <c r="Y24" s="30">
        <v>0.0</v>
      </c>
      <c r="Z24" s="30">
        <v>0.0</v>
      </c>
      <c r="AA24" s="30">
        <v>0.0</v>
      </c>
      <c r="AB24" s="30">
        <v>0.0</v>
      </c>
      <c r="AC24" s="30">
        <v>0.0</v>
      </c>
      <c r="AD24" s="30">
        <v>0.0</v>
      </c>
    </row>
    <row r="25" ht="15.75" customHeight="1">
      <c r="A25" s="34"/>
      <c r="B25" s="34"/>
      <c r="C25" s="27" t="s">
        <v>120</v>
      </c>
      <c r="D25" s="21"/>
      <c r="E25" s="29" t="s">
        <v>119</v>
      </c>
      <c r="F25" s="21"/>
      <c r="G25" s="30">
        <v>1.0</v>
      </c>
      <c r="H25" s="30">
        <v>1.0</v>
      </c>
      <c r="I25" s="30">
        <v>1.0</v>
      </c>
      <c r="J25" s="30">
        <v>1.0</v>
      </c>
      <c r="K25" s="30">
        <v>1.0</v>
      </c>
      <c r="L25" s="30">
        <v>1.0</v>
      </c>
      <c r="M25" s="30">
        <v>1.0</v>
      </c>
      <c r="N25" s="40">
        <v>0.0</v>
      </c>
      <c r="O25" s="30">
        <v>0.0</v>
      </c>
      <c r="P25" s="30">
        <v>0.0</v>
      </c>
      <c r="Q25" s="30">
        <v>0.0</v>
      </c>
      <c r="R25" s="30">
        <v>0.0</v>
      </c>
      <c r="S25" s="30">
        <v>0.0</v>
      </c>
      <c r="T25" s="30">
        <v>0.0</v>
      </c>
      <c r="U25" s="30">
        <v>0.0</v>
      </c>
      <c r="V25" s="30">
        <v>0.0</v>
      </c>
      <c r="W25" s="30">
        <v>0.0</v>
      </c>
      <c r="X25" s="30">
        <v>0.0</v>
      </c>
      <c r="Y25" s="30">
        <v>0.0</v>
      </c>
      <c r="Z25" s="30">
        <v>0.0</v>
      </c>
      <c r="AA25" s="30">
        <v>0.0</v>
      </c>
      <c r="AB25" s="30">
        <v>0.0</v>
      </c>
      <c r="AC25" s="30">
        <v>0.0</v>
      </c>
      <c r="AD25" s="30">
        <v>0.0</v>
      </c>
    </row>
    <row r="26" ht="15.75" customHeight="1">
      <c r="A26" s="34"/>
      <c r="B26" s="34"/>
      <c r="C26" s="63" t="s">
        <v>121</v>
      </c>
      <c r="D26" s="21"/>
      <c r="E26" s="29" t="s">
        <v>115</v>
      </c>
      <c r="F26" s="21"/>
      <c r="G26" s="30">
        <v>1.0</v>
      </c>
      <c r="H26" s="30">
        <v>1.0</v>
      </c>
      <c r="I26" s="30">
        <v>1.0</v>
      </c>
      <c r="J26" s="30">
        <v>1.0</v>
      </c>
      <c r="K26" s="30">
        <v>1.0</v>
      </c>
      <c r="L26" s="30">
        <v>1.0</v>
      </c>
      <c r="M26" s="30">
        <v>1.0</v>
      </c>
      <c r="N26" s="40">
        <v>0.0</v>
      </c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r="27" ht="15.75" customHeight="1">
      <c r="A27" s="34"/>
      <c r="B27" s="34"/>
      <c r="C27" s="27" t="s">
        <v>122</v>
      </c>
      <c r="D27" s="21"/>
      <c r="E27" s="29" t="s">
        <v>113</v>
      </c>
      <c r="F27" s="21"/>
      <c r="G27" s="30">
        <v>2.0</v>
      </c>
      <c r="H27" s="30">
        <v>2.0</v>
      </c>
      <c r="I27" s="30">
        <v>2.0</v>
      </c>
      <c r="J27" s="30">
        <v>2.0</v>
      </c>
      <c r="K27" s="30">
        <v>2.0</v>
      </c>
      <c r="L27" s="30">
        <v>2.0</v>
      </c>
      <c r="M27" s="30">
        <v>2.0</v>
      </c>
      <c r="N27" s="40">
        <v>0.0</v>
      </c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r="28" ht="15.75" customHeight="1">
      <c r="A28" s="34"/>
      <c r="B28" s="34"/>
      <c r="C28" s="63" t="s">
        <v>123</v>
      </c>
      <c r="D28" s="21"/>
      <c r="E28" s="29" t="s">
        <v>113</v>
      </c>
      <c r="F28" s="21"/>
      <c r="G28" s="30">
        <v>2.0</v>
      </c>
      <c r="H28" s="30">
        <v>2.0</v>
      </c>
      <c r="I28" s="30">
        <v>2.0</v>
      </c>
      <c r="J28" s="30">
        <v>2.0</v>
      </c>
      <c r="K28" s="30">
        <v>2.0</v>
      </c>
      <c r="L28" s="30">
        <v>2.0</v>
      </c>
      <c r="M28" s="30">
        <v>2.0</v>
      </c>
      <c r="N28" s="40">
        <v>0.0</v>
      </c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r="29" ht="15.75" customHeight="1">
      <c r="A29" s="34"/>
      <c r="B29" s="34"/>
      <c r="C29" s="27" t="s">
        <v>124</v>
      </c>
      <c r="D29" s="21"/>
      <c r="E29" s="29" t="s">
        <v>25</v>
      </c>
      <c r="F29" s="21"/>
      <c r="G29" s="30">
        <v>5.0</v>
      </c>
      <c r="H29" s="30">
        <v>10.0</v>
      </c>
      <c r="I29" s="30">
        <v>10.0</v>
      </c>
      <c r="J29" s="30">
        <v>10.0</v>
      </c>
      <c r="K29" s="30">
        <v>10.0</v>
      </c>
      <c r="L29" s="30">
        <v>10.0</v>
      </c>
      <c r="M29" s="30">
        <v>10.0</v>
      </c>
      <c r="N29" s="30">
        <v>5.0</v>
      </c>
      <c r="O29" s="40">
        <v>0.0</v>
      </c>
      <c r="P29" s="30">
        <v>0.0</v>
      </c>
      <c r="Q29" s="30">
        <v>0.0</v>
      </c>
      <c r="R29" s="30">
        <v>0.0</v>
      </c>
      <c r="S29" s="30">
        <v>0.0</v>
      </c>
      <c r="T29" s="30">
        <v>0.0</v>
      </c>
      <c r="U29" s="30">
        <v>0.0</v>
      </c>
      <c r="V29" s="30">
        <v>0.0</v>
      </c>
      <c r="W29" s="30">
        <v>0.0</v>
      </c>
      <c r="X29" s="30">
        <v>0.0</v>
      </c>
      <c r="Y29" s="30">
        <v>0.0</v>
      </c>
      <c r="Z29" s="30">
        <v>0.0</v>
      </c>
      <c r="AA29" s="30">
        <v>0.0</v>
      </c>
      <c r="AB29" s="30">
        <v>0.0</v>
      </c>
      <c r="AC29" s="30">
        <v>0.0</v>
      </c>
      <c r="AD29" s="30">
        <v>0.0</v>
      </c>
    </row>
    <row r="30" ht="15.75" customHeight="1">
      <c r="A30" s="34"/>
      <c r="B30" s="45"/>
      <c r="C30" s="29"/>
      <c r="D30" s="21"/>
      <c r="E30" s="29"/>
      <c r="F30" s="21"/>
      <c r="G30" s="30"/>
      <c r="H30" s="30"/>
      <c r="I30" s="30"/>
      <c r="J30" s="30"/>
      <c r="K30" s="30"/>
      <c r="L30" s="30"/>
      <c r="M30" s="30"/>
      <c r="N30" s="64"/>
      <c r="O30" s="62">
        <v>5.0</v>
      </c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r="31" ht="15.75" customHeight="1">
      <c r="A31" s="34"/>
      <c r="B31" s="26" t="s">
        <v>46</v>
      </c>
      <c r="C31" s="27" t="s">
        <v>125</v>
      </c>
      <c r="D31" s="21"/>
      <c r="E31" s="29" t="s">
        <v>115</v>
      </c>
      <c r="F31" s="21"/>
      <c r="G31" s="30">
        <v>1.0</v>
      </c>
      <c r="H31" s="30">
        <v>1.0</v>
      </c>
      <c r="I31" s="30">
        <v>1.0</v>
      </c>
      <c r="J31" s="30">
        <v>1.0</v>
      </c>
      <c r="K31" s="30">
        <v>1.0</v>
      </c>
      <c r="L31" s="30">
        <v>1.0</v>
      </c>
      <c r="M31" s="30">
        <v>1.0</v>
      </c>
      <c r="N31" s="30">
        <v>1.0</v>
      </c>
      <c r="O31" s="30">
        <v>1.0</v>
      </c>
      <c r="P31" s="40">
        <v>0.0</v>
      </c>
      <c r="Q31" s="30">
        <v>0.0</v>
      </c>
      <c r="R31" s="30">
        <v>0.0</v>
      </c>
      <c r="S31" s="30">
        <v>0.0</v>
      </c>
      <c r="T31" s="30">
        <v>0.0</v>
      </c>
      <c r="U31" s="30">
        <v>0.0</v>
      </c>
      <c r="V31" s="30">
        <v>0.0</v>
      </c>
      <c r="W31" s="30">
        <v>0.0</v>
      </c>
      <c r="X31" s="30">
        <v>0.0</v>
      </c>
      <c r="Y31" s="30">
        <v>0.0</v>
      </c>
      <c r="Z31" s="30">
        <v>0.0</v>
      </c>
      <c r="AA31" s="30">
        <v>0.0</v>
      </c>
      <c r="AB31" s="30">
        <v>0.0</v>
      </c>
      <c r="AC31" s="30">
        <v>0.0</v>
      </c>
      <c r="AD31" s="30">
        <v>0.0</v>
      </c>
    </row>
    <row r="32" ht="15.75" customHeight="1">
      <c r="A32" s="34"/>
      <c r="B32" s="34"/>
      <c r="C32" s="27" t="s">
        <v>126</v>
      </c>
      <c r="D32" s="21"/>
      <c r="E32" s="29" t="s">
        <v>27</v>
      </c>
      <c r="F32" s="21"/>
      <c r="G32" s="30">
        <v>3.0</v>
      </c>
      <c r="H32" s="30">
        <v>1.0</v>
      </c>
      <c r="I32" s="30">
        <v>1.0</v>
      </c>
      <c r="J32" s="30">
        <v>1.0</v>
      </c>
      <c r="K32" s="30">
        <v>1.0</v>
      </c>
      <c r="L32" s="30">
        <v>1.0</v>
      </c>
      <c r="M32" s="30">
        <v>1.0</v>
      </c>
      <c r="N32" s="30">
        <v>1.0</v>
      </c>
      <c r="O32" s="30">
        <v>1.0</v>
      </c>
      <c r="P32" s="40">
        <v>0.0</v>
      </c>
      <c r="Q32" s="30">
        <v>0.0</v>
      </c>
      <c r="R32" s="30">
        <v>0.0</v>
      </c>
      <c r="S32" s="30">
        <v>0.0</v>
      </c>
      <c r="T32" s="30">
        <v>0.0</v>
      </c>
      <c r="U32" s="30">
        <v>0.0</v>
      </c>
      <c r="V32" s="30">
        <v>0.0</v>
      </c>
      <c r="W32" s="30">
        <v>0.0</v>
      </c>
      <c r="X32" s="30">
        <v>0.0</v>
      </c>
      <c r="Y32" s="30">
        <v>0.0</v>
      </c>
      <c r="Z32" s="30">
        <v>0.0</v>
      </c>
      <c r="AA32" s="30">
        <v>0.0</v>
      </c>
      <c r="AB32" s="30">
        <v>0.0</v>
      </c>
      <c r="AC32" s="30">
        <v>0.0</v>
      </c>
      <c r="AD32" s="30">
        <v>0.0</v>
      </c>
    </row>
    <row r="33" ht="15.75" customHeight="1">
      <c r="A33" s="34"/>
      <c r="B33" s="34"/>
      <c r="C33" s="29"/>
      <c r="D33" s="21"/>
      <c r="E33" s="29"/>
      <c r="F33" s="21"/>
      <c r="G33" s="30"/>
      <c r="H33" s="30"/>
      <c r="I33" s="30"/>
      <c r="J33" s="30"/>
      <c r="K33" s="30"/>
      <c r="L33" s="30"/>
      <c r="M33" s="30"/>
      <c r="N33" s="30"/>
      <c r="O33" s="64"/>
      <c r="P33" s="65">
        <v>2.0</v>
      </c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r="34" ht="15.75" customHeight="1">
      <c r="A34" s="34"/>
      <c r="B34" s="34"/>
      <c r="C34" s="27" t="s">
        <v>127</v>
      </c>
      <c r="D34" s="21"/>
      <c r="E34" s="29" t="s">
        <v>113</v>
      </c>
      <c r="F34" s="21"/>
      <c r="G34" s="30">
        <v>1.0</v>
      </c>
      <c r="H34" s="30">
        <v>1.0</v>
      </c>
      <c r="I34" s="30">
        <v>1.0</v>
      </c>
      <c r="J34" s="30">
        <v>1.0</v>
      </c>
      <c r="K34" s="30">
        <v>1.0</v>
      </c>
      <c r="L34" s="30">
        <v>1.0</v>
      </c>
      <c r="M34" s="30">
        <v>1.0</v>
      </c>
      <c r="N34" s="30">
        <v>1.0</v>
      </c>
      <c r="O34" s="30">
        <v>1.0</v>
      </c>
      <c r="P34" s="40">
        <v>0.0</v>
      </c>
      <c r="Q34" s="30">
        <v>0.0</v>
      </c>
      <c r="R34" s="30">
        <v>0.0</v>
      </c>
      <c r="S34" s="30">
        <v>0.0</v>
      </c>
      <c r="T34" s="30">
        <v>0.0</v>
      </c>
      <c r="U34" s="30">
        <v>0.0</v>
      </c>
      <c r="V34" s="30">
        <v>0.0</v>
      </c>
      <c r="W34" s="30">
        <v>0.0</v>
      </c>
      <c r="X34" s="30">
        <v>0.0</v>
      </c>
      <c r="Y34" s="30">
        <v>0.0</v>
      </c>
      <c r="Z34" s="30">
        <v>0.0</v>
      </c>
      <c r="AA34" s="30">
        <v>0.0</v>
      </c>
      <c r="AB34" s="30">
        <v>0.0</v>
      </c>
      <c r="AC34" s="30">
        <v>0.0</v>
      </c>
      <c r="AD34" s="30">
        <v>0.0</v>
      </c>
    </row>
    <row r="35" ht="15.75" customHeight="1">
      <c r="A35" s="34"/>
      <c r="B35" s="34"/>
      <c r="C35" s="27" t="s">
        <v>128</v>
      </c>
      <c r="D35" s="21"/>
      <c r="E35" s="29" t="s">
        <v>119</v>
      </c>
      <c r="F35" s="21"/>
      <c r="G35" s="30">
        <v>1.0</v>
      </c>
      <c r="H35" s="30">
        <v>1.0</v>
      </c>
      <c r="I35" s="30">
        <v>1.0</v>
      </c>
      <c r="J35" s="30">
        <v>1.0</v>
      </c>
      <c r="K35" s="30">
        <v>1.0</v>
      </c>
      <c r="L35" s="30">
        <v>1.0</v>
      </c>
      <c r="M35" s="30">
        <v>1.0</v>
      </c>
      <c r="N35" s="30">
        <v>1.0</v>
      </c>
      <c r="O35" s="30">
        <v>1.0</v>
      </c>
      <c r="P35" s="40">
        <v>0.0</v>
      </c>
      <c r="Q35" s="30">
        <v>0.0</v>
      </c>
      <c r="R35" s="30">
        <v>0.0</v>
      </c>
      <c r="S35" s="30">
        <v>0.0</v>
      </c>
      <c r="T35" s="30">
        <v>0.0</v>
      </c>
      <c r="U35" s="30">
        <v>0.0</v>
      </c>
      <c r="V35" s="30">
        <v>0.0</v>
      </c>
      <c r="W35" s="30">
        <v>0.0</v>
      </c>
      <c r="X35" s="30">
        <v>0.0</v>
      </c>
      <c r="Y35" s="30">
        <v>0.0</v>
      </c>
      <c r="Z35" s="30">
        <v>0.0</v>
      </c>
      <c r="AA35" s="30">
        <v>0.0</v>
      </c>
      <c r="AB35" s="30">
        <v>0.0</v>
      </c>
      <c r="AC35" s="30">
        <v>0.0</v>
      </c>
      <c r="AD35" s="30">
        <v>0.0</v>
      </c>
    </row>
    <row r="36" ht="15.75" customHeight="1">
      <c r="A36" s="34"/>
      <c r="B36" s="34"/>
      <c r="C36" s="27" t="s">
        <v>129</v>
      </c>
      <c r="D36" s="21"/>
      <c r="E36" s="29" t="s">
        <v>115</v>
      </c>
      <c r="F36" s="21"/>
      <c r="G36" s="30">
        <v>1.0</v>
      </c>
      <c r="H36" s="30">
        <v>1.0</v>
      </c>
      <c r="I36" s="30">
        <v>1.0</v>
      </c>
      <c r="J36" s="30">
        <v>1.0</v>
      </c>
      <c r="K36" s="30">
        <v>1.0</v>
      </c>
      <c r="L36" s="30">
        <v>1.0</v>
      </c>
      <c r="M36" s="30">
        <v>1.0</v>
      </c>
      <c r="N36" s="30">
        <v>1.0</v>
      </c>
      <c r="O36" s="30">
        <v>1.0</v>
      </c>
      <c r="P36" s="30">
        <v>1.0</v>
      </c>
      <c r="Q36" s="40">
        <v>0.0</v>
      </c>
      <c r="R36" s="30">
        <v>0.0</v>
      </c>
      <c r="S36" s="30">
        <v>0.0</v>
      </c>
      <c r="T36" s="30">
        <v>0.0</v>
      </c>
      <c r="U36" s="30">
        <v>0.0</v>
      </c>
      <c r="V36" s="30">
        <v>0.0</v>
      </c>
      <c r="W36" s="30">
        <v>0.0</v>
      </c>
      <c r="X36" s="30">
        <v>0.0</v>
      </c>
      <c r="Y36" s="30">
        <v>0.0</v>
      </c>
      <c r="Z36" s="30">
        <v>0.0</v>
      </c>
      <c r="AA36" s="30">
        <v>0.0</v>
      </c>
      <c r="AB36" s="30">
        <v>0.0</v>
      </c>
      <c r="AC36" s="30">
        <v>0.0</v>
      </c>
      <c r="AD36" s="30">
        <v>0.0</v>
      </c>
    </row>
    <row r="37" ht="15.75" customHeight="1">
      <c r="A37" s="34"/>
      <c r="B37" s="34"/>
      <c r="C37" s="27" t="s">
        <v>130</v>
      </c>
      <c r="D37" s="21"/>
      <c r="E37" s="29" t="s">
        <v>27</v>
      </c>
      <c r="F37" s="21"/>
      <c r="G37" s="30">
        <v>1.0</v>
      </c>
      <c r="H37" s="30">
        <v>1.0</v>
      </c>
      <c r="I37" s="30">
        <v>1.0</v>
      </c>
      <c r="J37" s="30">
        <v>1.0</v>
      </c>
      <c r="K37" s="30">
        <v>1.0</v>
      </c>
      <c r="L37" s="30">
        <v>1.0</v>
      </c>
      <c r="M37" s="30">
        <v>1.0</v>
      </c>
      <c r="N37" s="30">
        <v>1.0</v>
      </c>
      <c r="O37" s="30">
        <v>1.0</v>
      </c>
      <c r="P37" s="30">
        <v>1.0</v>
      </c>
      <c r="Q37" s="40">
        <v>0.0</v>
      </c>
      <c r="R37" s="30">
        <v>0.0</v>
      </c>
      <c r="S37" s="30">
        <v>0.0</v>
      </c>
      <c r="T37" s="30">
        <v>0.0</v>
      </c>
      <c r="U37" s="30">
        <v>0.0</v>
      </c>
      <c r="V37" s="30">
        <v>0.0</v>
      </c>
      <c r="W37" s="30">
        <v>0.0</v>
      </c>
      <c r="X37" s="30">
        <v>0.0</v>
      </c>
      <c r="Y37" s="30">
        <v>0.0</v>
      </c>
      <c r="Z37" s="30">
        <v>0.0</v>
      </c>
      <c r="AA37" s="30">
        <v>0.0</v>
      </c>
      <c r="AB37" s="30">
        <v>0.0</v>
      </c>
      <c r="AC37" s="30">
        <v>0.0</v>
      </c>
      <c r="AD37" s="30">
        <v>0.0</v>
      </c>
    </row>
    <row r="38" ht="15.75" customHeight="1">
      <c r="A38" s="34"/>
      <c r="B38" s="34"/>
      <c r="C38" s="27" t="s">
        <v>131</v>
      </c>
      <c r="D38" s="21"/>
      <c r="E38" s="29" t="s">
        <v>113</v>
      </c>
      <c r="F38" s="21"/>
      <c r="G38" s="30">
        <v>1.0</v>
      </c>
      <c r="H38" s="30">
        <v>1.0</v>
      </c>
      <c r="I38" s="30">
        <v>1.0</v>
      </c>
      <c r="J38" s="30">
        <v>1.0</v>
      </c>
      <c r="K38" s="30">
        <v>1.0</v>
      </c>
      <c r="L38" s="30">
        <v>1.0</v>
      </c>
      <c r="M38" s="30">
        <v>1.0</v>
      </c>
      <c r="N38" s="30">
        <v>1.0</v>
      </c>
      <c r="O38" s="30">
        <v>1.0</v>
      </c>
      <c r="P38" s="30">
        <v>1.0</v>
      </c>
      <c r="Q38" s="40">
        <v>0.0</v>
      </c>
      <c r="R38" s="30">
        <v>0.0</v>
      </c>
      <c r="S38" s="30">
        <v>0.0</v>
      </c>
      <c r="T38" s="30">
        <v>0.0</v>
      </c>
      <c r="U38" s="30">
        <v>0.0</v>
      </c>
      <c r="V38" s="30">
        <v>0.0</v>
      </c>
      <c r="W38" s="30">
        <v>0.0</v>
      </c>
      <c r="X38" s="30">
        <v>0.0</v>
      </c>
      <c r="Y38" s="30">
        <v>0.0</v>
      </c>
      <c r="Z38" s="30">
        <v>0.0</v>
      </c>
      <c r="AA38" s="30">
        <v>0.0</v>
      </c>
      <c r="AB38" s="30">
        <v>0.0</v>
      </c>
      <c r="AC38" s="30">
        <v>0.0</v>
      </c>
      <c r="AD38" s="30">
        <v>0.0</v>
      </c>
    </row>
    <row r="39" ht="15.75" customHeight="1">
      <c r="A39" s="34"/>
      <c r="B39" s="34"/>
      <c r="C39" s="27" t="s">
        <v>132</v>
      </c>
      <c r="D39" s="21"/>
      <c r="E39" s="29" t="s">
        <v>119</v>
      </c>
      <c r="F39" s="21"/>
      <c r="G39" s="30">
        <v>1.0</v>
      </c>
      <c r="H39" s="30">
        <v>1.0</v>
      </c>
      <c r="I39" s="30">
        <v>1.0</v>
      </c>
      <c r="J39" s="30">
        <v>1.0</v>
      </c>
      <c r="K39" s="30">
        <v>1.0</v>
      </c>
      <c r="L39" s="30">
        <v>1.0</v>
      </c>
      <c r="M39" s="30">
        <v>1.0</v>
      </c>
      <c r="N39" s="30">
        <v>1.0</v>
      </c>
      <c r="O39" s="30">
        <v>1.0</v>
      </c>
      <c r="P39" s="30">
        <v>1.0</v>
      </c>
      <c r="Q39" s="40">
        <v>0.0</v>
      </c>
      <c r="R39" s="30">
        <v>0.0</v>
      </c>
      <c r="S39" s="30">
        <v>0.0</v>
      </c>
      <c r="T39" s="30">
        <v>0.0</v>
      </c>
      <c r="U39" s="30">
        <v>0.0</v>
      </c>
      <c r="V39" s="30">
        <v>0.0</v>
      </c>
      <c r="W39" s="30">
        <v>0.0</v>
      </c>
      <c r="X39" s="30">
        <v>0.0</v>
      </c>
      <c r="Y39" s="30">
        <v>0.0</v>
      </c>
      <c r="Z39" s="30">
        <v>0.0</v>
      </c>
      <c r="AA39" s="30">
        <v>0.0</v>
      </c>
      <c r="AB39" s="30">
        <v>0.0</v>
      </c>
      <c r="AC39" s="30">
        <v>0.0</v>
      </c>
      <c r="AD39" s="30">
        <v>0.0</v>
      </c>
    </row>
    <row r="40" ht="15.75" customHeight="1">
      <c r="A40" s="34"/>
      <c r="B40" s="34"/>
      <c r="C40" s="27" t="s">
        <v>133</v>
      </c>
      <c r="D40" s="21"/>
      <c r="E40" s="29" t="s">
        <v>113</v>
      </c>
      <c r="F40" s="21"/>
      <c r="G40" s="30">
        <v>1.0</v>
      </c>
      <c r="H40" s="30">
        <v>1.0</v>
      </c>
      <c r="I40" s="30">
        <v>1.0</v>
      </c>
      <c r="J40" s="30">
        <v>1.0</v>
      </c>
      <c r="K40" s="30">
        <v>1.0</v>
      </c>
      <c r="L40" s="30">
        <v>1.0</v>
      </c>
      <c r="M40" s="30">
        <v>1.0</v>
      </c>
      <c r="N40" s="30">
        <v>1.0</v>
      </c>
      <c r="O40" s="30">
        <v>1.0</v>
      </c>
      <c r="P40" s="30">
        <v>1.0</v>
      </c>
      <c r="Q40" s="40">
        <v>0.0</v>
      </c>
      <c r="R40" s="30">
        <v>0.0</v>
      </c>
      <c r="S40" s="30">
        <v>0.0</v>
      </c>
      <c r="T40" s="30">
        <v>0.0</v>
      </c>
      <c r="U40" s="30">
        <v>0.0</v>
      </c>
      <c r="V40" s="30">
        <v>0.0</v>
      </c>
      <c r="W40" s="30">
        <v>0.0</v>
      </c>
      <c r="X40" s="30">
        <v>0.0</v>
      </c>
      <c r="Y40" s="30">
        <v>0.0</v>
      </c>
      <c r="Z40" s="30">
        <v>0.0</v>
      </c>
      <c r="AA40" s="30">
        <v>0.0</v>
      </c>
      <c r="AB40" s="30">
        <v>0.0</v>
      </c>
      <c r="AC40" s="30">
        <v>0.0</v>
      </c>
      <c r="AD40" s="30">
        <v>0.0</v>
      </c>
    </row>
    <row r="41" ht="15.75" customHeight="1">
      <c r="A41" s="34"/>
      <c r="B41" s="34"/>
      <c r="C41" s="27" t="s">
        <v>134</v>
      </c>
      <c r="D41" s="21"/>
      <c r="E41" s="29" t="s">
        <v>25</v>
      </c>
      <c r="F41" s="21"/>
      <c r="G41" s="30">
        <v>7.0</v>
      </c>
      <c r="H41" s="30">
        <v>10.0</v>
      </c>
      <c r="I41" s="30">
        <v>10.0</v>
      </c>
      <c r="J41" s="30">
        <v>10.0</v>
      </c>
      <c r="K41" s="30">
        <v>10.0</v>
      </c>
      <c r="L41" s="30">
        <v>10.0</v>
      </c>
      <c r="M41" s="30">
        <v>10.0</v>
      </c>
      <c r="N41" s="30">
        <v>10.0</v>
      </c>
      <c r="O41" s="30">
        <v>10.0</v>
      </c>
      <c r="P41" s="30">
        <v>10.0</v>
      </c>
      <c r="Q41" s="30">
        <v>7.0</v>
      </c>
      <c r="R41" s="40">
        <v>0.0</v>
      </c>
      <c r="S41" s="30">
        <v>0.0</v>
      </c>
      <c r="T41" s="30">
        <v>0.0</v>
      </c>
      <c r="U41" s="30">
        <v>0.0</v>
      </c>
      <c r="V41" s="30">
        <v>0.0</v>
      </c>
      <c r="W41" s="30">
        <v>0.0</v>
      </c>
      <c r="X41" s="30">
        <v>0.0</v>
      </c>
      <c r="Y41" s="30">
        <v>0.0</v>
      </c>
      <c r="Z41" s="30">
        <v>0.0</v>
      </c>
      <c r="AA41" s="30">
        <v>0.0</v>
      </c>
      <c r="AB41" s="30">
        <v>0.0</v>
      </c>
      <c r="AC41" s="30">
        <v>0.0</v>
      </c>
      <c r="AD41" s="30">
        <v>0.0</v>
      </c>
    </row>
    <row r="42" ht="15.75" customHeight="1">
      <c r="A42" s="34"/>
      <c r="B42" s="45"/>
      <c r="C42" s="29"/>
      <c r="D42" s="21"/>
      <c r="E42" s="29"/>
      <c r="F42" s="21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64"/>
      <c r="R42" s="62">
        <v>3.0</v>
      </c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 ht="15.75" customHeight="1">
      <c r="A43" s="34"/>
      <c r="B43" s="26" t="s">
        <v>57</v>
      </c>
      <c r="C43" s="27" t="s">
        <v>135</v>
      </c>
      <c r="D43" s="21"/>
      <c r="E43" s="29" t="s">
        <v>136</v>
      </c>
      <c r="F43" s="21"/>
      <c r="G43" s="30">
        <v>1.0</v>
      </c>
      <c r="H43" s="30">
        <v>2.0</v>
      </c>
      <c r="I43" s="30">
        <v>2.0</v>
      </c>
      <c r="J43" s="30">
        <v>2.0</v>
      </c>
      <c r="K43" s="30">
        <v>2.0</v>
      </c>
      <c r="L43" s="30">
        <v>2.0</v>
      </c>
      <c r="M43" s="30">
        <v>2.0</v>
      </c>
      <c r="N43" s="30">
        <v>2.0</v>
      </c>
      <c r="O43" s="30">
        <v>2.0</v>
      </c>
      <c r="P43" s="30">
        <v>2.0</v>
      </c>
      <c r="Q43" s="30">
        <v>2.0</v>
      </c>
      <c r="R43" s="30">
        <v>1.0</v>
      </c>
      <c r="S43" s="40">
        <v>0.0</v>
      </c>
      <c r="T43" s="30">
        <v>0.0</v>
      </c>
      <c r="U43" s="30">
        <v>0.0</v>
      </c>
      <c r="V43" s="30">
        <v>0.0</v>
      </c>
      <c r="W43" s="30">
        <v>0.0</v>
      </c>
      <c r="X43" s="30">
        <v>0.0</v>
      </c>
      <c r="Y43" s="30">
        <v>0.0</v>
      </c>
      <c r="Z43" s="30">
        <v>0.0</v>
      </c>
      <c r="AA43" s="30">
        <v>0.0</v>
      </c>
      <c r="AB43" s="30">
        <v>0.0</v>
      </c>
      <c r="AC43" s="30">
        <v>0.0</v>
      </c>
      <c r="AD43" s="30">
        <v>0.0</v>
      </c>
    </row>
    <row r="44" ht="15.75" customHeight="1">
      <c r="A44" s="34"/>
      <c r="B44" s="34"/>
      <c r="C44" s="29"/>
      <c r="D44" s="21"/>
      <c r="E44" s="29"/>
      <c r="F44" s="21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64"/>
      <c r="S44" s="62">
        <v>1.0</v>
      </c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r="45" ht="15.75" customHeight="1">
      <c r="A45" s="34"/>
      <c r="B45" s="34"/>
      <c r="C45" s="27" t="s">
        <v>137</v>
      </c>
      <c r="D45" s="21"/>
      <c r="E45" s="29" t="s">
        <v>136</v>
      </c>
      <c r="F45" s="21"/>
      <c r="G45" s="30">
        <v>2.0</v>
      </c>
      <c r="H45" s="30">
        <v>2.0</v>
      </c>
      <c r="I45" s="30">
        <v>2.0</v>
      </c>
      <c r="J45" s="30">
        <v>2.0</v>
      </c>
      <c r="K45" s="30">
        <v>2.0</v>
      </c>
      <c r="L45" s="30">
        <v>2.0</v>
      </c>
      <c r="M45" s="30">
        <v>2.0</v>
      </c>
      <c r="N45" s="30">
        <v>2.0</v>
      </c>
      <c r="O45" s="30">
        <v>2.0</v>
      </c>
      <c r="P45" s="30">
        <v>2.0</v>
      </c>
      <c r="Q45" s="30">
        <v>2.0</v>
      </c>
      <c r="R45" s="30">
        <v>2.0</v>
      </c>
      <c r="S45" s="40">
        <v>0.0</v>
      </c>
      <c r="T45" s="30">
        <v>0.0</v>
      </c>
      <c r="U45" s="30">
        <v>0.0</v>
      </c>
      <c r="V45" s="30">
        <v>0.0</v>
      </c>
      <c r="W45" s="30">
        <v>0.0</v>
      </c>
      <c r="X45" s="30">
        <v>0.0</v>
      </c>
      <c r="Y45" s="30">
        <v>0.0</v>
      </c>
      <c r="Z45" s="30">
        <v>0.0</v>
      </c>
      <c r="AA45" s="30">
        <v>0.0</v>
      </c>
      <c r="AB45" s="30">
        <v>0.0</v>
      </c>
      <c r="AC45" s="30">
        <v>0.0</v>
      </c>
      <c r="AD45" s="30">
        <v>0.0</v>
      </c>
    </row>
    <row r="46" ht="15.75" customHeight="1">
      <c r="A46" s="34"/>
      <c r="B46" s="34"/>
      <c r="C46" s="27" t="s">
        <v>138</v>
      </c>
      <c r="D46" s="21"/>
      <c r="E46" s="29" t="s">
        <v>136</v>
      </c>
      <c r="F46" s="21"/>
      <c r="G46" s="30">
        <v>2.0</v>
      </c>
      <c r="H46" s="30">
        <v>2.0</v>
      </c>
      <c r="I46" s="30">
        <v>2.0</v>
      </c>
      <c r="J46" s="30">
        <v>2.0</v>
      </c>
      <c r="K46" s="30">
        <v>2.0</v>
      </c>
      <c r="L46" s="30">
        <v>2.0</v>
      </c>
      <c r="M46" s="30">
        <v>2.0</v>
      </c>
      <c r="N46" s="30">
        <v>2.0</v>
      </c>
      <c r="O46" s="30">
        <v>2.0</v>
      </c>
      <c r="P46" s="30">
        <v>2.0</v>
      </c>
      <c r="Q46" s="30">
        <v>2.0</v>
      </c>
      <c r="R46" s="30">
        <v>2.0</v>
      </c>
      <c r="S46" s="40">
        <v>0.0</v>
      </c>
      <c r="T46" s="30">
        <v>0.0</v>
      </c>
      <c r="U46" s="30">
        <v>0.0</v>
      </c>
      <c r="V46" s="30">
        <v>0.0</v>
      </c>
      <c r="W46" s="30">
        <v>0.0</v>
      </c>
      <c r="X46" s="30">
        <v>0.0</v>
      </c>
      <c r="Y46" s="30">
        <v>0.0</v>
      </c>
      <c r="Z46" s="30">
        <v>0.0</v>
      </c>
      <c r="AA46" s="30">
        <v>0.0</v>
      </c>
      <c r="AB46" s="30">
        <v>0.0</v>
      </c>
      <c r="AC46" s="30">
        <v>0.0</v>
      </c>
      <c r="AD46" s="30">
        <v>0.0</v>
      </c>
    </row>
    <row r="47" ht="15.75" customHeight="1">
      <c r="A47" s="34"/>
      <c r="B47" s="34"/>
      <c r="C47" s="27" t="s">
        <v>139</v>
      </c>
      <c r="D47" s="21"/>
      <c r="E47" s="29" t="s">
        <v>136</v>
      </c>
      <c r="F47" s="21"/>
      <c r="G47" s="30">
        <v>6.0</v>
      </c>
      <c r="H47" s="30">
        <v>4.0</v>
      </c>
      <c r="I47" s="30">
        <v>4.0</v>
      </c>
      <c r="J47" s="30">
        <v>4.0</v>
      </c>
      <c r="K47" s="30">
        <v>4.0</v>
      </c>
      <c r="L47" s="30">
        <v>4.0</v>
      </c>
      <c r="M47" s="30">
        <v>4.0</v>
      </c>
      <c r="N47" s="30">
        <v>4.0</v>
      </c>
      <c r="O47" s="30">
        <v>4.0</v>
      </c>
      <c r="P47" s="30">
        <v>4.0</v>
      </c>
      <c r="Q47" s="30">
        <v>4.0</v>
      </c>
      <c r="R47" s="30">
        <v>4.0</v>
      </c>
      <c r="S47" s="30">
        <v>2.0</v>
      </c>
      <c r="T47" s="40">
        <v>0.0</v>
      </c>
      <c r="U47" s="30">
        <v>0.0</v>
      </c>
      <c r="V47" s="30">
        <v>0.0</v>
      </c>
      <c r="W47" s="30">
        <v>0.0</v>
      </c>
      <c r="X47" s="30">
        <v>0.0</v>
      </c>
      <c r="Y47" s="30">
        <v>0.0</v>
      </c>
      <c r="Z47" s="30">
        <v>0.0</v>
      </c>
      <c r="AA47" s="30">
        <v>0.0</v>
      </c>
      <c r="AB47" s="30">
        <v>0.0</v>
      </c>
      <c r="AC47" s="30">
        <v>0.0</v>
      </c>
      <c r="AD47" s="30">
        <v>0.0</v>
      </c>
    </row>
    <row r="48" ht="15.75" customHeight="1">
      <c r="A48" s="34"/>
      <c r="B48" s="34"/>
      <c r="C48" s="66"/>
      <c r="D48" s="21"/>
      <c r="E48" s="29"/>
      <c r="F48" s="21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64"/>
      <c r="T48" s="65">
        <v>2.0</v>
      </c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r="49" ht="15.75" customHeight="1">
      <c r="A49" s="34"/>
      <c r="B49" s="34"/>
      <c r="C49" s="27" t="s">
        <v>140</v>
      </c>
      <c r="D49" s="21"/>
      <c r="E49" s="29" t="s">
        <v>136</v>
      </c>
      <c r="F49" s="21"/>
      <c r="G49" s="30">
        <v>2.0</v>
      </c>
      <c r="H49" s="30">
        <v>2.0</v>
      </c>
      <c r="I49" s="30">
        <v>2.0</v>
      </c>
      <c r="J49" s="30">
        <v>2.0</v>
      </c>
      <c r="K49" s="30">
        <v>2.0</v>
      </c>
      <c r="L49" s="30">
        <v>2.0</v>
      </c>
      <c r="M49" s="30">
        <v>2.0</v>
      </c>
      <c r="N49" s="30">
        <v>2.0</v>
      </c>
      <c r="O49" s="30">
        <v>2.0</v>
      </c>
      <c r="P49" s="30">
        <v>2.0</v>
      </c>
      <c r="Q49" s="30">
        <v>2.0</v>
      </c>
      <c r="R49" s="30">
        <v>2.0</v>
      </c>
      <c r="S49" s="30">
        <v>2.0</v>
      </c>
      <c r="T49" s="40">
        <v>0.0</v>
      </c>
      <c r="U49" s="30">
        <v>0.0</v>
      </c>
      <c r="V49" s="30">
        <v>0.0</v>
      </c>
      <c r="W49" s="30">
        <v>0.0</v>
      </c>
      <c r="X49" s="30">
        <v>0.0</v>
      </c>
      <c r="Y49" s="30">
        <v>0.0</v>
      </c>
      <c r="Z49" s="30">
        <v>0.0</v>
      </c>
      <c r="AA49" s="30">
        <v>0.0</v>
      </c>
      <c r="AB49" s="30">
        <v>0.0</v>
      </c>
      <c r="AC49" s="30">
        <v>0.0</v>
      </c>
      <c r="AD49" s="30">
        <v>0.0</v>
      </c>
    </row>
    <row r="50" ht="15.75" customHeight="1">
      <c r="A50" s="34"/>
      <c r="B50" s="34"/>
      <c r="C50" s="27" t="s">
        <v>141</v>
      </c>
      <c r="D50" s="21"/>
      <c r="E50" s="29" t="s">
        <v>136</v>
      </c>
      <c r="F50" s="21"/>
      <c r="G50" s="30">
        <v>2.0</v>
      </c>
      <c r="H50" s="30">
        <v>2.0</v>
      </c>
      <c r="I50" s="30">
        <v>2.0</v>
      </c>
      <c r="J50" s="30">
        <v>2.0</v>
      </c>
      <c r="K50" s="30">
        <v>2.0</v>
      </c>
      <c r="L50" s="30">
        <v>2.0</v>
      </c>
      <c r="M50" s="30">
        <v>2.0</v>
      </c>
      <c r="N50" s="30">
        <v>2.0</v>
      </c>
      <c r="O50" s="30">
        <v>2.0</v>
      </c>
      <c r="P50" s="30">
        <v>2.0</v>
      </c>
      <c r="Q50" s="30">
        <v>2.0</v>
      </c>
      <c r="R50" s="30">
        <v>2.0</v>
      </c>
      <c r="S50" s="30">
        <v>2.0</v>
      </c>
      <c r="T50" s="40">
        <v>0.0</v>
      </c>
      <c r="U50" s="30">
        <v>0.0</v>
      </c>
      <c r="V50" s="30">
        <v>0.0</v>
      </c>
      <c r="W50" s="30">
        <v>0.0</v>
      </c>
      <c r="X50" s="30">
        <v>0.0</v>
      </c>
      <c r="Y50" s="30">
        <v>0.0</v>
      </c>
      <c r="Z50" s="30">
        <v>0.0</v>
      </c>
      <c r="AA50" s="30">
        <v>0.0</v>
      </c>
      <c r="AB50" s="30">
        <v>0.0</v>
      </c>
      <c r="AC50" s="30">
        <v>0.0</v>
      </c>
      <c r="AD50" s="30">
        <v>0.0</v>
      </c>
    </row>
    <row r="51" ht="15.75" customHeight="1">
      <c r="A51" s="34"/>
      <c r="B51" s="34"/>
      <c r="C51" s="27" t="s">
        <v>142</v>
      </c>
      <c r="D51" s="21"/>
      <c r="E51" s="29" t="s">
        <v>136</v>
      </c>
      <c r="F51" s="21"/>
      <c r="G51" s="30">
        <v>2.0</v>
      </c>
      <c r="H51" s="30">
        <v>2.0</v>
      </c>
      <c r="I51" s="30">
        <v>2.0</v>
      </c>
      <c r="J51" s="30">
        <v>2.0</v>
      </c>
      <c r="K51" s="30">
        <v>2.0</v>
      </c>
      <c r="L51" s="30">
        <v>2.0</v>
      </c>
      <c r="M51" s="30">
        <v>2.0</v>
      </c>
      <c r="N51" s="30">
        <v>2.0</v>
      </c>
      <c r="O51" s="30">
        <v>2.0</v>
      </c>
      <c r="P51" s="30">
        <v>2.0</v>
      </c>
      <c r="Q51" s="30">
        <v>2.0</v>
      </c>
      <c r="R51" s="30">
        <v>2.0</v>
      </c>
      <c r="S51" s="30">
        <v>2.0</v>
      </c>
      <c r="T51" s="30">
        <v>2.0</v>
      </c>
      <c r="U51" s="40">
        <v>0.0</v>
      </c>
      <c r="V51" s="30">
        <v>0.0</v>
      </c>
      <c r="W51" s="30">
        <v>0.0</v>
      </c>
      <c r="X51" s="30">
        <v>0.0</v>
      </c>
      <c r="Y51" s="30">
        <v>0.0</v>
      </c>
      <c r="Z51" s="30">
        <v>0.0</v>
      </c>
      <c r="AA51" s="30">
        <v>0.0</v>
      </c>
      <c r="AB51" s="30">
        <v>0.0</v>
      </c>
      <c r="AC51" s="30">
        <v>0.0</v>
      </c>
      <c r="AD51" s="30">
        <v>0.0</v>
      </c>
    </row>
    <row r="52" ht="15.75" customHeight="1">
      <c r="A52" s="34"/>
      <c r="B52" s="34"/>
      <c r="C52" s="27" t="s">
        <v>143</v>
      </c>
      <c r="D52" s="21"/>
      <c r="E52" s="29" t="s">
        <v>136</v>
      </c>
      <c r="F52" s="21"/>
      <c r="G52" s="30">
        <v>2.0</v>
      </c>
      <c r="H52" s="30">
        <v>2.0</v>
      </c>
      <c r="I52" s="30">
        <v>2.0</v>
      </c>
      <c r="J52" s="30">
        <v>2.0</v>
      </c>
      <c r="K52" s="30">
        <v>2.0</v>
      </c>
      <c r="L52" s="30">
        <v>2.0</v>
      </c>
      <c r="M52" s="30">
        <v>2.0</v>
      </c>
      <c r="N52" s="30">
        <v>2.0</v>
      </c>
      <c r="O52" s="30">
        <v>2.0</v>
      </c>
      <c r="P52" s="30">
        <v>2.0</v>
      </c>
      <c r="Q52" s="30">
        <v>2.0</v>
      </c>
      <c r="R52" s="30">
        <v>2.0</v>
      </c>
      <c r="S52" s="30">
        <v>2.0</v>
      </c>
      <c r="T52" s="30">
        <v>2.0</v>
      </c>
      <c r="U52" s="40">
        <v>0.0</v>
      </c>
      <c r="V52" s="30">
        <v>0.0</v>
      </c>
      <c r="W52" s="30">
        <v>0.0</v>
      </c>
      <c r="X52" s="30">
        <v>0.0</v>
      </c>
      <c r="Y52" s="30">
        <v>0.0</v>
      </c>
      <c r="Z52" s="30">
        <v>0.0</v>
      </c>
      <c r="AA52" s="30">
        <v>0.0</v>
      </c>
      <c r="AB52" s="30">
        <v>0.0</v>
      </c>
      <c r="AC52" s="30">
        <v>0.0</v>
      </c>
      <c r="AD52" s="30">
        <v>0.0</v>
      </c>
    </row>
    <row r="53" ht="15.75" customHeight="1">
      <c r="A53" s="34"/>
      <c r="B53" s="34"/>
      <c r="C53" s="27" t="s">
        <v>144</v>
      </c>
      <c r="D53" s="21"/>
      <c r="E53" s="29" t="s">
        <v>136</v>
      </c>
      <c r="F53" s="21"/>
      <c r="G53" s="30">
        <v>3.0</v>
      </c>
      <c r="H53" s="30">
        <v>2.0</v>
      </c>
      <c r="I53" s="30">
        <v>2.0</v>
      </c>
      <c r="J53" s="30">
        <v>2.0</v>
      </c>
      <c r="K53" s="30">
        <v>2.0</v>
      </c>
      <c r="L53" s="30">
        <v>2.0</v>
      </c>
      <c r="M53" s="30">
        <v>2.0</v>
      </c>
      <c r="N53" s="30">
        <v>2.0</v>
      </c>
      <c r="O53" s="30">
        <v>2.0</v>
      </c>
      <c r="P53" s="30">
        <v>2.0</v>
      </c>
      <c r="Q53" s="30">
        <v>2.0</v>
      </c>
      <c r="R53" s="30">
        <v>2.0</v>
      </c>
      <c r="S53" s="30">
        <v>2.0</v>
      </c>
      <c r="T53" s="30">
        <v>2.0</v>
      </c>
      <c r="U53" s="30">
        <v>2.0</v>
      </c>
      <c r="V53" s="40">
        <v>0.0</v>
      </c>
      <c r="W53" s="30">
        <v>0.0</v>
      </c>
      <c r="X53" s="30">
        <v>0.0</v>
      </c>
      <c r="Y53" s="30">
        <v>0.0</v>
      </c>
      <c r="Z53" s="30">
        <v>0.0</v>
      </c>
      <c r="AA53" s="30">
        <v>0.0</v>
      </c>
      <c r="AB53" s="30">
        <v>0.0</v>
      </c>
      <c r="AC53" s="30">
        <v>0.0</v>
      </c>
      <c r="AD53" s="30">
        <v>0.0</v>
      </c>
    </row>
    <row r="54" ht="15.75" customHeight="1">
      <c r="A54" s="34"/>
      <c r="B54" s="34"/>
      <c r="C54" s="29"/>
      <c r="D54" s="21"/>
      <c r="E54" s="29"/>
      <c r="F54" s="21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64"/>
      <c r="V54" s="65">
        <v>1.0</v>
      </c>
      <c r="W54" s="30"/>
      <c r="X54" s="30"/>
      <c r="Y54" s="30"/>
      <c r="Z54" s="30"/>
      <c r="AA54" s="30"/>
      <c r="AB54" s="30"/>
      <c r="AC54" s="30"/>
      <c r="AD54" s="30"/>
    </row>
    <row r="55" ht="15.75" customHeight="1">
      <c r="A55" s="34"/>
      <c r="B55" s="34"/>
      <c r="C55" s="27" t="s">
        <v>145</v>
      </c>
      <c r="D55" s="21"/>
      <c r="E55" s="29" t="s">
        <v>136</v>
      </c>
      <c r="F55" s="21"/>
      <c r="G55" s="30">
        <v>4.0</v>
      </c>
      <c r="H55" s="30">
        <v>4.0</v>
      </c>
      <c r="I55" s="30">
        <v>4.0</v>
      </c>
      <c r="J55" s="30">
        <v>4.0</v>
      </c>
      <c r="K55" s="30">
        <v>4.0</v>
      </c>
      <c r="L55" s="30">
        <v>4.0</v>
      </c>
      <c r="M55" s="30">
        <v>4.0</v>
      </c>
      <c r="N55" s="30">
        <v>4.0</v>
      </c>
      <c r="O55" s="30">
        <v>4.0</v>
      </c>
      <c r="P55" s="30">
        <v>4.0</v>
      </c>
      <c r="Q55" s="30">
        <v>4.0</v>
      </c>
      <c r="R55" s="30">
        <v>4.0</v>
      </c>
      <c r="S55" s="30">
        <v>4.0</v>
      </c>
      <c r="T55" s="30">
        <v>4.0</v>
      </c>
      <c r="U55" s="30">
        <v>4.0</v>
      </c>
      <c r="V55" s="30">
        <v>2.0</v>
      </c>
      <c r="W55" s="40">
        <v>0.0</v>
      </c>
      <c r="X55" s="30">
        <v>0.0</v>
      </c>
      <c r="Y55" s="30">
        <v>0.0</v>
      </c>
      <c r="Z55" s="30">
        <v>0.0</v>
      </c>
      <c r="AA55" s="30">
        <v>0.0</v>
      </c>
      <c r="AB55" s="30">
        <v>0.0</v>
      </c>
      <c r="AC55" s="30">
        <v>0.0</v>
      </c>
      <c r="AD55" s="30">
        <v>0.0</v>
      </c>
    </row>
    <row r="56" ht="15.75" customHeight="1">
      <c r="A56" s="34"/>
      <c r="B56" s="34"/>
      <c r="C56" s="27" t="s">
        <v>146</v>
      </c>
      <c r="D56" s="21"/>
      <c r="E56" s="29" t="s">
        <v>136</v>
      </c>
      <c r="F56" s="21"/>
      <c r="G56" s="30">
        <v>2.0</v>
      </c>
      <c r="H56" s="30">
        <v>2.0</v>
      </c>
      <c r="I56" s="30">
        <v>2.0</v>
      </c>
      <c r="J56" s="30">
        <v>2.0</v>
      </c>
      <c r="K56" s="30">
        <v>2.0</v>
      </c>
      <c r="L56" s="30">
        <v>2.0</v>
      </c>
      <c r="M56" s="30">
        <v>2.0</v>
      </c>
      <c r="N56" s="30">
        <v>2.0</v>
      </c>
      <c r="O56" s="30">
        <v>2.0</v>
      </c>
      <c r="P56" s="30">
        <v>2.0</v>
      </c>
      <c r="Q56" s="30">
        <v>2.0</v>
      </c>
      <c r="R56" s="30">
        <v>2.0</v>
      </c>
      <c r="S56" s="30">
        <v>2.0</v>
      </c>
      <c r="T56" s="30">
        <v>2.0</v>
      </c>
      <c r="U56" s="30">
        <v>2.0</v>
      </c>
      <c r="V56" s="30">
        <v>2.0</v>
      </c>
      <c r="W56" s="40">
        <v>0.0</v>
      </c>
      <c r="X56" s="30">
        <v>0.0</v>
      </c>
      <c r="Y56" s="30">
        <v>0.0</v>
      </c>
      <c r="Z56" s="30">
        <v>0.0</v>
      </c>
      <c r="AA56" s="30">
        <v>0.0</v>
      </c>
      <c r="AB56" s="30">
        <v>0.0</v>
      </c>
      <c r="AC56" s="30">
        <v>0.0</v>
      </c>
      <c r="AD56" s="30">
        <v>0.0</v>
      </c>
    </row>
    <row r="57" ht="15.75" customHeight="1">
      <c r="A57" s="34"/>
      <c r="B57" s="34"/>
      <c r="C57" s="27" t="s">
        <v>147</v>
      </c>
      <c r="D57" s="21"/>
      <c r="E57" s="29" t="s">
        <v>136</v>
      </c>
      <c r="F57" s="21"/>
      <c r="G57" s="30">
        <v>2.0</v>
      </c>
      <c r="H57" s="30">
        <v>2.0</v>
      </c>
      <c r="I57" s="30">
        <v>2.0</v>
      </c>
      <c r="J57" s="30">
        <v>2.0</v>
      </c>
      <c r="K57" s="30">
        <v>2.0</v>
      </c>
      <c r="L57" s="30">
        <v>2.0</v>
      </c>
      <c r="M57" s="30">
        <v>2.0</v>
      </c>
      <c r="N57" s="30">
        <v>2.0</v>
      </c>
      <c r="O57" s="30">
        <v>2.0</v>
      </c>
      <c r="P57" s="30">
        <v>2.0</v>
      </c>
      <c r="Q57" s="30">
        <v>2.0</v>
      </c>
      <c r="R57" s="30">
        <v>2.0</v>
      </c>
      <c r="S57" s="30">
        <v>2.0</v>
      </c>
      <c r="T57" s="30">
        <v>2.0</v>
      </c>
      <c r="U57" s="30">
        <v>2.0</v>
      </c>
      <c r="V57" s="30">
        <v>2.0</v>
      </c>
      <c r="W57" s="40">
        <v>0.0</v>
      </c>
      <c r="X57" s="30">
        <v>0.0</v>
      </c>
      <c r="Y57" s="30">
        <v>0.0</v>
      </c>
      <c r="Z57" s="30">
        <v>0.0</v>
      </c>
      <c r="AA57" s="30">
        <v>0.0</v>
      </c>
      <c r="AB57" s="30">
        <v>0.0</v>
      </c>
      <c r="AC57" s="30">
        <v>0.0</v>
      </c>
      <c r="AD57" s="30">
        <v>0.0</v>
      </c>
    </row>
    <row r="58" ht="15.75" customHeight="1">
      <c r="A58" s="34"/>
      <c r="B58" s="34"/>
      <c r="C58" s="27" t="s">
        <v>148</v>
      </c>
      <c r="D58" s="21"/>
      <c r="E58" s="29" t="s">
        <v>136</v>
      </c>
      <c r="F58" s="21"/>
      <c r="G58" s="30">
        <v>2.0</v>
      </c>
      <c r="H58" s="30">
        <v>2.0</v>
      </c>
      <c r="I58" s="30">
        <v>2.0</v>
      </c>
      <c r="J58" s="30">
        <v>2.0</v>
      </c>
      <c r="K58" s="30">
        <v>2.0</v>
      </c>
      <c r="L58" s="30">
        <v>2.0</v>
      </c>
      <c r="M58" s="30">
        <v>2.0</v>
      </c>
      <c r="N58" s="30">
        <v>2.0</v>
      </c>
      <c r="O58" s="30">
        <v>2.0</v>
      </c>
      <c r="P58" s="30">
        <v>2.0</v>
      </c>
      <c r="Q58" s="30">
        <v>2.0</v>
      </c>
      <c r="R58" s="30">
        <v>2.0</v>
      </c>
      <c r="S58" s="30">
        <v>2.0</v>
      </c>
      <c r="T58" s="30">
        <v>2.0</v>
      </c>
      <c r="U58" s="30">
        <v>2.0</v>
      </c>
      <c r="V58" s="30">
        <v>2.0</v>
      </c>
      <c r="W58" s="40">
        <v>0.0</v>
      </c>
      <c r="X58" s="30">
        <v>0.0</v>
      </c>
      <c r="Y58" s="30">
        <v>0.0</v>
      </c>
      <c r="Z58" s="30">
        <v>0.0</v>
      </c>
      <c r="AA58" s="30">
        <v>0.0</v>
      </c>
      <c r="AB58" s="30">
        <v>0.0</v>
      </c>
      <c r="AC58" s="30">
        <v>0.0</v>
      </c>
      <c r="AD58" s="30">
        <v>0.0</v>
      </c>
    </row>
    <row r="59" ht="15.75" customHeight="1">
      <c r="A59" s="34"/>
      <c r="B59" s="34"/>
      <c r="C59" s="27" t="s">
        <v>149</v>
      </c>
      <c r="D59" s="21"/>
      <c r="E59" s="29" t="s">
        <v>136</v>
      </c>
      <c r="F59" s="21"/>
      <c r="G59" s="30">
        <v>3.0</v>
      </c>
      <c r="H59" s="30">
        <v>3.0</v>
      </c>
      <c r="I59" s="30">
        <v>3.0</v>
      </c>
      <c r="J59" s="30">
        <v>3.0</v>
      </c>
      <c r="K59" s="30">
        <v>3.0</v>
      </c>
      <c r="L59" s="30">
        <v>3.0</v>
      </c>
      <c r="M59" s="30">
        <v>3.0</v>
      </c>
      <c r="N59" s="30">
        <v>3.0</v>
      </c>
      <c r="O59" s="30">
        <v>3.0</v>
      </c>
      <c r="P59" s="30">
        <v>3.0</v>
      </c>
      <c r="Q59" s="30">
        <v>3.0</v>
      </c>
      <c r="R59" s="30">
        <v>3.0</v>
      </c>
      <c r="S59" s="30">
        <v>3.0</v>
      </c>
      <c r="T59" s="30">
        <v>3.0</v>
      </c>
      <c r="U59" s="30">
        <v>3.0</v>
      </c>
      <c r="V59" s="30">
        <v>3.0</v>
      </c>
      <c r="W59" s="30">
        <v>2.0</v>
      </c>
      <c r="X59" s="40">
        <v>0.0</v>
      </c>
      <c r="Y59" s="30">
        <v>0.0</v>
      </c>
      <c r="Z59" s="30">
        <v>0.0</v>
      </c>
      <c r="AA59" s="30">
        <v>0.0</v>
      </c>
      <c r="AB59" s="30">
        <v>0.0</v>
      </c>
      <c r="AC59" s="30">
        <v>0.0</v>
      </c>
      <c r="AD59" s="30">
        <v>0.0</v>
      </c>
    </row>
    <row r="60" ht="15.75" customHeight="1">
      <c r="A60" s="34"/>
      <c r="B60" s="34"/>
      <c r="C60" s="27" t="s">
        <v>150</v>
      </c>
      <c r="D60" s="21"/>
      <c r="E60" s="29" t="s">
        <v>136</v>
      </c>
      <c r="F60" s="21"/>
      <c r="G60" s="30">
        <v>3.0</v>
      </c>
      <c r="H60" s="30">
        <v>3.0</v>
      </c>
      <c r="I60" s="30">
        <v>3.0</v>
      </c>
      <c r="J60" s="30">
        <v>3.0</v>
      </c>
      <c r="K60" s="30">
        <v>3.0</v>
      </c>
      <c r="L60" s="30">
        <v>3.0</v>
      </c>
      <c r="M60" s="30">
        <v>3.0</v>
      </c>
      <c r="N60" s="30">
        <v>3.0</v>
      </c>
      <c r="O60" s="30">
        <v>3.0</v>
      </c>
      <c r="P60" s="30">
        <v>3.0</v>
      </c>
      <c r="Q60" s="30">
        <v>3.0</v>
      </c>
      <c r="R60" s="30">
        <v>3.0</v>
      </c>
      <c r="S60" s="30">
        <v>3.0</v>
      </c>
      <c r="T60" s="30">
        <v>3.0</v>
      </c>
      <c r="U60" s="30">
        <v>3.0</v>
      </c>
      <c r="V60" s="30">
        <v>3.0</v>
      </c>
      <c r="W60" s="30">
        <v>2.0</v>
      </c>
      <c r="X60" s="40">
        <v>0.0</v>
      </c>
      <c r="Y60" s="30">
        <v>0.0</v>
      </c>
      <c r="Z60" s="30">
        <v>0.0</v>
      </c>
      <c r="AA60" s="30">
        <v>0.0</v>
      </c>
      <c r="AB60" s="30">
        <v>0.0</v>
      </c>
      <c r="AC60" s="30">
        <v>0.0</v>
      </c>
      <c r="AD60" s="30">
        <v>0.0</v>
      </c>
    </row>
    <row r="61" ht="15.75" customHeight="1">
      <c r="A61" s="34"/>
      <c r="B61" s="34"/>
      <c r="C61" s="27" t="s">
        <v>151</v>
      </c>
      <c r="D61" s="21"/>
      <c r="E61" s="29" t="s">
        <v>136</v>
      </c>
      <c r="F61" s="21"/>
      <c r="G61" s="30">
        <v>2.0</v>
      </c>
      <c r="H61" s="30">
        <v>2.0</v>
      </c>
      <c r="I61" s="30">
        <v>2.0</v>
      </c>
      <c r="J61" s="30">
        <v>2.0</v>
      </c>
      <c r="K61" s="30">
        <v>2.0</v>
      </c>
      <c r="L61" s="30">
        <v>2.0</v>
      </c>
      <c r="M61" s="30">
        <v>2.0</v>
      </c>
      <c r="N61" s="30">
        <v>2.0</v>
      </c>
      <c r="O61" s="30">
        <v>2.0</v>
      </c>
      <c r="P61" s="30">
        <v>2.0</v>
      </c>
      <c r="Q61" s="30">
        <v>2.0</v>
      </c>
      <c r="R61" s="30">
        <v>2.0</v>
      </c>
      <c r="S61" s="30">
        <v>2.0</v>
      </c>
      <c r="T61" s="30">
        <v>2.0</v>
      </c>
      <c r="U61" s="30">
        <v>2.0</v>
      </c>
      <c r="V61" s="30">
        <v>2.0</v>
      </c>
      <c r="W61" s="30">
        <v>2.0</v>
      </c>
      <c r="X61" s="40">
        <v>0.0</v>
      </c>
      <c r="Y61" s="30">
        <v>0.0</v>
      </c>
      <c r="Z61" s="30">
        <v>0.0</v>
      </c>
      <c r="AA61" s="30">
        <v>0.0</v>
      </c>
      <c r="AB61" s="30">
        <v>0.0</v>
      </c>
      <c r="AC61" s="30">
        <v>0.0</v>
      </c>
      <c r="AD61" s="30">
        <v>0.0</v>
      </c>
    </row>
    <row r="62" ht="15.75" customHeight="1">
      <c r="A62" s="34"/>
      <c r="B62" s="34"/>
      <c r="C62" s="27" t="s">
        <v>152</v>
      </c>
      <c r="D62" s="21"/>
      <c r="E62" s="29" t="s">
        <v>136</v>
      </c>
      <c r="F62" s="21"/>
      <c r="G62" s="30">
        <v>2.0</v>
      </c>
      <c r="H62" s="30">
        <v>2.0</v>
      </c>
      <c r="I62" s="30">
        <v>2.0</v>
      </c>
      <c r="J62" s="30">
        <v>2.0</v>
      </c>
      <c r="K62" s="30">
        <v>2.0</v>
      </c>
      <c r="L62" s="30">
        <v>2.0</v>
      </c>
      <c r="M62" s="30">
        <v>2.0</v>
      </c>
      <c r="N62" s="30">
        <v>2.0</v>
      </c>
      <c r="O62" s="30">
        <v>2.0</v>
      </c>
      <c r="P62" s="30">
        <v>2.0</v>
      </c>
      <c r="Q62" s="30">
        <v>2.0</v>
      </c>
      <c r="R62" s="30">
        <v>2.0</v>
      </c>
      <c r="S62" s="30">
        <v>2.0</v>
      </c>
      <c r="T62" s="30">
        <v>2.0</v>
      </c>
      <c r="U62" s="30">
        <v>2.0</v>
      </c>
      <c r="V62" s="30">
        <v>2.0</v>
      </c>
      <c r="W62" s="30">
        <v>2.0</v>
      </c>
      <c r="X62" s="40">
        <v>0.0</v>
      </c>
      <c r="Y62" s="30">
        <v>0.0</v>
      </c>
      <c r="Z62" s="30">
        <v>0.0</v>
      </c>
      <c r="AA62" s="30">
        <v>0.0</v>
      </c>
      <c r="AB62" s="30">
        <v>0.0</v>
      </c>
      <c r="AC62" s="30">
        <v>0.0</v>
      </c>
      <c r="AD62" s="30">
        <v>0.0</v>
      </c>
    </row>
    <row r="63" ht="15.75" customHeight="1">
      <c r="A63" s="34"/>
      <c r="B63" s="34"/>
      <c r="C63" s="27" t="s">
        <v>153</v>
      </c>
      <c r="D63" s="21"/>
      <c r="E63" s="29" t="s">
        <v>136</v>
      </c>
      <c r="F63" s="21"/>
      <c r="G63" s="30">
        <v>2.0</v>
      </c>
      <c r="H63" s="30">
        <v>2.0</v>
      </c>
      <c r="I63" s="30">
        <v>2.0</v>
      </c>
      <c r="J63" s="30">
        <v>2.0</v>
      </c>
      <c r="K63" s="30">
        <v>2.0</v>
      </c>
      <c r="L63" s="30">
        <v>2.0</v>
      </c>
      <c r="M63" s="30">
        <v>2.0</v>
      </c>
      <c r="N63" s="30">
        <v>2.0</v>
      </c>
      <c r="O63" s="30">
        <v>2.0</v>
      </c>
      <c r="P63" s="30">
        <v>2.0</v>
      </c>
      <c r="Q63" s="30">
        <v>2.0</v>
      </c>
      <c r="R63" s="30">
        <v>2.0</v>
      </c>
      <c r="S63" s="30">
        <v>2.0</v>
      </c>
      <c r="T63" s="30">
        <v>2.0</v>
      </c>
      <c r="U63" s="30">
        <v>2.0</v>
      </c>
      <c r="V63" s="30">
        <v>2.0</v>
      </c>
      <c r="W63" s="30">
        <v>2.0</v>
      </c>
      <c r="X63" s="40">
        <v>0.0</v>
      </c>
      <c r="Y63" s="30">
        <v>0.0</v>
      </c>
      <c r="Z63" s="30">
        <v>0.0</v>
      </c>
      <c r="AA63" s="30">
        <v>0.0</v>
      </c>
      <c r="AB63" s="30">
        <v>0.0</v>
      </c>
      <c r="AC63" s="30">
        <v>0.0</v>
      </c>
      <c r="AD63" s="30">
        <v>0.0</v>
      </c>
    </row>
    <row r="64" ht="15.75" customHeight="1">
      <c r="A64" s="34"/>
      <c r="B64" s="45"/>
      <c r="C64" s="27" t="s">
        <v>78</v>
      </c>
      <c r="D64" s="21"/>
      <c r="E64" s="29" t="s">
        <v>154</v>
      </c>
      <c r="F64" s="21"/>
      <c r="G64" s="30">
        <v>10.0</v>
      </c>
      <c r="H64" s="30">
        <v>10.0</v>
      </c>
      <c r="I64" s="30">
        <v>10.0</v>
      </c>
      <c r="J64" s="30">
        <v>10.0</v>
      </c>
      <c r="K64" s="30">
        <v>10.0</v>
      </c>
      <c r="L64" s="30">
        <v>10.0</v>
      </c>
      <c r="M64" s="30">
        <v>10.0</v>
      </c>
      <c r="N64" s="30">
        <v>10.0</v>
      </c>
      <c r="O64" s="30">
        <v>10.0</v>
      </c>
      <c r="P64" s="30">
        <v>10.0</v>
      </c>
      <c r="Q64" s="30">
        <v>10.0</v>
      </c>
      <c r="R64" s="30">
        <v>10.0</v>
      </c>
      <c r="S64" s="30">
        <v>10.0</v>
      </c>
      <c r="T64" s="30">
        <v>10.0</v>
      </c>
      <c r="U64" s="30">
        <v>10.0</v>
      </c>
      <c r="V64" s="30">
        <v>10.0</v>
      </c>
      <c r="W64" s="30">
        <v>10.0</v>
      </c>
      <c r="X64" s="30">
        <v>10.0</v>
      </c>
      <c r="Y64" s="40">
        <v>0.0</v>
      </c>
      <c r="Z64" s="30">
        <v>0.0</v>
      </c>
      <c r="AA64" s="30">
        <v>0.0</v>
      </c>
      <c r="AB64" s="30">
        <v>0.0</v>
      </c>
      <c r="AC64" s="30">
        <v>0.0</v>
      </c>
      <c r="AD64" s="30">
        <v>0.0</v>
      </c>
    </row>
    <row r="65" ht="15.75" customHeight="1">
      <c r="A65" s="34"/>
      <c r="B65" s="26" t="s">
        <v>80</v>
      </c>
      <c r="C65" s="27" t="s">
        <v>155</v>
      </c>
      <c r="D65" s="21"/>
      <c r="E65" s="29" t="s">
        <v>115</v>
      </c>
      <c r="F65" s="21"/>
      <c r="G65" s="30">
        <v>1.0</v>
      </c>
      <c r="H65" s="30">
        <v>1.0</v>
      </c>
      <c r="I65" s="30">
        <v>1.0</v>
      </c>
      <c r="J65" s="30">
        <v>1.0</v>
      </c>
      <c r="K65" s="30">
        <v>1.0</v>
      </c>
      <c r="L65" s="30">
        <v>1.0</v>
      </c>
      <c r="M65" s="30">
        <v>1.0</v>
      </c>
      <c r="N65" s="30">
        <v>1.0</v>
      </c>
      <c r="O65" s="30">
        <v>1.0</v>
      </c>
      <c r="P65" s="30">
        <v>1.0</v>
      </c>
      <c r="Q65" s="30">
        <v>1.0</v>
      </c>
      <c r="R65" s="30">
        <v>1.0</v>
      </c>
      <c r="S65" s="30">
        <v>1.0</v>
      </c>
      <c r="T65" s="30">
        <v>1.0</v>
      </c>
      <c r="U65" s="30">
        <v>1.0</v>
      </c>
      <c r="V65" s="30">
        <v>1.0</v>
      </c>
      <c r="W65" s="30">
        <v>1.0</v>
      </c>
      <c r="X65" s="30">
        <v>1.0</v>
      </c>
      <c r="Y65" s="30">
        <v>1.0</v>
      </c>
      <c r="Z65" s="40">
        <v>0.0</v>
      </c>
      <c r="AA65" s="30">
        <v>0.0</v>
      </c>
      <c r="AB65" s="30">
        <v>0.0</v>
      </c>
      <c r="AC65" s="30">
        <v>0.0</v>
      </c>
      <c r="AD65" s="30">
        <v>0.0</v>
      </c>
    </row>
    <row r="66" ht="15.75" customHeight="1">
      <c r="A66" s="34"/>
      <c r="B66" s="34"/>
      <c r="C66" s="27" t="s">
        <v>156</v>
      </c>
      <c r="D66" s="21"/>
      <c r="E66" s="29" t="s">
        <v>119</v>
      </c>
      <c r="F66" s="21"/>
      <c r="G66" s="30">
        <v>1.0</v>
      </c>
      <c r="H66" s="30">
        <v>1.0</v>
      </c>
      <c r="I66" s="30">
        <v>1.0</v>
      </c>
      <c r="J66" s="30">
        <v>1.0</v>
      </c>
      <c r="K66" s="30">
        <v>1.0</v>
      </c>
      <c r="L66" s="30">
        <v>1.0</v>
      </c>
      <c r="M66" s="30">
        <v>1.0</v>
      </c>
      <c r="N66" s="30">
        <v>1.0</v>
      </c>
      <c r="O66" s="30">
        <v>1.0</v>
      </c>
      <c r="P66" s="30">
        <v>1.0</v>
      </c>
      <c r="Q66" s="30">
        <v>1.0</v>
      </c>
      <c r="R66" s="30">
        <v>1.0</v>
      </c>
      <c r="S66" s="30">
        <v>1.0</v>
      </c>
      <c r="T66" s="30">
        <v>1.0</v>
      </c>
      <c r="U66" s="30">
        <v>1.0</v>
      </c>
      <c r="V66" s="30">
        <v>1.0</v>
      </c>
      <c r="W66" s="30">
        <v>1.0</v>
      </c>
      <c r="X66" s="30">
        <v>1.0</v>
      </c>
      <c r="Y66" s="30">
        <v>1.0</v>
      </c>
      <c r="Z66" s="40">
        <v>0.0</v>
      </c>
      <c r="AA66" s="30">
        <v>0.0</v>
      </c>
      <c r="AB66" s="30">
        <v>0.0</v>
      </c>
      <c r="AC66" s="30">
        <v>0.0</v>
      </c>
      <c r="AD66" s="30">
        <v>0.0</v>
      </c>
    </row>
    <row r="67" ht="15.75" customHeight="1">
      <c r="A67" s="34"/>
      <c r="B67" s="34"/>
      <c r="C67" s="63" t="s">
        <v>157</v>
      </c>
      <c r="D67" s="21"/>
      <c r="E67" s="29" t="s">
        <v>115</v>
      </c>
      <c r="F67" s="21"/>
      <c r="G67" s="30">
        <v>1.0</v>
      </c>
      <c r="H67" s="30">
        <v>1.0</v>
      </c>
      <c r="I67" s="30">
        <v>1.0</v>
      </c>
      <c r="J67" s="30">
        <v>1.0</v>
      </c>
      <c r="K67" s="30">
        <v>1.0</v>
      </c>
      <c r="L67" s="30">
        <v>1.0</v>
      </c>
      <c r="M67" s="30">
        <v>1.0</v>
      </c>
      <c r="N67" s="30">
        <v>1.0</v>
      </c>
      <c r="O67" s="30">
        <v>1.0</v>
      </c>
      <c r="P67" s="30">
        <v>1.0</v>
      </c>
      <c r="Q67" s="30">
        <v>1.0</v>
      </c>
      <c r="R67" s="30">
        <v>1.0</v>
      </c>
      <c r="S67" s="30">
        <v>1.0</v>
      </c>
      <c r="T67" s="30">
        <v>1.0</v>
      </c>
      <c r="U67" s="30">
        <v>1.0</v>
      </c>
      <c r="V67" s="30">
        <v>1.0</v>
      </c>
      <c r="W67" s="30">
        <v>1.0</v>
      </c>
      <c r="X67" s="30">
        <v>1.0</v>
      </c>
      <c r="Y67" s="30">
        <v>1.0</v>
      </c>
      <c r="Z67" s="40">
        <v>0.0</v>
      </c>
      <c r="AA67" s="30">
        <v>0.0</v>
      </c>
      <c r="AB67" s="30">
        <v>0.0</v>
      </c>
      <c r="AC67" s="30">
        <v>0.0</v>
      </c>
      <c r="AD67" s="30">
        <v>0.0</v>
      </c>
    </row>
    <row r="68" ht="15.75" customHeight="1">
      <c r="A68" s="34"/>
      <c r="B68" s="34"/>
      <c r="C68" s="27" t="s">
        <v>158</v>
      </c>
      <c r="D68" s="21"/>
      <c r="E68" s="29" t="s">
        <v>27</v>
      </c>
      <c r="F68" s="21"/>
      <c r="G68" s="30">
        <v>1.0</v>
      </c>
      <c r="H68" s="30">
        <v>1.0</v>
      </c>
      <c r="I68" s="30">
        <v>1.0</v>
      </c>
      <c r="J68" s="30">
        <v>1.0</v>
      </c>
      <c r="K68" s="30">
        <v>1.0</v>
      </c>
      <c r="L68" s="30">
        <v>1.0</v>
      </c>
      <c r="M68" s="30">
        <v>1.0</v>
      </c>
      <c r="N68" s="30">
        <v>1.0</v>
      </c>
      <c r="O68" s="30">
        <v>1.0</v>
      </c>
      <c r="P68" s="30">
        <v>1.0</v>
      </c>
      <c r="Q68" s="30">
        <v>1.0</v>
      </c>
      <c r="R68" s="30">
        <v>1.0</v>
      </c>
      <c r="S68" s="30">
        <v>1.0</v>
      </c>
      <c r="T68" s="30">
        <v>1.0</v>
      </c>
      <c r="U68" s="30">
        <v>1.0</v>
      </c>
      <c r="V68" s="30">
        <v>1.0</v>
      </c>
      <c r="W68" s="30">
        <v>1.0</v>
      </c>
      <c r="X68" s="30">
        <v>1.0</v>
      </c>
      <c r="Y68" s="30">
        <v>1.0</v>
      </c>
      <c r="Z68" s="40">
        <v>0.0</v>
      </c>
      <c r="AA68" s="30">
        <v>0.0</v>
      </c>
      <c r="AB68" s="30">
        <v>0.0</v>
      </c>
      <c r="AC68" s="30">
        <v>0.0</v>
      </c>
      <c r="AD68" s="30">
        <v>0.0</v>
      </c>
    </row>
    <row r="69" ht="15.75" customHeight="1">
      <c r="A69" s="34"/>
      <c r="B69" s="34"/>
      <c r="C69" s="27" t="s">
        <v>159</v>
      </c>
      <c r="D69" s="21"/>
      <c r="E69" s="29" t="s">
        <v>113</v>
      </c>
      <c r="F69" s="21"/>
      <c r="G69" s="30">
        <v>1.0</v>
      </c>
      <c r="H69" s="30">
        <v>1.0</v>
      </c>
      <c r="I69" s="30">
        <v>1.0</v>
      </c>
      <c r="J69" s="30">
        <v>1.0</v>
      </c>
      <c r="K69" s="30">
        <v>1.0</v>
      </c>
      <c r="L69" s="30">
        <v>1.0</v>
      </c>
      <c r="M69" s="30">
        <v>1.0</v>
      </c>
      <c r="N69" s="30">
        <v>1.0</v>
      </c>
      <c r="O69" s="30">
        <v>1.0</v>
      </c>
      <c r="P69" s="30">
        <v>1.0</v>
      </c>
      <c r="Q69" s="30">
        <v>1.0</v>
      </c>
      <c r="R69" s="30">
        <v>1.0</v>
      </c>
      <c r="S69" s="30">
        <v>1.0</v>
      </c>
      <c r="T69" s="30">
        <v>1.0</v>
      </c>
      <c r="U69" s="30">
        <v>1.0</v>
      </c>
      <c r="V69" s="30">
        <v>1.0</v>
      </c>
      <c r="W69" s="30">
        <v>1.0</v>
      </c>
      <c r="X69" s="30">
        <v>1.0</v>
      </c>
      <c r="Y69" s="30">
        <v>1.0</v>
      </c>
      <c r="Z69" s="40">
        <v>0.0</v>
      </c>
      <c r="AA69" s="30">
        <v>0.0</v>
      </c>
      <c r="AB69" s="30">
        <v>0.0</v>
      </c>
      <c r="AC69" s="30">
        <v>0.0</v>
      </c>
      <c r="AD69" s="30">
        <v>0.0</v>
      </c>
    </row>
    <row r="70" ht="15.75" customHeight="1">
      <c r="A70" s="34"/>
      <c r="B70" s="34"/>
      <c r="C70" s="27" t="s">
        <v>160</v>
      </c>
      <c r="D70" s="21"/>
      <c r="E70" s="29" t="s">
        <v>119</v>
      </c>
      <c r="F70" s="21"/>
      <c r="G70" s="30">
        <v>1.0</v>
      </c>
      <c r="H70" s="30">
        <v>1.0</v>
      </c>
      <c r="I70" s="30">
        <v>1.0</v>
      </c>
      <c r="J70" s="30">
        <v>1.0</v>
      </c>
      <c r="K70" s="30">
        <v>1.0</v>
      </c>
      <c r="L70" s="30">
        <v>1.0</v>
      </c>
      <c r="M70" s="30">
        <v>1.0</v>
      </c>
      <c r="N70" s="30">
        <v>1.0</v>
      </c>
      <c r="O70" s="30">
        <v>1.0</v>
      </c>
      <c r="P70" s="30">
        <v>1.0</v>
      </c>
      <c r="Q70" s="30">
        <v>1.0</v>
      </c>
      <c r="R70" s="30">
        <v>1.0</v>
      </c>
      <c r="S70" s="30">
        <v>1.0</v>
      </c>
      <c r="T70" s="30">
        <v>1.0</v>
      </c>
      <c r="U70" s="30">
        <v>1.0</v>
      </c>
      <c r="V70" s="30">
        <v>1.0</v>
      </c>
      <c r="W70" s="30">
        <v>1.0</v>
      </c>
      <c r="X70" s="30">
        <v>1.0</v>
      </c>
      <c r="Y70" s="30">
        <v>1.0</v>
      </c>
      <c r="Z70" s="40">
        <v>0.0</v>
      </c>
      <c r="AA70" s="30">
        <v>0.0</v>
      </c>
      <c r="AB70" s="30">
        <v>0.0</v>
      </c>
      <c r="AC70" s="30">
        <v>0.0</v>
      </c>
      <c r="AD70" s="30">
        <v>0.0</v>
      </c>
    </row>
    <row r="71" ht="15.75" customHeight="1">
      <c r="A71" s="34"/>
      <c r="B71" s="34"/>
      <c r="C71" s="27" t="s">
        <v>161</v>
      </c>
      <c r="D71" s="21"/>
      <c r="E71" s="29" t="s">
        <v>119</v>
      </c>
      <c r="F71" s="21"/>
      <c r="G71" s="30">
        <v>3.0</v>
      </c>
      <c r="H71" s="30">
        <v>1.0</v>
      </c>
      <c r="I71" s="30">
        <v>1.0</v>
      </c>
      <c r="J71" s="30">
        <v>1.0</v>
      </c>
      <c r="K71" s="30">
        <v>1.0</v>
      </c>
      <c r="L71" s="30">
        <v>1.0</v>
      </c>
      <c r="M71" s="30">
        <v>1.0</v>
      </c>
      <c r="N71" s="30">
        <v>1.0</v>
      </c>
      <c r="O71" s="30">
        <v>1.0</v>
      </c>
      <c r="P71" s="30">
        <v>1.0</v>
      </c>
      <c r="Q71" s="30">
        <v>1.0</v>
      </c>
      <c r="R71" s="30">
        <v>1.0</v>
      </c>
      <c r="S71" s="30">
        <v>1.0</v>
      </c>
      <c r="T71" s="30">
        <v>1.0</v>
      </c>
      <c r="U71" s="30">
        <v>1.0</v>
      </c>
      <c r="V71" s="30">
        <v>1.0</v>
      </c>
      <c r="W71" s="30">
        <v>1.0</v>
      </c>
      <c r="X71" s="30">
        <v>1.0</v>
      </c>
      <c r="Y71" s="30">
        <v>1.0</v>
      </c>
      <c r="Z71" s="40">
        <v>0.0</v>
      </c>
      <c r="AA71" s="30">
        <v>0.0</v>
      </c>
      <c r="AB71" s="30">
        <v>0.0</v>
      </c>
      <c r="AC71" s="30">
        <v>0.0</v>
      </c>
      <c r="AD71" s="30">
        <v>0.0</v>
      </c>
    </row>
    <row r="72" ht="15.75" customHeight="1">
      <c r="A72" s="34"/>
      <c r="B72" s="34"/>
      <c r="C72" s="29"/>
      <c r="D72" s="21"/>
      <c r="E72" s="29"/>
      <c r="F72" s="21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65">
        <v>2.0</v>
      </c>
      <c r="AA72" s="30"/>
      <c r="AB72" s="30"/>
      <c r="AC72" s="30"/>
      <c r="AD72" s="30"/>
    </row>
    <row r="73" ht="15.75" customHeight="1">
      <c r="A73" s="34"/>
      <c r="B73" s="34"/>
      <c r="C73" s="27" t="s">
        <v>162</v>
      </c>
      <c r="D73" s="21"/>
      <c r="E73" s="29" t="s">
        <v>27</v>
      </c>
      <c r="F73" s="21"/>
      <c r="G73" s="30">
        <v>1.0</v>
      </c>
      <c r="H73" s="30">
        <v>1.0</v>
      </c>
      <c r="I73" s="30">
        <v>1.0</v>
      </c>
      <c r="J73" s="30">
        <v>1.0</v>
      </c>
      <c r="K73" s="30">
        <v>1.0</v>
      </c>
      <c r="L73" s="30">
        <v>1.0</v>
      </c>
      <c r="M73" s="30">
        <v>1.0</v>
      </c>
      <c r="N73" s="30">
        <v>1.0</v>
      </c>
      <c r="O73" s="30">
        <v>1.0</v>
      </c>
      <c r="P73" s="30">
        <v>1.0</v>
      </c>
      <c r="Q73" s="30">
        <v>1.0</v>
      </c>
      <c r="R73" s="30">
        <v>1.0</v>
      </c>
      <c r="S73" s="30">
        <v>1.0</v>
      </c>
      <c r="T73" s="30">
        <v>1.0</v>
      </c>
      <c r="U73" s="30">
        <v>1.0</v>
      </c>
      <c r="V73" s="30">
        <v>1.0</v>
      </c>
      <c r="W73" s="30">
        <v>1.0</v>
      </c>
      <c r="X73" s="30">
        <v>1.0</v>
      </c>
      <c r="Y73" s="30">
        <v>1.0</v>
      </c>
      <c r="Z73" s="40">
        <v>0.0</v>
      </c>
      <c r="AA73" s="30">
        <v>0.0</v>
      </c>
      <c r="AB73" s="30">
        <v>0.0</v>
      </c>
      <c r="AC73" s="30">
        <v>0.0</v>
      </c>
      <c r="AD73" s="30">
        <v>0.0</v>
      </c>
    </row>
    <row r="74" ht="15.75" customHeight="1">
      <c r="A74" s="34"/>
      <c r="B74" s="45"/>
      <c r="C74" s="27" t="s">
        <v>163</v>
      </c>
      <c r="D74" s="21"/>
      <c r="E74" s="29" t="s">
        <v>113</v>
      </c>
      <c r="F74" s="21"/>
      <c r="G74" s="30">
        <v>1.0</v>
      </c>
      <c r="H74" s="30">
        <v>1.0</v>
      </c>
      <c r="I74" s="30">
        <v>1.0</v>
      </c>
      <c r="J74" s="30">
        <v>1.0</v>
      </c>
      <c r="K74" s="30">
        <v>1.0</v>
      </c>
      <c r="L74" s="30">
        <v>1.0</v>
      </c>
      <c r="M74" s="30">
        <v>1.0</v>
      </c>
      <c r="N74" s="30">
        <v>1.0</v>
      </c>
      <c r="O74" s="30">
        <v>1.0</v>
      </c>
      <c r="P74" s="30">
        <v>1.0</v>
      </c>
      <c r="Q74" s="30">
        <v>1.0</v>
      </c>
      <c r="R74" s="30">
        <v>1.0</v>
      </c>
      <c r="S74" s="30">
        <v>1.0</v>
      </c>
      <c r="T74" s="30">
        <v>1.0</v>
      </c>
      <c r="U74" s="30">
        <v>1.0</v>
      </c>
      <c r="V74" s="30">
        <v>1.0</v>
      </c>
      <c r="W74" s="30">
        <v>1.0</v>
      </c>
      <c r="X74" s="30">
        <v>1.0</v>
      </c>
      <c r="Y74" s="30">
        <v>1.0</v>
      </c>
      <c r="Z74" s="40">
        <v>0.0</v>
      </c>
      <c r="AA74" s="30">
        <v>0.0</v>
      </c>
      <c r="AB74" s="30">
        <v>0.0</v>
      </c>
      <c r="AC74" s="30">
        <v>0.0</v>
      </c>
      <c r="AD74" s="30">
        <v>0.0</v>
      </c>
    </row>
    <row r="75" ht="15.75" customHeight="1">
      <c r="A75" s="34"/>
      <c r="B75" s="26" t="s">
        <v>92</v>
      </c>
      <c r="C75" s="27" t="s">
        <v>164</v>
      </c>
      <c r="D75" s="21"/>
      <c r="E75" s="29" t="s">
        <v>165</v>
      </c>
      <c r="F75" s="21"/>
      <c r="G75" s="30">
        <v>1.0</v>
      </c>
      <c r="H75" s="30">
        <v>1.0</v>
      </c>
      <c r="I75" s="30">
        <v>1.0</v>
      </c>
      <c r="J75" s="30">
        <v>1.0</v>
      </c>
      <c r="K75" s="30">
        <v>1.0</v>
      </c>
      <c r="L75" s="30">
        <v>1.0</v>
      </c>
      <c r="M75" s="30">
        <v>1.0</v>
      </c>
      <c r="N75" s="30">
        <v>1.0</v>
      </c>
      <c r="O75" s="30">
        <v>1.0</v>
      </c>
      <c r="P75" s="30">
        <v>1.0</v>
      </c>
      <c r="Q75" s="30">
        <v>1.0</v>
      </c>
      <c r="R75" s="30">
        <v>1.0</v>
      </c>
      <c r="S75" s="30">
        <v>1.0</v>
      </c>
      <c r="T75" s="30">
        <v>1.0</v>
      </c>
      <c r="U75" s="30">
        <v>1.0</v>
      </c>
      <c r="V75" s="30">
        <v>1.0</v>
      </c>
      <c r="W75" s="30">
        <v>1.0</v>
      </c>
      <c r="X75" s="30">
        <v>1.0</v>
      </c>
      <c r="Y75" s="30">
        <v>1.0</v>
      </c>
      <c r="Z75" s="30">
        <v>1.0</v>
      </c>
      <c r="AA75" s="40">
        <v>0.0</v>
      </c>
      <c r="AB75" s="30">
        <v>0.0</v>
      </c>
      <c r="AC75" s="30">
        <v>0.0</v>
      </c>
      <c r="AD75" s="30">
        <v>0.0</v>
      </c>
    </row>
    <row r="76" ht="15.75" customHeight="1">
      <c r="A76" s="34"/>
      <c r="B76" s="34"/>
      <c r="C76" s="27" t="s">
        <v>166</v>
      </c>
      <c r="D76" s="21"/>
      <c r="E76" s="29" t="s">
        <v>165</v>
      </c>
      <c r="F76" s="21"/>
      <c r="G76" s="30">
        <v>2.0</v>
      </c>
      <c r="H76" s="30">
        <v>2.0</v>
      </c>
      <c r="I76" s="30">
        <v>2.0</v>
      </c>
      <c r="J76" s="30">
        <v>2.0</v>
      </c>
      <c r="K76" s="30">
        <v>2.0</v>
      </c>
      <c r="L76" s="30">
        <v>2.0</v>
      </c>
      <c r="M76" s="30">
        <v>2.0</v>
      </c>
      <c r="N76" s="30">
        <v>2.0</v>
      </c>
      <c r="O76" s="30">
        <v>2.0</v>
      </c>
      <c r="P76" s="30">
        <v>2.0</v>
      </c>
      <c r="Q76" s="30">
        <v>2.0</v>
      </c>
      <c r="R76" s="30">
        <v>2.0</v>
      </c>
      <c r="S76" s="30">
        <v>2.0</v>
      </c>
      <c r="T76" s="30">
        <v>2.0</v>
      </c>
      <c r="U76" s="30">
        <v>2.0</v>
      </c>
      <c r="V76" s="30">
        <v>2.0</v>
      </c>
      <c r="W76" s="30">
        <v>2.0</v>
      </c>
      <c r="X76" s="30">
        <v>2.0</v>
      </c>
      <c r="Y76" s="30">
        <v>2.0</v>
      </c>
      <c r="Z76" s="30">
        <v>2.0</v>
      </c>
      <c r="AA76" s="40">
        <v>0.0</v>
      </c>
      <c r="AB76" s="30">
        <v>0.0</v>
      </c>
      <c r="AC76" s="30">
        <v>0.0</v>
      </c>
      <c r="AD76" s="30">
        <v>0.0</v>
      </c>
    </row>
    <row r="77" ht="15.75" customHeight="1">
      <c r="A77" s="34"/>
      <c r="B77" s="34"/>
      <c r="C77" s="27" t="s">
        <v>167</v>
      </c>
      <c r="D77" s="21"/>
      <c r="E77" s="29" t="s">
        <v>165</v>
      </c>
      <c r="F77" s="21"/>
      <c r="G77" s="30">
        <v>2.0</v>
      </c>
      <c r="H77" s="30">
        <v>2.0</v>
      </c>
      <c r="I77" s="30">
        <v>2.0</v>
      </c>
      <c r="J77" s="30">
        <v>2.0</v>
      </c>
      <c r="K77" s="30">
        <v>2.0</v>
      </c>
      <c r="L77" s="30">
        <v>2.0</v>
      </c>
      <c r="M77" s="30">
        <v>2.0</v>
      </c>
      <c r="N77" s="30">
        <v>2.0</v>
      </c>
      <c r="O77" s="30">
        <v>2.0</v>
      </c>
      <c r="P77" s="30">
        <v>2.0</v>
      </c>
      <c r="Q77" s="30">
        <v>2.0</v>
      </c>
      <c r="R77" s="30">
        <v>2.0</v>
      </c>
      <c r="S77" s="30">
        <v>2.0</v>
      </c>
      <c r="T77" s="30">
        <v>2.0</v>
      </c>
      <c r="U77" s="30">
        <v>2.0</v>
      </c>
      <c r="V77" s="30">
        <v>2.0</v>
      </c>
      <c r="W77" s="30">
        <v>2.0</v>
      </c>
      <c r="X77" s="30">
        <v>2.0</v>
      </c>
      <c r="Y77" s="30">
        <v>2.0</v>
      </c>
      <c r="Z77" s="30">
        <v>2.0</v>
      </c>
      <c r="AA77" s="40">
        <v>0.0</v>
      </c>
      <c r="AB77" s="30">
        <v>0.0</v>
      </c>
      <c r="AC77" s="30">
        <v>0.0</v>
      </c>
      <c r="AD77" s="30">
        <v>0.0</v>
      </c>
    </row>
    <row r="78" ht="15.75" customHeight="1">
      <c r="A78" s="34"/>
      <c r="B78" s="34"/>
      <c r="C78" s="27" t="s">
        <v>168</v>
      </c>
      <c r="D78" s="21"/>
      <c r="E78" s="29" t="s">
        <v>165</v>
      </c>
      <c r="F78" s="21"/>
      <c r="G78" s="30">
        <v>1.0</v>
      </c>
      <c r="H78" s="30">
        <v>1.0</v>
      </c>
      <c r="I78" s="30">
        <v>1.0</v>
      </c>
      <c r="J78" s="30">
        <v>1.0</v>
      </c>
      <c r="K78" s="30">
        <v>1.0</v>
      </c>
      <c r="L78" s="30">
        <v>1.0</v>
      </c>
      <c r="M78" s="30">
        <v>1.0</v>
      </c>
      <c r="N78" s="30">
        <v>1.0</v>
      </c>
      <c r="O78" s="30">
        <v>1.0</v>
      </c>
      <c r="P78" s="30">
        <v>1.0</v>
      </c>
      <c r="Q78" s="30">
        <v>1.0</v>
      </c>
      <c r="R78" s="30">
        <v>1.0</v>
      </c>
      <c r="S78" s="30">
        <v>1.0</v>
      </c>
      <c r="T78" s="30">
        <v>1.0</v>
      </c>
      <c r="U78" s="30">
        <v>1.0</v>
      </c>
      <c r="V78" s="30">
        <v>1.0</v>
      </c>
      <c r="W78" s="30">
        <v>1.0</v>
      </c>
      <c r="X78" s="30">
        <v>1.0</v>
      </c>
      <c r="Y78" s="30">
        <v>1.0</v>
      </c>
      <c r="Z78" s="30">
        <v>1.0</v>
      </c>
      <c r="AA78" s="40">
        <v>0.0</v>
      </c>
      <c r="AB78" s="30">
        <v>0.0</v>
      </c>
      <c r="AC78" s="30">
        <v>0.0</v>
      </c>
      <c r="AD78" s="30">
        <v>0.0</v>
      </c>
    </row>
    <row r="79" ht="15.75" customHeight="1">
      <c r="A79" s="34"/>
      <c r="B79" s="34"/>
      <c r="C79" s="27" t="s">
        <v>169</v>
      </c>
      <c r="D79" s="21"/>
      <c r="E79" s="29" t="s">
        <v>165</v>
      </c>
      <c r="F79" s="21"/>
      <c r="G79" s="30">
        <v>1.0</v>
      </c>
      <c r="H79" s="30">
        <v>1.0</v>
      </c>
      <c r="I79" s="30">
        <v>1.0</v>
      </c>
      <c r="J79" s="30">
        <v>1.0</v>
      </c>
      <c r="K79" s="30">
        <v>1.0</v>
      </c>
      <c r="L79" s="30">
        <v>1.0</v>
      </c>
      <c r="M79" s="30">
        <v>1.0</v>
      </c>
      <c r="N79" s="30">
        <v>1.0</v>
      </c>
      <c r="O79" s="30">
        <v>1.0</v>
      </c>
      <c r="P79" s="30">
        <v>1.0</v>
      </c>
      <c r="Q79" s="30">
        <v>1.0</v>
      </c>
      <c r="R79" s="30">
        <v>1.0</v>
      </c>
      <c r="S79" s="30">
        <v>1.0</v>
      </c>
      <c r="T79" s="30">
        <v>1.0</v>
      </c>
      <c r="U79" s="30">
        <v>1.0</v>
      </c>
      <c r="V79" s="30">
        <v>1.0</v>
      </c>
      <c r="W79" s="30">
        <v>1.0</v>
      </c>
      <c r="X79" s="30">
        <v>1.0</v>
      </c>
      <c r="Y79" s="30">
        <v>1.0</v>
      </c>
      <c r="Z79" s="30">
        <v>1.0</v>
      </c>
      <c r="AA79" s="40">
        <v>0.0</v>
      </c>
      <c r="AB79" s="30">
        <v>0.0</v>
      </c>
      <c r="AC79" s="30">
        <v>0.0</v>
      </c>
      <c r="AD79" s="30">
        <v>0.0</v>
      </c>
    </row>
    <row r="80" ht="15.75" customHeight="1">
      <c r="A80" s="34"/>
      <c r="B80" s="34"/>
      <c r="C80" s="27" t="s">
        <v>170</v>
      </c>
      <c r="D80" s="21"/>
      <c r="E80" s="29" t="s">
        <v>165</v>
      </c>
      <c r="F80" s="21"/>
      <c r="G80" s="30">
        <v>1.0</v>
      </c>
      <c r="H80" s="30">
        <v>1.0</v>
      </c>
      <c r="I80" s="30">
        <v>1.0</v>
      </c>
      <c r="J80" s="30">
        <v>1.0</v>
      </c>
      <c r="K80" s="30">
        <v>1.0</v>
      </c>
      <c r="L80" s="30">
        <v>1.0</v>
      </c>
      <c r="M80" s="30">
        <v>1.0</v>
      </c>
      <c r="N80" s="30">
        <v>1.0</v>
      </c>
      <c r="O80" s="30">
        <v>1.0</v>
      </c>
      <c r="P80" s="30">
        <v>1.0</v>
      </c>
      <c r="Q80" s="30">
        <v>1.0</v>
      </c>
      <c r="R80" s="30">
        <v>1.0</v>
      </c>
      <c r="S80" s="30">
        <v>1.0</v>
      </c>
      <c r="T80" s="30">
        <v>1.0</v>
      </c>
      <c r="U80" s="30">
        <v>1.0</v>
      </c>
      <c r="V80" s="30">
        <v>1.0</v>
      </c>
      <c r="W80" s="30">
        <v>1.0</v>
      </c>
      <c r="X80" s="30">
        <v>1.0</v>
      </c>
      <c r="Y80" s="30">
        <v>1.0</v>
      </c>
      <c r="Z80" s="30">
        <v>1.0</v>
      </c>
      <c r="AA80" s="30">
        <v>1.0</v>
      </c>
      <c r="AB80" s="40">
        <v>0.0</v>
      </c>
      <c r="AC80" s="30">
        <v>0.0</v>
      </c>
      <c r="AD80" s="30">
        <v>0.0</v>
      </c>
    </row>
    <row r="81" ht="15.75" customHeight="1">
      <c r="A81" s="34"/>
      <c r="B81" s="34"/>
      <c r="C81" s="27" t="s">
        <v>171</v>
      </c>
      <c r="D81" s="21"/>
      <c r="E81" s="29" t="s">
        <v>165</v>
      </c>
      <c r="F81" s="21"/>
      <c r="G81" s="30">
        <v>1.0</v>
      </c>
      <c r="H81" s="30">
        <v>1.0</v>
      </c>
      <c r="I81" s="30">
        <v>1.0</v>
      </c>
      <c r="J81" s="30">
        <v>1.0</v>
      </c>
      <c r="K81" s="30">
        <v>1.0</v>
      </c>
      <c r="L81" s="30">
        <v>1.0</v>
      </c>
      <c r="M81" s="30">
        <v>1.0</v>
      </c>
      <c r="N81" s="30">
        <v>1.0</v>
      </c>
      <c r="O81" s="30">
        <v>1.0</v>
      </c>
      <c r="P81" s="30">
        <v>1.0</v>
      </c>
      <c r="Q81" s="30">
        <v>1.0</v>
      </c>
      <c r="R81" s="30">
        <v>1.0</v>
      </c>
      <c r="S81" s="30">
        <v>1.0</v>
      </c>
      <c r="T81" s="30">
        <v>1.0</v>
      </c>
      <c r="U81" s="30">
        <v>1.0</v>
      </c>
      <c r="V81" s="30">
        <v>1.0</v>
      </c>
      <c r="W81" s="30">
        <v>1.0</v>
      </c>
      <c r="X81" s="30">
        <v>1.0</v>
      </c>
      <c r="Y81" s="30">
        <v>1.0</v>
      </c>
      <c r="Z81" s="30">
        <v>1.0</v>
      </c>
      <c r="AA81" s="30">
        <v>1.0</v>
      </c>
      <c r="AB81" s="40">
        <v>0.0</v>
      </c>
      <c r="AC81" s="30">
        <v>0.0</v>
      </c>
      <c r="AD81" s="30">
        <v>0.0</v>
      </c>
    </row>
    <row r="82" ht="15.75" customHeight="1">
      <c r="A82" s="34"/>
      <c r="B82" s="34"/>
      <c r="C82" s="27" t="s">
        <v>172</v>
      </c>
      <c r="D82" s="21"/>
      <c r="E82" s="29" t="s">
        <v>165</v>
      </c>
      <c r="F82" s="21"/>
      <c r="G82" s="30">
        <v>1.0</v>
      </c>
      <c r="H82" s="30">
        <v>2.0</v>
      </c>
      <c r="I82" s="30">
        <v>2.0</v>
      </c>
      <c r="J82" s="30">
        <v>2.0</v>
      </c>
      <c r="K82" s="30">
        <v>2.0</v>
      </c>
      <c r="L82" s="30">
        <v>2.0</v>
      </c>
      <c r="M82" s="30">
        <v>2.0</v>
      </c>
      <c r="N82" s="30">
        <v>2.0</v>
      </c>
      <c r="O82" s="30">
        <v>2.0</v>
      </c>
      <c r="P82" s="30">
        <v>2.0</v>
      </c>
      <c r="Q82" s="30">
        <v>2.0</v>
      </c>
      <c r="R82" s="30">
        <v>2.0</v>
      </c>
      <c r="S82" s="30">
        <v>2.0</v>
      </c>
      <c r="T82" s="30">
        <v>2.0</v>
      </c>
      <c r="U82" s="30">
        <v>2.0</v>
      </c>
      <c r="V82" s="30">
        <v>2.0</v>
      </c>
      <c r="W82" s="30">
        <v>2.0</v>
      </c>
      <c r="X82" s="30">
        <v>2.0</v>
      </c>
      <c r="Y82" s="30">
        <v>2.0</v>
      </c>
      <c r="Z82" s="30">
        <v>2.0</v>
      </c>
      <c r="AA82" s="30">
        <v>1.0</v>
      </c>
      <c r="AB82" s="40">
        <v>0.0</v>
      </c>
      <c r="AC82" s="30">
        <v>0.0</v>
      </c>
      <c r="AD82" s="30">
        <v>0.0</v>
      </c>
    </row>
    <row r="83" ht="15.75" customHeight="1">
      <c r="A83" s="34"/>
      <c r="B83" s="34"/>
      <c r="C83" s="29"/>
      <c r="D83" s="21"/>
      <c r="E83" s="29"/>
      <c r="F83" s="21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62">
        <v>1.0</v>
      </c>
      <c r="AC83" s="30"/>
      <c r="AD83" s="30"/>
    </row>
    <row r="84" ht="15.75" customHeight="1">
      <c r="A84" s="34"/>
      <c r="B84" s="45"/>
      <c r="C84" s="27" t="s">
        <v>173</v>
      </c>
      <c r="D84" s="21"/>
      <c r="E84" s="29" t="s">
        <v>165</v>
      </c>
      <c r="F84" s="21"/>
      <c r="G84" s="30">
        <v>1.0</v>
      </c>
      <c r="H84" s="30">
        <v>1.0</v>
      </c>
      <c r="I84" s="30">
        <v>1.0</v>
      </c>
      <c r="J84" s="30">
        <v>1.0</v>
      </c>
      <c r="K84" s="30">
        <v>1.0</v>
      </c>
      <c r="L84" s="30">
        <v>1.0</v>
      </c>
      <c r="M84" s="30">
        <v>1.0</v>
      </c>
      <c r="N84" s="30">
        <v>1.0</v>
      </c>
      <c r="O84" s="30">
        <v>1.0</v>
      </c>
      <c r="P84" s="30">
        <v>1.0</v>
      </c>
      <c r="Q84" s="30">
        <v>1.0</v>
      </c>
      <c r="R84" s="30">
        <v>1.0</v>
      </c>
      <c r="S84" s="30">
        <v>1.0</v>
      </c>
      <c r="T84" s="30">
        <v>1.0</v>
      </c>
      <c r="U84" s="30">
        <v>1.0</v>
      </c>
      <c r="V84" s="30">
        <v>1.0</v>
      </c>
      <c r="W84" s="30">
        <v>1.0</v>
      </c>
      <c r="X84" s="30">
        <v>1.0</v>
      </c>
      <c r="Y84" s="30">
        <v>1.0</v>
      </c>
      <c r="Z84" s="30">
        <v>1.0</v>
      </c>
      <c r="AA84" s="30">
        <v>1.0</v>
      </c>
      <c r="AB84" s="40">
        <v>0.0</v>
      </c>
      <c r="AC84" s="30">
        <v>0.0</v>
      </c>
      <c r="AD84" s="30">
        <v>0.0</v>
      </c>
    </row>
    <row r="85" ht="15.75" customHeight="1">
      <c r="A85" s="34"/>
      <c r="B85" s="26" t="s">
        <v>95</v>
      </c>
      <c r="C85" s="27" t="s">
        <v>174</v>
      </c>
      <c r="D85" s="21"/>
      <c r="E85" s="29" t="s">
        <v>119</v>
      </c>
      <c r="F85" s="21"/>
      <c r="G85" s="30">
        <v>1.0</v>
      </c>
      <c r="H85" s="30">
        <v>1.0</v>
      </c>
      <c r="I85" s="30">
        <v>1.0</v>
      </c>
      <c r="J85" s="30">
        <v>1.0</v>
      </c>
      <c r="K85" s="30">
        <v>1.0</v>
      </c>
      <c r="L85" s="30">
        <v>1.0</v>
      </c>
      <c r="M85" s="30">
        <v>1.0</v>
      </c>
      <c r="N85" s="30">
        <v>1.0</v>
      </c>
      <c r="O85" s="30">
        <v>1.0</v>
      </c>
      <c r="P85" s="30">
        <v>1.0</v>
      </c>
      <c r="Q85" s="30">
        <v>1.0</v>
      </c>
      <c r="R85" s="30">
        <v>1.0</v>
      </c>
      <c r="S85" s="30">
        <v>1.0</v>
      </c>
      <c r="T85" s="30">
        <v>1.0</v>
      </c>
      <c r="U85" s="30">
        <v>1.0</v>
      </c>
      <c r="V85" s="30">
        <v>1.0</v>
      </c>
      <c r="W85" s="30">
        <v>1.0</v>
      </c>
      <c r="X85" s="30">
        <v>1.0</v>
      </c>
      <c r="Y85" s="30">
        <v>1.0</v>
      </c>
      <c r="Z85" s="30">
        <v>1.0</v>
      </c>
      <c r="AA85" s="30">
        <v>1.0</v>
      </c>
      <c r="AB85" s="30">
        <v>1.0</v>
      </c>
      <c r="AC85" s="40">
        <v>0.0</v>
      </c>
      <c r="AD85" s="30">
        <v>0.0</v>
      </c>
    </row>
    <row r="86" ht="15.75" customHeight="1">
      <c r="A86" s="34"/>
      <c r="B86" s="34"/>
      <c r="C86" s="27" t="s">
        <v>175</v>
      </c>
      <c r="D86" s="21"/>
      <c r="E86" s="29" t="s">
        <v>27</v>
      </c>
      <c r="F86" s="21"/>
      <c r="G86" s="30">
        <v>3.0</v>
      </c>
      <c r="H86" s="30">
        <v>2.0</v>
      </c>
      <c r="I86" s="30">
        <v>2.0</v>
      </c>
      <c r="J86" s="30">
        <v>2.0</v>
      </c>
      <c r="K86" s="30">
        <v>2.0</v>
      </c>
      <c r="L86" s="30">
        <v>2.0</v>
      </c>
      <c r="M86" s="30">
        <v>2.0</v>
      </c>
      <c r="N86" s="30">
        <v>2.0</v>
      </c>
      <c r="O86" s="30">
        <v>2.0</v>
      </c>
      <c r="P86" s="30">
        <v>2.0</v>
      </c>
      <c r="Q86" s="30">
        <v>2.0</v>
      </c>
      <c r="R86" s="30">
        <v>2.0</v>
      </c>
      <c r="S86" s="30">
        <v>2.0</v>
      </c>
      <c r="T86" s="30">
        <v>2.0</v>
      </c>
      <c r="U86" s="30">
        <v>2.0</v>
      </c>
      <c r="V86" s="30">
        <v>2.0</v>
      </c>
      <c r="W86" s="30">
        <v>2.0</v>
      </c>
      <c r="X86" s="30">
        <v>2.0</v>
      </c>
      <c r="Y86" s="30">
        <v>2.0</v>
      </c>
      <c r="Z86" s="30">
        <v>2.0</v>
      </c>
      <c r="AA86" s="30">
        <v>2.0</v>
      </c>
      <c r="AB86" s="30">
        <v>2.0</v>
      </c>
      <c r="AC86" s="40">
        <v>0.0</v>
      </c>
      <c r="AD86" s="30">
        <v>0.0</v>
      </c>
    </row>
    <row r="87" ht="15.75" customHeight="1">
      <c r="A87" s="34"/>
      <c r="B87" s="34"/>
      <c r="C87" s="29"/>
      <c r="D87" s="21"/>
      <c r="E87" s="29"/>
      <c r="F87" s="21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64"/>
      <c r="AC87" s="65">
        <v>1.0</v>
      </c>
      <c r="AD87" s="30">
        <v>0.0</v>
      </c>
    </row>
    <row r="88" ht="15.75" customHeight="1">
      <c r="A88" s="34"/>
      <c r="B88" s="34"/>
      <c r="C88" s="27" t="s">
        <v>176</v>
      </c>
      <c r="D88" s="21"/>
      <c r="E88" s="29" t="s">
        <v>115</v>
      </c>
      <c r="F88" s="21"/>
      <c r="G88" s="30">
        <v>2.0</v>
      </c>
      <c r="H88" s="30">
        <v>2.0</v>
      </c>
      <c r="I88" s="30">
        <v>2.0</v>
      </c>
      <c r="J88" s="30">
        <v>2.0</v>
      </c>
      <c r="K88" s="30">
        <v>2.0</v>
      </c>
      <c r="L88" s="30">
        <v>2.0</v>
      </c>
      <c r="M88" s="30">
        <v>2.0</v>
      </c>
      <c r="N88" s="30">
        <v>2.0</v>
      </c>
      <c r="O88" s="30">
        <v>2.0</v>
      </c>
      <c r="P88" s="30">
        <v>2.0</v>
      </c>
      <c r="Q88" s="30">
        <v>2.0</v>
      </c>
      <c r="R88" s="30">
        <v>2.0</v>
      </c>
      <c r="S88" s="30">
        <v>2.0</v>
      </c>
      <c r="T88" s="30">
        <v>2.0</v>
      </c>
      <c r="U88" s="30">
        <v>2.0</v>
      </c>
      <c r="V88" s="30">
        <v>2.0</v>
      </c>
      <c r="W88" s="30">
        <v>2.0</v>
      </c>
      <c r="X88" s="30">
        <v>2.0</v>
      </c>
      <c r="Y88" s="30">
        <v>2.0</v>
      </c>
      <c r="Z88" s="30">
        <v>2.0</v>
      </c>
      <c r="AA88" s="30">
        <v>2.0</v>
      </c>
      <c r="AB88" s="30">
        <v>2.0</v>
      </c>
      <c r="AC88" s="40">
        <v>0.0</v>
      </c>
      <c r="AD88" s="30">
        <v>0.0</v>
      </c>
    </row>
    <row r="89" ht="15.75" customHeight="1">
      <c r="A89" s="34"/>
      <c r="B89" s="34"/>
      <c r="C89" s="27" t="s">
        <v>177</v>
      </c>
      <c r="D89" s="21"/>
      <c r="E89" s="29" t="s">
        <v>113</v>
      </c>
      <c r="F89" s="21"/>
      <c r="G89" s="30">
        <v>1.0</v>
      </c>
      <c r="H89" s="30">
        <v>2.0</v>
      </c>
      <c r="I89" s="30">
        <v>2.0</v>
      </c>
      <c r="J89" s="30">
        <v>2.0</v>
      </c>
      <c r="K89" s="30">
        <v>2.0</v>
      </c>
      <c r="L89" s="30">
        <v>2.0</v>
      </c>
      <c r="M89" s="30">
        <v>2.0</v>
      </c>
      <c r="N89" s="30">
        <v>2.0</v>
      </c>
      <c r="O89" s="30">
        <v>2.0</v>
      </c>
      <c r="P89" s="30">
        <v>2.0</v>
      </c>
      <c r="Q89" s="30">
        <v>2.0</v>
      </c>
      <c r="R89" s="30">
        <v>2.0</v>
      </c>
      <c r="S89" s="30">
        <v>2.0</v>
      </c>
      <c r="T89" s="30">
        <v>2.0</v>
      </c>
      <c r="U89" s="30">
        <v>2.0</v>
      </c>
      <c r="V89" s="30">
        <v>2.0</v>
      </c>
      <c r="W89" s="30">
        <v>2.0</v>
      </c>
      <c r="X89" s="30">
        <v>2.0</v>
      </c>
      <c r="Y89" s="30">
        <v>2.0</v>
      </c>
      <c r="Z89" s="30">
        <v>2.0</v>
      </c>
      <c r="AA89" s="30">
        <v>2.0</v>
      </c>
      <c r="AB89" s="30">
        <v>1.0</v>
      </c>
      <c r="AC89" s="40">
        <v>0.0</v>
      </c>
      <c r="AD89" s="30">
        <v>0.0</v>
      </c>
    </row>
    <row r="90" ht="15.75" customHeight="1">
      <c r="A90" s="34"/>
      <c r="B90" s="34"/>
      <c r="C90" s="29"/>
      <c r="D90" s="21"/>
      <c r="E90" s="29"/>
      <c r="F90" s="21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64"/>
      <c r="AC90" s="62">
        <v>1.0</v>
      </c>
      <c r="AD90" s="30"/>
    </row>
    <row r="91" ht="15.75" customHeight="1">
      <c r="A91" s="34"/>
      <c r="B91" s="34"/>
      <c r="C91" s="27" t="s">
        <v>178</v>
      </c>
      <c r="D91" s="21"/>
      <c r="E91" s="29" t="s">
        <v>113</v>
      </c>
      <c r="F91" s="21"/>
      <c r="G91" s="30">
        <v>2.0</v>
      </c>
      <c r="H91" s="30">
        <v>2.0</v>
      </c>
      <c r="I91" s="30">
        <v>2.0</v>
      </c>
      <c r="J91" s="30">
        <v>2.0</v>
      </c>
      <c r="K91" s="30">
        <v>2.0</v>
      </c>
      <c r="L91" s="30">
        <v>2.0</v>
      </c>
      <c r="M91" s="30">
        <v>2.0</v>
      </c>
      <c r="N91" s="30">
        <v>2.0</v>
      </c>
      <c r="O91" s="30">
        <v>2.0</v>
      </c>
      <c r="P91" s="30">
        <v>2.0</v>
      </c>
      <c r="Q91" s="30">
        <v>2.0</v>
      </c>
      <c r="R91" s="30">
        <v>2.0</v>
      </c>
      <c r="S91" s="30">
        <v>2.0</v>
      </c>
      <c r="T91" s="30">
        <v>2.0</v>
      </c>
      <c r="U91" s="30">
        <v>2.0</v>
      </c>
      <c r="V91" s="30">
        <v>2.0</v>
      </c>
      <c r="W91" s="30">
        <v>2.0</v>
      </c>
      <c r="X91" s="30">
        <v>2.0</v>
      </c>
      <c r="Y91" s="30">
        <v>2.0</v>
      </c>
      <c r="Z91" s="30">
        <v>2.0</v>
      </c>
      <c r="AA91" s="30">
        <v>2.0</v>
      </c>
      <c r="AB91" s="30">
        <v>2.0</v>
      </c>
      <c r="AC91" s="40">
        <v>0.0</v>
      </c>
      <c r="AD91" s="30">
        <v>0.0</v>
      </c>
    </row>
    <row r="92" ht="15.75" customHeight="1">
      <c r="A92" s="34"/>
      <c r="B92" s="34"/>
      <c r="C92" s="63" t="s">
        <v>179</v>
      </c>
      <c r="D92" s="21"/>
      <c r="E92" s="29" t="s">
        <v>115</v>
      </c>
      <c r="F92" s="21"/>
      <c r="G92" s="30">
        <v>1.0</v>
      </c>
      <c r="H92" s="30">
        <v>1.0</v>
      </c>
      <c r="I92" s="30">
        <v>1.0</v>
      </c>
      <c r="J92" s="30">
        <v>1.0</v>
      </c>
      <c r="K92" s="30">
        <v>1.0</v>
      </c>
      <c r="L92" s="30">
        <v>1.0</v>
      </c>
      <c r="M92" s="30">
        <v>1.0</v>
      </c>
      <c r="N92" s="30">
        <v>1.0</v>
      </c>
      <c r="O92" s="30">
        <v>1.0</v>
      </c>
      <c r="P92" s="30">
        <v>1.0</v>
      </c>
      <c r="Q92" s="30">
        <v>1.0</v>
      </c>
      <c r="R92" s="30">
        <v>1.0</v>
      </c>
      <c r="S92" s="30">
        <v>1.0</v>
      </c>
      <c r="T92" s="30">
        <v>1.0</v>
      </c>
      <c r="U92" s="30">
        <v>1.0</v>
      </c>
      <c r="V92" s="30">
        <v>1.0</v>
      </c>
      <c r="W92" s="30">
        <v>1.0</v>
      </c>
      <c r="X92" s="30">
        <v>1.0</v>
      </c>
      <c r="Y92" s="30">
        <v>1.0</v>
      </c>
      <c r="Z92" s="30">
        <v>1.0</v>
      </c>
      <c r="AA92" s="30">
        <v>1.0</v>
      </c>
      <c r="AB92" s="30">
        <v>1.0</v>
      </c>
      <c r="AC92" s="40">
        <v>0.0</v>
      </c>
      <c r="AD92" s="30">
        <v>0.0</v>
      </c>
    </row>
    <row r="93" ht="15.75" customHeight="1">
      <c r="A93" s="34"/>
      <c r="B93" s="34"/>
      <c r="C93" s="63" t="s">
        <v>180</v>
      </c>
      <c r="D93" s="21"/>
      <c r="E93" s="29" t="s">
        <v>119</v>
      </c>
      <c r="F93" s="21"/>
      <c r="G93" s="30">
        <v>2.0</v>
      </c>
      <c r="H93" s="30">
        <v>2.0</v>
      </c>
      <c r="I93" s="30">
        <v>2.0</v>
      </c>
      <c r="J93" s="30">
        <v>2.0</v>
      </c>
      <c r="K93" s="30">
        <v>2.0</v>
      </c>
      <c r="L93" s="30">
        <v>2.0</v>
      </c>
      <c r="M93" s="30">
        <v>2.0</v>
      </c>
      <c r="N93" s="30">
        <v>2.0</v>
      </c>
      <c r="O93" s="30">
        <v>2.0</v>
      </c>
      <c r="P93" s="30">
        <v>2.0</v>
      </c>
      <c r="Q93" s="30">
        <v>2.0</v>
      </c>
      <c r="R93" s="30">
        <v>2.0</v>
      </c>
      <c r="S93" s="30">
        <v>2.0</v>
      </c>
      <c r="T93" s="30">
        <v>2.0</v>
      </c>
      <c r="U93" s="30">
        <v>2.0</v>
      </c>
      <c r="V93" s="30">
        <v>2.0</v>
      </c>
      <c r="W93" s="30">
        <v>2.0</v>
      </c>
      <c r="X93" s="30">
        <v>2.0</v>
      </c>
      <c r="Y93" s="30">
        <v>2.0</v>
      </c>
      <c r="Z93" s="30">
        <v>2.0</v>
      </c>
      <c r="AA93" s="30">
        <v>2.0</v>
      </c>
      <c r="AB93" s="30">
        <v>2.0</v>
      </c>
      <c r="AC93" s="40">
        <v>0.0</v>
      </c>
      <c r="AD93" s="30">
        <v>0.0</v>
      </c>
    </row>
    <row r="94" ht="15.75" customHeight="1">
      <c r="A94" s="34"/>
      <c r="B94" s="34"/>
      <c r="C94" s="63" t="s">
        <v>181</v>
      </c>
      <c r="D94" s="21"/>
      <c r="E94" s="29" t="s">
        <v>27</v>
      </c>
      <c r="F94" s="21"/>
      <c r="G94" s="30">
        <v>1.0</v>
      </c>
      <c r="H94" s="30">
        <v>1.0</v>
      </c>
      <c r="I94" s="30">
        <v>1.0</v>
      </c>
      <c r="J94" s="30">
        <v>1.0</v>
      </c>
      <c r="K94" s="30">
        <v>1.0</v>
      </c>
      <c r="L94" s="30">
        <v>1.0</v>
      </c>
      <c r="M94" s="30">
        <v>1.0</v>
      </c>
      <c r="N94" s="30">
        <v>1.0</v>
      </c>
      <c r="O94" s="30">
        <v>1.0</v>
      </c>
      <c r="P94" s="30">
        <v>1.0</v>
      </c>
      <c r="Q94" s="30">
        <v>1.0</v>
      </c>
      <c r="R94" s="30">
        <v>1.0</v>
      </c>
      <c r="S94" s="30">
        <v>1.0</v>
      </c>
      <c r="T94" s="30">
        <v>1.0</v>
      </c>
      <c r="U94" s="30">
        <v>1.0</v>
      </c>
      <c r="V94" s="30">
        <v>1.0</v>
      </c>
      <c r="W94" s="30">
        <v>1.0</v>
      </c>
      <c r="X94" s="30">
        <v>1.0</v>
      </c>
      <c r="Y94" s="30">
        <v>1.0</v>
      </c>
      <c r="Z94" s="30">
        <v>1.0</v>
      </c>
      <c r="AA94" s="30">
        <v>1.0</v>
      </c>
      <c r="AB94" s="30">
        <v>1.0</v>
      </c>
      <c r="AC94" s="40">
        <v>0.0</v>
      </c>
      <c r="AD94" s="30">
        <v>0.0</v>
      </c>
    </row>
    <row r="95" ht="15.75" customHeight="1">
      <c r="A95" s="34"/>
      <c r="B95" s="45"/>
      <c r="C95" s="63" t="s">
        <v>182</v>
      </c>
      <c r="D95" s="21"/>
      <c r="E95" s="29" t="s">
        <v>119</v>
      </c>
      <c r="F95" s="21"/>
      <c r="G95" s="30">
        <v>1.0</v>
      </c>
      <c r="H95" s="30">
        <v>1.0</v>
      </c>
      <c r="I95" s="30">
        <v>1.0</v>
      </c>
      <c r="J95" s="30">
        <v>1.0</v>
      </c>
      <c r="K95" s="30">
        <v>1.0</v>
      </c>
      <c r="L95" s="30">
        <v>1.0</v>
      </c>
      <c r="M95" s="30">
        <v>1.0</v>
      </c>
      <c r="N95" s="30">
        <v>1.0</v>
      </c>
      <c r="O95" s="30">
        <v>1.0</v>
      </c>
      <c r="P95" s="30">
        <v>1.0</v>
      </c>
      <c r="Q95" s="30">
        <v>1.0</v>
      </c>
      <c r="R95" s="30">
        <v>1.0</v>
      </c>
      <c r="S95" s="30">
        <v>1.0</v>
      </c>
      <c r="T95" s="30">
        <v>1.0</v>
      </c>
      <c r="U95" s="30">
        <v>1.0</v>
      </c>
      <c r="V95" s="30">
        <v>1.0</v>
      </c>
      <c r="W95" s="30">
        <v>1.0</v>
      </c>
      <c r="X95" s="30">
        <v>1.0</v>
      </c>
      <c r="Y95" s="30">
        <v>1.0</v>
      </c>
      <c r="Z95" s="30">
        <v>1.0</v>
      </c>
      <c r="AA95" s="30">
        <v>1.0</v>
      </c>
      <c r="AB95" s="30">
        <v>1.0</v>
      </c>
      <c r="AC95" s="40">
        <v>0.0</v>
      </c>
      <c r="AD95" s="30">
        <v>0.0</v>
      </c>
    </row>
    <row r="96" ht="15.75" customHeight="1">
      <c r="A96" s="34"/>
      <c r="B96" s="26" t="s">
        <v>183</v>
      </c>
      <c r="C96" s="27" t="s">
        <v>184</v>
      </c>
      <c r="D96" s="21"/>
      <c r="E96" s="29" t="s">
        <v>25</v>
      </c>
      <c r="F96" s="21"/>
      <c r="G96" s="30">
        <v>5.0</v>
      </c>
      <c r="H96" s="30">
        <v>5.0</v>
      </c>
      <c r="I96" s="30">
        <v>5.0</v>
      </c>
      <c r="J96" s="30">
        <v>5.0</v>
      </c>
      <c r="K96" s="30">
        <v>5.0</v>
      </c>
      <c r="L96" s="30">
        <v>5.0</v>
      </c>
      <c r="M96" s="30">
        <v>5.0</v>
      </c>
      <c r="N96" s="30">
        <v>5.0</v>
      </c>
      <c r="O96" s="30">
        <v>5.0</v>
      </c>
      <c r="P96" s="30">
        <v>5.0</v>
      </c>
      <c r="Q96" s="30">
        <v>5.0</v>
      </c>
      <c r="R96" s="30">
        <v>5.0</v>
      </c>
      <c r="S96" s="30">
        <v>5.0</v>
      </c>
      <c r="T96" s="30">
        <v>5.0</v>
      </c>
      <c r="U96" s="30">
        <v>5.0</v>
      </c>
      <c r="V96" s="30">
        <v>5.0</v>
      </c>
      <c r="W96" s="30">
        <v>5.0</v>
      </c>
      <c r="X96" s="30">
        <v>5.0</v>
      </c>
      <c r="Y96" s="30">
        <v>5.0</v>
      </c>
      <c r="Z96" s="30">
        <v>5.0</v>
      </c>
      <c r="AA96" s="30">
        <v>5.0</v>
      </c>
      <c r="AB96" s="30">
        <v>5.0</v>
      </c>
      <c r="AC96" s="30">
        <v>5.0</v>
      </c>
      <c r="AD96" s="40">
        <v>0.0</v>
      </c>
    </row>
    <row r="97" ht="15.75" customHeight="1">
      <c r="A97" s="34"/>
      <c r="B97" s="45"/>
      <c r="C97" s="27" t="s">
        <v>185</v>
      </c>
      <c r="D97" s="21"/>
      <c r="E97" s="29" t="s">
        <v>25</v>
      </c>
      <c r="F97" s="21"/>
      <c r="G97" s="30">
        <v>5.0</v>
      </c>
      <c r="H97" s="30">
        <v>5.0</v>
      </c>
      <c r="I97" s="30">
        <v>5.0</v>
      </c>
      <c r="J97" s="30">
        <v>5.0</v>
      </c>
      <c r="K97" s="30">
        <v>5.0</v>
      </c>
      <c r="L97" s="30">
        <v>5.0</v>
      </c>
      <c r="M97" s="30">
        <v>5.0</v>
      </c>
      <c r="N97" s="30">
        <v>5.0</v>
      </c>
      <c r="O97" s="30">
        <v>5.0</v>
      </c>
      <c r="P97" s="30">
        <v>5.0</v>
      </c>
      <c r="Q97" s="30">
        <v>5.0</v>
      </c>
      <c r="R97" s="30">
        <v>5.0</v>
      </c>
      <c r="S97" s="30">
        <v>5.0</v>
      </c>
      <c r="T97" s="30">
        <v>5.0</v>
      </c>
      <c r="U97" s="30">
        <v>5.0</v>
      </c>
      <c r="V97" s="30">
        <v>5.0</v>
      </c>
      <c r="W97" s="30">
        <v>5.0</v>
      </c>
      <c r="X97" s="30">
        <v>5.0</v>
      </c>
      <c r="Y97" s="30">
        <v>5.0</v>
      </c>
      <c r="Z97" s="30">
        <v>5.0</v>
      </c>
      <c r="AA97" s="30">
        <v>5.0</v>
      </c>
      <c r="AB97" s="30">
        <v>5.0</v>
      </c>
      <c r="AC97" s="30">
        <v>5.0</v>
      </c>
      <c r="AD97" s="40">
        <v>0.0</v>
      </c>
    </row>
    <row r="98" ht="15.75" customHeight="1">
      <c r="A98" s="34"/>
      <c r="B98" s="67" t="s">
        <v>19</v>
      </c>
      <c r="C98" s="49"/>
      <c r="D98" s="50"/>
      <c r="E98" s="51" t="s">
        <v>12</v>
      </c>
      <c r="F98" s="21"/>
      <c r="G98" s="29">
        <f>SUM(G16:G97)</f>
        <v>151</v>
      </c>
      <c r="H98" s="21"/>
      <c r="I98" s="30">
        <f t="shared" ref="I98:J98" si="2">SUM(I16:I97)</f>
        <v>156</v>
      </c>
      <c r="J98" s="30">
        <f t="shared" si="2"/>
        <v>144</v>
      </c>
      <c r="K98" s="30">
        <f>SUM(K16:K97)-K18</f>
        <v>142</v>
      </c>
      <c r="L98" s="30">
        <f t="shared" ref="L98:N98" si="3">SUM(L16:L97)</f>
        <v>138</v>
      </c>
      <c r="M98" s="30">
        <f t="shared" si="3"/>
        <v>133</v>
      </c>
      <c r="N98" s="30">
        <f t="shared" si="3"/>
        <v>121</v>
      </c>
      <c r="O98" s="30">
        <f>SUM(O16:O97)-O30</f>
        <v>116</v>
      </c>
      <c r="P98" s="30">
        <f t="shared" ref="P98:Q98" si="4">SUM(P16:P97)</f>
        <v>114</v>
      </c>
      <c r="Q98" s="30">
        <f t="shared" si="4"/>
        <v>104</v>
      </c>
      <c r="R98" s="30">
        <f>SUM(R16:R97)-R42</f>
        <v>96</v>
      </c>
      <c r="S98" s="30">
        <f>SUM(S16:S97)-S44</f>
        <v>89</v>
      </c>
      <c r="T98" s="30">
        <f t="shared" ref="T98:AA98" si="5">SUM(T16:T97)</f>
        <v>85</v>
      </c>
      <c r="U98" s="30">
        <f t="shared" si="5"/>
        <v>79</v>
      </c>
      <c r="V98" s="30">
        <f t="shared" si="5"/>
        <v>76</v>
      </c>
      <c r="W98" s="30">
        <f t="shared" si="5"/>
        <v>65</v>
      </c>
      <c r="X98" s="30">
        <f t="shared" si="5"/>
        <v>55</v>
      </c>
      <c r="Y98" s="30">
        <f t="shared" si="5"/>
        <v>45</v>
      </c>
      <c r="Z98" s="30">
        <f t="shared" si="5"/>
        <v>38</v>
      </c>
      <c r="AA98" s="30">
        <f t="shared" si="5"/>
        <v>28</v>
      </c>
      <c r="AB98" s="30">
        <f>SUM(AB16:AB97)-AB84</f>
        <v>24</v>
      </c>
      <c r="AC98" s="30">
        <f t="shared" ref="AC98:AD98" si="6">SUM(AC16:AC97)-AC90</f>
        <v>11</v>
      </c>
      <c r="AD98" s="30">
        <f t="shared" si="6"/>
        <v>0</v>
      </c>
    </row>
    <row r="99" ht="15.75" customHeight="1">
      <c r="A99" s="45"/>
      <c r="B99" s="52"/>
      <c r="C99" s="53"/>
      <c r="D99" s="54"/>
      <c r="E99" s="51" t="s">
        <v>13</v>
      </c>
      <c r="F99" s="21"/>
      <c r="G99" s="29">
        <f>SUM(H16:H97)</f>
        <v>156</v>
      </c>
      <c r="H99" s="21"/>
      <c r="I99" s="30">
        <f>SUM(I16:I97)</f>
        <v>156</v>
      </c>
      <c r="J99" s="30">
        <f>SUM(J16:J97)+K18</f>
        <v>146</v>
      </c>
      <c r="K99" s="30">
        <f>SUM(K16:K97)-K18</f>
        <v>142</v>
      </c>
      <c r="L99" s="30">
        <f t="shared" ref="L99:M99" si="7">SUM(L16:L97)</f>
        <v>138</v>
      </c>
      <c r="M99" s="30">
        <f t="shared" si="7"/>
        <v>133</v>
      </c>
      <c r="N99" s="30">
        <f>SUM(N16:N97)+O30</f>
        <v>126</v>
      </c>
      <c r="O99" s="30">
        <f>SUM(O16:O97)-O30</f>
        <v>116</v>
      </c>
      <c r="P99" s="30">
        <f>SUM(P16:P97)-P33</f>
        <v>112</v>
      </c>
      <c r="Q99" s="30">
        <f>SUM(Q16:Q97)+R42</f>
        <v>107</v>
      </c>
      <c r="R99" s="30">
        <f>SUM(R16:R97)-R42+S44</f>
        <v>97</v>
      </c>
      <c r="S99" s="30">
        <f>SUM(S16:S97)-S44</f>
        <v>89</v>
      </c>
      <c r="T99" s="30">
        <f>SUM(T16:T97)-T48</f>
        <v>83</v>
      </c>
      <c r="U99" s="30">
        <f>SUM(U16:U97)</f>
        <v>79</v>
      </c>
      <c r="V99" s="30">
        <f>SUM(V16:V97)-V54</f>
        <v>75</v>
      </c>
      <c r="W99" s="30">
        <f t="shared" ref="W99:Y99" si="8">SUM(W16:W97)</f>
        <v>65</v>
      </c>
      <c r="X99" s="30">
        <f t="shared" si="8"/>
        <v>55</v>
      </c>
      <c r="Y99" s="30">
        <f t="shared" si="8"/>
        <v>45</v>
      </c>
      <c r="Z99" s="30">
        <f>SUM(Z16:Z97)-Z67</f>
        <v>38</v>
      </c>
      <c r="AA99" s="30">
        <f>SUM(AA16:AA97)+AB84-AA77</f>
        <v>28</v>
      </c>
      <c r="AB99" s="30">
        <f>SUM(AB16:AB97)-AB84+AC90</f>
        <v>25</v>
      </c>
      <c r="AC99" s="30">
        <f t="shared" ref="AC99:AD99" si="9">SUM(AC16:AC97)-AC90-AC87</f>
        <v>10</v>
      </c>
      <c r="AD99" s="30">
        <f t="shared" si="9"/>
        <v>0</v>
      </c>
    </row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>
      <c r="C120" s="68"/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6"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C44:D44"/>
    <mergeCell ref="E44:F44"/>
    <mergeCell ref="C45:D45"/>
    <mergeCell ref="E45:F45"/>
    <mergeCell ref="C46:D46"/>
    <mergeCell ref="E46:F46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85:D85"/>
    <mergeCell ref="C86:D86"/>
    <mergeCell ref="C87:D87"/>
    <mergeCell ref="E81:F81"/>
    <mergeCell ref="E82:F82"/>
    <mergeCell ref="C83:D83"/>
    <mergeCell ref="E83:F83"/>
    <mergeCell ref="C84:D84"/>
    <mergeCell ref="E84:F84"/>
    <mergeCell ref="E85:F85"/>
    <mergeCell ref="C90:D90"/>
    <mergeCell ref="C91:D91"/>
    <mergeCell ref="C92:D92"/>
    <mergeCell ref="C120:D120"/>
    <mergeCell ref="E86:F86"/>
    <mergeCell ref="E87:F87"/>
    <mergeCell ref="C88:D88"/>
    <mergeCell ref="E88:F88"/>
    <mergeCell ref="C89:D89"/>
    <mergeCell ref="E89:F89"/>
    <mergeCell ref="E90:F90"/>
    <mergeCell ref="C95:D95"/>
    <mergeCell ref="C96:D96"/>
    <mergeCell ref="G98:H98"/>
    <mergeCell ref="G99:H99"/>
    <mergeCell ref="E91:F91"/>
    <mergeCell ref="E92:F92"/>
    <mergeCell ref="C93:D93"/>
    <mergeCell ref="E93:F93"/>
    <mergeCell ref="C94:D94"/>
    <mergeCell ref="E94:F94"/>
    <mergeCell ref="E95:F95"/>
    <mergeCell ref="E96:F96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C27:D27"/>
    <mergeCell ref="C28:D28"/>
    <mergeCell ref="C29:D29"/>
    <mergeCell ref="C30:D30"/>
    <mergeCell ref="C31:D31"/>
    <mergeCell ref="C32:D32"/>
    <mergeCell ref="B85:B95"/>
    <mergeCell ref="B96:B97"/>
    <mergeCell ref="C97:D97"/>
    <mergeCell ref="E97:F97"/>
    <mergeCell ref="B98:D99"/>
    <mergeCell ref="E98:F98"/>
    <mergeCell ref="E99:F99"/>
    <mergeCell ref="A4:B4"/>
    <mergeCell ref="A16:A99"/>
    <mergeCell ref="B20:B30"/>
    <mergeCell ref="B31:B42"/>
    <mergeCell ref="B43:B64"/>
    <mergeCell ref="B65:B74"/>
    <mergeCell ref="B75:B84"/>
    <mergeCell ref="E34:F34"/>
    <mergeCell ref="E35:F35"/>
    <mergeCell ref="E27:F27"/>
    <mergeCell ref="E28:F28"/>
    <mergeCell ref="E29:F29"/>
    <mergeCell ref="E30:F30"/>
    <mergeCell ref="E31:F31"/>
    <mergeCell ref="E32:F32"/>
    <mergeCell ref="E33:F33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C50:D50"/>
    <mergeCell ref="C51:D51"/>
    <mergeCell ref="C52:D52"/>
    <mergeCell ref="C47:D47"/>
    <mergeCell ref="E47:F47"/>
    <mergeCell ref="C48:D48"/>
    <mergeCell ref="E48:F48"/>
    <mergeCell ref="C49:D49"/>
    <mergeCell ref="E49:F49"/>
    <mergeCell ref="E50:F50"/>
    <mergeCell ref="C55:D55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9.0"/>
    <col customWidth="1" min="3" max="3" width="54.71"/>
    <col customWidth="1" min="4" max="4" width="11.57"/>
    <col customWidth="1" min="5" max="5" width="9.57"/>
    <col customWidth="1" min="6" max="6" width="19.29"/>
    <col customWidth="1" min="7" max="7" width="6.0"/>
    <col customWidth="1" min="8" max="8" width="6.14"/>
    <col customWidth="1" min="9" max="12" width="6.0"/>
    <col customWidth="1" min="13" max="13" width="6.14"/>
    <col customWidth="1" min="14" max="17" width="6.0"/>
    <col customWidth="1" min="18" max="18" width="6.14"/>
    <col customWidth="1" min="19" max="21" width="6.0"/>
    <col customWidth="1" min="22" max="24" width="6.14"/>
    <col customWidth="1" min="25" max="26" width="6.0"/>
    <col customWidth="1" min="27" max="27" width="6.14"/>
    <col customWidth="1" min="28" max="28" width="6.0"/>
    <col customWidth="1" min="29" max="29" width="9.14"/>
  </cols>
  <sheetData>
    <row r="1" ht="16.5" customHeight="1">
      <c r="A1" s="1" t="s">
        <v>0</v>
      </c>
      <c r="B1" s="2"/>
      <c r="C1" s="55" t="s">
        <v>99</v>
      </c>
      <c r="D1" s="4"/>
      <c r="E1" s="5"/>
      <c r="F1" s="6" t="s">
        <v>100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6.5" customHeight="1">
      <c r="A2" s="1" t="s">
        <v>3</v>
      </c>
      <c r="B2" s="2"/>
      <c r="C2" s="7" t="s">
        <v>186</v>
      </c>
      <c r="D2" s="4"/>
      <c r="E2" s="56"/>
      <c r="F2" s="9" t="s">
        <v>102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16.5" customHeight="1">
      <c r="A3" s="1" t="s">
        <v>6</v>
      </c>
      <c r="B3" s="2"/>
      <c r="C3" s="10">
        <v>45615.0</v>
      </c>
      <c r="D3" s="4"/>
      <c r="E3" s="8"/>
      <c r="F3" s="9" t="s">
        <v>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18.0" customHeight="1">
      <c r="A4" s="1" t="s">
        <v>8</v>
      </c>
      <c r="B4" s="2"/>
      <c r="C4" s="10">
        <v>45634.0</v>
      </c>
      <c r="D4" s="4" t="s">
        <v>187</v>
      </c>
      <c r="E4" s="57"/>
      <c r="F4" s="9" t="s">
        <v>103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ht="18.0" customHeight="1">
      <c r="A5" s="4"/>
      <c r="B5" s="4"/>
      <c r="C5" s="4"/>
      <c r="D5" s="4"/>
      <c r="E5" s="11"/>
      <c r="F5" s="12" t="s">
        <v>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ht="16.5" customHeight="1">
      <c r="A6" s="4"/>
      <c r="B6" s="13" t="s">
        <v>188</v>
      </c>
      <c r="C6" s="14"/>
      <c r="D6" s="14"/>
      <c r="E6" s="2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ht="16.5" customHeight="1">
      <c r="A7" s="4"/>
      <c r="B7" s="15" t="s">
        <v>10</v>
      </c>
      <c r="C7" s="15" t="s">
        <v>11</v>
      </c>
      <c r="D7" s="15" t="s">
        <v>12</v>
      </c>
      <c r="E7" s="15" t="s">
        <v>13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ht="16.5" customHeight="1">
      <c r="A8" s="4"/>
      <c r="B8" s="16">
        <v>1.0</v>
      </c>
      <c r="C8" s="7" t="s">
        <v>105</v>
      </c>
      <c r="D8" s="7">
        <f>SUMIF($E$16:$F$107,"Thành",$G$16:$G$107)+SUMIF($E$16:$F$107,"All team",$G$16:$G$107)/5+SUMIF($E$16:$F$107,"Thành,Hoàng",$G$16:$G$107)/2</f>
        <v>59.7</v>
      </c>
      <c r="E8" s="7">
        <f>SUMIF($E$16:$F$107,"Thành",$H$16:$H$107)+SUMIF($E$16:$F$107,"ALL team",$H$16:$H$107)/5+SUMIF($E$16:$F$107,"Thành,Hoàng",$H$16:$H$107)/2</f>
        <v>59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ht="16.5" customHeight="1">
      <c r="A9" s="4"/>
      <c r="B9" s="16">
        <v>2.0</v>
      </c>
      <c r="C9" s="7" t="s">
        <v>106</v>
      </c>
      <c r="D9" s="7">
        <f>SUMIF($E$16:$F$107,"Mạnh",$G$16:$G$107)+SUMIF($E$16:$F$107,"All team",$G$16:$G$107)/5+SUMIF($E$16:$F$107,"Mạnh,Lộc",$G$16:$G$107)/2+SUMIF($E$16:$F$107,"Mạnh,Lộc,Phương,Hoàng",$G$16:$G$107)/4</f>
        <v>24.2</v>
      </c>
      <c r="E9" s="7">
        <f>SUMIF($E$16:$F$107,"Mạnh",$H$16:$H$107)+SUMIF($E$16:$F$107,"ALL team",$H$16:$H$107)/5+SUMIF($E$16:$F$107,"Mạnh,Lộc",$H$16:$H$107)/2+SUMIF($E$16:$F$107,"Mạnh,Lộc,Phương,Hoàng",$H$16:$H$107)/4</f>
        <v>27.5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ht="16.5" customHeight="1">
      <c r="A10" s="4"/>
      <c r="B10" s="16">
        <v>3.0</v>
      </c>
      <c r="C10" s="7" t="s">
        <v>107</v>
      </c>
      <c r="D10" s="7">
        <f>SUMIF($E$16:$F$107,"Phương",$G$16:$G$107)+SUMIF($E$16:$F$107,"All team",$G$16:$G$107)/5+SUMIF($E$16:$F$107,"Mạnh,Lộc,Phương,Hoàng",$G$16:$G$107)/4</f>
        <v>25.2</v>
      </c>
      <c r="E10" s="7">
        <f>SUMIF($E$16:$F$107,"Phương",$H$16:$H$107)+SUMIF($E$16:$F$107,"ALL team",$H$16:$H$107)/5+SUMIF($E$16:$F$107,"Mạnh,Lộc,Phương,Hoàng",$H$16:$H$107)/4</f>
        <v>25.5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16.5" customHeight="1">
      <c r="A11" s="4"/>
      <c r="B11" s="16">
        <v>4.0</v>
      </c>
      <c r="C11" s="7" t="s">
        <v>108</v>
      </c>
      <c r="D11" s="7">
        <f>SUMIF($E$16:$F$107,"Lộc",$G$16:$G$107)+SUMIF($E$16:$F$107,"All team",$G$16:$G$107)/5+SUMIF($E$16:$F$107,"Mạnh,Lộc",$G$16:$G$107)/2+SUMIF($E$16:$F$107,"Mạnh,Lộc,Phương,Hoàng",$G$16:$G$107)/4</f>
        <v>25.2</v>
      </c>
      <c r="E11" s="7">
        <f>SUMIF($E$16:$F$107,"Hoàng",$H$16:$H$107)+SUMIF($E$16:$F$107,"ALL team",$H$16:$H$107)/5+SUMIF($E$16:$F$107,"Mạnh,Lộc",$H$16:$H$107)/2+SUMIF($E$16:$F$107,"Mạnh,Lộc,Phương,Hoàng",$H$16:$H$107)/4</f>
        <v>24.5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ht="16.5" customHeight="1">
      <c r="A12" s="4"/>
      <c r="B12" s="16">
        <v>5.0</v>
      </c>
      <c r="C12" s="7" t="s">
        <v>109</v>
      </c>
      <c r="D12" s="7">
        <f>SUMIF($E$16:$F$107,"Hoàng",$G$16:$G$107)+SUMIF($E$16:$F$107,"All team",$G$16:$G$107)/5+SUMIF($E$16:$F$107,"Thành,Hoàng",$G$16:$G$107)/2+SUMIF($E$16:$F$107,"Mạnh,Lộc,Phương,Hoàng",$G$16:$G$107)/4</f>
        <v>32.7</v>
      </c>
      <c r="E12" s="7">
        <f>SUMIF($E$16:$F$107,"Hoàng",$H$16:$H$107)+SUMIF($E$16:$F$107,"ALL team",$H$16:$H$107)/5+SUMIF($E$16:$F$107,"Thành,Hoàng",$H$16:$H$107)/2+SUMIF($E$16:$F$107,"Mạnh,Lộc,Phương,Hoàng",$H$16:$H$107)/4</f>
        <v>32.5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ht="16.5" customHeight="1">
      <c r="A13" s="4"/>
      <c r="B13" s="13" t="s">
        <v>19</v>
      </c>
      <c r="C13" s="2"/>
      <c r="D13" s="18">
        <f t="shared" ref="D13:E13" si="1">SUM(D8:D12)</f>
        <v>167</v>
      </c>
      <c r="E13" s="18">
        <f t="shared" si="1"/>
        <v>169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ht="16.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ht="63.75" customHeight="1">
      <c r="A15" s="19" t="s">
        <v>20</v>
      </c>
      <c r="B15" s="19" t="s">
        <v>21</v>
      </c>
      <c r="C15" s="20" t="s">
        <v>22</v>
      </c>
      <c r="D15" s="21"/>
      <c r="E15" s="20" t="s">
        <v>23</v>
      </c>
      <c r="F15" s="21"/>
      <c r="G15" s="22" t="s">
        <v>12</v>
      </c>
      <c r="H15" s="22" t="s">
        <v>13</v>
      </c>
      <c r="I15" s="23">
        <v>45615.0</v>
      </c>
      <c r="J15" s="23">
        <v>45616.0</v>
      </c>
      <c r="K15" s="23">
        <v>45617.0</v>
      </c>
      <c r="L15" s="23">
        <v>45618.0</v>
      </c>
      <c r="M15" s="23">
        <v>45619.0</v>
      </c>
      <c r="N15" s="23">
        <v>45620.0</v>
      </c>
      <c r="O15" s="23">
        <v>45621.0</v>
      </c>
      <c r="P15" s="23">
        <v>45622.0</v>
      </c>
      <c r="Q15" s="23">
        <v>45623.0</v>
      </c>
      <c r="R15" s="23">
        <v>45624.0</v>
      </c>
      <c r="S15" s="23">
        <v>45625.0</v>
      </c>
      <c r="T15" s="23">
        <v>45626.0</v>
      </c>
      <c r="U15" s="23">
        <v>45627.0</v>
      </c>
      <c r="V15" s="23">
        <v>45628.0</v>
      </c>
      <c r="W15" s="23">
        <v>45629.0</v>
      </c>
      <c r="X15" s="23">
        <v>45630.0</v>
      </c>
      <c r="Y15" s="23">
        <v>45631.0</v>
      </c>
      <c r="Z15" s="23">
        <v>45632.0</v>
      </c>
      <c r="AA15" s="23">
        <v>45633.0</v>
      </c>
      <c r="AB15" s="23">
        <v>45634.0</v>
      </c>
      <c r="AC15" s="23">
        <v>45635.0</v>
      </c>
    </row>
    <row r="16" ht="16.5" customHeight="1">
      <c r="A16" s="26" t="s">
        <v>186</v>
      </c>
      <c r="B16" s="27" t="s">
        <v>24</v>
      </c>
      <c r="C16" s="28"/>
      <c r="D16" s="21"/>
      <c r="E16" s="29" t="s">
        <v>25</v>
      </c>
      <c r="F16" s="21"/>
      <c r="G16" s="30">
        <v>10.0</v>
      </c>
      <c r="H16" s="30">
        <v>10.0</v>
      </c>
      <c r="I16" s="30">
        <v>10.0</v>
      </c>
      <c r="J16" s="40">
        <v>0.0</v>
      </c>
      <c r="K16" s="30">
        <v>0.0</v>
      </c>
      <c r="L16" s="30">
        <v>0.0</v>
      </c>
      <c r="M16" s="30">
        <v>0.0</v>
      </c>
      <c r="N16" s="30">
        <v>0.0</v>
      </c>
      <c r="O16" s="30">
        <v>0.0</v>
      </c>
      <c r="P16" s="30">
        <v>0.0</v>
      </c>
      <c r="Q16" s="30">
        <v>0.0</v>
      </c>
      <c r="R16" s="30">
        <v>0.0</v>
      </c>
      <c r="S16" s="30">
        <v>0.0</v>
      </c>
      <c r="T16" s="30">
        <v>0.0</v>
      </c>
      <c r="U16" s="30">
        <v>0.0</v>
      </c>
      <c r="V16" s="30">
        <v>0.0</v>
      </c>
      <c r="W16" s="30">
        <v>0.0</v>
      </c>
      <c r="X16" s="30">
        <v>0.0</v>
      </c>
      <c r="Y16" s="30">
        <v>0.0</v>
      </c>
      <c r="Z16" s="30">
        <v>0.0</v>
      </c>
      <c r="AA16" s="30">
        <v>0.0</v>
      </c>
      <c r="AB16" s="30">
        <v>0.0</v>
      </c>
      <c r="AC16" s="30">
        <v>0.0</v>
      </c>
    </row>
    <row r="17" ht="16.5" customHeight="1">
      <c r="A17" s="34"/>
      <c r="B17" s="27" t="s">
        <v>189</v>
      </c>
      <c r="C17" s="28"/>
      <c r="D17" s="21"/>
      <c r="E17" s="29" t="s">
        <v>119</v>
      </c>
      <c r="F17" s="21"/>
      <c r="G17" s="30">
        <v>1.0</v>
      </c>
      <c r="H17" s="30">
        <v>2.0</v>
      </c>
      <c r="I17" s="30">
        <v>2.0</v>
      </c>
      <c r="J17" s="30">
        <v>1.0</v>
      </c>
      <c r="K17" s="40">
        <v>0.0</v>
      </c>
      <c r="L17" s="30">
        <v>0.0</v>
      </c>
      <c r="M17" s="30">
        <v>0.0</v>
      </c>
      <c r="N17" s="30">
        <v>0.0</v>
      </c>
      <c r="O17" s="30">
        <v>0.0</v>
      </c>
      <c r="P17" s="30">
        <v>0.0</v>
      </c>
      <c r="Q17" s="30">
        <v>0.0</v>
      </c>
      <c r="R17" s="30">
        <v>0.0</v>
      </c>
      <c r="S17" s="30">
        <v>0.0</v>
      </c>
      <c r="T17" s="30">
        <v>0.0</v>
      </c>
      <c r="U17" s="30">
        <v>0.0</v>
      </c>
      <c r="V17" s="30">
        <v>0.0</v>
      </c>
      <c r="W17" s="30">
        <v>0.0</v>
      </c>
      <c r="X17" s="30">
        <v>0.0</v>
      </c>
      <c r="Y17" s="30">
        <v>0.0</v>
      </c>
      <c r="Z17" s="30">
        <v>0.0</v>
      </c>
      <c r="AA17" s="30">
        <v>0.0</v>
      </c>
      <c r="AB17" s="30">
        <v>0.0</v>
      </c>
      <c r="AC17" s="30">
        <v>0.0</v>
      </c>
    </row>
    <row r="18" ht="16.5" customHeight="1">
      <c r="A18" s="34"/>
      <c r="B18" s="29"/>
      <c r="C18" s="28"/>
      <c r="D18" s="21"/>
      <c r="E18" s="29"/>
      <c r="F18" s="21"/>
      <c r="G18" s="30"/>
      <c r="H18" s="30"/>
      <c r="I18" s="30"/>
      <c r="J18" s="30"/>
      <c r="K18" s="62">
        <v>1.0</v>
      </c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 ht="16.5" customHeight="1">
      <c r="A19" s="34"/>
      <c r="B19" s="27" t="s">
        <v>28</v>
      </c>
      <c r="C19" s="28"/>
      <c r="D19" s="21"/>
      <c r="E19" s="29" t="s">
        <v>190</v>
      </c>
      <c r="F19" s="21"/>
      <c r="G19" s="30">
        <v>2.0</v>
      </c>
      <c r="H19" s="30">
        <v>2.0</v>
      </c>
      <c r="I19" s="30">
        <v>2.0</v>
      </c>
      <c r="J19" s="30">
        <v>2.0</v>
      </c>
      <c r="K19" s="40">
        <v>0.0</v>
      </c>
      <c r="L19" s="30">
        <v>0.0</v>
      </c>
      <c r="M19" s="30">
        <v>0.0</v>
      </c>
      <c r="N19" s="30">
        <v>0.0</v>
      </c>
      <c r="O19" s="30">
        <v>0.0</v>
      </c>
      <c r="P19" s="30">
        <v>0.0</v>
      </c>
      <c r="Q19" s="30">
        <v>0.0</v>
      </c>
      <c r="R19" s="30">
        <v>0.0</v>
      </c>
      <c r="S19" s="30">
        <v>0.0</v>
      </c>
      <c r="T19" s="30">
        <v>0.0</v>
      </c>
      <c r="U19" s="30">
        <v>0.0</v>
      </c>
      <c r="V19" s="30">
        <v>0.0</v>
      </c>
      <c r="W19" s="30">
        <v>0.0</v>
      </c>
      <c r="X19" s="30">
        <v>0.0</v>
      </c>
      <c r="Y19" s="30">
        <v>0.0</v>
      </c>
      <c r="Z19" s="30">
        <v>0.0</v>
      </c>
      <c r="AA19" s="30">
        <v>0.0</v>
      </c>
      <c r="AB19" s="30">
        <v>0.0</v>
      </c>
      <c r="AC19" s="30">
        <v>0.0</v>
      </c>
    </row>
    <row r="20" ht="17.25" customHeight="1">
      <c r="A20" s="34"/>
      <c r="B20" s="26" t="s">
        <v>32</v>
      </c>
      <c r="C20" s="27" t="s">
        <v>191</v>
      </c>
      <c r="D20" s="21"/>
      <c r="E20" s="29" t="s">
        <v>113</v>
      </c>
      <c r="F20" s="21"/>
      <c r="G20" s="30">
        <v>1.0</v>
      </c>
      <c r="H20" s="30">
        <v>1.0</v>
      </c>
      <c r="I20" s="30">
        <v>1.0</v>
      </c>
      <c r="J20" s="30">
        <v>1.0</v>
      </c>
      <c r="K20" s="30">
        <v>1.0</v>
      </c>
      <c r="L20" s="40">
        <v>0.0</v>
      </c>
      <c r="M20" s="30">
        <v>0.0</v>
      </c>
      <c r="N20" s="30">
        <v>0.0</v>
      </c>
      <c r="O20" s="30">
        <v>0.0</v>
      </c>
      <c r="P20" s="30">
        <v>0.0</v>
      </c>
      <c r="Q20" s="30">
        <v>0.0</v>
      </c>
      <c r="R20" s="30">
        <v>0.0</v>
      </c>
      <c r="S20" s="30">
        <v>0.0</v>
      </c>
      <c r="T20" s="30">
        <v>0.0</v>
      </c>
      <c r="U20" s="30">
        <v>0.0</v>
      </c>
      <c r="V20" s="30">
        <v>0.0</v>
      </c>
      <c r="W20" s="30">
        <v>0.0</v>
      </c>
      <c r="X20" s="30">
        <v>0.0</v>
      </c>
      <c r="Y20" s="30">
        <v>0.0</v>
      </c>
      <c r="Z20" s="30">
        <v>0.0</v>
      </c>
      <c r="AA20" s="30">
        <v>0.0</v>
      </c>
      <c r="AB20" s="30">
        <v>0.0</v>
      </c>
      <c r="AC20" s="30">
        <v>0.0</v>
      </c>
    </row>
    <row r="21" ht="16.5" customHeight="1">
      <c r="A21" s="34"/>
      <c r="B21" s="34"/>
      <c r="C21" s="27" t="s">
        <v>192</v>
      </c>
      <c r="D21" s="21"/>
      <c r="E21" s="29" t="s">
        <v>115</v>
      </c>
      <c r="F21" s="21"/>
      <c r="G21" s="30">
        <v>2.0</v>
      </c>
      <c r="H21" s="30">
        <v>2.0</v>
      </c>
      <c r="I21" s="30">
        <v>2.0</v>
      </c>
      <c r="J21" s="30">
        <v>2.0</v>
      </c>
      <c r="K21" s="30">
        <v>2.0</v>
      </c>
      <c r="L21" s="40">
        <v>0.0</v>
      </c>
      <c r="M21" s="30">
        <v>0.0</v>
      </c>
      <c r="N21" s="30">
        <v>0.0</v>
      </c>
      <c r="O21" s="30">
        <v>0.0</v>
      </c>
      <c r="P21" s="30">
        <v>0.0</v>
      </c>
      <c r="Q21" s="30">
        <v>0.0</v>
      </c>
      <c r="R21" s="30">
        <v>0.0</v>
      </c>
      <c r="S21" s="30">
        <v>0.0</v>
      </c>
      <c r="T21" s="30">
        <v>0.0</v>
      </c>
      <c r="U21" s="30">
        <v>0.0</v>
      </c>
      <c r="V21" s="30">
        <v>0.0</v>
      </c>
      <c r="W21" s="30">
        <v>0.0</v>
      </c>
      <c r="X21" s="30">
        <v>0.0</v>
      </c>
      <c r="Y21" s="30">
        <v>0.0</v>
      </c>
      <c r="Z21" s="30">
        <v>0.0</v>
      </c>
      <c r="AA21" s="30">
        <v>0.0</v>
      </c>
      <c r="AB21" s="30">
        <v>0.0</v>
      </c>
      <c r="AC21" s="30">
        <v>0.0</v>
      </c>
    </row>
    <row r="22" ht="16.5" customHeight="1">
      <c r="A22" s="34"/>
      <c r="B22" s="34"/>
      <c r="C22" s="27" t="s">
        <v>193</v>
      </c>
      <c r="D22" s="21"/>
      <c r="E22" s="29" t="s">
        <v>27</v>
      </c>
      <c r="F22" s="21"/>
      <c r="G22" s="30">
        <v>2.0</v>
      </c>
      <c r="H22" s="30">
        <v>2.0</v>
      </c>
      <c r="I22" s="30">
        <v>2.0</v>
      </c>
      <c r="J22" s="30">
        <v>2.0</v>
      </c>
      <c r="K22" s="30">
        <v>2.0</v>
      </c>
      <c r="L22" s="40">
        <v>0.0</v>
      </c>
      <c r="M22" s="30">
        <v>0.0</v>
      </c>
      <c r="N22" s="30">
        <v>0.0</v>
      </c>
      <c r="O22" s="30">
        <v>0.0</v>
      </c>
      <c r="P22" s="30">
        <v>0.0</v>
      </c>
      <c r="Q22" s="30">
        <v>0.0</v>
      </c>
      <c r="R22" s="30">
        <v>0.0</v>
      </c>
      <c r="S22" s="30">
        <v>0.0</v>
      </c>
      <c r="T22" s="30">
        <v>0.0</v>
      </c>
      <c r="U22" s="30">
        <v>0.0</v>
      </c>
      <c r="V22" s="30">
        <v>0.0</v>
      </c>
      <c r="W22" s="30">
        <v>0.0</v>
      </c>
      <c r="X22" s="30">
        <v>0.0</v>
      </c>
      <c r="Y22" s="30">
        <v>0.0</v>
      </c>
      <c r="Z22" s="30">
        <v>0.0</v>
      </c>
      <c r="AA22" s="30">
        <v>0.0</v>
      </c>
      <c r="AB22" s="30">
        <v>0.0</v>
      </c>
      <c r="AC22" s="30">
        <v>0.0</v>
      </c>
    </row>
    <row r="23" ht="16.5" customHeight="1">
      <c r="A23" s="34"/>
      <c r="B23" s="34"/>
      <c r="C23" s="27" t="s">
        <v>194</v>
      </c>
      <c r="D23" s="21"/>
      <c r="E23" s="29" t="s">
        <v>27</v>
      </c>
      <c r="F23" s="21"/>
      <c r="G23" s="30">
        <v>2.0</v>
      </c>
      <c r="H23" s="30">
        <v>2.0</v>
      </c>
      <c r="I23" s="30">
        <v>2.0</v>
      </c>
      <c r="J23" s="30">
        <v>2.0</v>
      </c>
      <c r="K23" s="30">
        <v>2.0</v>
      </c>
      <c r="L23" s="30">
        <v>2.0</v>
      </c>
      <c r="M23" s="40">
        <v>0.0</v>
      </c>
      <c r="N23" s="30">
        <v>0.0</v>
      </c>
      <c r="O23" s="30">
        <v>0.0</v>
      </c>
      <c r="P23" s="30">
        <v>0.0</v>
      </c>
      <c r="Q23" s="30">
        <v>0.0</v>
      </c>
      <c r="R23" s="30">
        <v>0.0</v>
      </c>
      <c r="S23" s="30">
        <v>0.0</v>
      </c>
      <c r="T23" s="30">
        <v>0.0</v>
      </c>
      <c r="U23" s="30">
        <v>0.0</v>
      </c>
      <c r="V23" s="30">
        <v>0.0</v>
      </c>
      <c r="W23" s="30">
        <v>0.0</v>
      </c>
      <c r="X23" s="30">
        <v>0.0</v>
      </c>
      <c r="Y23" s="30">
        <v>0.0</v>
      </c>
      <c r="Z23" s="30">
        <v>0.0</v>
      </c>
      <c r="AA23" s="30">
        <v>0.0</v>
      </c>
      <c r="AB23" s="30">
        <v>0.0</v>
      </c>
      <c r="AC23" s="30">
        <v>0.0</v>
      </c>
    </row>
    <row r="24" ht="16.5" customHeight="1">
      <c r="A24" s="34"/>
      <c r="B24" s="34"/>
      <c r="C24" s="27" t="s">
        <v>195</v>
      </c>
      <c r="D24" s="21"/>
      <c r="E24" s="29" t="s">
        <v>113</v>
      </c>
      <c r="F24" s="21"/>
      <c r="G24" s="30">
        <v>2.0</v>
      </c>
      <c r="H24" s="30">
        <v>1.0</v>
      </c>
      <c r="I24" s="30">
        <v>1.0</v>
      </c>
      <c r="J24" s="30">
        <v>1.0</v>
      </c>
      <c r="K24" s="30">
        <v>1.0</v>
      </c>
      <c r="L24" s="30">
        <v>1.0</v>
      </c>
      <c r="M24" s="40">
        <v>0.0</v>
      </c>
      <c r="N24" s="30">
        <v>0.0</v>
      </c>
      <c r="O24" s="30">
        <v>0.0</v>
      </c>
      <c r="P24" s="30">
        <v>0.0</v>
      </c>
      <c r="Q24" s="30">
        <v>0.0</v>
      </c>
      <c r="R24" s="30">
        <v>0.0</v>
      </c>
      <c r="S24" s="30">
        <v>0.0</v>
      </c>
      <c r="T24" s="30">
        <v>0.0</v>
      </c>
      <c r="U24" s="30">
        <v>0.0</v>
      </c>
      <c r="V24" s="30">
        <v>0.0</v>
      </c>
      <c r="W24" s="30">
        <v>0.0</v>
      </c>
      <c r="X24" s="30">
        <v>0.0</v>
      </c>
      <c r="Y24" s="30">
        <v>0.0</v>
      </c>
      <c r="Z24" s="30">
        <v>0.0</v>
      </c>
      <c r="AA24" s="30">
        <v>0.0</v>
      </c>
      <c r="AB24" s="30">
        <v>0.0</v>
      </c>
      <c r="AC24" s="30">
        <v>0.0</v>
      </c>
    </row>
    <row r="25" ht="16.5" customHeight="1">
      <c r="A25" s="34"/>
      <c r="B25" s="34"/>
      <c r="C25" s="29"/>
      <c r="D25" s="21"/>
      <c r="E25" s="29"/>
      <c r="F25" s="21"/>
      <c r="G25" s="30"/>
      <c r="H25" s="30"/>
      <c r="I25" s="30"/>
      <c r="J25" s="30"/>
      <c r="K25" s="30"/>
      <c r="L25" s="30"/>
      <c r="M25" s="65">
        <v>1.0</v>
      </c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 ht="16.5" customHeight="1">
      <c r="A26" s="34"/>
      <c r="B26" s="34"/>
      <c r="C26" s="63" t="s">
        <v>196</v>
      </c>
      <c r="D26" s="21"/>
      <c r="E26" s="29" t="s">
        <v>115</v>
      </c>
      <c r="F26" s="21"/>
      <c r="G26" s="30">
        <v>1.0</v>
      </c>
      <c r="H26" s="30">
        <v>1.0</v>
      </c>
      <c r="I26" s="30">
        <v>1.0</v>
      </c>
      <c r="J26" s="30">
        <v>1.0</v>
      </c>
      <c r="K26" s="30">
        <v>1.0</v>
      </c>
      <c r="L26" s="30">
        <v>1.0</v>
      </c>
      <c r="M26" s="40">
        <v>0.0</v>
      </c>
      <c r="N26" s="30">
        <v>0.0</v>
      </c>
      <c r="O26" s="30">
        <v>0.0</v>
      </c>
      <c r="P26" s="30">
        <v>0.0</v>
      </c>
      <c r="Q26" s="30">
        <v>0.0</v>
      </c>
      <c r="R26" s="30">
        <v>0.0</v>
      </c>
      <c r="S26" s="30">
        <v>0.0</v>
      </c>
      <c r="T26" s="30">
        <v>0.0</v>
      </c>
      <c r="U26" s="30">
        <v>0.0</v>
      </c>
      <c r="V26" s="30">
        <v>0.0</v>
      </c>
      <c r="W26" s="30">
        <v>0.0</v>
      </c>
      <c r="X26" s="30">
        <v>0.0</v>
      </c>
      <c r="Y26" s="30">
        <v>0.0</v>
      </c>
      <c r="Z26" s="30">
        <v>0.0</v>
      </c>
      <c r="AA26" s="30">
        <v>0.0</v>
      </c>
      <c r="AB26" s="30">
        <v>0.0</v>
      </c>
      <c r="AC26" s="30">
        <v>0.0</v>
      </c>
    </row>
    <row r="27" ht="16.5" customHeight="1">
      <c r="A27" s="34"/>
      <c r="B27" s="34"/>
      <c r="C27" s="63" t="s">
        <v>197</v>
      </c>
      <c r="D27" s="21"/>
      <c r="E27" s="29" t="s">
        <v>119</v>
      </c>
      <c r="F27" s="21"/>
      <c r="G27" s="30">
        <v>1.0</v>
      </c>
      <c r="H27" s="30">
        <v>1.0</v>
      </c>
      <c r="I27" s="30">
        <v>1.0</v>
      </c>
      <c r="J27" s="30">
        <v>1.0</v>
      </c>
      <c r="K27" s="30">
        <v>1.0</v>
      </c>
      <c r="L27" s="30">
        <v>1.0</v>
      </c>
      <c r="M27" s="40">
        <v>0.0</v>
      </c>
      <c r="N27" s="30">
        <v>0.0</v>
      </c>
      <c r="O27" s="30">
        <v>0.0</v>
      </c>
      <c r="P27" s="30">
        <v>0.0</v>
      </c>
      <c r="Q27" s="30">
        <v>0.0</v>
      </c>
      <c r="R27" s="30">
        <v>0.0</v>
      </c>
      <c r="S27" s="30">
        <v>0.0</v>
      </c>
      <c r="T27" s="30">
        <v>0.0</v>
      </c>
      <c r="U27" s="30">
        <v>0.0</v>
      </c>
      <c r="V27" s="30">
        <v>0.0</v>
      </c>
      <c r="W27" s="30">
        <v>0.0</v>
      </c>
      <c r="X27" s="30">
        <v>0.0</v>
      </c>
      <c r="Y27" s="30">
        <v>0.0</v>
      </c>
      <c r="Z27" s="30">
        <v>0.0</v>
      </c>
      <c r="AA27" s="30">
        <v>0.0</v>
      </c>
      <c r="AB27" s="30">
        <v>0.0</v>
      </c>
      <c r="AC27" s="30">
        <v>0.0</v>
      </c>
    </row>
    <row r="28" ht="16.5" customHeight="1">
      <c r="A28" s="34"/>
      <c r="B28" s="34"/>
      <c r="C28" s="63" t="s">
        <v>198</v>
      </c>
      <c r="D28" s="21"/>
      <c r="E28" s="29" t="s">
        <v>113</v>
      </c>
      <c r="F28" s="21"/>
      <c r="G28" s="30">
        <v>1.0</v>
      </c>
      <c r="H28" s="30">
        <v>1.0</v>
      </c>
      <c r="I28" s="30">
        <v>1.0</v>
      </c>
      <c r="J28" s="30">
        <v>1.0</v>
      </c>
      <c r="K28" s="30">
        <v>1.0</v>
      </c>
      <c r="L28" s="30">
        <v>1.0</v>
      </c>
      <c r="M28" s="40">
        <v>0.0</v>
      </c>
      <c r="N28" s="30">
        <v>0.0</v>
      </c>
      <c r="O28" s="30">
        <v>0.0</v>
      </c>
      <c r="P28" s="30">
        <v>0.0</v>
      </c>
      <c r="Q28" s="30">
        <v>0.0</v>
      </c>
      <c r="R28" s="30">
        <v>0.0</v>
      </c>
      <c r="S28" s="30">
        <v>0.0</v>
      </c>
      <c r="T28" s="30">
        <v>0.0</v>
      </c>
      <c r="U28" s="30">
        <v>0.0</v>
      </c>
      <c r="V28" s="30">
        <v>0.0</v>
      </c>
      <c r="W28" s="30">
        <v>0.0</v>
      </c>
      <c r="X28" s="30">
        <v>0.0</v>
      </c>
      <c r="Y28" s="30">
        <v>0.0</v>
      </c>
      <c r="Z28" s="30">
        <v>0.0</v>
      </c>
      <c r="AA28" s="30">
        <v>0.0</v>
      </c>
      <c r="AB28" s="30">
        <v>0.0</v>
      </c>
      <c r="AC28" s="30">
        <v>0.0</v>
      </c>
    </row>
    <row r="29" ht="16.5" customHeight="1">
      <c r="A29" s="34"/>
      <c r="B29" s="34"/>
      <c r="C29" s="63" t="s">
        <v>199</v>
      </c>
      <c r="D29" s="21"/>
      <c r="E29" s="29" t="s">
        <v>27</v>
      </c>
      <c r="F29" s="21"/>
      <c r="G29" s="30">
        <v>2.0</v>
      </c>
      <c r="H29" s="30">
        <v>1.0</v>
      </c>
      <c r="I29" s="30">
        <v>1.0</v>
      </c>
      <c r="J29" s="30">
        <v>1.0</v>
      </c>
      <c r="K29" s="30">
        <v>1.0</v>
      </c>
      <c r="L29" s="30">
        <v>1.0</v>
      </c>
      <c r="M29" s="40">
        <v>0.0</v>
      </c>
      <c r="N29" s="30">
        <v>0.0</v>
      </c>
      <c r="O29" s="30">
        <v>0.0</v>
      </c>
      <c r="P29" s="30">
        <v>0.0</v>
      </c>
      <c r="Q29" s="30">
        <v>0.0</v>
      </c>
      <c r="R29" s="30">
        <v>0.0</v>
      </c>
      <c r="S29" s="30">
        <v>0.0</v>
      </c>
      <c r="T29" s="30">
        <v>0.0</v>
      </c>
      <c r="U29" s="30">
        <v>0.0</v>
      </c>
      <c r="V29" s="30">
        <v>0.0</v>
      </c>
      <c r="W29" s="30">
        <v>0.0</v>
      </c>
      <c r="X29" s="30">
        <v>0.0</v>
      </c>
      <c r="Y29" s="30">
        <v>0.0</v>
      </c>
      <c r="Z29" s="30">
        <v>0.0</v>
      </c>
      <c r="AA29" s="30">
        <v>0.0</v>
      </c>
      <c r="AB29" s="30">
        <v>0.0</v>
      </c>
      <c r="AC29" s="30">
        <v>0.0</v>
      </c>
    </row>
    <row r="30" ht="16.5" customHeight="1">
      <c r="A30" s="34"/>
      <c r="B30" s="34"/>
      <c r="C30" s="29"/>
      <c r="D30" s="21"/>
      <c r="E30" s="29"/>
      <c r="F30" s="21"/>
      <c r="G30" s="30"/>
      <c r="H30" s="30"/>
      <c r="I30" s="30"/>
      <c r="J30" s="30"/>
      <c r="K30" s="30"/>
      <c r="L30" s="30"/>
      <c r="M30" s="65">
        <v>1.0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 ht="16.5" customHeight="1">
      <c r="A31" s="34"/>
      <c r="B31" s="34"/>
      <c r="C31" s="63" t="s">
        <v>200</v>
      </c>
      <c r="D31" s="21"/>
      <c r="E31" s="29" t="s">
        <v>119</v>
      </c>
      <c r="F31" s="21"/>
      <c r="G31" s="30">
        <v>1.0</v>
      </c>
      <c r="H31" s="30">
        <v>1.0</v>
      </c>
      <c r="I31" s="30">
        <v>1.0</v>
      </c>
      <c r="J31" s="30">
        <v>1.0</v>
      </c>
      <c r="K31" s="30">
        <v>1.0</v>
      </c>
      <c r="L31" s="30">
        <v>1.0</v>
      </c>
      <c r="M31" s="40">
        <v>0.0</v>
      </c>
      <c r="N31" s="30">
        <v>0.0</v>
      </c>
      <c r="O31" s="30">
        <v>0.0</v>
      </c>
      <c r="P31" s="30">
        <v>0.0</v>
      </c>
      <c r="Q31" s="30">
        <v>0.0</v>
      </c>
      <c r="R31" s="30">
        <v>0.0</v>
      </c>
      <c r="S31" s="30">
        <v>0.0</v>
      </c>
      <c r="T31" s="30">
        <v>0.0</v>
      </c>
      <c r="U31" s="30">
        <v>0.0</v>
      </c>
      <c r="V31" s="30">
        <v>0.0</v>
      </c>
      <c r="W31" s="30">
        <v>0.0</v>
      </c>
      <c r="X31" s="30">
        <v>0.0</v>
      </c>
      <c r="Y31" s="30">
        <v>0.0</v>
      </c>
      <c r="Z31" s="30">
        <v>0.0</v>
      </c>
      <c r="AA31" s="30">
        <v>0.0</v>
      </c>
      <c r="AB31" s="30">
        <v>0.0</v>
      </c>
      <c r="AC31" s="30">
        <v>0.0</v>
      </c>
    </row>
    <row r="32" ht="16.5" customHeight="1">
      <c r="A32" s="34"/>
      <c r="B32" s="34"/>
      <c r="C32" s="27" t="s">
        <v>201</v>
      </c>
      <c r="D32" s="21"/>
      <c r="E32" s="29" t="s">
        <v>25</v>
      </c>
      <c r="F32" s="21"/>
      <c r="G32" s="30">
        <v>4.0</v>
      </c>
      <c r="H32" s="30">
        <v>10.0</v>
      </c>
      <c r="I32" s="30">
        <v>10.0</v>
      </c>
      <c r="J32" s="30">
        <v>10.0</v>
      </c>
      <c r="K32" s="30">
        <v>10.0</v>
      </c>
      <c r="L32" s="30">
        <v>10.0</v>
      </c>
      <c r="M32" s="30">
        <v>4.0</v>
      </c>
      <c r="N32" s="40">
        <v>0.0</v>
      </c>
      <c r="O32" s="30">
        <v>0.0</v>
      </c>
      <c r="P32" s="30">
        <v>0.0</v>
      </c>
      <c r="Q32" s="30">
        <v>0.0</v>
      </c>
      <c r="R32" s="30">
        <v>0.0</v>
      </c>
      <c r="S32" s="30">
        <v>0.0</v>
      </c>
      <c r="T32" s="30">
        <v>0.0</v>
      </c>
      <c r="U32" s="30">
        <v>0.0</v>
      </c>
      <c r="V32" s="30">
        <v>0.0</v>
      </c>
      <c r="W32" s="30">
        <v>0.0</v>
      </c>
      <c r="X32" s="30">
        <v>0.0</v>
      </c>
      <c r="Y32" s="30">
        <v>0.0</v>
      </c>
      <c r="Z32" s="30">
        <v>0.0</v>
      </c>
      <c r="AA32" s="30">
        <v>0.0</v>
      </c>
      <c r="AB32" s="30">
        <v>0.0</v>
      </c>
      <c r="AC32" s="30">
        <v>0.0</v>
      </c>
    </row>
    <row r="33" ht="16.5" customHeight="1">
      <c r="A33" s="34"/>
      <c r="B33" s="45"/>
      <c r="C33" s="29"/>
      <c r="D33" s="21"/>
      <c r="E33" s="29"/>
      <c r="F33" s="21"/>
      <c r="G33" s="30"/>
      <c r="H33" s="30"/>
      <c r="I33" s="30"/>
      <c r="J33" s="30"/>
      <c r="K33" s="30"/>
      <c r="L33" s="30"/>
      <c r="M33" s="30"/>
      <c r="N33" s="62">
        <v>6.0</v>
      </c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 ht="16.5" customHeight="1">
      <c r="A34" s="34"/>
      <c r="B34" s="26" t="s">
        <v>46</v>
      </c>
      <c r="C34" s="27" t="s">
        <v>202</v>
      </c>
      <c r="D34" s="21"/>
      <c r="E34" s="29" t="s">
        <v>115</v>
      </c>
      <c r="F34" s="21"/>
      <c r="G34" s="30">
        <v>1.0</v>
      </c>
      <c r="H34" s="30">
        <v>1.0</v>
      </c>
      <c r="I34" s="30">
        <v>1.0</v>
      </c>
      <c r="J34" s="30">
        <v>1.0</v>
      </c>
      <c r="K34" s="30">
        <v>1.0</v>
      </c>
      <c r="L34" s="30">
        <v>1.0</v>
      </c>
      <c r="M34" s="30">
        <v>1.0</v>
      </c>
      <c r="N34" s="30">
        <v>1.0</v>
      </c>
      <c r="O34" s="40">
        <v>0.0</v>
      </c>
      <c r="P34" s="30">
        <v>0.0</v>
      </c>
      <c r="Q34" s="30">
        <v>0.0</v>
      </c>
      <c r="R34" s="30">
        <v>0.0</v>
      </c>
      <c r="S34" s="30">
        <v>0.0</v>
      </c>
      <c r="T34" s="30">
        <v>0.0</v>
      </c>
      <c r="U34" s="30">
        <v>0.0</v>
      </c>
      <c r="V34" s="30">
        <v>0.0</v>
      </c>
      <c r="W34" s="30">
        <v>0.0</v>
      </c>
      <c r="X34" s="30">
        <v>0.0</v>
      </c>
      <c r="Y34" s="30">
        <v>0.0</v>
      </c>
      <c r="Z34" s="30">
        <v>0.0</v>
      </c>
      <c r="AA34" s="30">
        <v>0.0</v>
      </c>
      <c r="AB34" s="30">
        <v>0.0</v>
      </c>
      <c r="AC34" s="30">
        <v>0.0</v>
      </c>
    </row>
    <row r="35" ht="16.5" customHeight="1">
      <c r="A35" s="34"/>
      <c r="B35" s="34"/>
      <c r="C35" s="27" t="s">
        <v>203</v>
      </c>
      <c r="D35" s="21"/>
      <c r="E35" s="29" t="s">
        <v>115</v>
      </c>
      <c r="F35" s="21"/>
      <c r="G35" s="30">
        <v>1.0</v>
      </c>
      <c r="H35" s="30">
        <v>1.0</v>
      </c>
      <c r="I35" s="30">
        <v>1.0</v>
      </c>
      <c r="J35" s="30">
        <v>1.0</v>
      </c>
      <c r="K35" s="30">
        <v>1.0</v>
      </c>
      <c r="L35" s="30">
        <v>1.0</v>
      </c>
      <c r="M35" s="30">
        <v>1.0</v>
      </c>
      <c r="N35" s="30">
        <v>1.0</v>
      </c>
      <c r="O35" s="40">
        <v>0.0</v>
      </c>
      <c r="P35" s="30">
        <v>0.0</v>
      </c>
      <c r="Q35" s="30">
        <v>0.0</v>
      </c>
      <c r="R35" s="30">
        <v>0.0</v>
      </c>
      <c r="S35" s="30">
        <v>0.0</v>
      </c>
      <c r="T35" s="30">
        <v>0.0</v>
      </c>
      <c r="U35" s="30">
        <v>0.0</v>
      </c>
      <c r="V35" s="30">
        <v>0.0</v>
      </c>
      <c r="W35" s="30">
        <v>0.0</v>
      </c>
      <c r="X35" s="30">
        <v>0.0</v>
      </c>
      <c r="Y35" s="30">
        <v>0.0</v>
      </c>
      <c r="Z35" s="30">
        <v>0.0</v>
      </c>
      <c r="AA35" s="30">
        <v>0.0</v>
      </c>
      <c r="AB35" s="30">
        <v>0.0</v>
      </c>
      <c r="AC35" s="30">
        <v>0.0</v>
      </c>
    </row>
    <row r="36" ht="16.5" customHeight="1">
      <c r="A36" s="34"/>
      <c r="B36" s="34"/>
      <c r="C36" s="27" t="s">
        <v>204</v>
      </c>
      <c r="D36" s="21"/>
      <c r="E36" s="29" t="s">
        <v>27</v>
      </c>
      <c r="F36" s="21"/>
      <c r="G36" s="30">
        <v>2.0</v>
      </c>
      <c r="H36" s="30">
        <v>2.0</v>
      </c>
      <c r="I36" s="30">
        <v>1.0</v>
      </c>
      <c r="J36" s="30">
        <v>1.0</v>
      </c>
      <c r="K36" s="30">
        <v>1.0</v>
      </c>
      <c r="L36" s="30">
        <v>1.0</v>
      </c>
      <c r="M36" s="30">
        <v>1.0</v>
      </c>
      <c r="N36" s="30">
        <v>1.0</v>
      </c>
      <c r="O36" s="40">
        <v>0.0</v>
      </c>
      <c r="P36" s="30">
        <v>0.0</v>
      </c>
      <c r="Q36" s="30">
        <v>0.0</v>
      </c>
      <c r="R36" s="30">
        <v>0.0</v>
      </c>
      <c r="S36" s="30">
        <v>0.0</v>
      </c>
      <c r="T36" s="30">
        <v>0.0</v>
      </c>
      <c r="U36" s="30">
        <v>0.0</v>
      </c>
      <c r="V36" s="30">
        <v>0.0</v>
      </c>
      <c r="W36" s="30">
        <v>0.0</v>
      </c>
      <c r="X36" s="30">
        <v>0.0</v>
      </c>
      <c r="Y36" s="30">
        <v>0.0</v>
      </c>
      <c r="Z36" s="30">
        <v>0.0</v>
      </c>
      <c r="AA36" s="30">
        <v>0.0</v>
      </c>
      <c r="AB36" s="30">
        <v>0.0</v>
      </c>
      <c r="AC36" s="30">
        <v>0.0</v>
      </c>
    </row>
    <row r="37" ht="16.5" customHeight="1">
      <c r="A37" s="34"/>
      <c r="B37" s="34"/>
      <c r="C37" s="27" t="s">
        <v>205</v>
      </c>
      <c r="D37" s="21"/>
      <c r="E37" s="29" t="s">
        <v>113</v>
      </c>
      <c r="F37" s="21"/>
      <c r="G37" s="30">
        <v>2.0</v>
      </c>
      <c r="H37" s="30">
        <v>2.0</v>
      </c>
      <c r="I37" s="30">
        <v>1.0</v>
      </c>
      <c r="J37" s="30">
        <v>1.0</v>
      </c>
      <c r="K37" s="30">
        <v>1.0</v>
      </c>
      <c r="L37" s="30">
        <v>1.0</v>
      </c>
      <c r="M37" s="30">
        <v>1.0</v>
      </c>
      <c r="N37" s="30">
        <v>1.0</v>
      </c>
      <c r="O37" s="30">
        <v>1.0</v>
      </c>
      <c r="P37" s="40">
        <v>0.0</v>
      </c>
      <c r="Q37" s="30">
        <v>0.0</v>
      </c>
      <c r="R37" s="30">
        <v>0.0</v>
      </c>
      <c r="S37" s="30">
        <v>0.0</v>
      </c>
      <c r="T37" s="30">
        <v>0.0</v>
      </c>
      <c r="U37" s="30">
        <v>0.0</v>
      </c>
      <c r="V37" s="30">
        <v>0.0</v>
      </c>
      <c r="W37" s="30">
        <v>0.0</v>
      </c>
      <c r="X37" s="30">
        <v>0.0</v>
      </c>
      <c r="Y37" s="30">
        <v>0.0</v>
      </c>
      <c r="Z37" s="30">
        <v>0.0</v>
      </c>
      <c r="AA37" s="30">
        <v>0.0</v>
      </c>
      <c r="AB37" s="30">
        <v>0.0</v>
      </c>
      <c r="AC37" s="30">
        <v>0.0</v>
      </c>
    </row>
    <row r="38" ht="16.5" customHeight="1">
      <c r="A38" s="34"/>
      <c r="B38" s="34"/>
      <c r="C38" s="27" t="s">
        <v>206</v>
      </c>
      <c r="D38" s="21"/>
      <c r="E38" s="29" t="s">
        <v>27</v>
      </c>
      <c r="F38" s="21"/>
      <c r="G38" s="30">
        <v>2.0</v>
      </c>
      <c r="H38" s="30">
        <v>1.0</v>
      </c>
      <c r="I38" s="30">
        <v>1.0</v>
      </c>
      <c r="J38" s="30">
        <v>1.0</v>
      </c>
      <c r="K38" s="30">
        <v>1.0</v>
      </c>
      <c r="L38" s="30">
        <v>1.0</v>
      </c>
      <c r="M38" s="30">
        <v>1.0</v>
      </c>
      <c r="N38" s="30">
        <v>1.0</v>
      </c>
      <c r="O38" s="30">
        <v>1.0</v>
      </c>
      <c r="P38" s="40">
        <v>0.0</v>
      </c>
      <c r="Q38" s="30">
        <v>0.0</v>
      </c>
      <c r="R38" s="30">
        <v>0.0</v>
      </c>
      <c r="S38" s="30">
        <v>0.0</v>
      </c>
      <c r="T38" s="30">
        <v>0.0</v>
      </c>
      <c r="U38" s="30">
        <v>0.0</v>
      </c>
      <c r="V38" s="30">
        <v>0.0</v>
      </c>
      <c r="W38" s="30">
        <v>0.0</v>
      </c>
      <c r="X38" s="30">
        <v>0.0</v>
      </c>
      <c r="Y38" s="30">
        <v>0.0</v>
      </c>
      <c r="Z38" s="30">
        <v>0.0</v>
      </c>
      <c r="AA38" s="30">
        <v>0.0</v>
      </c>
      <c r="AB38" s="30">
        <v>0.0</v>
      </c>
      <c r="AC38" s="30">
        <v>0.0</v>
      </c>
    </row>
    <row r="39" ht="16.5" customHeight="1">
      <c r="A39" s="34"/>
      <c r="B39" s="34"/>
      <c r="C39" s="29"/>
      <c r="D39" s="21"/>
      <c r="E39" s="29"/>
      <c r="F39" s="21"/>
      <c r="G39" s="30"/>
      <c r="H39" s="30"/>
      <c r="I39" s="30"/>
      <c r="J39" s="30"/>
      <c r="K39" s="30"/>
      <c r="L39" s="30"/>
      <c r="M39" s="30"/>
      <c r="N39" s="30"/>
      <c r="O39" s="30"/>
      <c r="P39" s="65">
        <v>1.0</v>
      </c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</row>
    <row r="40" ht="16.5" customHeight="1">
      <c r="A40" s="34"/>
      <c r="B40" s="34"/>
      <c r="C40" s="63" t="s">
        <v>207</v>
      </c>
      <c r="D40" s="21"/>
      <c r="E40" s="29" t="s">
        <v>119</v>
      </c>
      <c r="F40" s="21"/>
      <c r="G40" s="30">
        <v>1.0</v>
      </c>
      <c r="H40" s="30">
        <v>1.0</v>
      </c>
      <c r="I40" s="30">
        <v>1.0</v>
      </c>
      <c r="J40" s="30">
        <v>1.0</v>
      </c>
      <c r="K40" s="30">
        <v>1.0</v>
      </c>
      <c r="L40" s="30">
        <v>1.0</v>
      </c>
      <c r="M40" s="30">
        <v>1.0</v>
      </c>
      <c r="N40" s="30">
        <v>1.0</v>
      </c>
      <c r="O40" s="30">
        <v>1.0</v>
      </c>
      <c r="P40" s="40">
        <v>0.0</v>
      </c>
      <c r="Q40" s="30">
        <v>0.0</v>
      </c>
      <c r="R40" s="30">
        <v>0.0</v>
      </c>
      <c r="S40" s="30">
        <v>0.0</v>
      </c>
      <c r="T40" s="30">
        <v>0.0</v>
      </c>
      <c r="U40" s="30">
        <v>0.0</v>
      </c>
      <c r="V40" s="30">
        <v>0.0</v>
      </c>
      <c r="W40" s="30">
        <v>0.0</v>
      </c>
      <c r="X40" s="30">
        <v>0.0</v>
      </c>
      <c r="Y40" s="30">
        <v>0.0</v>
      </c>
      <c r="Z40" s="30">
        <v>0.0</v>
      </c>
      <c r="AA40" s="30">
        <v>0.0</v>
      </c>
      <c r="AB40" s="30">
        <v>0.0</v>
      </c>
      <c r="AC40" s="30">
        <v>0.0</v>
      </c>
    </row>
    <row r="41" ht="16.5" customHeight="1">
      <c r="A41" s="34"/>
      <c r="B41" s="34"/>
      <c r="C41" s="27" t="s">
        <v>208</v>
      </c>
      <c r="D41" s="21"/>
      <c r="E41" s="29" t="s">
        <v>119</v>
      </c>
      <c r="F41" s="21"/>
      <c r="G41" s="30">
        <v>1.0</v>
      </c>
      <c r="H41" s="30">
        <v>1.0</v>
      </c>
      <c r="I41" s="30">
        <v>1.0</v>
      </c>
      <c r="J41" s="30">
        <v>1.0</v>
      </c>
      <c r="K41" s="30">
        <v>1.0</v>
      </c>
      <c r="L41" s="30">
        <v>1.0</v>
      </c>
      <c r="M41" s="30">
        <v>1.0</v>
      </c>
      <c r="N41" s="30">
        <v>1.0</v>
      </c>
      <c r="O41" s="30">
        <v>1.0</v>
      </c>
      <c r="P41" s="40">
        <v>0.0</v>
      </c>
      <c r="Q41" s="30">
        <v>0.0</v>
      </c>
      <c r="R41" s="30">
        <v>0.0</v>
      </c>
      <c r="S41" s="30">
        <v>0.0</v>
      </c>
      <c r="T41" s="30">
        <v>0.0</v>
      </c>
      <c r="U41" s="30">
        <v>0.0</v>
      </c>
      <c r="V41" s="30">
        <v>0.0</v>
      </c>
      <c r="W41" s="30">
        <v>0.0</v>
      </c>
      <c r="X41" s="30">
        <v>0.0</v>
      </c>
      <c r="Y41" s="30">
        <v>0.0</v>
      </c>
      <c r="Z41" s="30">
        <v>0.0</v>
      </c>
      <c r="AA41" s="30">
        <v>0.0</v>
      </c>
      <c r="AB41" s="30">
        <v>0.0</v>
      </c>
      <c r="AC41" s="30">
        <v>0.0</v>
      </c>
    </row>
    <row r="42" ht="16.5" customHeight="1">
      <c r="A42" s="34"/>
      <c r="B42" s="34"/>
      <c r="C42" s="27" t="s">
        <v>209</v>
      </c>
      <c r="D42" s="21"/>
      <c r="E42" s="29" t="s">
        <v>113</v>
      </c>
      <c r="F42" s="21"/>
      <c r="G42" s="30">
        <v>1.0</v>
      </c>
      <c r="H42" s="30">
        <v>1.0</v>
      </c>
      <c r="I42" s="30">
        <v>1.0</v>
      </c>
      <c r="J42" s="30">
        <v>1.0</v>
      </c>
      <c r="K42" s="30">
        <v>1.0</v>
      </c>
      <c r="L42" s="30">
        <v>1.0</v>
      </c>
      <c r="M42" s="30">
        <v>1.0</v>
      </c>
      <c r="N42" s="30">
        <v>1.0</v>
      </c>
      <c r="O42" s="30">
        <v>1.0</v>
      </c>
      <c r="P42" s="40">
        <v>0.0</v>
      </c>
      <c r="Q42" s="30">
        <v>0.0</v>
      </c>
      <c r="R42" s="30">
        <v>0.0</v>
      </c>
      <c r="S42" s="30">
        <v>0.0</v>
      </c>
      <c r="T42" s="30">
        <v>0.0</v>
      </c>
      <c r="U42" s="30">
        <v>0.0</v>
      </c>
      <c r="V42" s="30">
        <v>0.0</v>
      </c>
      <c r="W42" s="30">
        <v>0.0</v>
      </c>
      <c r="X42" s="30">
        <v>0.0</v>
      </c>
      <c r="Y42" s="30">
        <v>0.0</v>
      </c>
      <c r="Z42" s="30">
        <v>0.0</v>
      </c>
      <c r="AA42" s="30">
        <v>0.0</v>
      </c>
      <c r="AB42" s="30">
        <v>0.0</v>
      </c>
      <c r="AC42" s="30">
        <v>0.0</v>
      </c>
    </row>
    <row r="43" ht="16.5" customHeight="1">
      <c r="A43" s="34"/>
      <c r="B43" s="34"/>
      <c r="C43" s="63" t="s">
        <v>210</v>
      </c>
      <c r="D43" s="21"/>
      <c r="E43" s="29" t="s">
        <v>115</v>
      </c>
      <c r="F43" s="21"/>
      <c r="G43" s="30">
        <v>1.0</v>
      </c>
      <c r="H43" s="30">
        <v>1.0</v>
      </c>
      <c r="I43" s="30">
        <v>1.0</v>
      </c>
      <c r="J43" s="30">
        <v>1.0</v>
      </c>
      <c r="K43" s="30">
        <v>1.0</v>
      </c>
      <c r="L43" s="30">
        <v>1.0</v>
      </c>
      <c r="M43" s="30">
        <v>1.0</v>
      </c>
      <c r="N43" s="30">
        <v>1.0</v>
      </c>
      <c r="O43" s="30">
        <v>1.0</v>
      </c>
      <c r="P43" s="40">
        <v>0.0</v>
      </c>
      <c r="Q43" s="30">
        <v>0.0</v>
      </c>
      <c r="R43" s="30">
        <v>0.0</v>
      </c>
      <c r="S43" s="30">
        <v>0.0</v>
      </c>
      <c r="T43" s="30">
        <v>0.0</v>
      </c>
      <c r="U43" s="30">
        <v>0.0</v>
      </c>
      <c r="V43" s="30">
        <v>0.0</v>
      </c>
      <c r="W43" s="30">
        <v>0.0</v>
      </c>
      <c r="X43" s="30">
        <v>0.0</v>
      </c>
      <c r="Y43" s="30">
        <v>0.0</v>
      </c>
      <c r="Z43" s="30">
        <v>0.0</v>
      </c>
      <c r="AA43" s="30">
        <v>0.0</v>
      </c>
      <c r="AB43" s="30">
        <v>0.0</v>
      </c>
      <c r="AC43" s="30">
        <v>0.0</v>
      </c>
    </row>
    <row r="44" ht="16.5" customHeight="1">
      <c r="A44" s="34"/>
      <c r="B44" s="34"/>
      <c r="C44" s="63" t="s">
        <v>211</v>
      </c>
      <c r="D44" s="21"/>
      <c r="E44" s="29" t="s">
        <v>119</v>
      </c>
      <c r="F44" s="21"/>
      <c r="G44" s="30">
        <v>1.0</v>
      </c>
      <c r="H44" s="30">
        <v>1.0</v>
      </c>
      <c r="I44" s="30">
        <v>1.0</v>
      </c>
      <c r="J44" s="30">
        <v>1.0</v>
      </c>
      <c r="K44" s="30">
        <v>1.0</v>
      </c>
      <c r="L44" s="30">
        <v>1.0</v>
      </c>
      <c r="M44" s="30">
        <v>1.0</v>
      </c>
      <c r="N44" s="30">
        <v>1.0</v>
      </c>
      <c r="O44" s="30">
        <v>1.0</v>
      </c>
      <c r="P44" s="40">
        <v>0.0</v>
      </c>
      <c r="Q44" s="30">
        <v>0.0</v>
      </c>
      <c r="R44" s="30">
        <v>0.0</v>
      </c>
      <c r="S44" s="30">
        <v>0.0</v>
      </c>
      <c r="T44" s="30">
        <v>0.0</v>
      </c>
      <c r="U44" s="30">
        <v>0.0</v>
      </c>
      <c r="V44" s="30">
        <v>0.0</v>
      </c>
      <c r="W44" s="30">
        <v>0.0</v>
      </c>
      <c r="X44" s="30">
        <v>0.0</v>
      </c>
      <c r="Y44" s="30">
        <v>0.0</v>
      </c>
      <c r="Z44" s="30">
        <v>0.0</v>
      </c>
      <c r="AA44" s="30">
        <v>0.0</v>
      </c>
      <c r="AB44" s="30">
        <v>0.0</v>
      </c>
      <c r="AC44" s="30">
        <v>0.0</v>
      </c>
    </row>
    <row r="45" ht="16.5" customHeight="1">
      <c r="A45" s="34"/>
      <c r="B45" s="34"/>
      <c r="C45" s="27" t="s">
        <v>56</v>
      </c>
      <c r="D45" s="21"/>
      <c r="E45" s="29" t="s">
        <v>25</v>
      </c>
      <c r="F45" s="21"/>
      <c r="G45" s="30">
        <v>7.0</v>
      </c>
      <c r="H45" s="30">
        <v>10.0</v>
      </c>
      <c r="I45" s="30">
        <v>10.0</v>
      </c>
      <c r="J45" s="30">
        <v>10.0</v>
      </c>
      <c r="K45" s="30">
        <v>10.0</v>
      </c>
      <c r="L45" s="30">
        <v>10.0</v>
      </c>
      <c r="M45" s="30">
        <v>10.0</v>
      </c>
      <c r="N45" s="30">
        <v>10.0</v>
      </c>
      <c r="O45" s="30">
        <v>10.0</v>
      </c>
      <c r="P45" s="30">
        <v>7.0</v>
      </c>
      <c r="Q45" s="40">
        <v>0.0</v>
      </c>
      <c r="R45" s="30">
        <v>0.0</v>
      </c>
      <c r="S45" s="30">
        <v>0.0</v>
      </c>
      <c r="T45" s="30">
        <v>0.0</v>
      </c>
      <c r="U45" s="30">
        <v>0.0</v>
      </c>
      <c r="V45" s="30">
        <v>0.0</v>
      </c>
      <c r="W45" s="30">
        <v>0.0</v>
      </c>
      <c r="X45" s="30">
        <v>0.0</v>
      </c>
      <c r="Y45" s="30">
        <v>0.0</v>
      </c>
      <c r="Z45" s="30">
        <v>0.0</v>
      </c>
      <c r="AA45" s="30">
        <v>0.0</v>
      </c>
      <c r="AB45" s="30">
        <v>0.0</v>
      </c>
      <c r="AC45" s="30">
        <v>0.0</v>
      </c>
    </row>
    <row r="46" ht="16.5" customHeight="1">
      <c r="A46" s="34"/>
      <c r="B46" s="45"/>
      <c r="C46" s="29"/>
      <c r="D46" s="21"/>
      <c r="E46" s="29"/>
      <c r="F46" s="21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62">
        <v>3.0</v>
      </c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 ht="16.5" customHeight="1">
      <c r="A47" s="34"/>
      <c r="B47" s="26" t="s">
        <v>57</v>
      </c>
      <c r="C47" s="27" t="s">
        <v>212</v>
      </c>
      <c r="D47" s="21"/>
      <c r="E47" s="29" t="s">
        <v>136</v>
      </c>
      <c r="F47" s="21"/>
      <c r="G47" s="30">
        <v>2.0</v>
      </c>
      <c r="H47" s="30">
        <v>2.0</v>
      </c>
      <c r="I47" s="30">
        <v>2.0</v>
      </c>
      <c r="J47" s="30">
        <v>2.0</v>
      </c>
      <c r="K47" s="30">
        <v>2.0</v>
      </c>
      <c r="L47" s="30">
        <v>2.0</v>
      </c>
      <c r="M47" s="30">
        <v>2.0</v>
      </c>
      <c r="N47" s="30">
        <v>2.0</v>
      </c>
      <c r="O47" s="30">
        <v>2.0</v>
      </c>
      <c r="P47" s="30">
        <v>2.0</v>
      </c>
      <c r="Q47" s="30">
        <v>2.0</v>
      </c>
      <c r="R47" s="40">
        <v>0.0</v>
      </c>
      <c r="S47" s="30">
        <v>0.0</v>
      </c>
      <c r="T47" s="30">
        <v>0.0</v>
      </c>
      <c r="U47" s="30">
        <v>0.0</v>
      </c>
      <c r="V47" s="30">
        <v>0.0</v>
      </c>
      <c r="W47" s="30">
        <v>0.0</v>
      </c>
      <c r="X47" s="30">
        <v>0.0</v>
      </c>
      <c r="Y47" s="30">
        <v>0.0</v>
      </c>
      <c r="Z47" s="30">
        <v>0.0</v>
      </c>
      <c r="AA47" s="30">
        <v>0.0</v>
      </c>
      <c r="AB47" s="30">
        <v>0.0</v>
      </c>
      <c r="AC47" s="30">
        <v>0.0</v>
      </c>
    </row>
    <row r="48" ht="16.5" customHeight="1">
      <c r="A48" s="34"/>
      <c r="B48" s="34"/>
      <c r="C48" s="27" t="s">
        <v>213</v>
      </c>
      <c r="D48" s="21"/>
      <c r="E48" s="29" t="s">
        <v>136</v>
      </c>
      <c r="F48" s="21"/>
      <c r="G48" s="30">
        <v>2.0</v>
      </c>
      <c r="H48" s="30">
        <v>2.0</v>
      </c>
      <c r="I48" s="30">
        <v>2.0</v>
      </c>
      <c r="J48" s="30">
        <v>2.0</v>
      </c>
      <c r="K48" s="30">
        <v>2.0</v>
      </c>
      <c r="L48" s="30">
        <v>2.0</v>
      </c>
      <c r="M48" s="30">
        <v>2.0</v>
      </c>
      <c r="N48" s="30">
        <v>2.0</v>
      </c>
      <c r="O48" s="30">
        <v>2.0</v>
      </c>
      <c r="P48" s="30">
        <v>2.0</v>
      </c>
      <c r="Q48" s="30">
        <v>2.0</v>
      </c>
      <c r="R48" s="40">
        <v>0.0</v>
      </c>
      <c r="S48" s="30">
        <v>0.0</v>
      </c>
      <c r="T48" s="30">
        <v>0.0</v>
      </c>
      <c r="U48" s="30">
        <v>0.0</v>
      </c>
      <c r="V48" s="30">
        <v>0.0</v>
      </c>
      <c r="W48" s="30">
        <v>0.0</v>
      </c>
      <c r="X48" s="30">
        <v>0.0</v>
      </c>
      <c r="Y48" s="30">
        <v>0.0</v>
      </c>
      <c r="Z48" s="30">
        <v>0.0</v>
      </c>
      <c r="AA48" s="30">
        <v>0.0</v>
      </c>
      <c r="AB48" s="30">
        <v>0.0</v>
      </c>
      <c r="AC48" s="30">
        <v>0.0</v>
      </c>
    </row>
    <row r="49" ht="16.5" customHeight="1">
      <c r="A49" s="34"/>
      <c r="B49" s="34"/>
      <c r="C49" s="27" t="s">
        <v>214</v>
      </c>
      <c r="D49" s="21"/>
      <c r="E49" s="29" t="s">
        <v>136</v>
      </c>
      <c r="F49" s="21"/>
      <c r="G49" s="30">
        <v>1.0</v>
      </c>
      <c r="H49" s="30">
        <v>2.0</v>
      </c>
      <c r="I49" s="30">
        <v>2.0</v>
      </c>
      <c r="J49" s="30">
        <v>2.0</v>
      </c>
      <c r="K49" s="30">
        <v>2.0</v>
      </c>
      <c r="L49" s="30">
        <v>2.0</v>
      </c>
      <c r="M49" s="30">
        <v>2.0</v>
      </c>
      <c r="N49" s="30">
        <v>2.0</v>
      </c>
      <c r="O49" s="30">
        <v>2.0</v>
      </c>
      <c r="P49" s="30">
        <v>2.0</v>
      </c>
      <c r="Q49" s="30">
        <v>2.0</v>
      </c>
      <c r="R49" s="30">
        <v>1.0</v>
      </c>
      <c r="S49" s="40">
        <v>0.0</v>
      </c>
      <c r="T49" s="30">
        <v>0.0</v>
      </c>
      <c r="U49" s="30">
        <v>0.0</v>
      </c>
      <c r="V49" s="30">
        <v>0.0</v>
      </c>
      <c r="W49" s="30">
        <v>0.0</v>
      </c>
      <c r="X49" s="30">
        <v>0.0</v>
      </c>
      <c r="Y49" s="30">
        <v>0.0</v>
      </c>
      <c r="Z49" s="30">
        <v>0.0</v>
      </c>
      <c r="AA49" s="30">
        <v>0.0</v>
      </c>
      <c r="AB49" s="30">
        <v>0.0</v>
      </c>
      <c r="AC49" s="30">
        <v>0.0</v>
      </c>
    </row>
    <row r="50" ht="16.5" customHeight="1">
      <c r="A50" s="34"/>
      <c r="B50" s="34"/>
      <c r="C50" s="29"/>
      <c r="D50" s="21"/>
      <c r="E50" s="29"/>
      <c r="F50" s="21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62">
        <v>1.0</v>
      </c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 ht="16.5" customHeight="1">
      <c r="A51" s="34"/>
      <c r="B51" s="34"/>
      <c r="C51" s="27" t="s">
        <v>215</v>
      </c>
      <c r="D51" s="21"/>
      <c r="E51" s="29" t="s">
        <v>136</v>
      </c>
      <c r="F51" s="21"/>
      <c r="G51" s="30">
        <v>2.0</v>
      </c>
      <c r="H51" s="30">
        <v>2.0</v>
      </c>
      <c r="I51" s="30">
        <v>2.0</v>
      </c>
      <c r="J51" s="30">
        <v>2.0</v>
      </c>
      <c r="K51" s="30">
        <v>2.0</v>
      </c>
      <c r="L51" s="30">
        <v>2.0</v>
      </c>
      <c r="M51" s="30">
        <v>2.0</v>
      </c>
      <c r="N51" s="30">
        <v>2.0</v>
      </c>
      <c r="O51" s="30">
        <v>2.0</v>
      </c>
      <c r="P51" s="30">
        <v>2.0</v>
      </c>
      <c r="Q51" s="30">
        <v>2.0</v>
      </c>
      <c r="R51" s="30">
        <v>2.0</v>
      </c>
      <c r="S51" s="40">
        <v>0.0</v>
      </c>
      <c r="T51" s="30">
        <v>0.0</v>
      </c>
      <c r="U51" s="30">
        <v>0.0</v>
      </c>
      <c r="V51" s="30">
        <v>0.0</v>
      </c>
      <c r="W51" s="30">
        <v>0.0</v>
      </c>
      <c r="X51" s="30">
        <v>0.0</v>
      </c>
      <c r="Y51" s="30">
        <v>0.0</v>
      </c>
      <c r="Z51" s="30">
        <v>0.0</v>
      </c>
      <c r="AA51" s="30">
        <v>0.0</v>
      </c>
      <c r="AB51" s="30">
        <v>0.0</v>
      </c>
      <c r="AC51" s="30">
        <v>0.0</v>
      </c>
    </row>
    <row r="52" ht="16.5" customHeight="1">
      <c r="A52" s="34"/>
      <c r="B52" s="34"/>
      <c r="C52" s="27" t="s">
        <v>216</v>
      </c>
      <c r="D52" s="21"/>
      <c r="E52" s="29" t="s">
        <v>136</v>
      </c>
      <c r="F52" s="21"/>
      <c r="G52" s="30">
        <v>2.0</v>
      </c>
      <c r="H52" s="30">
        <v>2.0</v>
      </c>
      <c r="I52" s="30">
        <v>2.0</v>
      </c>
      <c r="J52" s="30">
        <v>2.0</v>
      </c>
      <c r="K52" s="30">
        <v>2.0</v>
      </c>
      <c r="L52" s="30">
        <v>2.0</v>
      </c>
      <c r="M52" s="30">
        <v>2.0</v>
      </c>
      <c r="N52" s="30">
        <v>2.0</v>
      </c>
      <c r="O52" s="30">
        <v>2.0</v>
      </c>
      <c r="P52" s="30">
        <v>2.0</v>
      </c>
      <c r="Q52" s="30">
        <v>2.0</v>
      </c>
      <c r="R52" s="30">
        <v>2.0</v>
      </c>
      <c r="S52" s="30">
        <v>2.0</v>
      </c>
      <c r="T52" s="40">
        <v>0.0</v>
      </c>
      <c r="U52" s="30">
        <v>0.0</v>
      </c>
      <c r="V52" s="30">
        <v>0.0</v>
      </c>
      <c r="W52" s="30">
        <v>0.0</v>
      </c>
      <c r="X52" s="30">
        <v>0.0</v>
      </c>
      <c r="Y52" s="30">
        <v>0.0</v>
      </c>
      <c r="Z52" s="30">
        <v>0.0</v>
      </c>
      <c r="AA52" s="30">
        <v>0.0</v>
      </c>
      <c r="AB52" s="30">
        <v>0.0</v>
      </c>
      <c r="AC52" s="30">
        <v>0.0</v>
      </c>
    </row>
    <row r="53" ht="16.5" customHeight="1">
      <c r="A53" s="34"/>
      <c r="B53" s="34"/>
      <c r="C53" s="27" t="s">
        <v>217</v>
      </c>
      <c r="D53" s="21"/>
      <c r="E53" s="29" t="s">
        <v>136</v>
      </c>
      <c r="F53" s="21"/>
      <c r="G53" s="30">
        <v>3.0</v>
      </c>
      <c r="H53" s="30">
        <v>3.0</v>
      </c>
      <c r="I53" s="30">
        <v>3.0</v>
      </c>
      <c r="J53" s="30">
        <v>3.0</v>
      </c>
      <c r="K53" s="30">
        <v>3.0</v>
      </c>
      <c r="L53" s="30">
        <v>3.0</v>
      </c>
      <c r="M53" s="30">
        <v>3.0</v>
      </c>
      <c r="N53" s="30">
        <v>3.0</v>
      </c>
      <c r="O53" s="30">
        <v>3.0</v>
      </c>
      <c r="P53" s="30">
        <v>3.0</v>
      </c>
      <c r="Q53" s="30">
        <v>3.0</v>
      </c>
      <c r="R53" s="30">
        <v>3.0</v>
      </c>
      <c r="S53" s="30">
        <v>3.0</v>
      </c>
      <c r="T53" s="40">
        <v>0.0</v>
      </c>
      <c r="U53" s="30">
        <v>0.0</v>
      </c>
      <c r="V53" s="30">
        <v>0.0</v>
      </c>
      <c r="W53" s="30">
        <v>0.0</v>
      </c>
      <c r="X53" s="30">
        <v>0.0</v>
      </c>
      <c r="Y53" s="30">
        <v>0.0</v>
      </c>
      <c r="Z53" s="30">
        <v>0.0</v>
      </c>
      <c r="AA53" s="30">
        <v>0.0</v>
      </c>
      <c r="AB53" s="30">
        <v>0.0</v>
      </c>
      <c r="AC53" s="30">
        <v>0.0</v>
      </c>
    </row>
    <row r="54" ht="16.5" customHeight="1">
      <c r="A54" s="34"/>
      <c r="B54" s="34"/>
      <c r="C54" s="27" t="s">
        <v>218</v>
      </c>
      <c r="D54" s="21"/>
      <c r="E54" s="29" t="s">
        <v>136</v>
      </c>
      <c r="F54" s="21"/>
      <c r="G54" s="30">
        <v>2.0</v>
      </c>
      <c r="H54" s="30">
        <v>2.0</v>
      </c>
      <c r="I54" s="30">
        <v>2.0</v>
      </c>
      <c r="J54" s="30">
        <v>2.0</v>
      </c>
      <c r="K54" s="30">
        <v>2.0</v>
      </c>
      <c r="L54" s="30">
        <v>2.0</v>
      </c>
      <c r="M54" s="30">
        <v>2.0</v>
      </c>
      <c r="N54" s="30">
        <v>2.0</v>
      </c>
      <c r="O54" s="30">
        <v>2.0</v>
      </c>
      <c r="P54" s="30">
        <v>2.0</v>
      </c>
      <c r="Q54" s="30">
        <v>2.0</v>
      </c>
      <c r="R54" s="30">
        <v>2.0</v>
      </c>
      <c r="S54" s="30">
        <v>2.0</v>
      </c>
      <c r="T54" s="40">
        <v>0.0</v>
      </c>
      <c r="U54" s="30">
        <v>0.0</v>
      </c>
      <c r="V54" s="30">
        <v>0.0</v>
      </c>
      <c r="W54" s="30">
        <v>0.0</v>
      </c>
      <c r="X54" s="30">
        <v>0.0</v>
      </c>
      <c r="Y54" s="30">
        <v>0.0</v>
      </c>
      <c r="Z54" s="30">
        <v>0.0</v>
      </c>
      <c r="AA54" s="30">
        <v>0.0</v>
      </c>
      <c r="AB54" s="30">
        <v>0.0</v>
      </c>
      <c r="AC54" s="30">
        <v>0.0</v>
      </c>
    </row>
    <row r="55" ht="16.5" customHeight="1">
      <c r="A55" s="34"/>
      <c r="B55" s="34"/>
      <c r="C55" s="27" t="s">
        <v>219</v>
      </c>
      <c r="D55" s="21"/>
      <c r="E55" s="29" t="s">
        <v>136</v>
      </c>
      <c r="F55" s="21"/>
      <c r="G55" s="30">
        <v>3.0</v>
      </c>
      <c r="H55" s="30">
        <v>3.0</v>
      </c>
      <c r="I55" s="30">
        <v>3.0</v>
      </c>
      <c r="J55" s="30">
        <v>3.0</v>
      </c>
      <c r="K55" s="30">
        <v>3.0</v>
      </c>
      <c r="L55" s="30">
        <v>3.0</v>
      </c>
      <c r="M55" s="30">
        <v>3.0</v>
      </c>
      <c r="N55" s="30">
        <v>3.0</v>
      </c>
      <c r="O55" s="30">
        <v>3.0</v>
      </c>
      <c r="P55" s="30">
        <v>3.0</v>
      </c>
      <c r="Q55" s="30">
        <v>3.0</v>
      </c>
      <c r="R55" s="30">
        <v>3.0</v>
      </c>
      <c r="S55" s="30">
        <v>3.0</v>
      </c>
      <c r="T55" s="40">
        <v>0.0</v>
      </c>
      <c r="U55" s="30">
        <v>0.0</v>
      </c>
      <c r="V55" s="30">
        <v>0.0</v>
      </c>
      <c r="W55" s="30">
        <v>0.0</v>
      </c>
      <c r="X55" s="30">
        <v>0.0</v>
      </c>
      <c r="Y55" s="30">
        <v>0.0</v>
      </c>
      <c r="Z55" s="30">
        <v>0.0</v>
      </c>
      <c r="AA55" s="30">
        <v>0.0</v>
      </c>
      <c r="AB55" s="30">
        <v>0.0</v>
      </c>
      <c r="AC55" s="30">
        <v>0.0</v>
      </c>
    </row>
    <row r="56" ht="16.5" customHeight="1">
      <c r="A56" s="34"/>
      <c r="B56" s="34"/>
      <c r="C56" s="27" t="s">
        <v>220</v>
      </c>
      <c r="D56" s="21"/>
      <c r="E56" s="29" t="s">
        <v>136</v>
      </c>
      <c r="F56" s="21"/>
      <c r="G56" s="30">
        <v>4.0</v>
      </c>
      <c r="H56" s="30">
        <v>2.0</v>
      </c>
      <c r="I56" s="30">
        <v>2.0</v>
      </c>
      <c r="J56" s="30">
        <v>2.0</v>
      </c>
      <c r="K56" s="30">
        <v>2.0</v>
      </c>
      <c r="L56" s="30">
        <v>2.0</v>
      </c>
      <c r="M56" s="30">
        <v>2.0</v>
      </c>
      <c r="N56" s="30">
        <v>2.0</v>
      </c>
      <c r="O56" s="30">
        <v>2.0</v>
      </c>
      <c r="P56" s="30">
        <v>2.0</v>
      </c>
      <c r="Q56" s="30">
        <v>2.0</v>
      </c>
      <c r="R56" s="30">
        <v>2.0</v>
      </c>
      <c r="S56" s="30">
        <v>2.0</v>
      </c>
      <c r="T56" s="30">
        <v>2.0</v>
      </c>
      <c r="U56" s="40">
        <v>0.0</v>
      </c>
      <c r="V56" s="30">
        <v>0.0</v>
      </c>
      <c r="W56" s="30">
        <v>0.0</v>
      </c>
      <c r="X56" s="30">
        <v>0.0</v>
      </c>
      <c r="Y56" s="30">
        <v>0.0</v>
      </c>
      <c r="Z56" s="30">
        <v>0.0</v>
      </c>
      <c r="AA56" s="30">
        <v>0.0</v>
      </c>
      <c r="AB56" s="30">
        <v>0.0</v>
      </c>
      <c r="AC56" s="30">
        <v>0.0</v>
      </c>
    </row>
    <row r="57" ht="16.5" customHeight="1">
      <c r="A57" s="34"/>
      <c r="B57" s="34"/>
      <c r="C57" s="29"/>
      <c r="D57" s="21"/>
      <c r="E57" s="29"/>
      <c r="F57" s="21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65">
        <v>2.0</v>
      </c>
      <c r="V57" s="30"/>
      <c r="W57" s="30"/>
      <c r="X57" s="30"/>
      <c r="Y57" s="30"/>
      <c r="Z57" s="30"/>
      <c r="AA57" s="30"/>
      <c r="AB57" s="30"/>
      <c r="AC57" s="30"/>
    </row>
    <row r="58" ht="16.5" customHeight="1">
      <c r="A58" s="34"/>
      <c r="B58" s="34"/>
      <c r="C58" s="27" t="s">
        <v>221</v>
      </c>
      <c r="D58" s="21"/>
      <c r="E58" s="29" t="s">
        <v>136</v>
      </c>
      <c r="F58" s="21"/>
      <c r="G58" s="30">
        <v>2.0</v>
      </c>
      <c r="H58" s="30">
        <v>2.0</v>
      </c>
      <c r="I58" s="30">
        <v>2.0</v>
      </c>
      <c r="J58" s="30">
        <v>2.0</v>
      </c>
      <c r="K58" s="30">
        <v>2.0</v>
      </c>
      <c r="L58" s="30">
        <v>2.0</v>
      </c>
      <c r="M58" s="30">
        <v>2.0</v>
      </c>
      <c r="N58" s="30">
        <v>2.0</v>
      </c>
      <c r="O58" s="30">
        <v>2.0</v>
      </c>
      <c r="P58" s="30">
        <v>2.0</v>
      </c>
      <c r="Q58" s="30">
        <v>2.0</v>
      </c>
      <c r="R58" s="30">
        <v>2.0</v>
      </c>
      <c r="S58" s="30">
        <v>2.0</v>
      </c>
      <c r="T58" s="30">
        <v>2.0</v>
      </c>
      <c r="U58" s="40">
        <v>0.0</v>
      </c>
      <c r="V58" s="30">
        <v>0.0</v>
      </c>
      <c r="W58" s="30">
        <v>0.0</v>
      </c>
      <c r="X58" s="30">
        <v>0.0</v>
      </c>
      <c r="Y58" s="30">
        <v>0.0</v>
      </c>
      <c r="Z58" s="30">
        <v>0.0</v>
      </c>
      <c r="AA58" s="30">
        <v>0.0</v>
      </c>
      <c r="AB58" s="30">
        <v>0.0</v>
      </c>
      <c r="AC58" s="30">
        <v>0.0</v>
      </c>
    </row>
    <row r="59" ht="16.5" customHeight="1">
      <c r="A59" s="34"/>
      <c r="B59" s="34"/>
      <c r="C59" s="27" t="s">
        <v>222</v>
      </c>
      <c r="D59" s="21"/>
      <c r="E59" s="29" t="s">
        <v>136</v>
      </c>
      <c r="F59" s="21"/>
      <c r="G59" s="30">
        <v>2.0</v>
      </c>
      <c r="H59" s="30">
        <v>2.0</v>
      </c>
      <c r="I59" s="30">
        <v>2.0</v>
      </c>
      <c r="J59" s="30">
        <v>2.0</v>
      </c>
      <c r="K59" s="30">
        <v>2.0</v>
      </c>
      <c r="L59" s="30">
        <v>2.0</v>
      </c>
      <c r="M59" s="30">
        <v>2.0</v>
      </c>
      <c r="N59" s="30">
        <v>2.0</v>
      </c>
      <c r="O59" s="30">
        <v>2.0</v>
      </c>
      <c r="P59" s="30">
        <v>2.0</v>
      </c>
      <c r="Q59" s="30">
        <v>2.0</v>
      </c>
      <c r="R59" s="30">
        <v>2.0</v>
      </c>
      <c r="S59" s="30">
        <v>2.0</v>
      </c>
      <c r="T59" s="30">
        <v>2.0</v>
      </c>
      <c r="U59" s="40">
        <v>0.0</v>
      </c>
      <c r="V59" s="30">
        <v>0.0</v>
      </c>
      <c r="W59" s="30">
        <v>0.0</v>
      </c>
      <c r="X59" s="30">
        <v>0.0</v>
      </c>
      <c r="Y59" s="30">
        <v>0.0</v>
      </c>
      <c r="Z59" s="30">
        <v>0.0</v>
      </c>
      <c r="AA59" s="30">
        <v>0.0</v>
      </c>
      <c r="AB59" s="30">
        <v>0.0</v>
      </c>
      <c r="AC59" s="30">
        <v>0.0</v>
      </c>
    </row>
    <row r="60" ht="16.5" customHeight="1">
      <c r="A60" s="34"/>
      <c r="B60" s="34"/>
      <c r="C60" s="27" t="s">
        <v>223</v>
      </c>
      <c r="D60" s="21"/>
      <c r="E60" s="29" t="s">
        <v>136</v>
      </c>
      <c r="F60" s="21"/>
      <c r="G60" s="30">
        <v>3.0</v>
      </c>
      <c r="H60" s="30">
        <v>2.0</v>
      </c>
      <c r="I60" s="30">
        <v>2.0</v>
      </c>
      <c r="J60" s="30">
        <v>2.0</v>
      </c>
      <c r="K60" s="30">
        <v>2.0</v>
      </c>
      <c r="L60" s="30">
        <v>2.0</v>
      </c>
      <c r="M60" s="30">
        <v>2.0</v>
      </c>
      <c r="N60" s="30">
        <v>2.0</v>
      </c>
      <c r="O60" s="30">
        <v>2.0</v>
      </c>
      <c r="P60" s="30">
        <v>2.0</v>
      </c>
      <c r="Q60" s="30">
        <v>2.0</v>
      </c>
      <c r="R60" s="30">
        <v>2.0</v>
      </c>
      <c r="S60" s="30">
        <v>2.0</v>
      </c>
      <c r="T60" s="30">
        <v>2.0</v>
      </c>
      <c r="U60" s="40">
        <v>0.0</v>
      </c>
      <c r="V60" s="30">
        <v>0.0</v>
      </c>
      <c r="W60" s="30">
        <v>0.0</v>
      </c>
      <c r="X60" s="30">
        <v>0.0</v>
      </c>
      <c r="Y60" s="30">
        <v>0.0</v>
      </c>
      <c r="Z60" s="30">
        <v>0.0</v>
      </c>
      <c r="AA60" s="30">
        <v>0.0</v>
      </c>
      <c r="AB60" s="30">
        <v>0.0</v>
      </c>
      <c r="AC60" s="30">
        <v>0.0</v>
      </c>
    </row>
    <row r="61" ht="16.5" customHeight="1">
      <c r="A61" s="34"/>
      <c r="B61" s="34"/>
      <c r="C61" s="29"/>
      <c r="D61" s="21"/>
      <c r="E61" s="29"/>
      <c r="F61" s="21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65">
        <v>1.0</v>
      </c>
      <c r="V61" s="30"/>
      <c r="W61" s="30"/>
      <c r="X61" s="30"/>
      <c r="Y61" s="30"/>
      <c r="Z61" s="30"/>
      <c r="AA61" s="30"/>
      <c r="AB61" s="30"/>
      <c r="AC61" s="30"/>
    </row>
    <row r="62" ht="16.5" customHeight="1">
      <c r="A62" s="34"/>
      <c r="B62" s="34"/>
      <c r="C62" s="27" t="s">
        <v>224</v>
      </c>
      <c r="D62" s="21"/>
      <c r="E62" s="29" t="s">
        <v>136</v>
      </c>
      <c r="F62" s="21"/>
      <c r="G62" s="30">
        <v>2.0</v>
      </c>
      <c r="H62" s="30">
        <v>2.0</v>
      </c>
      <c r="I62" s="30">
        <v>2.0</v>
      </c>
      <c r="J62" s="30">
        <v>2.0</v>
      </c>
      <c r="K62" s="30">
        <v>2.0</v>
      </c>
      <c r="L62" s="30">
        <v>2.0</v>
      </c>
      <c r="M62" s="30">
        <v>2.0</v>
      </c>
      <c r="N62" s="30">
        <v>2.0</v>
      </c>
      <c r="O62" s="30">
        <v>2.0</v>
      </c>
      <c r="P62" s="30">
        <v>2.0</v>
      </c>
      <c r="Q62" s="30">
        <v>2.0</v>
      </c>
      <c r="R62" s="30">
        <v>2.0</v>
      </c>
      <c r="S62" s="30">
        <v>2.0</v>
      </c>
      <c r="T62" s="30">
        <v>2.0</v>
      </c>
      <c r="U62" s="30">
        <v>2.0</v>
      </c>
      <c r="V62" s="40">
        <v>0.0</v>
      </c>
      <c r="W62" s="30">
        <v>0.0</v>
      </c>
      <c r="X62" s="30">
        <v>0.0</v>
      </c>
      <c r="Y62" s="30">
        <v>0.0</v>
      </c>
      <c r="Z62" s="30">
        <v>0.0</v>
      </c>
      <c r="AA62" s="30">
        <v>0.0</v>
      </c>
      <c r="AB62" s="30">
        <v>0.0</v>
      </c>
      <c r="AC62" s="30">
        <v>0.0</v>
      </c>
    </row>
    <row r="63" ht="16.5" customHeight="1">
      <c r="A63" s="34"/>
      <c r="B63" s="34"/>
      <c r="C63" s="27" t="s">
        <v>225</v>
      </c>
      <c r="D63" s="21"/>
      <c r="E63" s="29" t="s">
        <v>136</v>
      </c>
      <c r="F63" s="21"/>
      <c r="G63" s="30">
        <v>2.0</v>
      </c>
      <c r="H63" s="30">
        <v>2.0</v>
      </c>
      <c r="I63" s="30">
        <v>2.0</v>
      </c>
      <c r="J63" s="30">
        <v>2.0</v>
      </c>
      <c r="K63" s="30">
        <v>2.0</v>
      </c>
      <c r="L63" s="30">
        <v>2.0</v>
      </c>
      <c r="M63" s="30">
        <v>2.0</v>
      </c>
      <c r="N63" s="30">
        <v>2.0</v>
      </c>
      <c r="O63" s="30">
        <v>2.0</v>
      </c>
      <c r="P63" s="30">
        <v>2.0</v>
      </c>
      <c r="Q63" s="30">
        <v>2.0</v>
      </c>
      <c r="R63" s="30">
        <v>2.0</v>
      </c>
      <c r="S63" s="30">
        <v>2.0</v>
      </c>
      <c r="T63" s="30">
        <v>2.0</v>
      </c>
      <c r="U63" s="30">
        <v>2.0</v>
      </c>
      <c r="V63" s="40">
        <v>0.0</v>
      </c>
      <c r="W63" s="30">
        <v>0.0</v>
      </c>
      <c r="X63" s="30">
        <v>0.0</v>
      </c>
      <c r="Y63" s="30">
        <v>0.0</v>
      </c>
      <c r="Z63" s="30">
        <v>0.0</v>
      </c>
      <c r="AA63" s="30">
        <v>0.0</v>
      </c>
      <c r="AB63" s="30">
        <v>0.0</v>
      </c>
      <c r="AC63" s="30">
        <v>0.0</v>
      </c>
    </row>
    <row r="64" ht="16.5" customHeight="1">
      <c r="A64" s="34"/>
      <c r="B64" s="34"/>
      <c r="C64" s="27" t="s">
        <v>226</v>
      </c>
      <c r="D64" s="21"/>
      <c r="E64" s="29" t="s">
        <v>136</v>
      </c>
      <c r="F64" s="21"/>
      <c r="G64" s="30">
        <v>2.0</v>
      </c>
      <c r="H64" s="30">
        <v>2.0</v>
      </c>
      <c r="I64" s="30">
        <v>2.0</v>
      </c>
      <c r="J64" s="30">
        <v>2.0</v>
      </c>
      <c r="K64" s="30">
        <v>2.0</v>
      </c>
      <c r="L64" s="30">
        <v>2.0</v>
      </c>
      <c r="M64" s="30">
        <v>2.0</v>
      </c>
      <c r="N64" s="30">
        <v>2.0</v>
      </c>
      <c r="O64" s="30">
        <v>2.0</v>
      </c>
      <c r="P64" s="30">
        <v>2.0</v>
      </c>
      <c r="Q64" s="30">
        <v>2.0</v>
      </c>
      <c r="R64" s="30">
        <v>2.0</v>
      </c>
      <c r="S64" s="30">
        <v>2.0</v>
      </c>
      <c r="T64" s="30">
        <v>2.0</v>
      </c>
      <c r="U64" s="30">
        <v>2.0</v>
      </c>
      <c r="V64" s="40">
        <v>0.0</v>
      </c>
      <c r="W64" s="30">
        <v>0.0</v>
      </c>
      <c r="X64" s="30">
        <v>0.0</v>
      </c>
      <c r="Y64" s="30">
        <v>0.0</v>
      </c>
      <c r="Z64" s="30">
        <v>0.0</v>
      </c>
      <c r="AA64" s="30">
        <v>0.0</v>
      </c>
      <c r="AB64" s="30">
        <v>0.0</v>
      </c>
      <c r="AC64" s="30">
        <v>0.0</v>
      </c>
    </row>
    <row r="65" ht="16.5" customHeight="1">
      <c r="A65" s="34"/>
      <c r="B65" s="34"/>
      <c r="C65" s="27" t="s">
        <v>227</v>
      </c>
      <c r="D65" s="21"/>
      <c r="E65" s="29" t="s">
        <v>136</v>
      </c>
      <c r="F65" s="21"/>
      <c r="G65" s="30">
        <v>2.0</v>
      </c>
      <c r="H65" s="30">
        <v>2.0</v>
      </c>
      <c r="I65" s="30">
        <v>2.0</v>
      </c>
      <c r="J65" s="30">
        <v>2.0</v>
      </c>
      <c r="K65" s="30">
        <v>2.0</v>
      </c>
      <c r="L65" s="30">
        <v>2.0</v>
      </c>
      <c r="M65" s="30">
        <v>2.0</v>
      </c>
      <c r="N65" s="30">
        <v>2.0</v>
      </c>
      <c r="O65" s="30">
        <v>2.0</v>
      </c>
      <c r="P65" s="30">
        <v>2.0</v>
      </c>
      <c r="Q65" s="30">
        <v>2.0</v>
      </c>
      <c r="R65" s="30">
        <v>2.0</v>
      </c>
      <c r="S65" s="30">
        <v>2.0</v>
      </c>
      <c r="T65" s="30">
        <v>2.0</v>
      </c>
      <c r="U65" s="30">
        <v>2.0</v>
      </c>
      <c r="V65" s="40">
        <v>0.0</v>
      </c>
      <c r="W65" s="30">
        <v>0.0</v>
      </c>
      <c r="X65" s="30">
        <v>0.0</v>
      </c>
      <c r="Y65" s="30">
        <v>0.0</v>
      </c>
      <c r="Z65" s="30">
        <v>0.0</v>
      </c>
      <c r="AA65" s="30">
        <v>0.0</v>
      </c>
      <c r="AB65" s="30">
        <v>0.0</v>
      </c>
      <c r="AC65" s="30">
        <v>0.0</v>
      </c>
    </row>
    <row r="66" ht="16.5" customHeight="1">
      <c r="A66" s="34"/>
      <c r="B66" s="34"/>
      <c r="C66" s="27" t="s">
        <v>228</v>
      </c>
      <c r="D66" s="21"/>
      <c r="E66" s="29" t="s">
        <v>136</v>
      </c>
      <c r="F66" s="21"/>
      <c r="G66" s="30">
        <v>2.0</v>
      </c>
      <c r="H66" s="30">
        <v>2.0</v>
      </c>
      <c r="I66" s="30">
        <v>2.0</v>
      </c>
      <c r="J66" s="30">
        <v>2.0</v>
      </c>
      <c r="K66" s="30">
        <v>2.0</v>
      </c>
      <c r="L66" s="30">
        <v>2.0</v>
      </c>
      <c r="M66" s="30">
        <v>2.0</v>
      </c>
      <c r="N66" s="30">
        <v>2.0</v>
      </c>
      <c r="O66" s="30">
        <v>2.0</v>
      </c>
      <c r="P66" s="30">
        <v>2.0</v>
      </c>
      <c r="Q66" s="30">
        <v>2.0</v>
      </c>
      <c r="R66" s="30">
        <v>2.0</v>
      </c>
      <c r="S66" s="30">
        <v>2.0</v>
      </c>
      <c r="T66" s="30">
        <v>2.0</v>
      </c>
      <c r="U66" s="30">
        <v>2.0</v>
      </c>
      <c r="V66" s="40">
        <v>0.0</v>
      </c>
      <c r="W66" s="30">
        <v>0.0</v>
      </c>
      <c r="X66" s="30">
        <v>0.0</v>
      </c>
      <c r="Y66" s="30">
        <v>0.0</v>
      </c>
      <c r="Z66" s="30">
        <v>0.0</v>
      </c>
      <c r="AA66" s="30">
        <v>0.0</v>
      </c>
      <c r="AB66" s="30">
        <v>0.0</v>
      </c>
      <c r="AC66" s="30">
        <v>0.0</v>
      </c>
    </row>
    <row r="67" ht="16.5" customHeight="1">
      <c r="A67" s="34"/>
      <c r="B67" s="34"/>
      <c r="C67" s="27" t="s">
        <v>229</v>
      </c>
      <c r="D67" s="21"/>
      <c r="E67" s="29" t="s">
        <v>136</v>
      </c>
      <c r="F67" s="21"/>
      <c r="G67" s="30">
        <v>2.0</v>
      </c>
      <c r="H67" s="30">
        <v>2.0</v>
      </c>
      <c r="I67" s="30">
        <v>2.0</v>
      </c>
      <c r="J67" s="30">
        <v>2.0</v>
      </c>
      <c r="K67" s="30">
        <v>2.0</v>
      </c>
      <c r="L67" s="30">
        <v>2.0</v>
      </c>
      <c r="M67" s="30">
        <v>2.0</v>
      </c>
      <c r="N67" s="30">
        <v>2.0</v>
      </c>
      <c r="O67" s="30">
        <v>2.0</v>
      </c>
      <c r="P67" s="30">
        <v>2.0</v>
      </c>
      <c r="Q67" s="30">
        <v>2.0</v>
      </c>
      <c r="R67" s="30">
        <v>2.0</v>
      </c>
      <c r="S67" s="30">
        <v>2.0</v>
      </c>
      <c r="T67" s="30">
        <v>2.0</v>
      </c>
      <c r="U67" s="30">
        <v>2.0</v>
      </c>
      <c r="V67" s="40">
        <v>0.0</v>
      </c>
      <c r="W67" s="30">
        <v>0.0</v>
      </c>
      <c r="X67" s="30">
        <v>0.0</v>
      </c>
      <c r="Y67" s="30">
        <v>0.0</v>
      </c>
      <c r="Z67" s="30">
        <v>0.0</v>
      </c>
      <c r="AA67" s="30">
        <v>0.0</v>
      </c>
      <c r="AB67" s="30">
        <v>0.0</v>
      </c>
      <c r="AC67" s="30">
        <v>0.0</v>
      </c>
    </row>
    <row r="68" ht="16.5" customHeight="1">
      <c r="A68" s="34"/>
      <c r="B68" s="34"/>
      <c r="C68" s="27" t="s">
        <v>230</v>
      </c>
      <c r="D68" s="21"/>
      <c r="E68" s="29" t="s">
        <v>136</v>
      </c>
      <c r="F68" s="21"/>
      <c r="G68" s="30">
        <v>2.0</v>
      </c>
      <c r="H68" s="30">
        <v>2.0</v>
      </c>
      <c r="I68" s="30">
        <v>2.0</v>
      </c>
      <c r="J68" s="30">
        <v>2.0</v>
      </c>
      <c r="K68" s="30">
        <v>2.0</v>
      </c>
      <c r="L68" s="30">
        <v>2.0</v>
      </c>
      <c r="M68" s="30">
        <v>2.0</v>
      </c>
      <c r="N68" s="30">
        <v>2.0</v>
      </c>
      <c r="O68" s="30">
        <v>2.0</v>
      </c>
      <c r="P68" s="30">
        <v>2.0</v>
      </c>
      <c r="Q68" s="30">
        <v>2.0</v>
      </c>
      <c r="R68" s="30">
        <v>2.0</v>
      </c>
      <c r="S68" s="30">
        <v>2.0</v>
      </c>
      <c r="T68" s="30">
        <v>2.0</v>
      </c>
      <c r="U68" s="30">
        <v>2.0</v>
      </c>
      <c r="V68" s="40">
        <v>0.0</v>
      </c>
      <c r="W68" s="30">
        <v>0.0</v>
      </c>
      <c r="X68" s="30">
        <v>0.0</v>
      </c>
      <c r="Y68" s="30">
        <v>0.0</v>
      </c>
      <c r="Z68" s="30">
        <v>0.0</v>
      </c>
      <c r="AA68" s="30">
        <v>0.0</v>
      </c>
      <c r="AB68" s="30">
        <v>0.0</v>
      </c>
      <c r="AC68" s="30">
        <v>0.0</v>
      </c>
    </row>
    <row r="69" ht="16.5" customHeight="1">
      <c r="A69" s="34"/>
      <c r="B69" s="34"/>
      <c r="C69" s="27" t="s">
        <v>231</v>
      </c>
      <c r="D69" s="21"/>
      <c r="E69" s="29" t="s">
        <v>136</v>
      </c>
      <c r="F69" s="21"/>
      <c r="G69" s="30">
        <v>2.0</v>
      </c>
      <c r="H69" s="30">
        <v>2.0</v>
      </c>
      <c r="I69" s="30">
        <v>2.0</v>
      </c>
      <c r="J69" s="30">
        <v>2.0</v>
      </c>
      <c r="K69" s="30">
        <v>2.0</v>
      </c>
      <c r="L69" s="30">
        <v>2.0</v>
      </c>
      <c r="M69" s="30">
        <v>2.0</v>
      </c>
      <c r="N69" s="30">
        <v>2.0</v>
      </c>
      <c r="O69" s="30">
        <v>2.0</v>
      </c>
      <c r="P69" s="30">
        <v>2.0</v>
      </c>
      <c r="Q69" s="30">
        <v>2.0</v>
      </c>
      <c r="R69" s="30">
        <v>2.0</v>
      </c>
      <c r="S69" s="30">
        <v>2.0</v>
      </c>
      <c r="T69" s="30">
        <v>2.0</v>
      </c>
      <c r="U69" s="30">
        <v>2.0</v>
      </c>
      <c r="V69" s="40">
        <v>0.0</v>
      </c>
      <c r="W69" s="30">
        <v>0.0</v>
      </c>
      <c r="X69" s="30">
        <v>0.0</v>
      </c>
      <c r="Y69" s="30">
        <v>0.0</v>
      </c>
      <c r="Z69" s="30">
        <v>0.0</v>
      </c>
      <c r="AA69" s="30">
        <v>0.0</v>
      </c>
      <c r="AB69" s="30">
        <v>0.0</v>
      </c>
      <c r="AC69" s="30">
        <v>0.0</v>
      </c>
    </row>
    <row r="70" ht="16.5" customHeight="1">
      <c r="A70" s="34"/>
      <c r="B70" s="34"/>
      <c r="C70" s="27" t="s">
        <v>78</v>
      </c>
      <c r="D70" s="21"/>
      <c r="E70" s="29" t="s">
        <v>154</v>
      </c>
      <c r="F70" s="21"/>
      <c r="G70" s="30">
        <v>8.0</v>
      </c>
      <c r="H70" s="30">
        <v>10.0</v>
      </c>
      <c r="I70" s="30">
        <v>10.0</v>
      </c>
      <c r="J70" s="30">
        <v>10.0</v>
      </c>
      <c r="K70" s="30">
        <v>10.0</v>
      </c>
      <c r="L70" s="30">
        <v>10.0</v>
      </c>
      <c r="M70" s="30">
        <v>10.0</v>
      </c>
      <c r="N70" s="30">
        <v>10.0</v>
      </c>
      <c r="O70" s="30">
        <v>10.0</v>
      </c>
      <c r="P70" s="30">
        <v>10.0</v>
      </c>
      <c r="Q70" s="30">
        <v>10.0</v>
      </c>
      <c r="R70" s="30">
        <v>10.0</v>
      </c>
      <c r="S70" s="30">
        <v>10.0</v>
      </c>
      <c r="T70" s="30">
        <v>10.0</v>
      </c>
      <c r="U70" s="30">
        <v>10.0</v>
      </c>
      <c r="V70" s="30">
        <v>8.0</v>
      </c>
      <c r="W70" s="40">
        <v>0.0</v>
      </c>
      <c r="X70" s="30">
        <v>0.0</v>
      </c>
      <c r="Y70" s="30">
        <v>0.0</v>
      </c>
      <c r="Z70" s="30">
        <v>0.0</v>
      </c>
      <c r="AA70" s="30">
        <v>0.0</v>
      </c>
      <c r="AB70" s="30">
        <v>0.0</v>
      </c>
      <c r="AC70" s="30">
        <v>0.0</v>
      </c>
    </row>
    <row r="71" ht="16.5" customHeight="1">
      <c r="A71" s="34"/>
      <c r="B71" s="45"/>
      <c r="C71" s="29"/>
      <c r="D71" s="21"/>
      <c r="E71" s="29"/>
      <c r="F71" s="21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62">
        <v>2.0</v>
      </c>
      <c r="X71" s="30"/>
      <c r="Y71" s="30"/>
      <c r="Z71" s="30"/>
      <c r="AA71" s="30"/>
      <c r="AB71" s="30"/>
      <c r="AC71" s="30"/>
    </row>
    <row r="72" ht="16.5" customHeight="1">
      <c r="A72" s="34"/>
      <c r="B72" s="26" t="s">
        <v>80</v>
      </c>
      <c r="C72" s="27" t="s">
        <v>232</v>
      </c>
      <c r="D72" s="21"/>
      <c r="E72" s="29" t="s">
        <v>115</v>
      </c>
      <c r="F72" s="21"/>
      <c r="G72" s="30">
        <v>1.0</v>
      </c>
      <c r="H72" s="30">
        <v>1.0</v>
      </c>
      <c r="I72" s="30">
        <v>1.0</v>
      </c>
      <c r="J72" s="30">
        <v>1.0</v>
      </c>
      <c r="K72" s="30">
        <v>1.0</v>
      </c>
      <c r="L72" s="30">
        <v>1.0</v>
      </c>
      <c r="M72" s="30">
        <v>1.0</v>
      </c>
      <c r="N72" s="30">
        <v>1.0</v>
      </c>
      <c r="O72" s="30">
        <v>1.0</v>
      </c>
      <c r="P72" s="30">
        <v>1.0</v>
      </c>
      <c r="Q72" s="30">
        <v>1.0</v>
      </c>
      <c r="R72" s="30">
        <v>1.0</v>
      </c>
      <c r="S72" s="30">
        <v>1.0</v>
      </c>
      <c r="T72" s="30">
        <v>1.0</v>
      </c>
      <c r="U72" s="30">
        <v>1.0</v>
      </c>
      <c r="V72" s="30">
        <v>1.0</v>
      </c>
      <c r="W72" s="30">
        <v>1.0</v>
      </c>
      <c r="X72" s="40">
        <v>0.0</v>
      </c>
      <c r="Y72" s="30">
        <v>0.0</v>
      </c>
      <c r="Z72" s="30">
        <v>0.0</v>
      </c>
      <c r="AA72" s="30">
        <v>0.0</v>
      </c>
      <c r="AB72" s="30">
        <v>0.0</v>
      </c>
      <c r="AC72" s="30">
        <v>0.0</v>
      </c>
    </row>
    <row r="73" ht="16.5" customHeight="1">
      <c r="A73" s="34"/>
      <c r="B73" s="34"/>
      <c r="C73" s="27" t="s">
        <v>233</v>
      </c>
      <c r="D73" s="21"/>
      <c r="E73" s="29" t="s">
        <v>119</v>
      </c>
      <c r="F73" s="21"/>
      <c r="G73" s="30">
        <v>1.0</v>
      </c>
      <c r="H73" s="30">
        <v>1.0</v>
      </c>
      <c r="I73" s="30">
        <v>1.0</v>
      </c>
      <c r="J73" s="30">
        <v>1.0</v>
      </c>
      <c r="K73" s="30">
        <v>1.0</v>
      </c>
      <c r="L73" s="30">
        <v>1.0</v>
      </c>
      <c r="M73" s="30">
        <v>1.0</v>
      </c>
      <c r="N73" s="30">
        <v>1.0</v>
      </c>
      <c r="O73" s="30">
        <v>1.0</v>
      </c>
      <c r="P73" s="30">
        <v>1.0</v>
      </c>
      <c r="Q73" s="30">
        <v>1.0</v>
      </c>
      <c r="R73" s="30">
        <v>1.0</v>
      </c>
      <c r="S73" s="30">
        <v>1.0</v>
      </c>
      <c r="T73" s="30">
        <v>1.0</v>
      </c>
      <c r="U73" s="30">
        <v>1.0</v>
      </c>
      <c r="V73" s="30">
        <v>1.0</v>
      </c>
      <c r="W73" s="30">
        <v>1.0</v>
      </c>
      <c r="X73" s="40">
        <v>0.0</v>
      </c>
      <c r="Y73" s="30">
        <v>0.0</v>
      </c>
      <c r="Z73" s="30">
        <v>0.0</v>
      </c>
      <c r="AA73" s="30">
        <v>0.0</v>
      </c>
      <c r="AB73" s="30">
        <v>0.0</v>
      </c>
      <c r="AC73" s="30">
        <v>0.0</v>
      </c>
    </row>
    <row r="74" ht="16.5" customHeight="1">
      <c r="A74" s="34"/>
      <c r="B74" s="34"/>
      <c r="C74" s="27" t="s">
        <v>234</v>
      </c>
      <c r="D74" s="21"/>
      <c r="E74" s="29" t="s">
        <v>113</v>
      </c>
      <c r="F74" s="21"/>
      <c r="G74" s="30">
        <v>1.0</v>
      </c>
      <c r="H74" s="30">
        <v>1.0</v>
      </c>
      <c r="I74" s="30">
        <v>1.0</v>
      </c>
      <c r="J74" s="30">
        <v>1.0</v>
      </c>
      <c r="K74" s="30">
        <v>1.0</v>
      </c>
      <c r="L74" s="30">
        <v>1.0</v>
      </c>
      <c r="M74" s="30">
        <v>1.0</v>
      </c>
      <c r="N74" s="30">
        <v>1.0</v>
      </c>
      <c r="O74" s="30">
        <v>1.0</v>
      </c>
      <c r="P74" s="30">
        <v>1.0</v>
      </c>
      <c r="Q74" s="30">
        <v>1.0</v>
      </c>
      <c r="R74" s="30">
        <v>1.0</v>
      </c>
      <c r="S74" s="30">
        <v>1.0</v>
      </c>
      <c r="T74" s="30">
        <v>1.0</v>
      </c>
      <c r="U74" s="30">
        <v>1.0</v>
      </c>
      <c r="V74" s="30">
        <v>1.0</v>
      </c>
      <c r="W74" s="30">
        <v>1.0</v>
      </c>
      <c r="X74" s="40">
        <v>0.0</v>
      </c>
      <c r="Y74" s="30">
        <v>0.0</v>
      </c>
      <c r="Z74" s="30">
        <v>0.0</v>
      </c>
      <c r="AA74" s="30">
        <v>0.0</v>
      </c>
      <c r="AB74" s="30">
        <v>0.0</v>
      </c>
      <c r="AC74" s="30">
        <v>0.0</v>
      </c>
    </row>
    <row r="75" ht="16.5" customHeight="1">
      <c r="A75" s="34"/>
      <c r="B75" s="34"/>
      <c r="C75" s="27" t="s">
        <v>235</v>
      </c>
      <c r="D75" s="21"/>
      <c r="E75" s="29" t="s">
        <v>113</v>
      </c>
      <c r="F75" s="21"/>
      <c r="G75" s="30">
        <v>2.0</v>
      </c>
      <c r="H75" s="30">
        <v>2.0</v>
      </c>
      <c r="I75" s="30">
        <v>2.0</v>
      </c>
      <c r="J75" s="30">
        <v>2.0</v>
      </c>
      <c r="K75" s="30">
        <v>2.0</v>
      </c>
      <c r="L75" s="30">
        <v>2.0</v>
      </c>
      <c r="M75" s="30">
        <v>2.0</v>
      </c>
      <c r="N75" s="30">
        <v>2.0</v>
      </c>
      <c r="O75" s="30">
        <v>2.0</v>
      </c>
      <c r="P75" s="30">
        <v>2.0</v>
      </c>
      <c r="Q75" s="30">
        <v>2.0</v>
      </c>
      <c r="R75" s="30">
        <v>2.0</v>
      </c>
      <c r="S75" s="30">
        <v>2.0</v>
      </c>
      <c r="T75" s="30">
        <v>2.0</v>
      </c>
      <c r="U75" s="30">
        <v>2.0</v>
      </c>
      <c r="V75" s="30">
        <v>2.0</v>
      </c>
      <c r="W75" s="30">
        <v>2.0</v>
      </c>
      <c r="X75" s="40">
        <v>0.0</v>
      </c>
      <c r="Y75" s="30">
        <v>0.0</v>
      </c>
      <c r="Z75" s="30">
        <v>0.0</v>
      </c>
      <c r="AA75" s="30">
        <v>0.0</v>
      </c>
      <c r="AB75" s="30">
        <v>0.0</v>
      </c>
      <c r="AC75" s="30">
        <v>0.0</v>
      </c>
    </row>
    <row r="76" ht="16.5" customHeight="1">
      <c r="A76" s="34"/>
      <c r="B76" s="34"/>
      <c r="C76" s="27" t="s">
        <v>236</v>
      </c>
      <c r="D76" s="21"/>
      <c r="E76" s="29" t="s">
        <v>27</v>
      </c>
      <c r="F76" s="21"/>
      <c r="G76" s="30">
        <v>2.0</v>
      </c>
      <c r="H76" s="30">
        <v>2.0</v>
      </c>
      <c r="I76" s="30">
        <v>2.0</v>
      </c>
      <c r="J76" s="30">
        <v>2.0</v>
      </c>
      <c r="K76" s="30">
        <v>2.0</v>
      </c>
      <c r="L76" s="30">
        <v>2.0</v>
      </c>
      <c r="M76" s="30">
        <v>2.0</v>
      </c>
      <c r="N76" s="30">
        <v>2.0</v>
      </c>
      <c r="O76" s="30">
        <v>2.0</v>
      </c>
      <c r="P76" s="30">
        <v>2.0</v>
      </c>
      <c r="Q76" s="30">
        <v>2.0</v>
      </c>
      <c r="R76" s="30">
        <v>2.0</v>
      </c>
      <c r="S76" s="30">
        <v>2.0</v>
      </c>
      <c r="T76" s="30">
        <v>2.0</v>
      </c>
      <c r="U76" s="30">
        <v>2.0</v>
      </c>
      <c r="V76" s="30">
        <v>2.0</v>
      </c>
      <c r="W76" s="30">
        <v>2.0</v>
      </c>
      <c r="X76" s="30">
        <v>2.0</v>
      </c>
      <c r="Y76" s="40">
        <v>0.0</v>
      </c>
      <c r="Z76" s="30">
        <v>0.0</v>
      </c>
      <c r="AA76" s="30">
        <v>0.0</v>
      </c>
      <c r="AB76" s="30">
        <v>0.0</v>
      </c>
      <c r="AC76" s="30">
        <v>0.0</v>
      </c>
    </row>
    <row r="77" ht="16.5" customHeight="1">
      <c r="A77" s="34"/>
      <c r="B77" s="34"/>
      <c r="C77" s="27" t="s">
        <v>237</v>
      </c>
      <c r="D77" s="21"/>
      <c r="E77" s="29" t="s">
        <v>27</v>
      </c>
      <c r="F77" s="21"/>
      <c r="G77" s="30">
        <v>1.0</v>
      </c>
      <c r="H77" s="30">
        <v>1.0</v>
      </c>
      <c r="I77" s="30">
        <v>1.0</v>
      </c>
      <c r="J77" s="30">
        <v>1.0</v>
      </c>
      <c r="K77" s="30">
        <v>1.0</v>
      </c>
      <c r="L77" s="30">
        <v>1.0</v>
      </c>
      <c r="M77" s="30">
        <v>1.0</v>
      </c>
      <c r="N77" s="30">
        <v>1.0</v>
      </c>
      <c r="O77" s="30">
        <v>1.0</v>
      </c>
      <c r="P77" s="30">
        <v>1.0</v>
      </c>
      <c r="Q77" s="30">
        <v>1.0</v>
      </c>
      <c r="R77" s="30">
        <v>1.0</v>
      </c>
      <c r="S77" s="30">
        <v>1.0</v>
      </c>
      <c r="T77" s="30">
        <v>1.0</v>
      </c>
      <c r="U77" s="30">
        <v>1.0</v>
      </c>
      <c r="V77" s="30">
        <v>1.0</v>
      </c>
      <c r="W77" s="30">
        <v>1.0</v>
      </c>
      <c r="X77" s="30">
        <v>1.0</v>
      </c>
      <c r="Y77" s="40">
        <v>0.0</v>
      </c>
      <c r="Z77" s="30">
        <v>0.0</v>
      </c>
      <c r="AA77" s="30">
        <v>0.0</v>
      </c>
      <c r="AB77" s="30">
        <v>0.0</v>
      </c>
      <c r="AC77" s="30">
        <v>0.0</v>
      </c>
    </row>
    <row r="78" ht="16.5" customHeight="1">
      <c r="A78" s="34"/>
      <c r="B78" s="34"/>
      <c r="C78" s="27" t="s">
        <v>238</v>
      </c>
      <c r="D78" s="21"/>
      <c r="E78" s="69" t="s">
        <v>119</v>
      </c>
      <c r="F78" s="28"/>
      <c r="G78" s="30">
        <v>1.0</v>
      </c>
      <c r="H78" s="30">
        <v>1.0</v>
      </c>
      <c r="I78" s="30">
        <v>1.0</v>
      </c>
      <c r="J78" s="30">
        <v>1.0</v>
      </c>
      <c r="K78" s="30">
        <v>1.0</v>
      </c>
      <c r="L78" s="30">
        <v>1.0</v>
      </c>
      <c r="M78" s="30">
        <v>1.0</v>
      </c>
      <c r="N78" s="30">
        <v>1.0</v>
      </c>
      <c r="O78" s="30">
        <v>1.0</v>
      </c>
      <c r="P78" s="30">
        <v>1.0</v>
      </c>
      <c r="Q78" s="30">
        <v>1.0</v>
      </c>
      <c r="R78" s="30">
        <v>1.0</v>
      </c>
      <c r="S78" s="30">
        <v>1.0</v>
      </c>
      <c r="T78" s="30">
        <v>1.0</v>
      </c>
      <c r="U78" s="30">
        <v>1.0</v>
      </c>
      <c r="V78" s="30">
        <v>1.0</v>
      </c>
      <c r="W78" s="30">
        <v>1.0</v>
      </c>
      <c r="X78" s="30">
        <v>1.0</v>
      </c>
      <c r="Y78" s="40">
        <v>0.0</v>
      </c>
      <c r="Z78" s="30">
        <v>0.0</v>
      </c>
      <c r="AA78" s="30">
        <v>0.0</v>
      </c>
      <c r="AB78" s="30">
        <v>0.0</v>
      </c>
      <c r="AC78" s="30">
        <v>0.0</v>
      </c>
    </row>
    <row r="79" ht="16.5" customHeight="1">
      <c r="A79" s="34"/>
      <c r="B79" s="34"/>
      <c r="C79" s="27" t="s">
        <v>239</v>
      </c>
      <c r="D79" s="21"/>
      <c r="E79" s="29" t="s">
        <v>115</v>
      </c>
      <c r="F79" s="21"/>
      <c r="G79" s="30">
        <v>1.0</v>
      </c>
      <c r="H79" s="30">
        <v>1.0</v>
      </c>
      <c r="I79" s="30">
        <v>1.0</v>
      </c>
      <c r="J79" s="30">
        <v>1.0</v>
      </c>
      <c r="K79" s="30">
        <v>1.0</v>
      </c>
      <c r="L79" s="30">
        <v>1.0</v>
      </c>
      <c r="M79" s="30">
        <v>1.0</v>
      </c>
      <c r="N79" s="30">
        <v>1.0</v>
      </c>
      <c r="O79" s="30">
        <v>1.0</v>
      </c>
      <c r="P79" s="30">
        <v>1.0</v>
      </c>
      <c r="Q79" s="30">
        <v>1.0</v>
      </c>
      <c r="R79" s="30">
        <v>1.0</v>
      </c>
      <c r="S79" s="30">
        <v>1.0</v>
      </c>
      <c r="T79" s="30">
        <v>1.0</v>
      </c>
      <c r="U79" s="30">
        <v>1.0</v>
      </c>
      <c r="V79" s="30">
        <v>1.0</v>
      </c>
      <c r="W79" s="30">
        <v>1.0</v>
      </c>
      <c r="X79" s="30">
        <v>1.0</v>
      </c>
      <c r="Y79" s="40">
        <v>0.0</v>
      </c>
      <c r="Z79" s="30">
        <v>0.0</v>
      </c>
      <c r="AA79" s="30">
        <v>0.0</v>
      </c>
      <c r="AB79" s="30">
        <v>0.0</v>
      </c>
      <c r="AC79" s="30">
        <v>0.0</v>
      </c>
    </row>
    <row r="80" ht="16.5" customHeight="1">
      <c r="A80" s="34"/>
      <c r="B80" s="34"/>
      <c r="C80" s="27" t="s">
        <v>240</v>
      </c>
      <c r="D80" s="21"/>
      <c r="E80" s="29" t="s">
        <v>115</v>
      </c>
      <c r="F80" s="21"/>
      <c r="G80" s="30">
        <v>1.0</v>
      </c>
      <c r="H80" s="30">
        <v>1.0</v>
      </c>
      <c r="I80" s="30">
        <v>1.0</v>
      </c>
      <c r="J80" s="30">
        <v>1.0</v>
      </c>
      <c r="K80" s="30">
        <v>1.0</v>
      </c>
      <c r="L80" s="30">
        <v>1.0</v>
      </c>
      <c r="M80" s="30">
        <v>1.0</v>
      </c>
      <c r="N80" s="30">
        <v>1.0</v>
      </c>
      <c r="O80" s="30">
        <v>1.0</v>
      </c>
      <c r="P80" s="30">
        <v>1.0</v>
      </c>
      <c r="Q80" s="30">
        <v>1.0</v>
      </c>
      <c r="R80" s="30">
        <v>1.0</v>
      </c>
      <c r="S80" s="30">
        <v>1.0</v>
      </c>
      <c r="T80" s="30">
        <v>1.0</v>
      </c>
      <c r="U80" s="30">
        <v>1.0</v>
      </c>
      <c r="V80" s="30">
        <v>1.0</v>
      </c>
      <c r="W80" s="30">
        <v>1.0</v>
      </c>
      <c r="X80" s="30">
        <v>1.0</v>
      </c>
      <c r="Y80" s="40">
        <v>0.0</v>
      </c>
      <c r="Z80" s="30">
        <v>0.0</v>
      </c>
      <c r="AA80" s="30">
        <v>0.0</v>
      </c>
      <c r="AB80" s="30">
        <v>0.0</v>
      </c>
      <c r="AC80" s="30">
        <v>0.0</v>
      </c>
    </row>
    <row r="81" ht="16.5" customHeight="1">
      <c r="A81" s="34"/>
      <c r="B81" s="34"/>
      <c r="C81" s="27" t="s">
        <v>241</v>
      </c>
      <c r="D81" s="21"/>
      <c r="E81" s="69" t="s">
        <v>119</v>
      </c>
      <c r="F81" s="28"/>
      <c r="G81" s="30">
        <v>1.0</v>
      </c>
      <c r="H81" s="30">
        <v>1.0</v>
      </c>
      <c r="I81" s="30">
        <v>1.0</v>
      </c>
      <c r="J81" s="30">
        <v>1.0</v>
      </c>
      <c r="K81" s="30">
        <v>1.0</v>
      </c>
      <c r="L81" s="30">
        <v>1.0</v>
      </c>
      <c r="M81" s="30">
        <v>1.0</v>
      </c>
      <c r="N81" s="30">
        <v>1.0</v>
      </c>
      <c r="O81" s="30">
        <v>1.0</v>
      </c>
      <c r="P81" s="30">
        <v>1.0</v>
      </c>
      <c r="Q81" s="30">
        <v>1.0</v>
      </c>
      <c r="R81" s="30">
        <v>1.0</v>
      </c>
      <c r="S81" s="30">
        <v>1.0</v>
      </c>
      <c r="T81" s="30">
        <v>1.0</v>
      </c>
      <c r="U81" s="30">
        <v>1.0</v>
      </c>
      <c r="V81" s="30">
        <v>1.0</v>
      </c>
      <c r="W81" s="30">
        <v>1.0</v>
      </c>
      <c r="X81" s="30">
        <v>1.0</v>
      </c>
      <c r="Y81" s="40">
        <v>0.0</v>
      </c>
      <c r="Z81" s="30">
        <v>0.0</v>
      </c>
      <c r="AA81" s="30">
        <v>0.0</v>
      </c>
      <c r="AB81" s="30">
        <v>0.0</v>
      </c>
      <c r="AC81" s="30">
        <v>0.0</v>
      </c>
    </row>
    <row r="82" ht="16.5" customHeight="1">
      <c r="A82" s="34"/>
      <c r="B82" s="26" t="s">
        <v>92</v>
      </c>
      <c r="C82" s="27" t="s">
        <v>242</v>
      </c>
      <c r="D82" s="21"/>
      <c r="E82" s="29" t="s">
        <v>243</v>
      </c>
      <c r="F82" s="21"/>
      <c r="G82" s="30">
        <v>1.0</v>
      </c>
      <c r="H82" s="30">
        <v>2.0</v>
      </c>
      <c r="I82" s="30">
        <v>2.0</v>
      </c>
      <c r="J82" s="30">
        <v>2.0</v>
      </c>
      <c r="K82" s="30">
        <v>2.0</v>
      </c>
      <c r="L82" s="30">
        <v>2.0</v>
      </c>
      <c r="M82" s="30">
        <v>2.0</v>
      </c>
      <c r="N82" s="30">
        <v>2.0</v>
      </c>
      <c r="O82" s="30">
        <v>2.0</v>
      </c>
      <c r="P82" s="30">
        <v>2.0</v>
      </c>
      <c r="Q82" s="30">
        <v>2.0</v>
      </c>
      <c r="R82" s="30">
        <v>2.0</v>
      </c>
      <c r="S82" s="30">
        <v>2.0</v>
      </c>
      <c r="T82" s="30">
        <v>2.0</v>
      </c>
      <c r="U82" s="30">
        <v>2.0</v>
      </c>
      <c r="V82" s="30">
        <v>2.0</v>
      </c>
      <c r="W82" s="30">
        <v>2.0</v>
      </c>
      <c r="X82" s="30">
        <v>2.0</v>
      </c>
      <c r="Y82" s="30">
        <v>1.0</v>
      </c>
      <c r="Z82" s="40">
        <v>0.0</v>
      </c>
      <c r="AA82" s="30">
        <v>0.0</v>
      </c>
      <c r="AB82" s="30">
        <v>0.0</v>
      </c>
      <c r="AC82" s="30">
        <v>0.0</v>
      </c>
    </row>
    <row r="83" ht="16.5" customHeight="1">
      <c r="A83" s="34"/>
      <c r="B83" s="34"/>
      <c r="C83" s="29"/>
      <c r="D83" s="21"/>
      <c r="E83" s="29"/>
      <c r="F83" s="21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62">
        <v>1.0</v>
      </c>
      <c r="AA83" s="30"/>
      <c r="AB83" s="30"/>
      <c r="AC83" s="30"/>
    </row>
    <row r="84" ht="16.5" customHeight="1">
      <c r="A84" s="34"/>
      <c r="B84" s="34"/>
      <c r="C84" s="27" t="s">
        <v>244</v>
      </c>
      <c r="D84" s="21"/>
      <c r="E84" s="29" t="s">
        <v>243</v>
      </c>
      <c r="F84" s="21"/>
      <c r="G84" s="30">
        <v>1.0</v>
      </c>
      <c r="H84" s="30">
        <v>1.0</v>
      </c>
      <c r="I84" s="30">
        <v>1.0</v>
      </c>
      <c r="J84" s="30">
        <v>1.0</v>
      </c>
      <c r="K84" s="30">
        <v>1.0</v>
      </c>
      <c r="L84" s="30">
        <v>1.0</v>
      </c>
      <c r="M84" s="30">
        <v>1.0</v>
      </c>
      <c r="N84" s="30">
        <v>1.0</v>
      </c>
      <c r="O84" s="30">
        <v>1.0</v>
      </c>
      <c r="P84" s="30">
        <v>1.0</v>
      </c>
      <c r="Q84" s="30">
        <v>1.0</v>
      </c>
      <c r="R84" s="30">
        <v>1.0</v>
      </c>
      <c r="S84" s="30">
        <v>1.0</v>
      </c>
      <c r="T84" s="30">
        <v>1.0</v>
      </c>
      <c r="U84" s="30">
        <v>1.0</v>
      </c>
      <c r="V84" s="30">
        <v>1.0</v>
      </c>
      <c r="W84" s="30">
        <v>1.0</v>
      </c>
      <c r="X84" s="30">
        <v>1.0</v>
      </c>
      <c r="Y84" s="30">
        <v>1.0</v>
      </c>
      <c r="Z84" s="40">
        <v>0.0</v>
      </c>
      <c r="AA84" s="30">
        <v>0.0</v>
      </c>
      <c r="AB84" s="30">
        <v>0.0</v>
      </c>
      <c r="AC84" s="30">
        <v>0.0</v>
      </c>
    </row>
    <row r="85" ht="16.5" customHeight="1">
      <c r="A85" s="34"/>
      <c r="B85" s="34"/>
      <c r="C85" s="27" t="s">
        <v>245</v>
      </c>
      <c r="D85" s="21"/>
      <c r="E85" s="29" t="s">
        <v>243</v>
      </c>
      <c r="F85" s="21"/>
      <c r="G85" s="30">
        <v>1.0</v>
      </c>
      <c r="H85" s="30">
        <v>1.0</v>
      </c>
      <c r="I85" s="30">
        <v>1.0</v>
      </c>
      <c r="J85" s="30">
        <v>1.0</v>
      </c>
      <c r="K85" s="30">
        <v>1.0</v>
      </c>
      <c r="L85" s="30">
        <v>1.0</v>
      </c>
      <c r="M85" s="30">
        <v>1.0</v>
      </c>
      <c r="N85" s="30">
        <v>1.0</v>
      </c>
      <c r="O85" s="30">
        <v>1.0</v>
      </c>
      <c r="P85" s="30">
        <v>1.0</v>
      </c>
      <c r="Q85" s="30">
        <v>1.0</v>
      </c>
      <c r="R85" s="30">
        <v>1.0</v>
      </c>
      <c r="S85" s="30">
        <v>1.0</v>
      </c>
      <c r="T85" s="30">
        <v>1.0</v>
      </c>
      <c r="U85" s="30">
        <v>1.0</v>
      </c>
      <c r="V85" s="30">
        <v>1.0</v>
      </c>
      <c r="W85" s="30">
        <v>1.0</v>
      </c>
      <c r="X85" s="30">
        <v>1.0</v>
      </c>
      <c r="Y85" s="30">
        <v>1.0</v>
      </c>
      <c r="Z85" s="40">
        <v>0.0</v>
      </c>
      <c r="AA85" s="30">
        <v>0.0</v>
      </c>
      <c r="AB85" s="30">
        <v>0.0</v>
      </c>
      <c r="AC85" s="30">
        <v>0.0</v>
      </c>
    </row>
    <row r="86" ht="16.5" customHeight="1">
      <c r="A86" s="34"/>
      <c r="B86" s="34"/>
      <c r="C86" s="27" t="s">
        <v>246</v>
      </c>
      <c r="D86" s="21"/>
      <c r="E86" s="29" t="s">
        <v>243</v>
      </c>
      <c r="F86" s="21"/>
      <c r="G86" s="30">
        <v>2.0</v>
      </c>
      <c r="H86" s="30">
        <v>2.0</v>
      </c>
      <c r="I86" s="30">
        <v>2.0</v>
      </c>
      <c r="J86" s="30">
        <v>2.0</v>
      </c>
      <c r="K86" s="30">
        <v>2.0</v>
      </c>
      <c r="L86" s="30">
        <v>2.0</v>
      </c>
      <c r="M86" s="30">
        <v>2.0</v>
      </c>
      <c r="N86" s="30">
        <v>2.0</v>
      </c>
      <c r="O86" s="30">
        <v>2.0</v>
      </c>
      <c r="P86" s="30">
        <v>2.0</v>
      </c>
      <c r="Q86" s="30">
        <v>2.0</v>
      </c>
      <c r="R86" s="30">
        <v>2.0</v>
      </c>
      <c r="S86" s="30">
        <v>2.0</v>
      </c>
      <c r="T86" s="30">
        <v>2.0</v>
      </c>
      <c r="U86" s="30">
        <v>2.0</v>
      </c>
      <c r="V86" s="30">
        <v>2.0</v>
      </c>
      <c r="W86" s="30">
        <v>2.0</v>
      </c>
      <c r="X86" s="30">
        <v>2.0</v>
      </c>
      <c r="Y86" s="30">
        <v>2.0</v>
      </c>
      <c r="Z86" s="30">
        <v>2.0</v>
      </c>
      <c r="AA86" s="40">
        <v>0.0</v>
      </c>
      <c r="AB86" s="30">
        <v>0.0</v>
      </c>
      <c r="AC86" s="30">
        <v>0.0</v>
      </c>
    </row>
    <row r="87" ht="16.5" customHeight="1">
      <c r="A87" s="34"/>
      <c r="B87" s="34"/>
      <c r="C87" s="27" t="s">
        <v>247</v>
      </c>
      <c r="D87" s="21"/>
      <c r="E87" s="29" t="s">
        <v>243</v>
      </c>
      <c r="F87" s="21"/>
      <c r="G87" s="30">
        <v>4.0</v>
      </c>
      <c r="H87" s="30">
        <v>2.0</v>
      </c>
      <c r="I87" s="30">
        <v>2.0</v>
      </c>
      <c r="J87" s="30">
        <v>2.0</v>
      </c>
      <c r="K87" s="30">
        <v>2.0</v>
      </c>
      <c r="L87" s="30">
        <v>2.0</v>
      </c>
      <c r="M87" s="30">
        <v>2.0</v>
      </c>
      <c r="N87" s="30">
        <v>2.0</v>
      </c>
      <c r="O87" s="30">
        <v>2.0</v>
      </c>
      <c r="P87" s="30">
        <v>2.0</v>
      </c>
      <c r="Q87" s="30">
        <v>2.0</v>
      </c>
      <c r="R87" s="30">
        <v>2.0</v>
      </c>
      <c r="S87" s="30">
        <v>2.0</v>
      </c>
      <c r="T87" s="30">
        <v>2.0</v>
      </c>
      <c r="U87" s="30">
        <v>2.0</v>
      </c>
      <c r="V87" s="30">
        <v>2.0</v>
      </c>
      <c r="W87" s="30">
        <v>2.0</v>
      </c>
      <c r="X87" s="30">
        <v>2.0</v>
      </c>
      <c r="Y87" s="30">
        <v>2.0</v>
      </c>
      <c r="Z87" s="30">
        <v>2.0</v>
      </c>
      <c r="AA87" s="40">
        <v>0.0</v>
      </c>
      <c r="AB87" s="30">
        <v>0.0</v>
      </c>
      <c r="AC87" s="30">
        <v>0.0</v>
      </c>
    </row>
    <row r="88" ht="16.5" customHeight="1">
      <c r="A88" s="34"/>
      <c r="B88" s="34"/>
      <c r="C88" s="29"/>
      <c r="D88" s="21"/>
      <c r="E88" s="29"/>
      <c r="F88" s="21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65">
        <v>2.0</v>
      </c>
      <c r="AB88" s="30"/>
      <c r="AC88" s="30"/>
    </row>
    <row r="89" ht="16.5" customHeight="1">
      <c r="A89" s="34"/>
      <c r="B89" s="34"/>
      <c r="C89" s="63" t="s">
        <v>248</v>
      </c>
      <c r="D89" s="21"/>
      <c r="E89" s="29" t="s">
        <v>243</v>
      </c>
      <c r="F89" s="21"/>
      <c r="G89" s="30">
        <v>2.0</v>
      </c>
      <c r="H89" s="30">
        <v>2.0</v>
      </c>
      <c r="I89" s="30">
        <v>2.0</v>
      </c>
      <c r="J89" s="30">
        <v>2.0</v>
      </c>
      <c r="K89" s="30">
        <v>2.0</v>
      </c>
      <c r="L89" s="30">
        <v>2.0</v>
      </c>
      <c r="M89" s="30">
        <v>2.0</v>
      </c>
      <c r="N89" s="30">
        <v>2.0</v>
      </c>
      <c r="O89" s="30">
        <v>2.0</v>
      </c>
      <c r="P89" s="30">
        <v>2.0</v>
      </c>
      <c r="Q89" s="30">
        <v>2.0</v>
      </c>
      <c r="R89" s="30">
        <v>2.0</v>
      </c>
      <c r="S89" s="30">
        <v>2.0</v>
      </c>
      <c r="T89" s="30">
        <v>2.0</v>
      </c>
      <c r="U89" s="30">
        <v>2.0</v>
      </c>
      <c r="V89" s="30">
        <v>2.0</v>
      </c>
      <c r="W89" s="30">
        <v>2.0</v>
      </c>
      <c r="X89" s="30">
        <v>2.0</v>
      </c>
      <c r="Y89" s="30">
        <v>2.0</v>
      </c>
      <c r="Z89" s="30">
        <v>2.0</v>
      </c>
      <c r="AA89" s="40">
        <v>0.0</v>
      </c>
      <c r="AB89" s="30">
        <v>0.0</v>
      </c>
      <c r="AC89" s="30">
        <v>0.0</v>
      </c>
    </row>
    <row r="90" ht="16.5" customHeight="1">
      <c r="A90" s="34"/>
      <c r="B90" s="34"/>
      <c r="C90" s="63" t="s">
        <v>249</v>
      </c>
      <c r="D90" s="21"/>
      <c r="E90" s="29" t="s">
        <v>243</v>
      </c>
      <c r="F90" s="21"/>
      <c r="G90" s="30">
        <v>2.0</v>
      </c>
      <c r="H90" s="30">
        <v>2.0</v>
      </c>
      <c r="I90" s="30">
        <v>2.0</v>
      </c>
      <c r="J90" s="30">
        <v>2.0</v>
      </c>
      <c r="K90" s="30">
        <v>2.0</v>
      </c>
      <c r="L90" s="30">
        <v>2.0</v>
      </c>
      <c r="M90" s="30">
        <v>2.0</v>
      </c>
      <c r="N90" s="30">
        <v>2.0</v>
      </c>
      <c r="O90" s="30">
        <v>2.0</v>
      </c>
      <c r="P90" s="30">
        <v>2.0</v>
      </c>
      <c r="Q90" s="30">
        <v>2.0</v>
      </c>
      <c r="R90" s="30">
        <v>2.0</v>
      </c>
      <c r="S90" s="30">
        <v>2.0</v>
      </c>
      <c r="T90" s="30">
        <v>2.0</v>
      </c>
      <c r="U90" s="30">
        <v>2.0</v>
      </c>
      <c r="V90" s="30">
        <v>2.0</v>
      </c>
      <c r="W90" s="30">
        <v>2.0</v>
      </c>
      <c r="X90" s="30">
        <v>2.0</v>
      </c>
      <c r="Y90" s="30">
        <v>2.0</v>
      </c>
      <c r="Z90" s="30">
        <v>2.0</v>
      </c>
      <c r="AA90" s="40">
        <v>0.0</v>
      </c>
      <c r="AB90" s="30">
        <v>0.0</v>
      </c>
      <c r="AC90" s="30">
        <v>0.0</v>
      </c>
    </row>
    <row r="91" ht="16.5" customHeight="1">
      <c r="A91" s="34"/>
      <c r="B91" s="34"/>
      <c r="C91" s="63" t="s">
        <v>250</v>
      </c>
      <c r="D91" s="21"/>
      <c r="E91" s="29" t="s">
        <v>243</v>
      </c>
      <c r="F91" s="21"/>
      <c r="G91" s="30">
        <v>2.0</v>
      </c>
      <c r="H91" s="30">
        <v>2.0</v>
      </c>
      <c r="I91" s="30">
        <v>2.0</v>
      </c>
      <c r="J91" s="30">
        <v>2.0</v>
      </c>
      <c r="K91" s="30">
        <v>2.0</v>
      </c>
      <c r="L91" s="30">
        <v>2.0</v>
      </c>
      <c r="M91" s="30">
        <v>2.0</v>
      </c>
      <c r="N91" s="30">
        <v>2.0</v>
      </c>
      <c r="O91" s="30">
        <v>2.0</v>
      </c>
      <c r="P91" s="30">
        <v>2.0</v>
      </c>
      <c r="Q91" s="30">
        <v>2.0</v>
      </c>
      <c r="R91" s="30">
        <v>2.0</v>
      </c>
      <c r="S91" s="30">
        <v>2.0</v>
      </c>
      <c r="T91" s="30">
        <v>2.0</v>
      </c>
      <c r="U91" s="30">
        <v>2.0</v>
      </c>
      <c r="V91" s="30">
        <v>2.0</v>
      </c>
      <c r="W91" s="30">
        <v>2.0</v>
      </c>
      <c r="X91" s="30">
        <v>2.0</v>
      </c>
      <c r="Y91" s="30">
        <v>2.0</v>
      </c>
      <c r="Z91" s="30">
        <v>2.0</v>
      </c>
      <c r="AA91" s="40">
        <v>0.0</v>
      </c>
      <c r="AB91" s="30">
        <v>0.0</v>
      </c>
      <c r="AC91" s="30">
        <v>0.0</v>
      </c>
    </row>
    <row r="92" ht="16.5" customHeight="1">
      <c r="A92" s="34"/>
      <c r="B92" s="34"/>
      <c r="C92" s="63" t="s">
        <v>251</v>
      </c>
      <c r="D92" s="21"/>
      <c r="E92" s="29" t="s">
        <v>243</v>
      </c>
      <c r="F92" s="21"/>
      <c r="G92" s="30">
        <v>2.0</v>
      </c>
      <c r="H92" s="30">
        <v>2.0</v>
      </c>
      <c r="I92" s="30">
        <v>2.0</v>
      </c>
      <c r="J92" s="30">
        <v>2.0</v>
      </c>
      <c r="K92" s="30">
        <v>2.0</v>
      </c>
      <c r="L92" s="30">
        <v>2.0</v>
      </c>
      <c r="M92" s="30">
        <v>2.0</v>
      </c>
      <c r="N92" s="30">
        <v>2.0</v>
      </c>
      <c r="O92" s="30">
        <v>2.0</v>
      </c>
      <c r="P92" s="30">
        <v>2.0</v>
      </c>
      <c r="Q92" s="30">
        <v>2.0</v>
      </c>
      <c r="R92" s="30">
        <v>2.0</v>
      </c>
      <c r="S92" s="30">
        <v>2.0</v>
      </c>
      <c r="T92" s="30">
        <v>2.0</v>
      </c>
      <c r="U92" s="30">
        <v>2.0</v>
      </c>
      <c r="V92" s="30">
        <v>2.0</v>
      </c>
      <c r="W92" s="30">
        <v>2.0</v>
      </c>
      <c r="X92" s="30">
        <v>2.0</v>
      </c>
      <c r="Y92" s="30">
        <v>2.0</v>
      </c>
      <c r="Z92" s="30">
        <v>2.0</v>
      </c>
      <c r="AA92" s="40">
        <v>0.0</v>
      </c>
      <c r="AB92" s="30">
        <v>0.0</v>
      </c>
      <c r="AC92" s="30">
        <v>0.0</v>
      </c>
    </row>
    <row r="93" ht="16.5" customHeight="1">
      <c r="A93" s="34"/>
      <c r="B93" s="45"/>
      <c r="C93" s="63" t="s">
        <v>252</v>
      </c>
      <c r="D93" s="21"/>
      <c r="E93" s="29" t="s">
        <v>243</v>
      </c>
      <c r="F93" s="21"/>
      <c r="G93" s="30">
        <v>2.0</v>
      </c>
      <c r="H93" s="30">
        <v>2.0</v>
      </c>
      <c r="I93" s="30">
        <v>2.0</v>
      </c>
      <c r="J93" s="30">
        <v>2.0</v>
      </c>
      <c r="K93" s="30">
        <v>2.0</v>
      </c>
      <c r="L93" s="30">
        <v>2.0</v>
      </c>
      <c r="M93" s="30">
        <v>2.0</v>
      </c>
      <c r="N93" s="30">
        <v>2.0</v>
      </c>
      <c r="O93" s="30">
        <v>2.0</v>
      </c>
      <c r="P93" s="30">
        <v>2.0</v>
      </c>
      <c r="Q93" s="30">
        <v>2.0</v>
      </c>
      <c r="R93" s="30">
        <v>2.0</v>
      </c>
      <c r="S93" s="30">
        <v>2.0</v>
      </c>
      <c r="T93" s="30">
        <v>2.0</v>
      </c>
      <c r="U93" s="30">
        <v>2.0</v>
      </c>
      <c r="V93" s="30">
        <v>2.0</v>
      </c>
      <c r="W93" s="30">
        <v>2.0</v>
      </c>
      <c r="X93" s="30">
        <v>2.0</v>
      </c>
      <c r="Y93" s="30">
        <v>2.0</v>
      </c>
      <c r="Z93" s="30">
        <v>2.0</v>
      </c>
      <c r="AA93" s="40">
        <v>0.0</v>
      </c>
      <c r="AB93" s="30">
        <v>0.0</v>
      </c>
      <c r="AC93" s="30">
        <v>0.0</v>
      </c>
    </row>
    <row r="94" ht="16.5" customHeight="1">
      <c r="A94" s="34"/>
      <c r="B94" s="26" t="s">
        <v>95</v>
      </c>
      <c r="C94" s="27" t="s">
        <v>253</v>
      </c>
      <c r="D94" s="21"/>
      <c r="E94" s="29" t="s">
        <v>27</v>
      </c>
      <c r="F94" s="21"/>
      <c r="G94" s="30">
        <v>2.0</v>
      </c>
      <c r="H94" s="30">
        <v>2.0</v>
      </c>
      <c r="I94" s="30">
        <v>2.0</v>
      </c>
      <c r="J94" s="30">
        <v>2.0</v>
      </c>
      <c r="K94" s="30">
        <v>2.0</v>
      </c>
      <c r="L94" s="30">
        <v>2.0</v>
      </c>
      <c r="M94" s="30">
        <v>2.0</v>
      </c>
      <c r="N94" s="30">
        <v>2.0</v>
      </c>
      <c r="O94" s="30">
        <v>2.0</v>
      </c>
      <c r="P94" s="30">
        <v>2.0</v>
      </c>
      <c r="Q94" s="30">
        <v>2.0</v>
      </c>
      <c r="R94" s="30">
        <v>2.0</v>
      </c>
      <c r="S94" s="30">
        <v>2.0</v>
      </c>
      <c r="T94" s="30">
        <v>2.0</v>
      </c>
      <c r="U94" s="30">
        <v>2.0</v>
      </c>
      <c r="V94" s="30">
        <v>2.0</v>
      </c>
      <c r="W94" s="30">
        <v>2.0</v>
      </c>
      <c r="X94" s="30">
        <v>2.0</v>
      </c>
      <c r="Y94" s="30">
        <v>2.0</v>
      </c>
      <c r="Z94" s="30">
        <v>2.0</v>
      </c>
      <c r="AA94" s="30">
        <v>2.0</v>
      </c>
      <c r="AB94" s="40">
        <v>0.0</v>
      </c>
      <c r="AC94" s="30">
        <v>0.0</v>
      </c>
    </row>
    <row r="95" ht="16.5" customHeight="1">
      <c r="A95" s="34"/>
      <c r="B95" s="34"/>
      <c r="C95" s="27" t="s">
        <v>254</v>
      </c>
      <c r="D95" s="21"/>
      <c r="E95" s="29" t="s">
        <v>113</v>
      </c>
      <c r="F95" s="21"/>
      <c r="G95" s="30">
        <v>3.0</v>
      </c>
      <c r="H95" s="30">
        <v>2.0</v>
      </c>
      <c r="I95" s="30">
        <v>2.0</v>
      </c>
      <c r="J95" s="30">
        <v>2.0</v>
      </c>
      <c r="K95" s="30">
        <v>2.0</v>
      </c>
      <c r="L95" s="30">
        <v>2.0</v>
      </c>
      <c r="M95" s="30">
        <v>2.0</v>
      </c>
      <c r="N95" s="30">
        <v>2.0</v>
      </c>
      <c r="O95" s="30">
        <v>2.0</v>
      </c>
      <c r="P95" s="30">
        <v>2.0</v>
      </c>
      <c r="Q95" s="30">
        <v>2.0</v>
      </c>
      <c r="R95" s="30">
        <v>2.0</v>
      </c>
      <c r="S95" s="30">
        <v>2.0</v>
      </c>
      <c r="T95" s="30">
        <v>2.0</v>
      </c>
      <c r="U95" s="30">
        <v>2.0</v>
      </c>
      <c r="V95" s="30">
        <v>2.0</v>
      </c>
      <c r="W95" s="30">
        <v>2.0</v>
      </c>
      <c r="X95" s="30">
        <v>2.0</v>
      </c>
      <c r="Y95" s="30">
        <v>2.0</v>
      </c>
      <c r="Z95" s="30">
        <v>2.0</v>
      </c>
      <c r="AA95" s="30">
        <v>2.0</v>
      </c>
      <c r="AB95" s="40">
        <v>0.0</v>
      </c>
      <c r="AC95" s="30">
        <v>0.0</v>
      </c>
    </row>
    <row r="96" ht="16.5" customHeight="1">
      <c r="A96" s="34"/>
      <c r="B96" s="34"/>
      <c r="C96" s="29"/>
      <c r="D96" s="21"/>
      <c r="E96" s="29"/>
      <c r="F96" s="21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65">
        <v>1.0</v>
      </c>
      <c r="AC96" s="30"/>
    </row>
    <row r="97" ht="16.5" customHeight="1">
      <c r="A97" s="34"/>
      <c r="B97" s="34"/>
      <c r="C97" s="27" t="s">
        <v>255</v>
      </c>
      <c r="D97" s="21"/>
      <c r="E97" s="29" t="s">
        <v>115</v>
      </c>
      <c r="F97" s="21"/>
      <c r="G97" s="30">
        <v>2.0</v>
      </c>
      <c r="H97" s="30">
        <v>2.0</v>
      </c>
      <c r="I97" s="30">
        <v>2.0</v>
      </c>
      <c r="J97" s="30">
        <v>2.0</v>
      </c>
      <c r="K97" s="30">
        <v>2.0</v>
      </c>
      <c r="L97" s="30">
        <v>2.0</v>
      </c>
      <c r="M97" s="30">
        <v>2.0</v>
      </c>
      <c r="N97" s="30">
        <v>2.0</v>
      </c>
      <c r="O97" s="30">
        <v>2.0</v>
      </c>
      <c r="P97" s="30">
        <v>2.0</v>
      </c>
      <c r="Q97" s="30">
        <v>2.0</v>
      </c>
      <c r="R97" s="30">
        <v>2.0</v>
      </c>
      <c r="S97" s="30">
        <v>2.0</v>
      </c>
      <c r="T97" s="30">
        <v>2.0</v>
      </c>
      <c r="U97" s="30">
        <v>2.0</v>
      </c>
      <c r="V97" s="30">
        <v>2.0</v>
      </c>
      <c r="W97" s="30">
        <v>2.0</v>
      </c>
      <c r="X97" s="30">
        <v>2.0</v>
      </c>
      <c r="Y97" s="30">
        <v>2.0</v>
      </c>
      <c r="Z97" s="30">
        <v>2.0</v>
      </c>
      <c r="AA97" s="30">
        <v>2.0</v>
      </c>
      <c r="AB97" s="40">
        <v>0.0</v>
      </c>
      <c r="AC97" s="30">
        <v>0.0</v>
      </c>
    </row>
    <row r="98" ht="16.5" customHeight="1">
      <c r="A98" s="34"/>
      <c r="B98" s="34"/>
      <c r="C98" s="27" t="s">
        <v>256</v>
      </c>
      <c r="D98" s="21"/>
      <c r="E98" s="29" t="s">
        <v>119</v>
      </c>
      <c r="F98" s="21"/>
      <c r="G98" s="30">
        <v>2.0</v>
      </c>
      <c r="H98" s="30">
        <v>2.0</v>
      </c>
      <c r="I98" s="30">
        <v>2.0</v>
      </c>
      <c r="J98" s="30">
        <v>2.0</v>
      </c>
      <c r="K98" s="30">
        <v>2.0</v>
      </c>
      <c r="L98" s="30">
        <v>2.0</v>
      </c>
      <c r="M98" s="30">
        <v>2.0</v>
      </c>
      <c r="N98" s="30">
        <v>2.0</v>
      </c>
      <c r="O98" s="30">
        <v>2.0</v>
      </c>
      <c r="P98" s="30">
        <v>2.0</v>
      </c>
      <c r="Q98" s="30">
        <v>2.0</v>
      </c>
      <c r="R98" s="30">
        <v>2.0</v>
      </c>
      <c r="S98" s="30">
        <v>2.0</v>
      </c>
      <c r="T98" s="30">
        <v>2.0</v>
      </c>
      <c r="U98" s="30">
        <v>2.0</v>
      </c>
      <c r="V98" s="30">
        <v>2.0</v>
      </c>
      <c r="W98" s="30">
        <v>2.0</v>
      </c>
      <c r="X98" s="30">
        <v>2.0</v>
      </c>
      <c r="Y98" s="30">
        <v>2.0</v>
      </c>
      <c r="Z98" s="30">
        <v>2.0</v>
      </c>
      <c r="AA98" s="30">
        <v>2.0</v>
      </c>
      <c r="AB98" s="40">
        <v>0.0</v>
      </c>
      <c r="AC98" s="30">
        <v>0.0</v>
      </c>
    </row>
    <row r="99" ht="16.5" customHeight="1">
      <c r="A99" s="34"/>
      <c r="B99" s="34"/>
      <c r="C99" s="27" t="s">
        <v>257</v>
      </c>
      <c r="D99" s="21"/>
      <c r="E99" s="29" t="s">
        <v>115</v>
      </c>
      <c r="F99" s="21"/>
      <c r="G99" s="30">
        <v>3.0</v>
      </c>
      <c r="H99" s="30">
        <v>2.0</v>
      </c>
      <c r="I99" s="30">
        <v>2.0</v>
      </c>
      <c r="J99" s="30">
        <v>2.0</v>
      </c>
      <c r="K99" s="30">
        <v>2.0</v>
      </c>
      <c r="L99" s="30">
        <v>2.0</v>
      </c>
      <c r="M99" s="30">
        <v>2.0</v>
      </c>
      <c r="N99" s="30">
        <v>2.0</v>
      </c>
      <c r="O99" s="30">
        <v>2.0</v>
      </c>
      <c r="P99" s="30">
        <v>2.0</v>
      </c>
      <c r="Q99" s="30">
        <v>2.0</v>
      </c>
      <c r="R99" s="30">
        <v>2.0</v>
      </c>
      <c r="S99" s="30">
        <v>2.0</v>
      </c>
      <c r="T99" s="30">
        <v>2.0</v>
      </c>
      <c r="U99" s="30">
        <v>2.0</v>
      </c>
      <c r="V99" s="30">
        <v>2.0</v>
      </c>
      <c r="W99" s="30">
        <v>2.0</v>
      </c>
      <c r="X99" s="30">
        <v>2.0</v>
      </c>
      <c r="Y99" s="30">
        <v>2.0</v>
      </c>
      <c r="Z99" s="30">
        <v>2.0</v>
      </c>
      <c r="AA99" s="30">
        <v>2.0</v>
      </c>
      <c r="AB99" s="40">
        <v>0.0</v>
      </c>
      <c r="AC99" s="30">
        <v>0.0</v>
      </c>
    </row>
    <row r="100" ht="16.5" customHeight="1">
      <c r="A100" s="34"/>
      <c r="B100" s="34"/>
      <c r="C100" s="29"/>
      <c r="D100" s="21"/>
      <c r="E100" s="29"/>
      <c r="F100" s="21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65">
        <v>1.0</v>
      </c>
      <c r="AC100" s="30"/>
    </row>
    <row r="101" ht="16.5" customHeight="1">
      <c r="A101" s="34"/>
      <c r="B101" s="34"/>
      <c r="C101" s="27" t="s">
        <v>258</v>
      </c>
      <c r="D101" s="21"/>
      <c r="E101" s="29" t="s">
        <v>27</v>
      </c>
      <c r="F101" s="21"/>
      <c r="G101" s="30">
        <v>2.0</v>
      </c>
      <c r="H101" s="30">
        <v>2.0</v>
      </c>
      <c r="I101" s="30">
        <v>2.0</v>
      </c>
      <c r="J101" s="30">
        <v>2.0</v>
      </c>
      <c r="K101" s="30">
        <v>2.0</v>
      </c>
      <c r="L101" s="30">
        <v>2.0</v>
      </c>
      <c r="M101" s="30">
        <v>2.0</v>
      </c>
      <c r="N101" s="30">
        <v>2.0</v>
      </c>
      <c r="O101" s="30">
        <v>2.0</v>
      </c>
      <c r="P101" s="30">
        <v>2.0</v>
      </c>
      <c r="Q101" s="30">
        <v>2.0</v>
      </c>
      <c r="R101" s="30">
        <v>2.0</v>
      </c>
      <c r="S101" s="30">
        <v>2.0</v>
      </c>
      <c r="T101" s="30">
        <v>2.0</v>
      </c>
      <c r="U101" s="30">
        <v>2.0</v>
      </c>
      <c r="V101" s="30">
        <v>2.0</v>
      </c>
      <c r="W101" s="30">
        <v>2.0</v>
      </c>
      <c r="X101" s="30">
        <v>2.0</v>
      </c>
      <c r="Y101" s="30">
        <v>2.0</v>
      </c>
      <c r="Z101" s="30">
        <v>2.0</v>
      </c>
      <c r="AA101" s="30">
        <v>2.0</v>
      </c>
      <c r="AB101" s="40">
        <v>0.0</v>
      </c>
      <c r="AC101" s="30">
        <v>0.0</v>
      </c>
    </row>
    <row r="102" ht="16.5" customHeight="1">
      <c r="A102" s="34"/>
      <c r="B102" s="34"/>
      <c r="C102" s="27" t="s">
        <v>259</v>
      </c>
      <c r="D102" s="21"/>
      <c r="E102" s="29" t="s">
        <v>113</v>
      </c>
      <c r="F102" s="21"/>
      <c r="G102" s="30">
        <v>2.0</v>
      </c>
      <c r="H102" s="30">
        <v>2.0</v>
      </c>
      <c r="I102" s="30">
        <v>2.0</v>
      </c>
      <c r="J102" s="30">
        <v>2.0</v>
      </c>
      <c r="K102" s="30">
        <v>2.0</v>
      </c>
      <c r="L102" s="30">
        <v>2.0</v>
      </c>
      <c r="M102" s="30">
        <v>2.0</v>
      </c>
      <c r="N102" s="30">
        <v>2.0</v>
      </c>
      <c r="O102" s="30">
        <v>2.0</v>
      </c>
      <c r="P102" s="30">
        <v>2.0</v>
      </c>
      <c r="Q102" s="30">
        <v>2.0</v>
      </c>
      <c r="R102" s="30">
        <v>2.0</v>
      </c>
      <c r="S102" s="30">
        <v>2.0</v>
      </c>
      <c r="T102" s="30">
        <v>2.0</v>
      </c>
      <c r="U102" s="30">
        <v>2.0</v>
      </c>
      <c r="V102" s="30">
        <v>2.0</v>
      </c>
      <c r="W102" s="30">
        <v>2.0</v>
      </c>
      <c r="X102" s="30">
        <v>2.0</v>
      </c>
      <c r="Y102" s="30">
        <v>2.0</v>
      </c>
      <c r="Z102" s="30">
        <v>2.0</v>
      </c>
      <c r="AA102" s="30">
        <v>2.0</v>
      </c>
      <c r="AB102" s="40">
        <v>0.0</v>
      </c>
      <c r="AC102" s="30">
        <v>0.0</v>
      </c>
    </row>
    <row r="103" ht="16.5" customHeight="1">
      <c r="A103" s="34"/>
      <c r="B103" s="34"/>
      <c r="C103" s="27" t="s">
        <v>260</v>
      </c>
      <c r="D103" s="21"/>
      <c r="E103" s="29" t="s">
        <v>119</v>
      </c>
      <c r="F103" s="21"/>
      <c r="G103" s="30">
        <v>2.0</v>
      </c>
      <c r="H103" s="30">
        <v>2.0</v>
      </c>
      <c r="I103" s="30">
        <v>2.0</v>
      </c>
      <c r="J103" s="30">
        <v>2.0</v>
      </c>
      <c r="K103" s="30">
        <v>2.0</v>
      </c>
      <c r="L103" s="30">
        <v>2.0</v>
      </c>
      <c r="M103" s="30">
        <v>2.0</v>
      </c>
      <c r="N103" s="30">
        <v>2.0</v>
      </c>
      <c r="O103" s="30">
        <v>2.0</v>
      </c>
      <c r="P103" s="30">
        <v>2.0</v>
      </c>
      <c r="Q103" s="30">
        <v>2.0</v>
      </c>
      <c r="R103" s="30">
        <v>2.0</v>
      </c>
      <c r="S103" s="30">
        <v>2.0</v>
      </c>
      <c r="T103" s="30">
        <v>2.0</v>
      </c>
      <c r="U103" s="30">
        <v>2.0</v>
      </c>
      <c r="V103" s="30">
        <v>2.0</v>
      </c>
      <c r="W103" s="30">
        <v>2.0</v>
      </c>
      <c r="X103" s="30">
        <v>2.0</v>
      </c>
      <c r="Y103" s="30">
        <v>2.0</v>
      </c>
      <c r="Z103" s="30">
        <v>2.0</v>
      </c>
      <c r="AA103" s="30">
        <v>2.0</v>
      </c>
      <c r="AB103" s="40">
        <v>0.0</v>
      </c>
      <c r="AC103" s="30">
        <v>0.0</v>
      </c>
    </row>
    <row r="104" ht="16.5" customHeight="1">
      <c r="A104" s="34"/>
      <c r="B104" s="34"/>
      <c r="C104" s="27" t="s">
        <v>261</v>
      </c>
      <c r="D104" s="21"/>
      <c r="E104" s="29" t="s">
        <v>115</v>
      </c>
      <c r="F104" s="21"/>
      <c r="G104" s="30">
        <v>2.0</v>
      </c>
      <c r="H104" s="30">
        <v>2.0</v>
      </c>
      <c r="I104" s="30">
        <v>2.0</v>
      </c>
      <c r="J104" s="30">
        <v>2.0</v>
      </c>
      <c r="K104" s="30">
        <v>2.0</v>
      </c>
      <c r="L104" s="30">
        <v>2.0</v>
      </c>
      <c r="M104" s="30">
        <v>2.0</v>
      </c>
      <c r="N104" s="30">
        <v>2.0</v>
      </c>
      <c r="O104" s="30">
        <v>2.0</v>
      </c>
      <c r="P104" s="30">
        <v>2.0</v>
      </c>
      <c r="Q104" s="30">
        <v>2.0</v>
      </c>
      <c r="R104" s="30">
        <v>2.0</v>
      </c>
      <c r="S104" s="30">
        <v>2.0</v>
      </c>
      <c r="T104" s="30">
        <v>2.0</v>
      </c>
      <c r="U104" s="30">
        <v>2.0</v>
      </c>
      <c r="V104" s="30">
        <v>2.0</v>
      </c>
      <c r="W104" s="30">
        <v>2.0</v>
      </c>
      <c r="X104" s="30">
        <v>2.0</v>
      </c>
      <c r="Y104" s="30">
        <v>2.0</v>
      </c>
      <c r="Z104" s="30">
        <v>2.0</v>
      </c>
      <c r="AA104" s="30">
        <v>2.0</v>
      </c>
      <c r="AB104" s="40">
        <v>0.0</v>
      </c>
      <c r="AC104" s="30">
        <v>0.0</v>
      </c>
    </row>
    <row r="105" ht="16.5" customHeight="1">
      <c r="A105" s="34"/>
      <c r="B105" s="45"/>
      <c r="C105" s="27" t="s">
        <v>262</v>
      </c>
      <c r="D105" s="21"/>
      <c r="E105" s="29" t="s">
        <v>119</v>
      </c>
      <c r="F105" s="21"/>
      <c r="G105" s="30">
        <v>2.0</v>
      </c>
      <c r="H105" s="30">
        <v>2.0</v>
      </c>
      <c r="I105" s="30">
        <v>2.0</v>
      </c>
      <c r="J105" s="30">
        <v>2.0</v>
      </c>
      <c r="K105" s="30">
        <v>2.0</v>
      </c>
      <c r="L105" s="30">
        <v>2.0</v>
      </c>
      <c r="M105" s="30">
        <v>2.0</v>
      </c>
      <c r="N105" s="30">
        <v>2.0</v>
      </c>
      <c r="O105" s="30">
        <v>2.0</v>
      </c>
      <c r="P105" s="30">
        <v>2.0</v>
      </c>
      <c r="Q105" s="30">
        <v>2.0</v>
      </c>
      <c r="R105" s="30">
        <v>2.0</v>
      </c>
      <c r="S105" s="30">
        <v>2.0</v>
      </c>
      <c r="T105" s="30">
        <v>2.0</v>
      </c>
      <c r="U105" s="30">
        <v>2.0</v>
      </c>
      <c r="V105" s="30">
        <v>2.0</v>
      </c>
      <c r="W105" s="30">
        <v>2.0</v>
      </c>
      <c r="X105" s="30">
        <v>2.0</v>
      </c>
      <c r="Y105" s="30">
        <v>2.0</v>
      </c>
      <c r="Z105" s="30">
        <v>2.0</v>
      </c>
      <c r="AA105" s="30">
        <v>2.0</v>
      </c>
      <c r="AB105" s="40">
        <v>0.0</v>
      </c>
      <c r="AC105" s="30">
        <v>0.0</v>
      </c>
    </row>
    <row r="106" ht="16.5" customHeight="1">
      <c r="A106" s="34"/>
      <c r="B106" s="26" t="s">
        <v>183</v>
      </c>
      <c r="C106" s="27" t="s">
        <v>263</v>
      </c>
      <c r="D106" s="21"/>
      <c r="E106" s="29" t="s">
        <v>25</v>
      </c>
      <c r="F106" s="21"/>
      <c r="G106" s="30">
        <v>5.0</v>
      </c>
      <c r="H106" s="30">
        <v>5.0</v>
      </c>
      <c r="I106" s="30">
        <v>5.0</v>
      </c>
      <c r="J106" s="30">
        <v>5.0</v>
      </c>
      <c r="K106" s="30">
        <v>5.0</v>
      </c>
      <c r="L106" s="30">
        <v>5.0</v>
      </c>
      <c r="M106" s="30">
        <v>5.0</v>
      </c>
      <c r="N106" s="30">
        <v>5.0</v>
      </c>
      <c r="O106" s="30">
        <v>5.0</v>
      </c>
      <c r="P106" s="30">
        <v>5.0</v>
      </c>
      <c r="Q106" s="30">
        <v>5.0</v>
      </c>
      <c r="R106" s="30">
        <v>5.0</v>
      </c>
      <c r="S106" s="30">
        <v>5.0</v>
      </c>
      <c r="T106" s="30">
        <v>5.0</v>
      </c>
      <c r="U106" s="30">
        <v>5.0</v>
      </c>
      <c r="V106" s="30">
        <v>5.0</v>
      </c>
      <c r="W106" s="30">
        <v>5.0</v>
      </c>
      <c r="X106" s="30">
        <v>5.0</v>
      </c>
      <c r="Y106" s="30">
        <v>5.0</v>
      </c>
      <c r="Z106" s="30">
        <v>5.0</v>
      </c>
      <c r="AA106" s="30">
        <v>5.0</v>
      </c>
      <c r="AB106" s="30">
        <v>5.0</v>
      </c>
      <c r="AC106" s="40">
        <v>0.0</v>
      </c>
    </row>
    <row r="107" ht="16.5" customHeight="1">
      <c r="A107" s="34"/>
      <c r="B107" s="45"/>
      <c r="C107" s="27" t="s">
        <v>264</v>
      </c>
      <c r="D107" s="21"/>
      <c r="E107" s="29" t="s">
        <v>25</v>
      </c>
      <c r="F107" s="21"/>
      <c r="G107" s="30">
        <v>5.0</v>
      </c>
      <c r="H107" s="30">
        <v>5.0</v>
      </c>
      <c r="I107" s="30">
        <v>5.0</v>
      </c>
      <c r="J107" s="30">
        <v>5.0</v>
      </c>
      <c r="K107" s="30">
        <v>5.0</v>
      </c>
      <c r="L107" s="30">
        <v>5.0</v>
      </c>
      <c r="M107" s="30">
        <v>5.0</v>
      </c>
      <c r="N107" s="30">
        <v>5.0</v>
      </c>
      <c r="O107" s="30">
        <v>5.0</v>
      </c>
      <c r="P107" s="30">
        <v>5.0</v>
      </c>
      <c r="Q107" s="30">
        <v>5.0</v>
      </c>
      <c r="R107" s="30">
        <v>5.0</v>
      </c>
      <c r="S107" s="30">
        <v>5.0</v>
      </c>
      <c r="T107" s="30">
        <v>5.0</v>
      </c>
      <c r="U107" s="30">
        <v>5.0</v>
      </c>
      <c r="V107" s="30">
        <v>5.0</v>
      </c>
      <c r="W107" s="30">
        <v>5.0</v>
      </c>
      <c r="X107" s="30">
        <v>5.0</v>
      </c>
      <c r="Y107" s="30">
        <v>5.0</v>
      </c>
      <c r="Z107" s="30">
        <v>5.0</v>
      </c>
      <c r="AA107" s="30">
        <v>5.0</v>
      </c>
      <c r="AB107" s="30">
        <v>5.0</v>
      </c>
      <c r="AC107" s="40">
        <v>0.0</v>
      </c>
    </row>
    <row r="108" ht="16.5" customHeight="1">
      <c r="A108" s="34"/>
      <c r="B108" s="48" t="s">
        <v>19</v>
      </c>
      <c r="C108" s="49"/>
      <c r="D108" s="50"/>
      <c r="E108" s="51" t="s">
        <v>12</v>
      </c>
      <c r="F108" s="21"/>
      <c r="G108" s="29">
        <f>SUM(G16:G107)</f>
        <v>167</v>
      </c>
      <c r="H108" s="21"/>
      <c r="I108" s="30">
        <f t="shared" ref="I108:J108" si="2">SUM(I16:I107)</f>
        <v>169</v>
      </c>
      <c r="J108" s="30">
        <f t="shared" si="2"/>
        <v>158</v>
      </c>
      <c r="K108" s="30">
        <f>SUM(K16:K107)-K18</f>
        <v>155</v>
      </c>
      <c r="L108" s="30">
        <f t="shared" ref="L108:M108" si="3">SUM(L16:L107)</f>
        <v>150</v>
      </c>
      <c r="M108" s="30">
        <f t="shared" si="3"/>
        <v>138</v>
      </c>
      <c r="N108" s="30">
        <f>SUM(N16:N107)-N33</f>
        <v>132</v>
      </c>
      <c r="O108" s="30">
        <f t="shared" ref="O108:P108" si="4">SUM(O16:O107)</f>
        <v>129</v>
      </c>
      <c r="P108" s="30">
        <f t="shared" si="4"/>
        <v>120</v>
      </c>
      <c r="Q108" s="30">
        <f>SUM(Q16:Q107)-Q46</f>
        <v>112</v>
      </c>
      <c r="R108" s="30">
        <f>SUM(R16:R107)</f>
        <v>107</v>
      </c>
      <c r="S108" s="30">
        <f>SUM(S16:S107)-S50</f>
        <v>104</v>
      </c>
      <c r="T108" s="30">
        <f t="shared" ref="T108:V108" si="5">SUM(T16:T107)</f>
        <v>94</v>
      </c>
      <c r="U108" s="30">
        <f t="shared" si="5"/>
        <v>89</v>
      </c>
      <c r="V108" s="30">
        <f t="shared" si="5"/>
        <v>68</v>
      </c>
      <c r="W108" s="30">
        <f>SUM(W16:W107)-W71</f>
        <v>60</v>
      </c>
      <c r="X108" s="30">
        <f t="shared" ref="X108:Y108" si="6">SUM(X16:X107)</f>
        <v>55</v>
      </c>
      <c r="Y108" s="30">
        <f t="shared" si="6"/>
        <v>47</v>
      </c>
      <c r="Z108" s="30">
        <f>SUM(Z16:Z107)-Z83</f>
        <v>44</v>
      </c>
      <c r="AA108" s="30">
        <f t="shared" ref="AA108:AC108" si="7">SUM(AA16:AA107)</f>
        <v>32</v>
      </c>
      <c r="AB108" s="30">
        <f t="shared" si="7"/>
        <v>12</v>
      </c>
      <c r="AC108" s="30">
        <f t="shared" si="7"/>
        <v>0</v>
      </c>
    </row>
    <row r="109" ht="16.5" customHeight="1">
      <c r="A109" s="45"/>
      <c r="B109" s="52"/>
      <c r="C109" s="53"/>
      <c r="D109" s="54"/>
      <c r="E109" s="51" t="s">
        <v>13</v>
      </c>
      <c r="F109" s="21"/>
      <c r="G109" s="29">
        <f>SUM(H16:H107)</f>
        <v>171</v>
      </c>
      <c r="H109" s="21"/>
      <c r="I109" s="30">
        <f>SUM(I16:I107)</f>
        <v>169</v>
      </c>
      <c r="J109" s="30">
        <f>SUM(J16:J107)+K18</f>
        <v>159</v>
      </c>
      <c r="K109" s="30">
        <f>SUM(K16:K107)-K18</f>
        <v>155</v>
      </c>
      <c r="L109" s="30">
        <f>SUM(L16:L107)</f>
        <v>150</v>
      </c>
      <c r="M109" s="30">
        <f>SUM(M16:M107)+N33-M25-M30</f>
        <v>142</v>
      </c>
      <c r="N109" s="30">
        <f>SUM(N16:N107)-N33</f>
        <v>132</v>
      </c>
      <c r="O109" s="30">
        <f>SUM(O16:O107)</f>
        <v>129</v>
      </c>
      <c r="P109" s="30">
        <f>SUM(P16:P107)+Q46-P39</f>
        <v>122</v>
      </c>
      <c r="Q109" s="30">
        <f>SUM(Q16:Q107)-Q46</f>
        <v>112</v>
      </c>
      <c r="R109" s="30">
        <f>SUM(R16:R107)+S50</f>
        <v>108</v>
      </c>
      <c r="S109" s="30">
        <f>SUM(S16:S107)-S50</f>
        <v>104</v>
      </c>
      <c r="T109" s="30">
        <f t="shared" ref="T109:U109" si="8">SUM(T16:T107)</f>
        <v>94</v>
      </c>
      <c r="U109" s="30">
        <f t="shared" si="8"/>
        <v>89</v>
      </c>
      <c r="V109" s="30">
        <f>SUM(V16:V107)+W71-V57</f>
        <v>70</v>
      </c>
      <c r="W109" s="30">
        <f>SUM(W16:W107)-W71</f>
        <v>60</v>
      </c>
      <c r="X109" s="30">
        <f>SUM(X16:X107)</f>
        <v>55</v>
      </c>
      <c r="Y109" s="30">
        <f>SUM(Y16:Y107)+Z83</f>
        <v>48</v>
      </c>
      <c r="Z109" s="30">
        <f>SUM(Z16:Z107)-Z83</f>
        <v>44</v>
      </c>
      <c r="AA109" s="30">
        <f>SUM(AA16:AA107)-AA93</f>
        <v>32</v>
      </c>
      <c r="AB109" s="30">
        <f>SUM(AB16:AB107)-AB105</f>
        <v>12</v>
      </c>
      <c r="AC109" s="30">
        <f>SUM(AC16:AC107)</f>
        <v>0</v>
      </c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mergeCells count="205">
    <mergeCell ref="E34:F34"/>
    <mergeCell ref="E35:F35"/>
    <mergeCell ref="E27:F27"/>
    <mergeCell ref="E28:F28"/>
    <mergeCell ref="E29:F29"/>
    <mergeCell ref="E30:F30"/>
    <mergeCell ref="E31:F31"/>
    <mergeCell ref="E32:F32"/>
    <mergeCell ref="E33:F33"/>
    <mergeCell ref="C41:D41"/>
    <mergeCell ref="C42:D42"/>
    <mergeCell ref="C38:D38"/>
    <mergeCell ref="E38:F38"/>
    <mergeCell ref="C39:D39"/>
    <mergeCell ref="E39:F39"/>
    <mergeCell ref="C40:D40"/>
    <mergeCell ref="E40:F40"/>
    <mergeCell ref="E41:F41"/>
    <mergeCell ref="E42:F42"/>
    <mergeCell ref="C50:D50"/>
    <mergeCell ref="C51:D51"/>
    <mergeCell ref="C52:D52"/>
    <mergeCell ref="C47:D47"/>
    <mergeCell ref="E47:F47"/>
    <mergeCell ref="C48:D48"/>
    <mergeCell ref="E48:F48"/>
    <mergeCell ref="C49:D49"/>
    <mergeCell ref="E49:F49"/>
    <mergeCell ref="E50:F50"/>
    <mergeCell ref="C55:D55"/>
    <mergeCell ref="C56:D56"/>
    <mergeCell ref="C57:D57"/>
    <mergeCell ref="E51:F51"/>
    <mergeCell ref="E52:F52"/>
    <mergeCell ref="C53:D53"/>
    <mergeCell ref="E53:F53"/>
    <mergeCell ref="C54:D54"/>
    <mergeCell ref="E54:F54"/>
    <mergeCell ref="E55:F55"/>
    <mergeCell ref="C60:D60"/>
    <mergeCell ref="C61:D61"/>
    <mergeCell ref="C62:D62"/>
    <mergeCell ref="E56:F56"/>
    <mergeCell ref="E57:F57"/>
    <mergeCell ref="C58:D58"/>
    <mergeCell ref="E58:F58"/>
    <mergeCell ref="C59:D59"/>
    <mergeCell ref="E59:F59"/>
    <mergeCell ref="E60:F60"/>
    <mergeCell ref="C65:D65"/>
    <mergeCell ref="C66:D66"/>
    <mergeCell ref="C67:D67"/>
    <mergeCell ref="E61:F61"/>
    <mergeCell ref="E62:F62"/>
    <mergeCell ref="C63:D63"/>
    <mergeCell ref="E63:F63"/>
    <mergeCell ref="C64:D64"/>
    <mergeCell ref="E64:F64"/>
    <mergeCell ref="E65:F65"/>
    <mergeCell ref="C70:D70"/>
    <mergeCell ref="C71:D71"/>
    <mergeCell ref="C72:D72"/>
    <mergeCell ref="E66:F66"/>
    <mergeCell ref="E67:F67"/>
    <mergeCell ref="C68:D68"/>
    <mergeCell ref="E68:F68"/>
    <mergeCell ref="C69:D69"/>
    <mergeCell ref="E69:F69"/>
    <mergeCell ref="E70:F70"/>
    <mergeCell ref="C33:D33"/>
    <mergeCell ref="C34:D34"/>
    <mergeCell ref="C35:D35"/>
    <mergeCell ref="C36:D36"/>
    <mergeCell ref="E36:F36"/>
    <mergeCell ref="C37:D37"/>
    <mergeCell ref="E37:F37"/>
    <mergeCell ref="E43:F43"/>
    <mergeCell ref="C43:D43"/>
    <mergeCell ref="C44:D44"/>
    <mergeCell ref="E44:F44"/>
    <mergeCell ref="C45:D45"/>
    <mergeCell ref="E45:F45"/>
    <mergeCell ref="C46:D46"/>
    <mergeCell ref="E46:F46"/>
    <mergeCell ref="A1:B1"/>
    <mergeCell ref="A2:B2"/>
    <mergeCell ref="A3:B3"/>
    <mergeCell ref="B6:E6"/>
    <mergeCell ref="B13:C13"/>
    <mergeCell ref="C15:D15"/>
    <mergeCell ref="E15:F15"/>
    <mergeCell ref="B16:D16"/>
    <mergeCell ref="E16:F16"/>
    <mergeCell ref="B17:D17"/>
    <mergeCell ref="E17:F17"/>
    <mergeCell ref="B18:D18"/>
    <mergeCell ref="E18:F18"/>
    <mergeCell ref="E19:F19"/>
    <mergeCell ref="B19:D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E26:F26"/>
    <mergeCell ref="C26:D26"/>
    <mergeCell ref="C27:D27"/>
    <mergeCell ref="C28:D28"/>
    <mergeCell ref="C29:D29"/>
    <mergeCell ref="C30:D30"/>
    <mergeCell ref="C31:D31"/>
    <mergeCell ref="C32:D32"/>
    <mergeCell ref="B94:B105"/>
    <mergeCell ref="B106:B107"/>
    <mergeCell ref="E106:F106"/>
    <mergeCell ref="C107:D107"/>
    <mergeCell ref="E107:F107"/>
    <mergeCell ref="B108:D109"/>
    <mergeCell ref="E108:F108"/>
    <mergeCell ref="E109:F109"/>
    <mergeCell ref="A4:B4"/>
    <mergeCell ref="A16:A109"/>
    <mergeCell ref="B20:B33"/>
    <mergeCell ref="B34:B46"/>
    <mergeCell ref="B47:B71"/>
    <mergeCell ref="B72:B81"/>
    <mergeCell ref="B82:B93"/>
    <mergeCell ref="C75:D75"/>
    <mergeCell ref="C76:D76"/>
    <mergeCell ref="C77:D77"/>
    <mergeCell ref="E71:F71"/>
    <mergeCell ref="E72:F72"/>
    <mergeCell ref="C73:D73"/>
    <mergeCell ref="E73:F73"/>
    <mergeCell ref="C74:D74"/>
    <mergeCell ref="E74:F74"/>
    <mergeCell ref="E75:F75"/>
    <mergeCell ref="C80:D80"/>
    <mergeCell ref="C81:D81"/>
    <mergeCell ref="C82:D82"/>
    <mergeCell ref="E76:F76"/>
    <mergeCell ref="E77:F77"/>
    <mergeCell ref="C78:D78"/>
    <mergeCell ref="E78:F78"/>
    <mergeCell ref="C79:D79"/>
    <mergeCell ref="E79:F79"/>
    <mergeCell ref="E80:F80"/>
    <mergeCell ref="C85:D85"/>
    <mergeCell ref="C86:D86"/>
    <mergeCell ref="C87:D87"/>
    <mergeCell ref="E81:F81"/>
    <mergeCell ref="E82:F82"/>
    <mergeCell ref="C83:D83"/>
    <mergeCell ref="E83:F83"/>
    <mergeCell ref="C84:D84"/>
    <mergeCell ref="E84:F84"/>
    <mergeCell ref="E85:F85"/>
    <mergeCell ref="C90:D90"/>
    <mergeCell ref="C91:D91"/>
    <mergeCell ref="C92:D92"/>
    <mergeCell ref="E86:F86"/>
    <mergeCell ref="E87:F87"/>
    <mergeCell ref="C88:D88"/>
    <mergeCell ref="E88:F88"/>
    <mergeCell ref="C89:D89"/>
    <mergeCell ref="E89:F89"/>
    <mergeCell ref="E90:F90"/>
    <mergeCell ref="C95:D95"/>
    <mergeCell ref="C96:D96"/>
    <mergeCell ref="C97:D97"/>
    <mergeCell ref="E91:F91"/>
    <mergeCell ref="E92:F92"/>
    <mergeCell ref="C93:D93"/>
    <mergeCell ref="E93:F93"/>
    <mergeCell ref="C94:D94"/>
    <mergeCell ref="E94:F94"/>
    <mergeCell ref="E95:F95"/>
    <mergeCell ref="C100:D100"/>
    <mergeCell ref="C101:D101"/>
    <mergeCell ref="C102:D102"/>
    <mergeCell ref="E96:F96"/>
    <mergeCell ref="E97:F97"/>
    <mergeCell ref="C98:D98"/>
    <mergeCell ref="E98:F98"/>
    <mergeCell ref="C99:D99"/>
    <mergeCell ref="E99:F99"/>
    <mergeCell ref="E100:F100"/>
    <mergeCell ref="C105:D105"/>
    <mergeCell ref="C106:D106"/>
    <mergeCell ref="G108:H108"/>
    <mergeCell ref="G109:H109"/>
    <mergeCell ref="E101:F101"/>
    <mergeCell ref="E102:F102"/>
    <mergeCell ref="C103:D103"/>
    <mergeCell ref="E103:F103"/>
    <mergeCell ref="C104:D104"/>
    <mergeCell ref="E104:F104"/>
    <mergeCell ref="E105:F105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11" width="10.0"/>
    <col customWidth="1" min="12" max="26" width="8.71"/>
  </cols>
  <sheetData>
    <row r="1">
      <c r="A1" s="70" t="s">
        <v>265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>
      <c r="A2" s="73"/>
      <c r="B2" s="74" t="s">
        <v>136</v>
      </c>
      <c r="C2" s="21"/>
      <c r="D2" s="74" t="s">
        <v>119</v>
      </c>
      <c r="E2" s="21"/>
      <c r="F2" s="74" t="s">
        <v>27</v>
      </c>
      <c r="G2" s="21"/>
      <c r="H2" s="74" t="s">
        <v>115</v>
      </c>
      <c r="I2" s="21"/>
      <c r="J2" s="74" t="s">
        <v>113</v>
      </c>
      <c r="K2" s="75"/>
    </row>
    <row r="3">
      <c r="A3" s="76"/>
      <c r="B3" s="77" t="s">
        <v>12</v>
      </c>
      <c r="C3" s="77" t="s">
        <v>13</v>
      </c>
      <c r="D3" s="77" t="s">
        <v>12</v>
      </c>
      <c r="E3" s="77" t="s">
        <v>13</v>
      </c>
      <c r="F3" s="77" t="s">
        <v>12</v>
      </c>
      <c r="G3" s="77" t="s">
        <v>13</v>
      </c>
      <c r="H3" s="77" t="s">
        <v>12</v>
      </c>
      <c r="I3" s="77" t="s">
        <v>13</v>
      </c>
      <c r="J3" s="77" t="s">
        <v>12</v>
      </c>
      <c r="K3" s="78" t="s">
        <v>13</v>
      </c>
    </row>
    <row r="4">
      <c r="A4" s="79" t="s">
        <v>4</v>
      </c>
      <c r="B4" s="80">
        <f>'Sprint 1'!$D$8</f>
        <v>32.8</v>
      </c>
      <c r="C4" s="80">
        <f>'Sprint 1'!$E$8</f>
        <v>34.8</v>
      </c>
      <c r="D4" s="80">
        <f>'Sprint 1'!$D$9</f>
        <v>33.8</v>
      </c>
      <c r="E4" s="80">
        <f>'Sprint 1'!$E$9</f>
        <v>30.8</v>
      </c>
      <c r="F4" s="80">
        <f>'Sprint 1'!$D$10</f>
        <v>32.8</v>
      </c>
      <c r="G4" s="80">
        <f>'Sprint 1'!$E$10</f>
        <v>33.8</v>
      </c>
      <c r="H4" s="80">
        <f>'Sprint 1'!$D$11</f>
        <v>27.8</v>
      </c>
      <c r="I4" s="80">
        <f>'Sprint 1'!$E$11</f>
        <v>29.8</v>
      </c>
      <c r="J4" s="80">
        <f>'Sprint 1'!$D$12</f>
        <v>32.8</v>
      </c>
      <c r="K4" s="80">
        <f>'Sprint 1'!$E$12</f>
        <v>33.8</v>
      </c>
    </row>
    <row r="5">
      <c r="A5" s="79" t="s">
        <v>101</v>
      </c>
      <c r="B5" s="80">
        <v>0.0</v>
      </c>
      <c r="C5" s="80">
        <v>0.0</v>
      </c>
      <c r="D5" s="80">
        <v>0.0</v>
      </c>
      <c r="E5" s="80">
        <v>0.0</v>
      </c>
      <c r="F5" s="80">
        <v>0.0</v>
      </c>
      <c r="G5" s="80">
        <v>0.0</v>
      </c>
      <c r="H5" s="80">
        <v>0.0</v>
      </c>
      <c r="I5" s="80">
        <v>0.0</v>
      </c>
      <c r="J5" s="80">
        <v>0.0</v>
      </c>
      <c r="K5" s="80">
        <v>0.0</v>
      </c>
    </row>
    <row r="6">
      <c r="A6" s="79" t="s">
        <v>186</v>
      </c>
      <c r="B6" s="80">
        <v>0.0</v>
      </c>
      <c r="C6" s="80">
        <v>0.0</v>
      </c>
      <c r="D6" s="80">
        <v>0.0</v>
      </c>
      <c r="E6" s="80">
        <v>0.0</v>
      </c>
      <c r="F6" s="80">
        <v>0.0</v>
      </c>
      <c r="G6" s="80">
        <v>0.0</v>
      </c>
      <c r="H6" s="80">
        <v>0.0</v>
      </c>
      <c r="I6" s="80">
        <v>0.0</v>
      </c>
      <c r="J6" s="80">
        <v>0.0</v>
      </c>
      <c r="K6" s="80">
        <v>0.0</v>
      </c>
    </row>
    <row r="7">
      <c r="A7" s="81" t="s">
        <v>19</v>
      </c>
      <c r="B7" s="82">
        <f t="shared" ref="B7:K7" si="1">SUM(B4:B6)</f>
        <v>32.8</v>
      </c>
      <c r="C7" s="82">
        <f t="shared" si="1"/>
        <v>34.8</v>
      </c>
      <c r="D7" s="82">
        <f t="shared" si="1"/>
        <v>33.8</v>
      </c>
      <c r="E7" s="82">
        <f t="shared" si="1"/>
        <v>30.8</v>
      </c>
      <c r="F7" s="82">
        <f t="shared" si="1"/>
        <v>32.8</v>
      </c>
      <c r="G7" s="82">
        <f t="shared" si="1"/>
        <v>33.8</v>
      </c>
      <c r="H7" s="82">
        <f t="shared" si="1"/>
        <v>27.8</v>
      </c>
      <c r="I7" s="82">
        <f t="shared" si="1"/>
        <v>29.8</v>
      </c>
      <c r="J7" s="82">
        <f t="shared" si="1"/>
        <v>32.8</v>
      </c>
      <c r="K7" s="82">
        <f t="shared" si="1"/>
        <v>33.8</v>
      </c>
    </row>
    <row r="10">
      <c r="E10" s="83" t="s">
        <v>266</v>
      </c>
      <c r="F10" s="72"/>
    </row>
    <row r="11">
      <c r="E11" s="84" t="s">
        <v>12</v>
      </c>
      <c r="F11" s="85">
        <f>SUMIF($B$3:$K$3,"Thực tế",$B$7:$K$7)</f>
        <v>160</v>
      </c>
    </row>
    <row r="12">
      <c r="E12" s="86" t="s">
        <v>13</v>
      </c>
      <c r="F12" s="87">
        <f>SUMIF($B$3:$K$3,"Ước tính",$B$7:$K$7)</f>
        <v>163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K1"/>
    <mergeCell ref="A2:A3"/>
    <mergeCell ref="B2:C2"/>
    <mergeCell ref="D2:E2"/>
    <mergeCell ref="F2:G2"/>
    <mergeCell ref="H2:I2"/>
    <mergeCell ref="J2:K2"/>
    <mergeCell ref="E10:F1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2021-04-23T08:05:10Z</dcterms:created>
  <dc:creator>Windows User</dc:creator>
</cp:coreProperties>
</file>