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I\Desktop\KL VĂN VĂN\Documents\"/>
    </mc:Choice>
  </mc:AlternateContent>
  <xr:revisionPtr revIDLastSave="0" documentId="13_ncr:1_{1F939DE4-3C6B-4285-8E5D-24ABDA70A3F8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TestReportSprint1" sheetId="1" r:id="rId1"/>
    <sheet name="TestReportSprin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Qwl3R2Z1GrSHkANSEQhetMur4CDvdKKJ+4HiMFxfjEc="/>
    </ext>
  </extLst>
</workbook>
</file>

<file path=xl/calcChain.xml><?xml version="1.0" encoding="utf-8"?>
<calcChain xmlns="http://schemas.openxmlformats.org/spreadsheetml/2006/main">
  <c r="D26" i="2" l="1"/>
  <c r="D25" i="2"/>
  <c r="D24" i="2"/>
  <c r="D23" i="2"/>
  <c r="D21" i="2"/>
  <c r="D20" i="2"/>
  <c r="D19" i="2"/>
  <c r="D18" i="2"/>
  <c r="E31" i="1"/>
  <c r="E30" i="1"/>
  <c r="E29" i="1"/>
  <c r="E28" i="1"/>
  <c r="E27" i="1"/>
  <c r="E26" i="1"/>
  <c r="E25" i="1"/>
  <c r="E24" i="1"/>
  <c r="E23" i="1"/>
  <c r="E22" i="1"/>
  <c r="E20" i="1"/>
  <c r="E19" i="1"/>
  <c r="E18" i="1"/>
</calcChain>
</file>

<file path=xl/sharedStrings.xml><?xml version="1.0" encoding="utf-8"?>
<sst xmlns="http://schemas.openxmlformats.org/spreadsheetml/2006/main" count="106" uniqueCount="76">
  <si>
    <t>Test Report Sprint 1</t>
  </si>
  <si>
    <t>Test level:</t>
  </si>
  <si>
    <t>System test</t>
  </si>
  <si>
    <t>Executed</t>
  </si>
  <si>
    <t>Passed</t>
  </si>
  <si>
    <t>Failed</t>
  </si>
  <si>
    <t>Total test Executed</t>
  </si>
  <si>
    <t>Planned</t>
  </si>
  <si>
    <t>Pending</t>
  </si>
  <si>
    <t>Inprogress</t>
  </si>
  <si>
    <t>Blocked</t>
  </si>
  <si>
    <t>Total test Planned</t>
  </si>
  <si>
    <t>Sub Total (Planned+Executed)</t>
  </si>
  <si>
    <t>Functions</t>
  </si>
  <si>
    <t>Description</t>
  </si>
  <si>
    <t>%TC Executed</t>
  </si>
  <si>
    <t>%TC Passed</t>
  </si>
  <si>
    <t>TC Pending</t>
  </si>
  <si>
    <t>Priority</t>
  </si>
  <si>
    <t>Remark</t>
  </si>
  <si>
    <t>Đăng ký tài khoản</t>
  </si>
  <si>
    <t>Cho phép người dùng tạo tài khoản mới bằng cách nhập thông tin cá nhân như họ tên, email, mật khẩu,...</t>
  </si>
  <si>
    <t>Đăng nhập</t>
  </si>
  <si>
    <t>Cho phép người dùng đăng nhập vào hệ thống bằng tài khoản đã đăng ký.</t>
  </si>
  <si>
    <t>Đổi  mật khẩu</t>
  </si>
  <si>
    <t>Cho phép người dùng thay đổi mật khẩu tài khoản sau khi đăng nhập.</t>
  </si>
  <si>
    <t>Quên mật khẩu</t>
  </si>
  <si>
    <t>Cho phép người dùng thiết lập lại mật khẩu trong trường hợp quên mật khẩu</t>
  </si>
  <si>
    <t>Danh sách người dùng</t>
  </si>
  <si>
    <t>Hiển thị danh sách tất cả người dùng trong hệ thống (chỉ dành cho quản trị viên).</t>
  </si>
  <si>
    <t>Tìm kiếm người dùng</t>
  </si>
  <si>
    <t>Cho phép tìm kiếm người dùng theo tên, email, hoặc số điện thoại.</t>
  </si>
  <si>
    <t>Chặn hoặc khôi phục tài khoản</t>
  </si>
  <si>
    <t>Cho phép quản trị viên khóa hoặc mở khóa tài khoản người dùng.</t>
  </si>
  <si>
    <t>Chỉnh sửa thông tin người dùng</t>
  </si>
  <si>
    <t>Cho phép người dùng chỉnh sửa thông tin cá nhân như tên, số điện thoại, email,...</t>
  </si>
  <si>
    <t>Thêm sửa xóa thông tin cá nhân</t>
  </si>
  <si>
    <t>Cho phép người dùng cập nhật, thêm mới hoặc xóa thông tin cá nhân đã lưu.</t>
  </si>
  <si>
    <t xml:space="preserve">Xem danh sách luật sư </t>
  </si>
  <si>
    <t>Hiển thị danh sách luật sư đang hoạt động trên hệ thống để người dùng lựa chọn.</t>
  </si>
  <si>
    <t>Đặt lịch hẹn với luật sư</t>
  </si>
  <si>
    <t>Cho phép người dùng đặt lịch hẹn tư vấn với luật sư theo ngày giờ mong muốn.</t>
  </si>
  <si>
    <t>Xem, hủy, thay đổi lịch hẹn</t>
  </si>
  <si>
    <t>Cho phép người dùng quản lý các lịch hẹn đã đặt: xem chi tiết, thay đổi hoặc hủy.</t>
  </si>
  <si>
    <t xml:space="preserve">Chatbot AI hỗ trợ tư vấn </t>
  </si>
  <si>
    <t>Cung cấp hỗ trợ tự động qua chatbot AI giúp trả lời các câu hỏi thường gặp.</t>
  </si>
  <si>
    <t>Chatbox tư vấn trực tiếp</t>
  </si>
  <si>
    <t>Cho phép người dùng trò chuyện trực tiếp với luật sư hoặc nhân viên hỗ trợ qua chat.</t>
  </si>
  <si>
    <t>Bugs</t>
  </si>
  <si>
    <t>Status</t>
  </si>
  <si>
    <t>Severity</t>
  </si>
  <si>
    <t>Total</t>
  </si>
  <si>
    <t>Open</t>
  </si>
  <si>
    <t>Closed</t>
  </si>
  <si>
    <t>Responding</t>
  </si>
  <si>
    <t>Ghi chú: Priority : 1 là cao nhất , 2 là trung bình và 3 là thấp .</t>
  </si>
  <si>
    <t>Test Report Sprint 2</t>
  </si>
  <si>
    <t>Tra cứu</t>
  </si>
  <si>
    <t>Cho phép người dùng tra cứu thông tin pháp luật, hồ sơ, văn bản hoặc dữ liệu liên quan.</t>
  </si>
  <si>
    <t>Xem chi tiết văn bản pháp luật</t>
  </si>
  <si>
    <t>Cho phép người dùng xem nội dung đầy đủ của các văn bản pháp luật sau khi tra cứu.</t>
  </si>
  <si>
    <t>Quản lý hồ sơ pháp lý</t>
  </si>
  <si>
    <t>Cho phép lưu trữ, cập nhật và quản lý các hồ sơ pháp lý của người dùng hoặc doanh nghiệp.</t>
  </si>
  <si>
    <t>Quản lý hợp đồng người dùng</t>
  </si>
  <si>
    <t>Cho phép tạo, cập nhật, và lưu trữ thông tin hợp đồng giữa người dùng và hệ thống/dịch vụ.</t>
  </si>
  <si>
    <t>AI soạn thảo văn bản pháp luật</t>
  </si>
  <si>
    <t>Hỗ trợ người dùng tự động soạn thảo văn bản pháp lý bằng công nghệ AI.</t>
  </si>
  <si>
    <t>Nghiên cứu và so sánh văn bản pháp luật</t>
  </si>
  <si>
    <t>Cho phép người dùng đối chiếu các văn bản pháp luật để tìm điểm giống/khác, phục vụ nghiên cứu.</t>
  </si>
  <si>
    <t>Tính toán chi phí</t>
  </si>
  <si>
    <t>Tự động tính toán chi phí liên quan đến dịch vụ pháp lý hoặc tư vấn.</t>
  </si>
  <si>
    <t>Thống kê chi phí và lập báo cáo</t>
  </si>
  <si>
    <t>Tổng hợp chi phí theo từng giai đoạn, lập báo cáo tài chính, hỗ trợ quản trị.</t>
  </si>
  <si>
    <t>Thanh toán dịch vụ</t>
  </si>
  <si>
    <t>Cho phép người dùng thanh toán trực tuyến các dịch vụ pháp lý đã sử dụng.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</si>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</sst>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3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b/>
      <sz val="13"/>
      <color theme="1"/>
      <name val="Times New Roman"/>
    </font>
    <font>
      <sz val="13"/>
      <color rgb="FF006100"/>
      <name val="Times New Roman"/>
    </font>
    <font>
      <sz val="13"/>
      <color rgb="FF9C0006"/>
      <name val="Times New Roman"/>
    </font>
    <font>
      <sz val="13"/>
      <color rgb="FF000000"/>
      <name val="Times New Roman"/>
    </font>
    <font>
      <sz val="11"/>
      <color theme="1"/>
      <name val="Calibri"/>
      <scheme val="minor"/>
    </font>
    <font>
      <sz val="13"/>
      <color rgb="FF22222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9F9F9"/>
        <bgColor rgb="FFF9F9F9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5" fillId="3" borderId="6" xfId="0" applyFont="1" applyFill="1" applyBorder="1" applyAlignment="1">
      <alignment horizontal="right" wrapText="1"/>
    </xf>
    <xf numFmtId="0" fontId="6" fillId="4" borderId="6" xfId="0" applyFont="1" applyFill="1" applyBorder="1" applyAlignment="1">
      <alignment wrapText="1"/>
    </xf>
    <xf numFmtId="0" fontId="6" fillId="4" borderId="6" xfId="0" applyFont="1" applyFill="1" applyBorder="1" applyAlignment="1">
      <alignment horizontal="right" wrapText="1"/>
    </xf>
    <xf numFmtId="0" fontId="4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right" wrapText="1"/>
    </xf>
    <xf numFmtId="0" fontId="1" fillId="0" borderId="12" xfId="0" applyFont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7" fillId="0" borderId="6" xfId="0" applyFont="1" applyBorder="1" applyAlignment="1">
      <alignment vertical="center" wrapText="1"/>
    </xf>
    <xf numFmtId="9" fontId="1" fillId="0" borderId="6" xfId="0" applyNumberFormat="1" applyFont="1" applyBorder="1" applyAlignment="1">
      <alignment horizontal="right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4" fillId="0" borderId="6" xfId="0" applyFont="1" applyBorder="1" applyAlignment="1">
      <alignment vertical="center" wrapText="1"/>
    </xf>
    <xf numFmtId="0" fontId="8" fillId="0" borderId="0" xfId="0" applyFont="1"/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2" fillId="2" borderId="1" xfId="0" applyFont="1" applyFill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7" xfId="0" applyFont="1" applyBorder="1" applyAlignment="1">
      <alignment horizontal="left" wrapText="1"/>
    </xf>
    <xf numFmtId="0" fontId="3" fillId="0" borderId="8" xfId="0" applyFont="1" applyBorder="1"/>
    <xf numFmtId="0" fontId="4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39-4EA3-A9DB-9963389A0F8F}"/>
              </c:ext>
            </c:extLst>
          </c:dPt>
          <c:dPt>
            <c:idx val="1"/>
            <c:bubble3D val="0"/>
            <c:spPr>
              <a:solidFill>
                <a:srgbClr val="FF66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239-4EA3-A9DB-9963389A0F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TestReportSprint1!$C$8:$C$9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TestReportSprint1!$D$8:$D$9</c:f>
              <c:numCache>
                <c:formatCode>General</c:formatCode>
                <c:ptCount val="2"/>
                <c:pt idx="0">
                  <c:v>256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9-4EA3-A9DB-9963389A0F8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FF6699"/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09F-463C-ADC6-8669AE502E20}"/>
              </c:ext>
            </c:extLst>
          </c:dPt>
          <c:dPt>
            <c:idx val="1"/>
            <c:bubble3D val="0"/>
            <c:spPr>
              <a:solidFill>
                <a:srgbClr val="FF6699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48-47A3-B1D0-9843B95902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TestReportSprint2!$B$8:$B$9</c:f>
              <c:strCache>
                <c:ptCount val="2"/>
                <c:pt idx="0">
                  <c:v>Passed</c:v>
                </c:pt>
                <c:pt idx="1">
                  <c:v> </c:v>
                </c:pt>
              </c:strCache>
            </c:strRef>
          </c:cat>
          <c:val>
            <c:numRef>
              <c:f>TestReportSprint2!$C$8:$C$9</c:f>
              <c:numCache>
                <c:formatCode>General</c:formatCode>
                <c:ptCount val="2"/>
                <c:pt idx="0">
                  <c:v>303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F-463C-ADC6-8669AE502E2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57149</xdr:rowOff>
    </xdr:from>
    <xdr:to>
      <xdr:col>8</xdr:col>
      <xdr:colOff>19050</xdr:colOff>
      <xdr:row>15</xdr:row>
      <xdr:rowOff>147636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3A260-4E9B-4113-AAC0-E8BC6B4BF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4</xdr:row>
      <xdr:rowOff>28575</xdr:rowOff>
    </xdr:from>
    <xdr:to>
      <xdr:col>7</xdr:col>
      <xdr:colOff>247650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AE44E-6B3F-400B-AD4F-8573268F7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workbookViewId="0">
      <selection activeCell="C14" sqref="C14"/>
    </sheetView>
  </sheetViews>
  <sheetFormatPr defaultColWidth="14.42578125" defaultRowHeight="15" customHeight="1" x14ac:dyDescent="0.25"/>
  <cols>
    <col min="1" max="1" width="8.85546875" customWidth="1"/>
    <col min="2" max="2" width="36.28515625" customWidth="1"/>
    <col min="3" max="3" width="68.7109375" customWidth="1"/>
    <col min="4" max="4" width="12" customWidth="1"/>
    <col min="5" max="5" width="15.85546875" customWidth="1"/>
    <col min="6" max="6" width="17.5703125" customWidth="1"/>
    <col min="7" max="8" width="11.7109375" customWidth="1"/>
    <col min="9" max="27" width="8.85546875" customWidth="1"/>
  </cols>
  <sheetData>
    <row r="1" spans="1:27" ht="16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40.5" customHeight="1" x14ac:dyDescent="0.35">
      <c r="A4" s="1"/>
      <c r="B4" s="27" t="s">
        <v>0</v>
      </c>
      <c r="C4" s="28"/>
      <c r="D4" s="28"/>
      <c r="E4" s="28"/>
      <c r="F4" s="28"/>
      <c r="G4" s="28"/>
      <c r="H4" s="29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6.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6.5" customHeight="1" x14ac:dyDescent="0.25">
      <c r="A6" s="1"/>
      <c r="B6" s="3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.5" customHeight="1" x14ac:dyDescent="0.25">
      <c r="A7" s="1"/>
      <c r="B7" s="4" t="s">
        <v>1</v>
      </c>
      <c r="C7" s="30" t="s">
        <v>2</v>
      </c>
      <c r="D7" s="31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.5" customHeight="1" x14ac:dyDescent="0.25">
      <c r="A8" s="1"/>
      <c r="B8" s="24" t="s">
        <v>3</v>
      </c>
      <c r="C8" s="6" t="s">
        <v>4</v>
      </c>
      <c r="D8" s="7">
        <v>256</v>
      </c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.5" customHeight="1" x14ac:dyDescent="0.25">
      <c r="A9" s="1"/>
      <c r="B9" s="25"/>
      <c r="C9" s="8" t="s">
        <v>5</v>
      </c>
      <c r="D9" s="9">
        <v>32</v>
      </c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6.5" customHeight="1" x14ac:dyDescent="0.25">
      <c r="A10" s="1"/>
      <c r="B10" s="26"/>
      <c r="C10" s="4" t="s">
        <v>6</v>
      </c>
      <c r="D10" s="10">
        <v>256</v>
      </c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6.5" customHeight="1" x14ac:dyDescent="0.25">
      <c r="A11" s="1"/>
      <c r="B11" s="24" t="s">
        <v>7</v>
      </c>
      <c r="C11" s="11" t="s">
        <v>8</v>
      </c>
      <c r="D11" s="12">
        <v>0</v>
      </c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6.5" customHeight="1" x14ac:dyDescent="0.25">
      <c r="A12" s="1"/>
      <c r="B12" s="25"/>
      <c r="C12" s="11" t="s">
        <v>9</v>
      </c>
      <c r="D12" s="12">
        <v>0</v>
      </c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6.5" customHeight="1" x14ac:dyDescent="0.25">
      <c r="A13" s="1"/>
      <c r="B13" s="25"/>
      <c r="C13" s="11" t="s">
        <v>10</v>
      </c>
      <c r="D13" s="12">
        <v>0</v>
      </c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6.5" customHeight="1" x14ac:dyDescent="0.25">
      <c r="A14" s="1"/>
      <c r="B14" s="26"/>
      <c r="C14" s="4" t="s">
        <v>11</v>
      </c>
      <c r="D14" s="10">
        <v>256</v>
      </c>
      <c r="E14" s="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6.5" customHeight="1" x14ac:dyDescent="0.25">
      <c r="A15" s="1"/>
      <c r="B15" s="32" t="s">
        <v>12</v>
      </c>
      <c r="C15" s="31"/>
      <c r="D15" s="10">
        <v>256</v>
      </c>
      <c r="E15" s="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6.5" customHeight="1" x14ac:dyDescent="0.25">
      <c r="A16" s="1"/>
      <c r="B16" s="13"/>
      <c r="C16" s="13"/>
      <c r="D16" s="13"/>
      <c r="E16" s="3"/>
      <c r="F16" s="3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 x14ac:dyDescent="0.25">
      <c r="A17" s="1"/>
      <c r="B17" s="14" t="s">
        <v>13</v>
      </c>
      <c r="C17" s="14" t="s">
        <v>14</v>
      </c>
      <c r="D17" s="14" t="s">
        <v>15</v>
      </c>
      <c r="E17" s="14" t="s">
        <v>16</v>
      </c>
      <c r="F17" s="14" t="s">
        <v>17</v>
      </c>
      <c r="G17" s="14" t="s">
        <v>18</v>
      </c>
      <c r="H17" s="14" t="s">
        <v>19</v>
      </c>
      <c r="I17" s="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34.5" customHeight="1" x14ac:dyDescent="0.25">
      <c r="A18" s="1"/>
      <c r="B18" s="15" t="s">
        <v>20</v>
      </c>
      <c r="C18" s="11" t="s">
        <v>21</v>
      </c>
      <c r="D18" s="16">
        <v>1</v>
      </c>
      <c r="E18" s="16">
        <f>(30/34)*100%</f>
        <v>0.88235294117647056</v>
      </c>
      <c r="F18" s="12">
        <v>0</v>
      </c>
      <c r="G18" s="11">
        <v>1</v>
      </c>
      <c r="H18" s="11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33" x14ac:dyDescent="0.25">
      <c r="A19" s="1"/>
      <c r="B19" s="15" t="s">
        <v>22</v>
      </c>
      <c r="C19" s="11" t="s">
        <v>23</v>
      </c>
      <c r="D19" s="16">
        <v>1</v>
      </c>
      <c r="E19" s="16">
        <f>(28/29)*100%</f>
        <v>0.96551724137931039</v>
      </c>
      <c r="F19" s="12">
        <v>0</v>
      </c>
      <c r="G19" s="11">
        <v>1</v>
      </c>
      <c r="H19" s="11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6.5" x14ac:dyDescent="0.25">
      <c r="A20" s="1"/>
      <c r="B20" s="15" t="s">
        <v>24</v>
      </c>
      <c r="C20" s="11" t="s">
        <v>25</v>
      </c>
      <c r="D20" s="16">
        <v>1</v>
      </c>
      <c r="E20" s="16">
        <f>(17/22)*100%</f>
        <v>0.77272727272727271</v>
      </c>
      <c r="F20" s="12">
        <v>0</v>
      </c>
      <c r="G20" s="11">
        <v>2</v>
      </c>
      <c r="H20" s="11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3" x14ac:dyDescent="0.25">
      <c r="A21" s="1"/>
      <c r="B21" s="15" t="s">
        <v>26</v>
      </c>
      <c r="C21" s="11" t="s">
        <v>27</v>
      </c>
      <c r="D21" s="16">
        <v>1</v>
      </c>
      <c r="E21" s="16"/>
      <c r="F21" s="12"/>
      <c r="G21" s="11"/>
      <c r="H21" s="11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3" x14ac:dyDescent="0.25">
      <c r="A22" s="1"/>
      <c r="B22" s="15" t="s">
        <v>28</v>
      </c>
      <c r="C22" s="11" t="s">
        <v>29</v>
      </c>
      <c r="D22" s="16">
        <v>1</v>
      </c>
      <c r="E22" s="16">
        <f>(19/20)*100%</f>
        <v>0.95</v>
      </c>
      <c r="F22" s="12">
        <v>0</v>
      </c>
      <c r="G22" s="11">
        <v>2</v>
      </c>
      <c r="H22" s="11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20.25" customHeight="1" x14ac:dyDescent="0.25">
      <c r="A23" s="1"/>
      <c r="B23" s="15" t="s">
        <v>30</v>
      </c>
      <c r="C23" s="11" t="s">
        <v>31</v>
      </c>
      <c r="D23" s="16">
        <v>1</v>
      </c>
      <c r="E23" s="16">
        <f>(21/24)*100%</f>
        <v>0.875</v>
      </c>
      <c r="F23" s="12">
        <v>0</v>
      </c>
      <c r="G23" s="11">
        <v>2</v>
      </c>
      <c r="H23" s="11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6.5" x14ac:dyDescent="0.25">
      <c r="A24" s="1"/>
      <c r="B24" s="15" t="s">
        <v>32</v>
      </c>
      <c r="C24" s="11" t="s">
        <v>33</v>
      </c>
      <c r="D24" s="16">
        <v>1</v>
      </c>
      <c r="E24" s="16">
        <f>(9/9)*100%</f>
        <v>1</v>
      </c>
      <c r="F24" s="12">
        <v>0</v>
      </c>
      <c r="G24" s="11">
        <v>1</v>
      </c>
      <c r="H24" s="11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33" x14ac:dyDescent="0.25">
      <c r="A25" s="1"/>
      <c r="B25" s="15" t="s">
        <v>34</v>
      </c>
      <c r="C25" s="11" t="s">
        <v>35</v>
      </c>
      <c r="D25" s="16">
        <v>1</v>
      </c>
      <c r="E25" s="16">
        <f>(17/17)*100%</f>
        <v>1</v>
      </c>
      <c r="F25" s="12">
        <v>0</v>
      </c>
      <c r="G25" s="11">
        <v>2</v>
      </c>
      <c r="H25" s="11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3" x14ac:dyDescent="0.25">
      <c r="A26" s="1"/>
      <c r="B26" s="15" t="s">
        <v>36</v>
      </c>
      <c r="C26" s="11" t="s">
        <v>37</v>
      </c>
      <c r="D26" s="16">
        <v>1</v>
      </c>
      <c r="E26" s="16">
        <f>(22/22)*100%</f>
        <v>1</v>
      </c>
      <c r="F26" s="12">
        <v>0</v>
      </c>
      <c r="G26" s="11">
        <v>2</v>
      </c>
      <c r="H26" s="11"/>
      <c r="I26" s="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 customHeight="1" x14ac:dyDescent="0.25">
      <c r="A27" s="1"/>
      <c r="B27" s="15" t="s">
        <v>38</v>
      </c>
      <c r="C27" s="11" t="s">
        <v>39</v>
      </c>
      <c r="D27" s="16">
        <v>1</v>
      </c>
      <c r="E27" s="16">
        <f t="shared" ref="E27:E28" si="0">(17/18)*100%</f>
        <v>0.94444444444444442</v>
      </c>
      <c r="F27" s="12">
        <v>0</v>
      </c>
      <c r="G27" s="11">
        <v>1</v>
      </c>
      <c r="H27" s="11"/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3" x14ac:dyDescent="0.25">
      <c r="A28" s="1"/>
      <c r="B28" s="15" t="s">
        <v>40</v>
      </c>
      <c r="C28" s="11" t="s">
        <v>41</v>
      </c>
      <c r="D28" s="16">
        <v>1</v>
      </c>
      <c r="E28" s="16">
        <f t="shared" si="0"/>
        <v>0.94444444444444442</v>
      </c>
      <c r="F28" s="12">
        <v>0</v>
      </c>
      <c r="G28" s="11">
        <v>1</v>
      </c>
      <c r="H28" s="11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3" x14ac:dyDescent="0.25">
      <c r="A29" s="1"/>
      <c r="B29" s="15" t="s">
        <v>42</v>
      </c>
      <c r="C29" s="11" t="s">
        <v>43</v>
      </c>
      <c r="D29" s="16">
        <v>1</v>
      </c>
      <c r="E29" s="16">
        <f>(13/17)*100%</f>
        <v>0.76470588235294112</v>
      </c>
      <c r="F29" s="12">
        <v>0</v>
      </c>
      <c r="G29" s="11">
        <v>2</v>
      </c>
      <c r="H29" s="11"/>
      <c r="I29" s="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33" x14ac:dyDescent="0.25">
      <c r="A30" s="1"/>
      <c r="B30" s="15" t="s">
        <v>44</v>
      </c>
      <c r="C30" s="11" t="s">
        <v>45</v>
      </c>
      <c r="D30" s="16">
        <v>1</v>
      </c>
      <c r="E30" s="16">
        <f>(17/21)</f>
        <v>0.80952380952380953</v>
      </c>
      <c r="F30" s="12">
        <v>0</v>
      </c>
      <c r="G30" s="11">
        <v>2</v>
      </c>
      <c r="H30" s="11"/>
      <c r="I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33" x14ac:dyDescent="0.25">
      <c r="A31" s="1"/>
      <c r="B31" s="15" t="s">
        <v>46</v>
      </c>
      <c r="C31" s="11" t="s">
        <v>47</v>
      </c>
      <c r="D31" s="16">
        <v>1</v>
      </c>
      <c r="E31" s="16">
        <f>(18/22)</f>
        <v>0.81818181818181823</v>
      </c>
      <c r="F31" s="12">
        <v>0</v>
      </c>
      <c r="G31" s="11">
        <v>1</v>
      </c>
      <c r="H31" s="11"/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6.5" customHeight="1" x14ac:dyDescent="0.25">
      <c r="A32" s="1"/>
      <c r="G32" s="17"/>
      <c r="H32" s="1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6.5" customHeight="1" x14ac:dyDescent="0.25">
      <c r="A33" s="1"/>
      <c r="B33" s="18"/>
      <c r="C33" s="18"/>
      <c r="D33" s="18"/>
      <c r="E33" s="18"/>
      <c r="F33" s="1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6.5" customHeight="1" x14ac:dyDescent="0.25">
      <c r="A34" s="1"/>
      <c r="B34" s="14" t="s">
        <v>48</v>
      </c>
      <c r="C34" s="14" t="s">
        <v>14</v>
      </c>
      <c r="D34" s="14" t="s">
        <v>49</v>
      </c>
      <c r="E34" s="14" t="s">
        <v>50</v>
      </c>
      <c r="F34" s="14" t="s">
        <v>18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6.5" customHeight="1" x14ac:dyDescent="0.25">
      <c r="A35" s="1"/>
      <c r="B35" s="14"/>
      <c r="C35" s="14"/>
      <c r="D35" s="14"/>
      <c r="E35" s="14"/>
      <c r="F35" s="1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6.5" customHeight="1" x14ac:dyDescent="0.25">
      <c r="A36" s="1"/>
      <c r="B36" s="24" t="s">
        <v>51</v>
      </c>
      <c r="C36" s="19" t="s">
        <v>52</v>
      </c>
      <c r="D36" s="12">
        <v>0</v>
      </c>
      <c r="E36" s="11"/>
      <c r="F36" s="1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6.5" customHeight="1" x14ac:dyDescent="0.25">
      <c r="A37" s="1"/>
      <c r="B37" s="25"/>
      <c r="C37" s="19" t="s">
        <v>53</v>
      </c>
      <c r="D37" s="12">
        <v>14</v>
      </c>
      <c r="E37" s="11">
        <v>2</v>
      </c>
      <c r="F37" s="11"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6.5" customHeight="1" x14ac:dyDescent="0.25">
      <c r="A38" s="1"/>
      <c r="B38" s="26"/>
      <c r="C38" s="19" t="s">
        <v>54</v>
      </c>
      <c r="D38" s="12">
        <v>14</v>
      </c>
      <c r="E38" s="11">
        <v>2</v>
      </c>
      <c r="F38" s="11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6.5" customHeight="1" x14ac:dyDescent="0.25">
      <c r="A39" s="1"/>
      <c r="B39" s="3"/>
      <c r="C39" s="3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6.5" customHeight="1" x14ac:dyDescent="0.25">
      <c r="A40" s="1"/>
      <c r="B40" s="20" t="s">
        <v>55</v>
      </c>
      <c r="G40" s="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6.5" customHeight="1" x14ac:dyDescent="0.25">
      <c r="A41" s="1"/>
      <c r="G41" s="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 x14ac:dyDescent="0.25">
      <c r="A42" s="1"/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6.5" customHeight="1" x14ac:dyDescent="0.25">
      <c r="A43" s="1"/>
      <c r="G43" s="5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6.5" customHeight="1" x14ac:dyDescent="0.25">
      <c r="A44" s="1"/>
      <c r="G44" s="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6.5" customHeight="1" x14ac:dyDescent="0.25">
      <c r="A45" s="1"/>
      <c r="B45" s="18"/>
      <c r="C45" s="18"/>
      <c r="D45" s="18"/>
      <c r="E45" s="18"/>
      <c r="F45" s="1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6.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6.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6.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6.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6.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6.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6.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6.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6.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6.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6.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6.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6.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6.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6.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6.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6.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6.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6.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6.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6.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6.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6.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6.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6.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6.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6.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6.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6.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6.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6.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6.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6.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6.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6.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6.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6.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6.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6.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6.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6.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6.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6.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6.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6.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6.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6.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6.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6.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6.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6.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6.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6.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6.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6.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6.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6.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6.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6.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6.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6.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6.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6.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6.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6.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6.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6.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6.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6.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6.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6.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6.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6.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6.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6.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6.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6.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6.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6.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6.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6.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6.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6.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6.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6.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6.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6.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6.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6.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6.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6.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6.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6.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6.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6.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6.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6.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6.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6.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6.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6.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6.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6.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6.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6.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6.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6.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6.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6.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6.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6.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6.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6.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6.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6.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6.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6.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6.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6.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6.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6.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6.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6.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6.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6.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6.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6.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6.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6.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6.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6.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6.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6.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6.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6.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6.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6.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6.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6.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6.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6.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6.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6.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6.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6.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6.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6.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6.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6.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6.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6.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6.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6.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6.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6.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6.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6.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6.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6.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6.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6.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6.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6.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6.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6.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6.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6.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6.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6.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6.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6.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6.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6.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6.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6.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6.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6.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6.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6.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6.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6.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6.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6.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6.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6.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6.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6.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6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6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6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6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6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6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6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6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6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6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6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6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6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6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6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6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6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6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6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6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6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6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6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6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6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6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6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6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6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6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6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6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6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6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6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6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6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6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6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6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6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6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6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6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6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6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6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6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6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6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6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6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6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6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6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6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6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6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6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6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6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6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6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6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6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6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6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6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6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6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6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6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6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6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6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6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6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6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6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6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6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6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6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6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6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6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6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6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6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6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6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6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6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6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6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6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6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6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6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6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6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6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6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6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6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6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6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6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6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6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6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6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6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6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6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6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6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6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mergeCells count="6">
    <mergeCell ref="B36:B38"/>
    <mergeCell ref="B4:H4"/>
    <mergeCell ref="C7:D7"/>
    <mergeCell ref="B8:B10"/>
    <mergeCell ref="B11:B14"/>
    <mergeCell ref="B15:C15"/>
  </mergeCells>
  <pageMargins left="0.70866141732283472" right="0.70866141732283472" top="0.52" bottom="0.74803149606299213" header="0" footer="0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9" sqref="B9"/>
    </sheetView>
  </sheetViews>
  <sheetFormatPr defaultColWidth="14.42578125" defaultRowHeight="15" customHeight="1" x14ac:dyDescent="0.25"/>
  <cols>
    <col min="1" max="1" width="33" customWidth="1"/>
    <col min="2" max="2" width="70.85546875" customWidth="1"/>
    <col min="3" max="3" width="26.7109375" customWidth="1"/>
    <col min="4" max="4" width="18.140625" customWidth="1"/>
    <col min="5" max="5" width="17.5703125" customWidth="1"/>
    <col min="6" max="7" width="11.7109375" customWidth="1"/>
    <col min="8" max="26" width="8.85546875" customWidth="1"/>
  </cols>
  <sheetData>
    <row r="1" spans="1:26" ht="16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0.5" customHeight="1" x14ac:dyDescent="0.35">
      <c r="A4" s="27" t="s">
        <v>56</v>
      </c>
      <c r="B4" s="28"/>
      <c r="C4" s="28"/>
      <c r="D4" s="28"/>
      <c r="E4" s="28"/>
      <c r="F4" s="28"/>
      <c r="G4" s="2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 x14ac:dyDescent="0.25">
      <c r="A6" s="3"/>
      <c r="B6" s="3"/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 x14ac:dyDescent="0.25">
      <c r="A7" s="4" t="s">
        <v>1</v>
      </c>
      <c r="B7" s="30" t="s">
        <v>2</v>
      </c>
      <c r="C7" s="31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 x14ac:dyDescent="0.25">
      <c r="A8" s="24" t="s">
        <v>3</v>
      </c>
      <c r="B8" s="6" t="s">
        <v>4</v>
      </c>
      <c r="C8" s="7">
        <v>303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 x14ac:dyDescent="0.25">
      <c r="A9" s="25"/>
      <c r="B9" s="8" t="s">
        <v>75</v>
      </c>
      <c r="C9" s="9">
        <v>16</v>
      </c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 x14ac:dyDescent="0.25">
      <c r="A10" s="26"/>
      <c r="B10" s="4" t="s">
        <v>6</v>
      </c>
      <c r="C10" s="10">
        <v>302</v>
      </c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 x14ac:dyDescent="0.25">
      <c r="A11" s="24" t="s">
        <v>7</v>
      </c>
      <c r="B11" s="11" t="s">
        <v>8</v>
      </c>
      <c r="C11" s="12">
        <v>0</v>
      </c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 x14ac:dyDescent="0.25">
      <c r="A12" s="25"/>
      <c r="B12" s="11" t="s">
        <v>9</v>
      </c>
      <c r="C12" s="12">
        <v>0</v>
      </c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 x14ac:dyDescent="0.25">
      <c r="A13" s="25"/>
      <c r="B13" s="11" t="s">
        <v>10</v>
      </c>
      <c r="C13" s="12">
        <v>0</v>
      </c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 x14ac:dyDescent="0.25">
      <c r="A14" s="26"/>
      <c r="B14" s="4" t="s">
        <v>11</v>
      </c>
      <c r="C14" s="10">
        <v>303</v>
      </c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 x14ac:dyDescent="0.25">
      <c r="A15" s="32" t="s">
        <v>12</v>
      </c>
      <c r="B15" s="31"/>
      <c r="C15" s="10">
        <v>303</v>
      </c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 x14ac:dyDescent="0.25">
      <c r="A16" s="13"/>
      <c r="B16" s="13"/>
      <c r="C16" s="13"/>
      <c r="D16" s="3"/>
      <c r="E16" s="3"/>
      <c r="F16" s="3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 x14ac:dyDescent="0.25">
      <c r="A17" s="14" t="s">
        <v>13</v>
      </c>
      <c r="B17" s="14" t="s">
        <v>14</v>
      </c>
      <c r="C17" s="14" t="s">
        <v>15</v>
      </c>
      <c r="D17" s="14" t="s">
        <v>16</v>
      </c>
      <c r="E17" s="14" t="s">
        <v>17</v>
      </c>
      <c r="F17" s="14" t="s">
        <v>18</v>
      </c>
      <c r="G17" s="14" t="s">
        <v>19</v>
      </c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3" x14ac:dyDescent="0.25">
      <c r="A18" s="21" t="s">
        <v>57</v>
      </c>
      <c r="B18" s="11" t="s">
        <v>58</v>
      </c>
      <c r="C18" s="16">
        <v>1</v>
      </c>
      <c r="D18" s="16">
        <f>(28/32)</f>
        <v>0.875</v>
      </c>
      <c r="E18" s="12">
        <v>0</v>
      </c>
      <c r="F18" s="11">
        <v>1</v>
      </c>
      <c r="G18" s="11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3" x14ac:dyDescent="0.25">
      <c r="A19" s="21" t="s">
        <v>59</v>
      </c>
      <c r="B19" s="11" t="s">
        <v>60</v>
      </c>
      <c r="C19" s="16">
        <v>1</v>
      </c>
      <c r="D19" s="16">
        <f>(42/43)</f>
        <v>0.97674418604651159</v>
      </c>
      <c r="E19" s="12">
        <v>0</v>
      </c>
      <c r="F19" s="11">
        <v>1</v>
      </c>
      <c r="G19" s="11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3" x14ac:dyDescent="0.25">
      <c r="A20" s="21" t="s">
        <v>61</v>
      </c>
      <c r="B20" s="11" t="s">
        <v>62</v>
      </c>
      <c r="C20" s="16">
        <v>1</v>
      </c>
      <c r="D20" s="16">
        <f>(31/33)</f>
        <v>0.93939393939393945</v>
      </c>
      <c r="E20" s="12">
        <v>0</v>
      </c>
      <c r="F20" s="11">
        <v>1</v>
      </c>
      <c r="G20" s="11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3" x14ac:dyDescent="0.25">
      <c r="A21" s="21" t="s">
        <v>63</v>
      </c>
      <c r="B21" s="11" t="s">
        <v>64</v>
      </c>
      <c r="C21" s="16">
        <v>1</v>
      </c>
      <c r="D21" s="16">
        <f>(46/49)</f>
        <v>0.93877551020408168</v>
      </c>
      <c r="E21" s="12">
        <v>0</v>
      </c>
      <c r="F21" s="11">
        <v>1</v>
      </c>
      <c r="G21" s="11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3" x14ac:dyDescent="0.25">
      <c r="A22" s="21" t="s">
        <v>65</v>
      </c>
      <c r="B22" s="11" t="s">
        <v>66</v>
      </c>
      <c r="C22" s="16">
        <v>1</v>
      </c>
      <c r="D22" s="16">
        <v>1</v>
      </c>
      <c r="E22" s="12">
        <v>0</v>
      </c>
      <c r="F22" s="11">
        <v>2</v>
      </c>
      <c r="G22" s="11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3" x14ac:dyDescent="0.25">
      <c r="A23" s="22" t="s">
        <v>67</v>
      </c>
      <c r="B23" s="11" t="s">
        <v>68</v>
      </c>
      <c r="C23" s="16">
        <v>1</v>
      </c>
      <c r="D23" s="16">
        <f>(28/30)</f>
        <v>0.93333333333333335</v>
      </c>
      <c r="E23" s="12">
        <v>0</v>
      </c>
      <c r="F23" s="11">
        <v>2</v>
      </c>
      <c r="G23" s="11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x14ac:dyDescent="0.25">
      <c r="A24" s="21" t="s">
        <v>69</v>
      </c>
      <c r="B24" s="11" t="s">
        <v>70</v>
      </c>
      <c r="C24" s="16">
        <v>1</v>
      </c>
      <c r="D24" s="16">
        <f>(25/28)</f>
        <v>0.8928571428571429</v>
      </c>
      <c r="E24" s="12">
        <v>0</v>
      </c>
      <c r="F24" s="11">
        <v>2</v>
      </c>
      <c r="G24" s="11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3" x14ac:dyDescent="0.25">
      <c r="A25" s="21" t="s">
        <v>71</v>
      </c>
      <c r="B25" s="11" t="s">
        <v>72</v>
      </c>
      <c r="C25" s="16">
        <v>1</v>
      </c>
      <c r="D25" s="16">
        <f>(43/44)</f>
        <v>0.97727272727272729</v>
      </c>
      <c r="E25" s="12">
        <v>0</v>
      </c>
      <c r="F25" s="11">
        <v>2</v>
      </c>
      <c r="G25" s="11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3" x14ac:dyDescent="0.25">
      <c r="A26" s="21" t="s">
        <v>73</v>
      </c>
      <c r="B26" s="11" t="s">
        <v>74</v>
      </c>
      <c r="C26" s="16">
        <v>1</v>
      </c>
      <c r="D26" s="16">
        <f>(31/31)</f>
        <v>1</v>
      </c>
      <c r="E26" s="12">
        <v>0</v>
      </c>
      <c r="F26" s="11">
        <v>2</v>
      </c>
      <c r="G26" s="11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 x14ac:dyDescent="0.25">
      <c r="A27" s="13"/>
      <c r="B27" s="13"/>
      <c r="C27" s="13"/>
      <c r="D27" s="13"/>
      <c r="E27" s="13"/>
      <c r="F27" s="18"/>
      <c r="G27" s="1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 x14ac:dyDescent="0.25">
      <c r="A28" s="14" t="s">
        <v>48</v>
      </c>
      <c r="B28" s="14" t="s">
        <v>14</v>
      </c>
      <c r="C28" s="14" t="s">
        <v>49</v>
      </c>
      <c r="D28" s="14" t="s">
        <v>50</v>
      </c>
      <c r="E28" s="14" t="s">
        <v>18</v>
      </c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3"/>
      <c r="B29" s="11"/>
      <c r="C29" s="11"/>
      <c r="D29" s="11"/>
      <c r="E29" s="11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 x14ac:dyDescent="0.25">
      <c r="A30" s="24" t="s">
        <v>51</v>
      </c>
      <c r="B30" s="19" t="s">
        <v>52</v>
      </c>
      <c r="C30" s="12">
        <v>0</v>
      </c>
      <c r="D30" s="11"/>
      <c r="E30" s="11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 x14ac:dyDescent="0.25">
      <c r="A31" s="25"/>
      <c r="B31" s="19" t="s">
        <v>53</v>
      </c>
      <c r="C31" s="12">
        <v>9</v>
      </c>
      <c r="D31" s="11">
        <v>2</v>
      </c>
      <c r="E31" s="11">
        <v>2</v>
      </c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 x14ac:dyDescent="0.25">
      <c r="A32" s="26"/>
      <c r="B32" s="19" t="s">
        <v>54</v>
      </c>
      <c r="C32" s="12">
        <v>9</v>
      </c>
      <c r="D32" s="11">
        <v>2</v>
      </c>
      <c r="E32" s="11">
        <v>2</v>
      </c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 x14ac:dyDescent="0.25">
      <c r="A33" s="18"/>
      <c r="B33" s="18"/>
      <c r="C33" s="18"/>
      <c r="D33" s="18"/>
      <c r="E33" s="1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 x14ac:dyDescent="0.25">
      <c r="A35" s="20" t="s">
        <v>55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30:A32"/>
    <mergeCell ref="A4:G4"/>
    <mergeCell ref="B7:C7"/>
    <mergeCell ref="A8:A10"/>
    <mergeCell ref="A11:A14"/>
    <mergeCell ref="A15:B15"/>
  </mergeCells>
  <pageMargins left="0.23622047244094491" right="0.23622047244094491" top="0.74803149606299213" bottom="0.74803149606299213" header="0.31496062992125984" footer="0.31496062992125984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TestReportSprint1</vt:lpstr>
      <vt:lpstr>TestReportSprint2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Anhduong Nguyen ngoc</cp:lastModifiedBy>
  <cp:lastPrinted>2025-05-17T01:31:48Z</cp:lastPrinted>
  <dcterms:created xsi:type="dcterms:W3CDTF">2021-03-25T14:33:44Z</dcterms:created>
  <dcterms:modified xsi:type="dcterms:W3CDTF">2025-05-17T01:32:48Z</dcterms:modified>
</cp:coreProperties>
</file>