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echCare\Desktop\"/>
    </mc:Choice>
  </mc:AlternateContent>
  <xr:revisionPtr revIDLastSave="0" documentId="8_{F68E7F03-7296-419C-8D29-20F2BA0FB8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rint_1" sheetId="1" r:id="rId1"/>
    <sheet name="sprint_2" sheetId="3" r:id="rId2"/>
    <sheet name="sprint_3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199" i="3"/>
  <c r="J90" i="5"/>
  <c r="I177" i="5"/>
  <c r="I91" i="5" s="1"/>
  <c r="J177" i="5"/>
  <c r="J91" i="5" s="1"/>
  <c r="K177" i="5"/>
  <c r="K91" i="5" s="1"/>
  <c r="L177" i="5"/>
  <c r="L91" i="5" s="1"/>
  <c r="M177" i="5"/>
  <c r="M91" i="5" s="1"/>
  <c r="N177" i="5"/>
  <c r="N91" i="5" s="1"/>
  <c r="O177" i="5"/>
  <c r="O91" i="5" s="1"/>
  <c r="P177" i="5"/>
  <c r="P91" i="5" s="1"/>
  <c r="Q177" i="5"/>
  <c r="Q91" i="5" s="1"/>
  <c r="R177" i="5"/>
  <c r="R91" i="5" s="1"/>
  <c r="S177" i="5"/>
  <c r="S91" i="5" s="1"/>
  <c r="T177" i="5"/>
  <c r="T91" i="5" s="1"/>
  <c r="H177" i="5"/>
  <c r="G91" i="5" s="1"/>
  <c r="O90" i="5"/>
  <c r="L90" i="5"/>
  <c r="I90" i="5"/>
  <c r="L90" i="3"/>
  <c r="H199" i="3"/>
  <c r="I90" i="3" s="1"/>
  <c r="I199" i="3"/>
  <c r="J90" i="3" s="1"/>
  <c r="J199" i="3"/>
  <c r="K90" i="3" s="1"/>
  <c r="K199" i="3"/>
  <c r="L199" i="3"/>
  <c r="M90" i="3" s="1"/>
  <c r="M199" i="3"/>
  <c r="N90" i="3" s="1"/>
  <c r="N199" i="3"/>
  <c r="O90" i="3" s="1"/>
  <c r="O199" i="3"/>
  <c r="P90" i="3" s="1"/>
  <c r="P199" i="3"/>
  <c r="Q90" i="3" s="1"/>
  <c r="Q199" i="3"/>
  <c r="R90" i="3" s="1"/>
  <c r="R199" i="3"/>
  <c r="S90" i="3" s="1"/>
  <c r="S199" i="3"/>
  <c r="T90" i="3" s="1"/>
  <c r="T199" i="3"/>
  <c r="U90" i="3" s="1"/>
  <c r="U199" i="3"/>
  <c r="V90" i="3" s="1"/>
  <c r="V199" i="3"/>
  <c r="W90" i="3" s="1"/>
  <c r="W199" i="3"/>
  <c r="X90" i="3" s="1"/>
  <c r="X199" i="3"/>
  <c r="Y90" i="3" s="1"/>
  <c r="Y199" i="3"/>
  <c r="Z90" i="3" s="1"/>
  <c r="Z199" i="3"/>
  <c r="AA90" i="3" s="1"/>
  <c r="G90" i="3"/>
  <c r="N89" i="3"/>
  <c r="AA89" i="3"/>
  <c r="X89" i="3"/>
  <c r="T89" i="3"/>
  <c r="S89" i="3"/>
  <c r="R89" i="3"/>
  <c r="Q89" i="3"/>
  <c r="P89" i="3"/>
  <c r="L89" i="3"/>
  <c r="J89" i="3"/>
  <c r="I89" i="3"/>
  <c r="Z102" i="1"/>
  <c r="X102" i="1"/>
  <c r="S102" i="1"/>
  <c r="Q102" i="1"/>
  <c r="O102" i="1"/>
  <c r="M102" i="1"/>
  <c r="K102" i="1"/>
  <c r="J102" i="1"/>
  <c r="I102" i="1"/>
  <c r="L102" i="1"/>
  <c r="N102" i="1"/>
  <c r="P102" i="1"/>
  <c r="T102" i="1"/>
  <c r="U102" i="1"/>
  <c r="V102" i="1"/>
  <c r="W102" i="1"/>
  <c r="Y102" i="1"/>
  <c r="S90" i="5" l="1"/>
  <c r="R90" i="5"/>
  <c r="Q90" i="5"/>
  <c r="P90" i="5"/>
  <c r="N90" i="5"/>
  <c r="M90" i="5"/>
  <c r="K90" i="5"/>
  <c r="Y89" i="3"/>
  <c r="V89" i="3" l="1"/>
  <c r="W89" i="3"/>
  <c r="Z89" i="3"/>
  <c r="G90" i="5" l="1"/>
  <c r="E12" i="5"/>
  <c r="D12" i="5"/>
  <c r="E11" i="5"/>
  <c r="D11" i="5"/>
  <c r="E10" i="5"/>
  <c r="D10" i="5"/>
  <c r="E9" i="5"/>
  <c r="D9" i="5"/>
  <c r="E8" i="5"/>
  <c r="D8" i="5"/>
  <c r="U89" i="3"/>
  <c r="G89" i="3"/>
  <c r="E12" i="3"/>
  <c r="D12" i="3"/>
  <c r="E11" i="3"/>
  <c r="D11" i="3"/>
  <c r="E10" i="3"/>
  <c r="D10" i="3"/>
  <c r="E9" i="3"/>
  <c r="D9" i="3"/>
  <c r="E8" i="3"/>
  <c r="D8" i="3"/>
  <c r="D13" i="5" l="1"/>
  <c r="E13" i="5"/>
  <c r="D13" i="3"/>
  <c r="E13" i="3"/>
  <c r="E8" i="1"/>
  <c r="E11" i="1"/>
  <c r="D10" i="1"/>
  <c r="D9" i="1"/>
  <c r="E10" i="1"/>
  <c r="E9" i="1"/>
  <c r="D8" i="1"/>
  <c r="E12" i="1"/>
  <c r="D12" i="1"/>
  <c r="D11" i="1"/>
  <c r="E13" i="1" l="1"/>
  <c r="D13" i="1"/>
  <c r="Z233" i="1"/>
  <c r="Z103" i="1"/>
  <c r="N233" i="1"/>
  <c r="N103" i="1"/>
  <c r="M233" i="1"/>
  <c r="M103" i="1"/>
  <c r="V233" i="1"/>
  <c r="V103" i="1"/>
  <c r="I233" i="1"/>
  <c r="I103" i="1"/>
  <c r="X233" i="1"/>
  <c r="X103" i="1"/>
  <c r="U233" i="1"/>
  <c r="U103" i="1"/>
  <c r="L103" i="1"/>
  <c r="L233" i="1"/>
  <c r="Q233" i="1"/>
  <c r="Q103" i="1"/>
  <c r="W233" i="1"/>
  <c r="W103" i="1"/>
  <c r="T103" i="1"/>
  <c r="T233" i="1"/>
  <c r="H233" i="1"/>
  <c r="G103" i="1"/>
  <c r="Y103" i="1"/>
  <c r="Y233" i="1"/>
  <c r="R233" i="1"/>
  <c r="R103" i="1"/>
  <c r="K233" i="1"/>
  <c r="K103" i="1"/>
  <c r="P103" i="1"/>
  <c r="P233" i="1"/>
  <c r="J103" i="1"/>
  <c r="J233" i="1"/>
  <c r="O233" i="1"/>
  <c r="O103" i="1"/>
  <c r="S233" i="1"/>
  <c r="S103" i="1"/>
  <c r="AA103" i="1"/>
  <c r="AA233" i="1"/>
</calcChain>
</file>

<file path=xl/sharedStrings.xml><?xml version="1.0" encoding="utf-8"?>
<sst xmlns="http://schemas.openxmlformats.org/spreadsheetml/2006/main" count="884" uniqueCount="230">
  <si>
    <t>Project name:</t>
  </si>
  <si>
    <t>Module name:</t>
  </si>
  <si>
    <t>Start date:</t>
  </si>
  <si>
    <t>End date:</t>
  </si>
  <si>
    <t>Sprint 1</t>
  </si>
  <si>
    <t>Kết thúc</t>
  </si>
  <si>
    <t>Tăng ca</t>
  </si>
  <si>
    <t>Muộn</t>
  </si>
  <si>
    <t>Chậm tiến độ</t>
  </si>
  <si>
    <t>Trước thời hạn</t>
  </si>
  <si>
    <t>No</t>
  </si>
  <si>
    <t>Thành viên</t>
  </si>
  <si>
    <t>Thực tế</t>
  </si>
  <si>
    <t>Ước tính</t>
  </si>
  <si>
    <t>Tổng</t>
  </si>
  <si>
    <t>Sprint</t>
  </si>
  <si>
    <t>Compoment</t>
  </si>
  <si>
    <t>Task name</t>
  </si>
  <si>
    <t>Responsible Member</t>
  </si>
  <si>
    <t>All team</t>
  </si>
  <si>
    <t>User interface design</t>
  </si>
  <si>
    <t>Design test case</t>
  </si>
  <si>
    <t>Review all test case of sprint 2</t>
  </si>
  <si>
    <t>Coding</t>
  </si>
  <si>
    <t xml:space="preserve">Integrate code </t>
  </si>
  <si>
    <t>Testing</t>
  </si>
  <si>
    <t>Fix Bug</t>
  </si>
  <si>
    <t>Re-testing</t>
  </si>
  <si>
    <t>Đô</t>
  </si>
  <si>
    <t>Lợi</t>
  </si>
  <si>
    <t>Giao diện đăng nhập</t>
  </si>
  <si>
    <t>Giao diện đăng ký</t>
  </si>
  <si>
    <t>Giao diện tìm kiếm bài viết</t>
  </si>
  <si>
    <t>Giao diện duyệt bài viết</t>
  </si>
  <si>
    <t>Giao diện tương tác bài viết</t>
  </si>
  <si>
    <t>Giao diện quản lý bài viết cá nhân</t>
  </si>
  <si>
    <t>Thiết kế trường kiểm thử cho đăng nhập</t>
  </si>
  <si>
    <t>Thiết kế trường kiểm thử cho đăng ký</t>
  </si>
  <si>
    <t>Thiết kế trường kiểm thử cho tìm kiếm bài viết</t>
  </si>
  <si>
    <t>Thiết kế trường kiểm thử cho quản lý bài viết cá nhân</t>
  </si>
  <si>
    <t>Thiết kế trường kiểm thử cho duyệt bài viết</t>
  </si>
  <si>
    <t>Thiết kế trường kiểm thử cho tương tác bài viết</t>
  </si>
  <si>
    <t>Trần Hữu Đô</t>
  </si>
  <si>
    <t>Lê Phước Việt</t>
  </si>
  <si>
    <t>Mai Văn Lợi</t>
  </si>
  <si>
    <t>Trần Đỗ Tuấn Nguyên</t>
  </si>
  <si>
    <t>Thiết kê front-end cho đăng nhập</t>
  </si>
  <si>
    <t>Code back-end cho đăng nhập</t>
  </si>
  <si>
    <t>Thiết kê front-end cho đăng ký</t>
  </si>
  <si>
    <t>Code back-end cho đăng ký</t>
  </si>
  <si>
    <t>Thiết kê front-end cho tìm kiếm bài viết</t>
  </si>
  <si>
    <t>Code back-end cho tìm kiếm bài viết</t>
  </si>
  <si>
    <t>Thiết kê front-end cho duyệt bài viết</t>
  </si>
  <si>
    <t>Code back-end cho duyệt bài viết</t>
  </si>
  <si>
    <t>Thiết kê front-end cho quản lý bài viết cá nhân</t>
  </si>
  <si>
    <t>Code back-end cho quản lý bài viết</t>
  </si>
  <si>
    <t>Thiết kê front-end cho tương tác bài viết</t>
  </si>
  <si>
    <t>Code back-end cho tương tác bài viết</t>
  </si>
  <si>
    <t>Việt</t>
  </si>
  <si>
    <t>Kiểm tra đăng nhập</t>
  </si>
  <si>
    <t>Kiểm tra đăng ký</t>
  </si>
  <si>
    <t>Kiểm tra tìm kiếm bài viết</t>
  </si>
  <si>
    <t>Kiểm tra duyệt bài viết</t>
  </si>
  <si>
    <t>Kiểm tra quản lý bài viết cá nhân</t>
  </si>
  <si>
    <t>Kiểm tra tương tác bài viết</t>
  </si>
  <si>
    <t>Sửa lỗi đăng nhập</t>
  </si>
  <si>
    <t>Sửa lỗi đăng ký</t>
  </si>
  <si>
    <t>Sửa lỗi tìm kiếm bài viết</t>
  </si>
  <si>
    <t>Sửa lỗi duyệt bài viết</t>
  </si>
  <si>
    <t>Sửa lỗi quản lý bài viết cá nhân</t>
  </si>
  <si>
    <t>Sửa lỗi tương tác bài viết</t>
  </si>
  <si>
    <t>Nguyên</t>
  </si>
  <si>
    <t>Kiểm tra lại tương tác bài viết</t>
  </si>
  <si>
    <t>Sprint Planning Meeting</t>
  </si>
  <si>
    <t xml:space="preserve">Create Sprint 1 backlog </t>
  </si>
  <si>
    <t>Create Test Plan Document for Sprint 1</t>
  </si>
  <si>
    <t>Release Sprint 1</t>
  </si>
  <si>
    <t>Sprint 1 review meeting</t>
  </si>
  <si>
    <t>Sprint 1 retrospective</t>
  </si>
  <si>
    <t>SPRINT 1 REPORT</t>
  </si>
  <si>
    <t>Review all user interfaces of sprint 1</t>
  </si>
  <si>
    <t xml:space="preserve">Create Sprint 2 backlog </t>
  </si>
  <si>
    <t>Sprint 2</t>
  </si>
  <si>
    <t>Giao diện nhận thông báo</t>
  </si>
  <si>
    <t>Giao diện quản lý tài khoản cá nhân</t>
  </si>
  <si>
    <t>Giao diện quảng cáo bài viết</t>
  </si>
  <si>
    <t>Giao diện quản lý toàn bộ bài viết</t>
  </si>
  <si>
    <t>Review all user interfaces of sprint 2</t>
  </si>
  <si>
    <t>Xây dựng diễn đàn chia sẻ kiến thức đa ngôn ngữ tích hợp AI hỗ trợ duyệt và cảnh báo nội dung không lành mạnh</t>
  </si>
  <si>
    <t>Bùi Văn Khang</t>
  </si>
  <si>
    <t>27/03</t>
  </si>
  <si>
    <t>28/03</t>
  </si>
  <si>
    <t>29/03</t>
  </si>
  <si>
    <t>30/03</t>
  </si>
  <si>
    <t>31/03</t>
  </si>
  <si>
    <t>01/04</t>
  </si>
  <si>
    <t>02/04</t>
  </si>
  <si>
    <t>03/04</t>
  </si>
  <si>
    <t>05/04</t>
  </si>
  <si>
    <t>06/04</t>
  </si>
  <si>
    <t>07/04</t>
  </si>
  <si>
    <t>08/04</t>
  </si>
  <si>
    <t>09/04</t>
  </si>
  <si>
    <t>10/04</t>
  </si>
  <si>
    <t>11/04</t>
  </si>
  <si>
    <t>Nguyên, Khang</t>
  </si>
  <si>
    <t>Create Prototype</t>
  </si>
  <si>
    <t>Lợi, Việt</t>
  </si>
  <si>
    <t>Nguyên, Đô</t>
  </si>
  <si>
    <t>Khang</t>
  </si>
  <si>
    <t>11/04/2025</t>
  </si>
  <si>
    <t>SPRINT 2 REPORT</t>
  </si>
  <si>
    <t>12/04</t>
  </si>
  <si>
    <t>13/04</t>
  </si>
  <si>
    <t>14/04</t>
  </si>
  <si>
    <t>15/04</t>
  </si>
  <si>
    <t>16/04</t>
  </si>
  <si>
    <t>17/04</t>
  </si>
  <si>
    <t>18/04</t>
  </si>
  <si>
    <t>19/04</t>
  </si>
  <si>
    <t>20/04</t>
  </si>
  <si>
    <t>21/04</t>
  </si>
  <si>
    <t>22/04</t>
  </si>
  <si>
    <t>23/04</t>
  </si>
  <si>
    <t>24/04</t>
  </si>
  <si>
    <t>25/04</t>
  </si>
  <si>
    <t>26/04</t>
  </si>
  <si>
    <t>27/04</t>
  </si>
  <si>
    <t>28/04</t>
  </si>
  <si>
    <t>29/04</t>
  </si>
  <si>
    <t>01/05/2025</t>
  </si>
  <si>
    <t>Giao diện quản lý người dùng</t>
  </si>
  <si>
    <t>Giao diện dịch bài viết</t>
  </si>
  <si>
    <t>Thiết kế trường kiểm thử cho chức năng nhận thông báo</t>
  </si>
  <si>
    <t>Thiết kế trường kiểm thử cho chức năng quản lý tài khoản cá nhân</t>
  </si>
  <si>
    <t>Thiết kế trường kiểm thử cho chức năng quảng cáo bài viết</t>
  </si>
  <si>
    <t>Thiết kế trường kiểm thử cho chức năng quản lý người dùng</t>
  </si>
  <si>
    <t>Thiết kế trường kiểm thử cho chức năng quản lý toàn bộ bài viết</t>
  </si>
  <si>
    <t>Thiết kế trường kiểm thử cho chức năng dịch bài viết</t>
  </si>
  <si>
    <t>Thiết kê front-end cho chức năng nhận thông báo</t>
  </si>
  <si>
    <t>Code back-end cho chức năng nhận thông báo</t>
  </si>
  <si>
    <t>Thiết kê front-end cho chức năng quản lý tài khoản cá nhân</t>
  </si>
  <si>
    <t>Code back-end cho chức năng quản lý tài khoản cá nhân</t>
  </si>
  <si>
    <t>Thiết kê front-end cho chức năng quảng cáo bài viết</t>
  </si>
  <si>
    <t>Code back-end cho chức năng quảng cáo bài viết</t>
  </si>
  <si>
    <t>Thiết kê front-end cho chức năng quản lý người dùng</t>
  </si>
  <si>
    <t>Code back-end cho chức năng quản lý người dùng</t>
  </si>
  <si>
    <t>Thiết kê front-end cho chức năng quản lý toàn bộ bài viết</t>
  </si>
  <si>
    <t>Code back-end cho chức năng quản lý toàn bộ bài viết</t>
  </si>
  <si>
    <t>Thiết kê front-end cho chức năng dịch bài viết</t>
  </si>
  <si>
    <t>Code back-end cho chức năng dịch bài viết</t>
  </si>
  <si>
    <t>Kiểm tra chức năng nhận thông báo</t>
  </si>
  <si>
    <t>Kiểm tra chức năng quản lý tài khoản cá nhân</t>
  </si>
  <si>
    <t>Kiểm tra chức năng quảng cáo bài viết</t>
  </si>
  <si>
    <t>Kiểm tra chức năng quản lý người dùng</t>
  </si>
  <si>
    <t>Kiểm tra chức năng quản lý toàn bộ bài viết</t>
  </si>
  <si>
    <t>Kiểm tra chức năng dịch bài viết</t>
  </si>
  <si>
    <t>Sửa lỗi chức năng nhận thông báo</t>
  </si>
  <si>
    <t>Sửa lỗi chắc năng quản lý tài khoản cá nhân</t>
  </si>
  <si>
    <t>Sửa lỗi chức năng quảng cáo bài viết</t>
  </si>
  <si>
    <t>Sửa lỗi chức năng quản lý người dùng</t>
  </si>
  <si>
    <t>Sửa lỗi chắc năng quản lý toàn bộ bài viết</t>
  </si>
  <si>
    <t>Sửa lỗi chức năng dịch bài viết</t>
  </si>
  <si>
    <t>Release Sprint 2</t>
  </si>
  <si>
    <t>Sprint 2 review meeting</t>
  </si>
  <si>
    <t>Sprint 2 retrospective</t>
  </si>
  <si>
    <t>Create Test Plan Document for Sprint 2</t>
  </si>
  <si>
    <t>SPRINT 3 REPORT</t>
  </si>
  <si>
    <t>Sprint 3</t>
  </si>
  <si>
    <t>13/05/2025</t>
  </si>
  <si>
    <t>02/05</t>
  </si>
  <si>
    <t>03/05</t>
  </si>
  <si>
    <t>04/05</t>
  </si>
  <si>
    <t>05/05</t>
  </si>
  <si>
    <t>06/05</t>
  </si>
  <si>
    <t>07/05</t>
  </si>
  <si>
    <t>08/05</t>
  </si>
  <si>
    <t>09/05</t>
  </si>
  <si>
    <t>10/05</t>
  </si>
  <si>
    <t>11/05</t>
  </si>
  <si>
    <t>12/05</t>
  </si>
  <si>
    <t>13/05</t>
  </si>
  <si>
    <t>Release Sprint 3</t>
  </si>
  <si>
    <t>Sprint 3 review meeting</t>
  </si>
  <si>
    <t>Sprint 3 retrospective</t>
  </si>
  <si>
    <t>Create Test Plan Document for Sprint 3</t>
  </si>
  <si>
    <t>Review all user interfaces of sprint 3</t>
  </si>
  <si>
    <t>Review all test case of sprint 3</t>
  </si>
  <si>
    <t xml:space="preserve">Create Sprint 3 backlog </t>
  </si>
  <si>
    <t>Giao diện thống kê</t>
  </si>
  <si>
    <t>Giao diện quản lý các gói quảng cáo</t>
  </si>
  <si>
    <t>Giao diện chức năng kết bạn</t>
  </si>
  <si>
    <t>Giao diện quản lý bài viết bị báo cáo</t>
  </si>
  <si>
    <t>Quản lý bài viết quảng cáo cá nhân</t>
  </si>
  <si>
    <t>Thiết kế trường kiểm thử cho chức năng thống kê</t>
  </si>
  <si>
    <t>Thiết kế trường kiểm thử cho chức năng quản lý các gói quảng cáo</t>
  </si>
  <si>
    <t>Thiết kế trường kiểm thử cho chức năng kết bạn</t>
  </si>
  <si>
    <t>Thiết kế trường kiểm thử cho chức năng quản lý bài viết bị báo cáo</t>
  </si>
  <si>
    <t>Thiết kế trường kiểm thử cho chức năng quản lý bài viết quảng cáo cá nhân</t>
  </si>
  <si>
    <t>Thiết kê front-end cho chức năng thống kê</t>
  </si>
  <si>
    <t>Code back-end cho chức năng thống kê</t>
  </si>
  <si>
    <t>Thiết kê front-end cho chức năng quản lý các gói quảng cáo</t>
  </si>
  <si>
    <t>Code back-end cho chức năng quản lý các gói quảng cáo</t>
  </si>
  <si>
    <t>Thiết kê front-end cho chức năng kết bạn</t>
  </si>
  <si>
    <t>Code back-end cho chức năng kết bạn</t>
  </si>
  <si>
    <t>Thiết kê front-end cho chức năng quản lý bài viết bị báo cáo</t>
  </si>
  <si>
    <t>Code back-end cho chức năng quản lý bài viết bị báo cáo</t>
  </si>
  <si>
    <t>Thiết kê front-end cho chức năng quản lý bài viết quảng cáo cá nhân</t>
  </si>
  <si>
    <t>Code back-end cho chức năng quản lý bài viết quảng cáo cá nhân</t>
  </si>
  <si>
    <t>Kiểm tra chức năng thống kê</t>
  </si>
  <si>
    <t>Kiểm tra chức năng quản lý các gói quảng cáo</t>
  </si>
  <si>
    <t>Kiểm tra chức năng kết bạn</t>
  </si>
  <si>
    <t>Kiểm tra chức năng quản lý bài viết bị báo cáo</t>
  </si>
  <si>
    <t>Kiểm tra chức năng quản lý bài viết quảng cáo cá nhân</t>
  </si>
  <si>
    <t>Sửa lỗi chức năng thống kê</t>
  </si>
  <si>
    <t>Sửa lỗi  chức năng quản lý các gói quảng cáo</t>
  </si>
  <si>
    <t>Sửa lỗi  chức năng kết bạn</t>
  </si>
  <si>
    <t>Sửa lỗi chức năng quản lý bài viết bị báo cáo</t>
  </si>
  <si>
    <t>Sửa lỗi chức năng quản lý bài viết quảng cáo cá nhân</t>
  </si>
  <si>
    <t>23/03</t>
  </si>
  <si>
    <t>24/03</t>
  </si>
  <si>
    <t>25/03</t>
  </si>
  <si>
    <t>26/03</t>
  </si>
  <si>
    <t>23/03/2025</t>
  </si>
  <si>
    <t>02/05/2025</t>
  </si>
  <si>
    <t>Thiết kế trường kiểm thử lấy lại mật khẩu</t>
  </si>
  <si>
    <t>Thiết kê front-end cho  lấy lại mật khẩu</t>
  </si>
  <si>
    <t>Code back-end cho  lấy lại mật khẩu</t>
  </si>
  <si>
    <t>Kiểm tra lấy lại mật khẩu</t>
  </si>
  <si>
    <t>Sửa lỗi lấy lại mật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</si>
</sst>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sz val="8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9" borderId="1" xfId="0" applyFont="1" applyFill="1" applyBorder="1"/>
    <xf numFmtId="0" fontId="1" fillId="0" borderId="3" xfId="0" applyFont="1" applyBorder="1" applyAlignment="1">
      <alignment textRotation="90" wrapText="1"/>
    </xf>
    <xf numFmtId="0" fontId="2" fillId="0" borderId="3" xfId="0" applyFont="1" applyBorder="1"/>
    <xf numFmtId="0" fontId="2" fillId="2" borderId="3" xfId="0" applyFont="1" applyFill="1" applyBorder="1"/>
    <xf numFmtId="164" fontId="1" fillId="0" borderId="3" xfId="0" quotePrefix="1" applyNumberFormat="1" applyFont="1" applyBorder="1" applyAlignment="1">
      <alignment textRotation="90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1" fillId="0" borderId="3" xfId="0" quotePrefix="1" applyNumberFormat="1" applyFont="1" applyFill="1" applyBorder="1" applyAlignment="1">
      <alignment textRotation="90" wrapText="1"/>
    </xf>
    <xf numFmtId="0" fontId="2" fillId="11" borderId="3" xfId="0" applyFont="1" applyFill="1" applyBorder="1"/>
    <xf numFmtId="0" fontId="5" fillId="2" borderId="3" xfId="0" applyFont="1" applyFill="1" applyBorder="1"/>
    <xf numFmtId="0" fontId="5" fillId="0" borderId="3" xfId="0" applyFont="1" applyBorder="1"/>
    <xf numFmtId="0" fontId="5" fillId="0" borderId="0" xfId="0" applyFont="1"/>
    <xf numFmtId="0" fontId="5" fillId="4" borderId="3" xfId="0" applyFont="1" applyFill="1" applyBorder="1"/>
    <xf numFmtId="0" fontId="2" fillId="12" borderId="3" xfId="0" applyFont="1" applyFill="1" applyBorder="1"/>
    <xf numFmtId="0" fontId="5" fillId="12" borderId="3" xfId="0" applyFont="1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4" borderId="3" xfId="0" applyFont="1" applyFill="1" applyBorder="1"/>
    <xf numFmtId="0" fontId="2" fillId="5" borderId="3" xfId="0" applyFont="1" applyFill="1" applyBorder="1"/>
    <xf numFmtId="0" fontId="2" fillId="6" borderId="3" xfId="0" applyFont="1" applyFill="1" applyBorder="1"/>
    <xf numFmtId="0" fontId="1" fillId="10" borderId="3" xfId="0" applyFont="1" applyFill="1" applyBorder="1" applyAlignment="1">
      <alignment horizontal="center" vertical="center"/>
    </xf>
    <xf numFmtId="0" fontId="2" fillId="0" borderId="3" xfId="0" applyFont="1" applyBorder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" xfId="0" applyFont="1" applyFill="1" applyBorder="1"/>
    <xf numFmtId="0" fontId="0" fillId="2" borderId="3" xfId="0" applyFill="1" applyBorder="1"/>
    <xf numFmtId="0" fontId="0" fillId="12" borderId="3" xfId="0" applyFill="1" applyBorder="1"/>
    <xf numFmtId="0" fontId="2" fillId="0" borderId="14" xfId="0" applyFont="1" applyFill="1" applyBorder="1"/>
    <xf numFmtId="0" fontId="2" fillId="0" borderId="15" xfId="0" applyFont="1" applyBorder="1"/>
    <xf numFmtId="0" fontId="5" fillId="11" borderId="3" xfId="0" applyFont="1" applyFill="1" applyBorder="1"/>
    <xf numFmtId="0" fontId="1" fillId="0" borderId="3" xfId="0" quotePrefix="1" applyFont="1" applyBorder="1" applyAlignment="1">
      <alignment textRotation="90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/>
    <xf numFmtId="0" fontId="2" fillId="0" borderId="5" xfId="0" applyFont="1" applyBorder="1" applyAlignment="1"/>
    <xf numFmtId="0" fontId="1" fillId="10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/>
    <xf numFmtId="0" fontId="2" fillId="0" borderId="12" xfId="0" applyFont="1" applyBorder="1" applyAlignment="1"/>
    <xf numFmtId="0" fontId="2" fillId="0" borderId="5" xfId="0" applyFont="1" applyBorder="1" applyAlignment="1"/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14" fontId="2" fillId="0" borderId="3" xfId="0" quotePrefix="1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7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0" xfId="0" applyFont="1"/>
    <xf numFmtId="0" fontId="7" fillId="0" borderId="3" xfId="0" applyFont="1" applyBorder="1"/>
    <xf numFmtId="0" fontId="7" fillId="2" borderId="3" xfId="0" applyFont="1" applyFill="1" applyBorder="1"/>
    <xf numFmtId="0" fontId="7" fillId="0" borderId="3" xfId="0" applyFont="1" applyFill="1" applyBorder="1"/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/>
    <xf numFmtId="0" fontId="7" fillId="0" borderId="5" xfId="0" applyFont="1" applyBorder="1" applyAlignment="1"/>
    <xf numFmtId="0" fontId="7" fillId="11" borderId="3" xfId="0" applyFont="1" applyFill="1" applyBorder="1"/>
    <xf numFmtId="0" fontId="2" fillId="11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sprint_1!$I$16:$AA$16</c:f>
              <c:strCache>
                <c:ptCount val="19"/>
                <c:pt idx="0">
                  <c:v>23/03</c:v>
                </c:pt>
                <c:pt idx="1">
                  <c:v>24/03</c:v>
                </c:pt>
                <c:pt idx="2">
                  <c:v>25/03</c:v>
                </c:pt>
                <c:pt idx="3">
                  <c:v>26/03</c:v>
                </c:pt>
                <c:pt idx="4">
                  <c:v>27/03</c:v>
                </c:pt>
                <c:pt idx="5">
                  <c:v>28/03</c:v>
                </c:pt>
                <c:pt idx="6">
                  <c:v>29/03</c:v>
                </c:pt>
                <c:pt idx="7">
                  <c:v>30/03</c:v>
                </c:pt>
                <c:pt idx="8">
                  <c:v>31/03</c:v>
                </c:pt>
                <c:pt idx="9">
                  <c:v>01/04</c:v>
                </c:pt>
                <c:pt idx="10">
                  <c:v>02/04</c:v>
                </c:pt>
                <c:pt idx="11">
                  <c:v>03/04</c:v>
                </c:pt>
                <c:pt idx="12">
                  <c:v>04/04</c:v>
                </c:pt>
                <c:pt idx="13">
                  <c:v>05/04</c:v>
                </c:pt>
                <c:pt idx="14">
                  <c:v>06/04</c:v>
                </c:pt>
                <c:pt idx="15">
                  <c:v>07/04</c:v>
                </c:pt>
                <c:pt idx="16">
                  <c:v>08/04</c:v>
                </c:pt>
                <c:pt idx="17">
                  <c:v>09/04</c:v>
                </c:pt>
                <c:pt idx="18">
                  <c:v>10/04</c:v>
                </c:pt>
              </c:strCache>
            </c:strRef>
          </c:cat>
          <c:val>
            <c:numRef>
              <c:f>sprint_1!$I$102:$AA$102</c:f>
              <c:numCache>
                <c:formatCode>General</c:formatCode>
                <c:ptCount val="19"/>
                <c:pt idx="0">
                  <c:v>208</c:v>
                </c:pt>
                <c:pt idx="1">
                  <c:v>200</c:v>
                </c:pt>
                <c:pt idx="2">
                  <c:v>192</c:v>
                </c:pt>
                <c:pt idx="3">
                  <c:v>185</c:v>
                </c:pt>
                <c:pt idx="4">
                  <c:v>171</c:v>
                </c:pt>
                <c:pt idx="5">
                  <c:v>160</c:v>
                </c:pt>
                <c:pt idx="6">
                  <c:v>143</c:v>
                </c:pt>
                <c:pt idx="7">
                  <c:v>136</c:v>
                </c:pt>
                <c:pt idx="8">
                  <c:v>129</c:v>
                </c:pt>
                <c:pt idx="9">
                  <c:v>120</c:v>
                </c:pt>
                <c:pt idx="10">
                  <c:v>104</c:v>
                </c:pt>
                <c:pt idx="11">
                  <c:v>98</c:v>
                </c:pt>
                <c:pt idx="12">
                  <c:v>80</c:v>
                </c:pt>
                <c:pt idx="13">
                  <c:v>74</c:v>
                </c:pt>
                <c:pt idx="14">
                  <c:v>56</c:v>
                </c:pt>
                <c:pt idx="15">
                  <c:v>35</c:v>
                </c:pt>
                <c:pt idx="16">
                  <c:v>20</c:v>
                </c:pt>
                <c:pt idx="17">
                  <c:v>8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1-4E11-B254-EB449FFA7B2C}"/>
            </c:ext>
          </c:extLst>
        </c:ser>
        <c:ser>
          <c:idx val="1"/>
          <c:order val="1"/>
          <c:tx>
            <c:v>Ước tính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sprint_1!$I$16:$AA$16</c:f>
              <c:strCache>
                <c:ptCount val="19"/>
                <c:pt idx="0">
                  <c:v>23/03</c:v>
                </c:pt>
                <c:pt idx="1">
                  <c:v>24/03</c:v>
                </c:pt>
                <c:pt idx="2">
                  <c:v>25/03</c:v>
                </c:pt>
                <c:pt idx="3">
                  <c:v>26/03</c:v>
                </c:pt>
                <c:pt idx="4">
                  <c:v>27/03</c:v>
                </c:pt>
                <c:pt idx="5">
                  <c:v>28/03</c:v>
                </c:pt>
                <c:pt idx="6">
                  <c:v>29/03</c:v>
                </c:pt>
                <c:pt idx="7">
                  <c:v>30/03</c:v>
                </c:pt>
                <c:pt idx="8">
                  <c:v>31/03</c:v>
                </c:pt>
                <c:pt idx="9">
                  <c:v>01/04</c:v>
                </c:pt>
                <c:pt idx="10">
                  <c:v>02/04</c:v>
                </c:pt>
                <c:pt idx="11">
                  <c:v>03/04</c:v>
                </c:pt>
                <c:pt idx="12">
                  <c:v>04/04</c:v>
                </c:pt>
                <c:pt idx="13">
                  <c:v>05/04</c:v>
                </c:pt>
                <c:pt idx="14">
                  <c:v>06/04</c:v>
                </c:pt>
                <c:pt idx="15">
                  <c:v>07/04</c:v>
                </c:pt>
                <c:pt idx="16">
                  <c:v>08/04</c:v>
                </c:pt>
                <c:pt idx="17">
                  <c:v>09/04</c:v>
                </c:pt>
                <c:pt idx="18">
                  <c:v>10/04</c:v>
                </c:pt>
              </c:strCache>
            </c:strRef>
          </c:cat>
          <c:val>
            <c:numRef>
              <c:f>sprint_1!$I$103:$AA$103</c:f>
              <c:numCache>
                <c:formatCode>General</c:formatCode>
                <c:ptCount val="19"/>
                <c:pt idx="0">
                  <c:v>211</c:v>
                </c:pt>
                <c:pt idx="1">
                  <c:v>207</c:v>
                </c:pt>
                <c:pt idx="2">
                  <c:v>191</c:v>
                </c:pt>
                <c:pt idx="3">
                  <c:v>184</c:v>
                </c:pt>
                <c:pt idx="4">
                  <c:v>171</c:v>
                </c:pt>
                <c:pt idx="5">
                  <c:v>164</c:v>
                </c:pt>
                <c:pt idx="6">
                  <c:v>148</c:v>
                </c:pt>
                <c:pt idx="7">
                  <c:v>141</c:v>
                </c:pt>
                <c:pt idx="8">
                  <c:v>135</c:v>
                </c:pt>
                <c:pt idx="9">
                  <c:v>121</c:v>
                </c:pt>
                <c:pt idx="10">
                  <c:v>107</c:v>
                </c:pt>
                <c:pt idx="11">
                  <c:v>100</c:v>
                </c:pt>
                <c:pt idx="12">
                  <c:v>86</c:v>
                </c:pt>
                <c:pt idx="13">
                  <c:v>61</c:v>
                </c:pt>
                <c:pt idx="14">
                  <c:v>56</c:v>
                </c:pt>
                <c:pt idx="15">
                  <c:v>29</c:v>
                </c:pt>
                <c:pt idx="16">
                  <c:v>21</c:v>
                </c:pt>
                <c:pt idx="17">
                  <c:v>9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1-4E11-B254-EB449FFA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64160"/>
        <c:axId val="398163832"/>
      </c:lineChart>
      <c:catAx>
        <c:axId val="3981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63832"/>
        <c:crosses val="autoZero"/>
        <c:auto val="1"/>
        <c:lblAlgn val="ctr"/>
        <c:lblOffset val="100"/>
        <c:noMultiLvlLbl val="0"/>
      </c:catAx>
      <c:valAx>
        <c:axId val="39816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sprint_2!$I$16:$AA$16</c:f>
              <c:strCache>
                <c:ptCount val="19"/>
                <c:pt idx="0">
                  <c:v>11/04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  <c:pt idx="15">
                  <c:v>26/04</c:v>
                </c:pt>
                <c:pt idx="16">
                  <c:v>27/04</c:v>
                </c:pt>
                <c:pt idx="17">
                  <c:v>28/04</c:v>
                </c:pt>
                <c:pt idx="18">
                  <c:v>29/04</c:v>
                </c:pt>
              </c:strCache>
            </c:strRef>
          </c:cat>
          <c:val>
            <c:numRef>
              <c:f>sprint_2!$I$89:$AA$89</c:f>
              <c:numCache>
                <c:formatCode>General</c:formatCode>
                <c:ptCount val="19"/>
                <c:pt idx="0">
                  <c:v>230</c:v>
                </c:pt>
                <c:pt idx="1">
                  <c:v>218</c:v>
                </c:pt>
                <c:pt idx="2">
                  <c:v>203</c:v>
                </c:pt>
                <c:pt idx="3">
                  <c:v>197</c:v>
                </c:pt>
                <c:pt idx="4">
                  <c:v>187</c:v>
                </c:pt>
                <c:pt idx="5">
                  <c:v>174</c:v>
                </c:pt>
                <c:pt idx="6">
                  <c:v>167</c:v>
                </c:pt>
                <c:pt idx="7">
                  <c:v>138</c:v>
                </c:pt>
                <c:pt idx="8">
                  <c:v>132</c:v>
                </c:pt>
                <c:pt idx="9">
                  <c:v>116</c:v>
                </c:pt>
                <c:pt idx="10">
                  <c:v>102</c:v>
                </c:pt>
                <c:pt idx="11">
                  <c:v>78</c:v>
                </c:pt>
                <c:pt idx="12">
                  <c:v>64</c:v>
                </c:pt>
                <c:pt idx="13">
                  <c:v>48</c:v>
                </c:pt>
                <c:pt idx="14">
                  <c:v>44</c:v>
                </c:pt>
                <c:pt idx="15">
                  <c:v>35</c:v>
                </c:pt>
                <c:pt idx="16">
                  <c:v>17</c:v>
                </c:pt>
                <c:pt idx="17">
                  <c:v>13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5-4014-B84E-66734ED9871E}"/>
            </c:ext>
          </c:extLst>
        </c:ser>
        <c:ser>
          <c:idx val="1"/>
          <c:order val="1"/>
          <c:tx>
            <c:v>Ước tính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sprint_2!$I$16:$AA$16</c:f>
              <c:strCache>
                <c:ptCount val="19"/>
                <c:pt idx="0">
                  <c:v>11/04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  <c:pt idx="15">
                  <c:v>26/04</c:v>
                </c:pt>
                <c:pt idx="16">
                  <c:v>27/04</c:v>
                </c:pt>
                <c:pt idx="17">
                  <c:v>28/04</c:v>
                </c:pt>
                <c:pt idx="18">
                  <c:v>29/04</c:v>
                </c:pt>
              </c:strCache>
            </c:strRef>
          </c:cat>
          <c:val>
            <c:numRef>
              <c:f>sprint_2!$I$90:$AA$90</c:f>
              <c:numCache>
                <c:formatCode>General</c:formatCode>
                <c:ptCount val="19"/>
                <c:pt idx="0">
                  <c:v>230</c:v>
                </c:pt>
                <c:pt idx="1">
                  <c:v>222</c:v>
                </c:pt>
                <c:pt idx="2">
                  <c:v>216</c:v>
                </c:pt>
                <c:pt idx="3">
                  <c:v>195</c:v>
                </c:pt>
                <c:pt idx="4">
                  <c:v>189</c:v>
                </c:pt>
                <c:pt idx="5">
                  <c:v>174</c:v>
                </c:pt>
                <c:pt idx="6">
                  <c:v>163</c:v>
                </c:pt>
                <c:pt idx="7">
                  <c:v>139</c:v>
                </c:pt>
                <c:pt idx="8">
                  <c:v>132</c:v>
                </c:pt>
                <c:pt idx="9">
                  <c:v>116</c:v>
                </c:pt>
                <c:pt idx="10">
                  <c:v>105</c:v>
                </c:pt>
                <c:pt idx="11">
                  <c:v>81</c:v>
                </c:pt>
                <c:pt idx="12">
                  <c:v>66</c:v>
                </c:pt>
                <c:pt idx="13">
                  <c:v>48</c:v>
                </c:pt>
                <c:pt idx="14">
                  <c:v>42</c:v>
                </c:pt>
                <c:pt idx="15">
                  <c:v>19</c:v>
                </c:pt>
                <c:pt idx="16">
                  <c:v>13</c:v>
                </c:pt>
                <c:pt idx="17">
                  <c:v>8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5-4014-B84E-66734ED98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586376"/>
        <c:axId val="406582440"/>
      </c:lineChart>
      <c:catAx>
        <c:axId val="40658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82440"/>
        <c:crosses val="autoZero"/>
        <c:auto val="1"/>
        <c:lblAlgn val="ctr"/>
        <c:lblOffset val="100"/>
        <c:noMultiLvlLbl val="0"/>
      </c:catAx>
      <c:valAx>
        <c:axId val="40658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8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sprint_3!$I$16:$T$16</c:f>
              <c:strCache>
                <c:ptCount val="12"/>
                <c:pt idx="0">
                  <c:v>02/05</c:v>
                </c:pt>
                <c:pt idx="1">
                  <c:v>03/05</c:v>
                </c:pt>
                <c:pt idx="2">
                  <c:v>04/05</c:v>
                </c:pt>
                <c:pt idx="3">
                  <c:v>05/05</c:v>
                </c:pt>
                <c:pt idx="4">
                  <c:v>06/05</c:v>
                </c:pt>
                <c:pt idx="5">
                  <c:v>07/05</c:v>
                </c:pt>
                <c:pt idx="6">
                  <c:v>08/05</c:v>
                </c:pt>
                <c:pt idx="7">
                  <c:v>09/05</c:v>
                </c:pt>
                <c:pt idx="8">
                  <c:v>10/05</c:v>
                </c:pt>
                <c:pt idx="9">
                  <c:v>11/05</c:v>
                </c:pt>
                <c:pt idx="10">
                  <c:v>12/05</c:v>
                </c:pt>
                <c:pt idx="11">
                  <c:v>13/05</c:v>
                </c:pt>
              </c:strCache>
            </c:strRef>
          </c:cat>
          <c:val>
            <c:numRef>
              <c:f>sprint_3!$I$90:$T$90</c:f>
              <c:numCache>
                <c:formatCode>General</c:formatCode>
                <c:ptCount val="12"/>
                <c:pt idx="0">
                  <c:v>173</c:v>
                </c:pt>
                <c:pt idx="1">
                  <c:v>146</c:v>
                </c:pt>
                <c:pt idx="2">
                  <c:v>136</c:v>
                </c:pt>
                <c:pt idx="3">
                  <c:v>117</c:v>
                </c:pt>
                <c:pt idx="4">
                  <c:v>94</c:v>
                </c:pt>
                <c:pt idx="5">
                  <c:v>85</c:v>
                </c:pt>
                <c:pt idx="6">
                  <c:v>62</c:v>
                </c:pt>
                <c:pt idx="7">
                  <c:v>54</c:v>
                </c:pt>
                <c:pt idx="8">
                  <c:v>35</c:v>
                </c:pt>
                <c:pt idx="9">
                  <c:v>25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3-4421-82AC-339EB77D37CB}"/>
            </c:ext>
          </c:extLst>
        </c:ser>
        <c:ser>
          <c:idx val="1"/>
          <c:order val="1"/>
          <c:tx>
            <c:v>Ước tính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sprint_3!$I$16:$T$16</c:f>
              <c:strCache>
                <c:ptCount val="12"/>
                <c:pt idx="0">
                  <c:v>02/05</c:v>
                </c:pt>
                <c:pt idx="1">
                  <c:v>03/05</c:v>
                </c:pt>
                <c:pt idx="2">
                  <c:v>04/05</c:v>
                </c:pt>
                <c:pt idx="3">
                  <c:v>05/05</c:v>
                </c:pt>
                <c:pt idx="4">
                  <c:v>06/05</c:v>
                </c:pt>
                <c:pt idx="5">
                  <c:v>07/05</c:v>
                </c:pt>
                <c:pt idx="6">
                  <c:v>08/05</c:v>
                </c:pt>
                <c:pt idx="7">
                  <c:v>09/05</c:v>
                </c:pt>
                <c:pt idx="8">
                  <c:v>10/05</c:v>
                </c:pt>
                <c:pt idx="9">
                  <c:v>11/05</c:v>
                </c:pt>
                <c:pt idx="10">
                  <c:v>12/05</c:v>
                </c:pt>
                <c:pt idx="11">
                  <c:v>13/05</c:v>
                </c:pt>
              </c:strCache>
            </c:strRef>
          </c:cat>
          <c:val>
            <c:numRef>
              <c:f>sprint_3!$I$91:$T$91</c:f>
              <c:numCache>
                <c:formatCode>General</c:formatCode>
                <c:ptCount val="12"/>
                <c:pt idx="0">
                  <c:v>169</c:v>
                </c:pt>
                <c:pt idx="1">
                  <c:v>146</c:v>
                </c:pt>
                <c:pt idx="2">
                  <c:v>136</c:v>
                </c:pt>
                <c:pt idx="3">
                  <c:v>117</c:v>
                </c:pt>
                <c:pt idx="4">
                  <c:v>95</c:v>
                </c:pt>
                <c:pt idx="5">
                  <c:v>87</c:v>
                </c:pt>
                <c:pt idx="6">
                  <c:v>65</c:v>
                </c:pt>
                <c:pt idx="7">
                  <c:v>58</c:v>
                </c:pt>
                <c:pt idx="8">
                  <c:v>23</c:v>
                </c:pt>
                <c:pt idx="9">
                  <c:v>13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3-4421-82AC-339EB77D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5760"/>
        <c:axId val="509300680"/>
      </c:lineChart>
      <c:catAx>
        <c:axId val="5092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00680"/>
        <c:crosses val="autoZero"/>
        <c:auto val="1"/>
        <c:lblAlgn val="ctr"/>
        <c:lblOffset val="100"/>
        <c:noMultiLvlLbl val="0"/>
      </c:catAx>
      <c:valAx>
        <c:axId val="50930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892628</xdr:colOff>
      <xdr:row>104</xdr:row>
      <xdr:rowOff>81642</xdr:rowOff>
    </xdr:from>
    <xdr:to>
      <xdr:col>25</xdr:col>
      <xdr:colOff>261256</xdr:colOff>
      <xdr:row>139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A1E61-C8DE-4E21-8057-81C08999C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54428</xdr:colOff>
      <xdr:row>90</xdr:row>
      <xdr:rowOff>70758</xdr:rowOff>
    </xdr:from>
    <xdr:to>
      <xdr:col>29</xdr:col>
      <xdr:colOff>348343</xdr:colOff>
      <xdr:row>123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E781C-F82B-4AEA-9FF2-60944A764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108857</xdr:colOff>
      <xdr:row>91</xdr:row>
      <xdr:rowOff>81642</xdr:rowOff>
    </xdr:from>
    <xdr:to>
      <xdr:col>21</xdr:col>
      <xdr:colOff>326571</xdr:colOff>
      <xdr:row>128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24C15-A72C-463D-9F39-1639DAB1F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3"/>
  <sheetViews>
    <sheetView tabSelected="1" topLeftCell="A71" zoomScale="70" zoomScaleNormal="70" workbookViewId="0">
      <selection activeCell="N77" sqref="N77"/>
    </sheetView>
  </sheetViews>
  <sheetFormatPr defaultRowHeight="14.4" x14ac:dyDescent="0.3"/>
  <cols>
    <col min="1" max="1" width="13.6640625" customWidth="1"/>
    <col min="2" max="2" width="21.109375" customWidth="1"/>
    <col min="3" max="3" width="55.88671875" customWidth="1"/>
    <col min="4" max="4" width="12" customWidth="1"/>
    <col min="5" max="5" width="10.21875" customWidth="1"/>
    <col min="6" max="6" width="20.109375" customWidth="1"/>
    <col min="7" max="8" width="6.109375" customWidth="1"/>
    <col min="9" max="15" width="6" customWidth="1"/>
    <col min="16" max="16" width="5.21875" customWidth="1"/>
    <col min="17" max="19" width="6" customWidth="1"/>
    <col min="20" max="20" width="6.109375" customWidth="1"/>
    <col min="21" max="27" width="6" customWidth="1"/>
    <col min="28" max="28" width="6.109375" customWidth="1"/>
    <col min="29" max="29" width="6" customWidth="1"/>
  </cols>
  <sheetData>
    <row r="1" spans="1:27" ht="37.200000000000003" customHeight="1" x14ac:dyDescent="0.3">
      <c r="A1" s="75" t="s">
        <v>0</v>
      </c>
      <c r="B1" s="75"/>
      <c r="C1" s="71" t="s">
        <v>88</v>
      </c>
      <c r="D1" s="71"/>
      <c r="E1" s="71"/>
      <c r="F1" s="71"/>
      <c r="O1" s="7"/>
      <c r="P1" s="74" t="s">
        <v>5</v>
      </c>
      <c r="Q1" s="74"/>
      <c r="R1" s="74"/>
    </row>
    <row r="2" spans="1:27" ht="20.399999999999999" customHeight="1" x14ac:dyDescent="0.3">
      <c r="A2" s="75" t="s">
        <v>1</v>
      </c>
      <c r="B2" s="75"/>
      <c r="C2" s="72" t="s">
        <v>4</v>
      </c>
      <c r="D2" s="72"/>
      <c r="E2" s="72"/>
      <c r="F2" s="72"/>
      <c r="O2" s="25"/>
      <c r="P2" s="70" t="s">
        <v>6</v>
      </c>
      <c r="Q2" s="70"/>
      <c r="R2" s="70"/>
    </row>
    <row r="3" spans="1:27" ht="20.399999999999999" customHeight="1" x14ac:dyDescent="0.3">
      <c r="A3" s="75" t="s">
        <v>2</v>
      </c>
      <c r="B3" s="75"/>
      <c r="C3" s="73" t="s">
        <v>223</v>
      </c>
      <c r="D3" s="73"/>
      <c r="E3" s="73"/>
      <c r="F3" s="73"/>
      <c r="O3" s="26"/>
      <c r="P3" s="70" t="s">
        <v>7</v>
      </c>
      <c r="Q3" s="70"/>
      <c r="R3" s="70"/>
    </row>
    <row r="4" spans="1:27" ht="20.399999999999999" customHeight="1" x14ac:dyDescent="0.3">
      <c r="A4" s="75" t="s">
        <v>3</v>
      </c>
      <c r="B4" s="75"/>
      <c r="C4" s="73" t="s">
        <v>110</v>
      </c>
      <c r="D4" s="73"/>
      <c r="E4" s="73"/>
      <c r="F4" s="73"/>
      <c r="O4" s="27"/>
      <c r="P4" s="70" t="s">
        <v>8</v>
      </c>
      <c r="Q4" s="70"/>
      <c r="R4" s="70"/>
    </row>
    <row r="5" spans="1:27" ht="22.8" customHeight="1" x14ac:dyDescent="0.3">
      <c r="A5" s="2"/>
      <c r="B5" s="2"/>
      <c r="C5" s="2"/>
      <c r="D5" s="2"/>
      <c r="O5" s="28"/>
      <c r="P5" s="70" t="s">
        <v>9</v>
      </c>
      <c r="Q5" s="70"/>
      <c r="R5" s="70"/>
    </row>
    <row r="6" spans="1:27" ht="16.8" x14ac:dyDescent="0.3">
      <c r="A6" s="2"/>
      <c r="B6" s="76" t="s">
        <v>79</v>
      </c>
      <c r="C6" s="76"/>
      <c r="D6" s="76"/>
      <c r="E6" s="76"/>
    </row>
    <row r="7" spans="1:27" ht="17.399999999999999" thickBot="1" x14ac:dyDescent="0.35">
      <c r="A7" s="2"/>
      <c r="B7" s="24" t="s">
        <v>10</v>
      </c>
      <c r="C7" s="24" t="s">
        <v>11</v>
      </c>
      <c r="D7" s="24" t="s">
        <v>12</v>
      </c>
      <c r="E7" s="24" t="s">
        <v>13</v>
      </c>
    </row>
    <row r="8" spans="1:27" ht="17.399999999999999" thickBot="1" x14ac:dyDescent="0.35">
      <c r="A8" s="2"/>
      <c r="B8" s="3">
        <v>1</v>
      </c>
      <c r="C8" s="1" t="s">
        <v>42</v>
      </c>
      <c r="D8" s="1">
        <f ca="1">SUMIF($E$17:$F$102,"Đô",$G$17:$G$101) + SUMIF($E$17:$F$102,"Nguyên, Đô",$G$17:$G$101)/2 +SUMIF($E$17:$F$102,"All team",$G$17:$G$101)/5</f>
        <v>47.6</v>
      </c>
      <c r="E8" s="1">
        <f ca="1">SUMIF($E$17:$F$102,"Đô",$H$17:$H$101)+ SUMIF($E$17:$F$102,"Nguyên, Đô",$H$17:$H$101)/2 +SUMIF($E$17:$F$102,"All team",$H$17:$H$101)/5</f>
        <v>39.9</v>
      </c>
    </row>
    <row r="9" spans="1:27" ht="17.399999999999999" thickBot="1" x14ac:dyDescent="0.35">
      <c r="A9" s="2"/>
      <c r="B9" s="3">
        <v>2</v>
      </c>
      <c r="C9" s="1" t="s">
        <v>43</v>
      </c>
      <c r="D9" s="1">
        <f ca="1">SUMIF($E$17:$F$102,"Việt",$G$17:$G$101)+ SUMIF($E$17:$F$102,"Lợi, Việt",$G$17:$G$101)/2 +SUMIF($E$17:$F$102,"All team",$G$17:$G$101)/5</f>
        <v>47.1</v>
      </c>
      <c r="E9" s="1">
        <f ca="1">SUMIF($E$17:$F$102,"Việt",$H$17:$H$101)+ SUMIF($E$17:$F$102,"Lợi, Việt",$H$17:$H$101)/2 +SUMIF($E$17:$F$102,"All team",$H$17:$H$101)/5</f>
        <v>52.4</v>
      </c>
    </row>
    <row r="10" spans="1:27" ht="17.399999999999999" thickBot="1" x14ac:dyDescent="0.35">
      <c r="A10" s="2"/>
      <c r="B10" s="3">
        <v>3</v>
      </c>
      <c r="C10" s="1" t="s">
        <v>44</v>
      </c>
      <c r="D10" s="1">
        <f ca="1">SUMIF($E$17:$F$102,"Lợi",$G$17:$G$101)+ SUMIF($E$17:$F$102,"Lợi, Việt",$G$17:$G$101)/2 +SUMIF($E$17:$F$102,"All team",$G$17:$G$101)/5</f>
        <v>56.1</v>
      </c>
      <c r="E10" s="1">
        <f ca="1">SUMIF($E$17:$F$102,"Lợi",$H$17:$H$101)+ SUMIF($E$17:$F$102,"Lợi, Việt",$H$17:$H$101)/2 +SUMIF($E$17:$F$102,"All team",$H$17:$H$101)/5</f>
        <v>61.4</v>
      </c>
    </row>
    <row r="11" spans="1:27" ht="17.399999999999999" thickBot="1" x14ac:dyDescent="0.35">
      <c r="A11" s="2"/>
      <c r="B11" s="3">
        <v>4</v>
      </c>
      <c r="C11" s="1" t="s">
        <v>45</v>
      </c>
      <c r="D11" s="1">
        <f ca="1">SUMIF($E$17:$F$102,"Nguyên",$G$17:$G$101)+SUMIF($E$17:$F$102,"Nguyên, Khang",$G$17:$G$101)/2+SUMIF($E$17:$F$102,"Nguyên, Đô",$G$17:$G$101)/2 +SUMIF($E$17:$F$102,"All team",$G$17:$G$101)/5</f>
        <v>24.6</v>
      </c>
      <c r="E11" s="1">
        <f ca="1">SUMIF($E$17:$F$102,"Nguyên",$H$17:$H$101)+ SUMIF($E$17:$F$102,"Nguyên, Đô",$H$17:$H$101)/2 + SUMIF($E$17:$F$102,"Nguyên, Khang",$H$17:$H$101)/2+SUMIF($E$17:$F$102,"All team",$H$17:$H$101)/5</f>
        <v>26.9</v>
      </c>
    </row>
    <row r="12" spans="1:27" ht="17.399999999999999" thickBot="1" x14ac:dyDescent="0.35">
      <c r="A12" s="2"/>
      <c r="B12" s="3">
        <v>5</v>
      </c>
      <c r="C12" s="1" t="s">
        <v>89</v>
      </c>
      <c r="D12" s="1">
        <f ca="1">SUMIF($E$17:$F$102,"Khang",$G$17:$G$101)+SUMIF($E$17:$F$102,"Nguyên, Khang",$G$17:$G$101)/2 + SUMIF($E$17:$F$102,"All team",$G$17:$G$101)/5</f>
        <v>33.6</v>
      </c>
      <c r="E12" s="1">
        <f ca="1">SUMIF($E$17:$F$102,"Khang",$H$17:$H$101)+ SUMIF($E$17:$F$102,"Nguyên, Khang",$H$17:$H$101)/2+SUMIF($E$17:$F$102,"All team",$H$17:$H$101)/5</f>
        <v>38.4</v>
      </c>
    </row>
    <row r="13" spans="1:27" ht="17.399999999999999" thickBot="1" x14ac:dyDescent="0.35">
      <c r="A13" s="2"/>
      <c r="B13" s="77" t="s">
        <v>14</v>
      </c>
      <c r="C13" s="77"/>
      <c r="D13" s="4">
        <f ca="1">SUM(D8:D12)</f>
        <v>209</v>
      </c>
      <c r="E13" s="4">
        <f ca="1">SUM(E8:E12)</f>
        <v>219</v>
      </c>
    </row>
    <row r="14" spans="1:27" ht="16.8" x14ac:dyDescent="0.3">
      <c r="A14" s="2"/>
    </row>
    <row r="16" spans="1:27" ht="55.2" x14ac:dyDescent="0.3">
      <c r="A16" s="67" t="s">
        <v>4</v>
      </c>
      <c r="B16" s="29" t="s">
        <v>16</v>
      </c>
      <c r="C16" s="65" t="s">
        <v>17</v>
      </c>
      <c r="D16" s="65"/>
      <c r="E16" s="63" t="s">
        <v>18</v>
      </c>
      <c r="F16" s="64"/>
      <c r="G16" s="5" t="s">
        <v>12</v>
      </c>
      <c r="H16" s="5" t="s">
        <v>13</v>
      </c>
      <c r="I16" s="8" t="s">
        <v>219</v>
      </c>
      <c r="J16" s="8" t="s">
        <v>220</v>
      </c>
      <c r="K16" s="8" t="s">
        <v>221</v>
      </c>
      <c r="L16" s="8" t="s">
        <v>222</v>
      </c>
      <c r="M16" s="8" t="s">
        <v>90</v>
      </c>
      <c r="N16" s="8" t="s">
        <v>91</v>
      </c>
      <c r="O16" s="8" t="s">
        <v>92</v>
      </c>
      <c r="P16" s="8" t="s">
        <v>93</v>
      </c>
      <c r="Q16" s="11" t="s">
        <v>94</v>
      </c>
      <c r="R16" s="11" t="s">
        <v>95</v>
      </c>
      <c r="S16" s="11" t="s">
        <v>96</v>
      </c>
      <c r="T16" s="11" t="s">
        <v>97</v>
      </c>
      <c r="U16" s="11">
        <v>45751</v>
      </c>
      <c r="V16" s="11" t="s">
        <v>98</v>
      </c>
      <c r="W16" s="11" t="s">
        <v>99</v>
      </c>
      <c r="X16" s="11" t="s">
        <v>100</v>
      </c>
      <c r="Y16" s="11" t="s">
        <v>101</v>
      </c>
      <c r="Z16" s="11" t="s">
        <v>102</v>
      </c>
      <c r="AA16" s="11" t="s">
        <v>103</v>
      </c>
    </row>
    <row r="17" spans="1:27" ht="16.8" x14ac:dyDescent="0.3">
      <c r="A17" s="68"/>
      <c r="B17" s="60" t="s">
        <v>73</v>
      </c>
      <c r="C17" s="61"/>
      <c r="D17" s="62"/>
      <c r="E17" s="58" t="s">
        <v>109</v>
      </c>
      <c r="F17" s="59"/>
      <c r="G17" s="6">
        <v>2</v>
      </c>
      <c r="H17" s="6">
        <v>2</v>
      </c>
      <c r="I17" s="7">
        <v>0</v>
      </c>
      <c r="J17" s="21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</row>
    <row r="18" spans="1:27" ht="16.8" x14ac:dyDescent="0.3">
      <c r="A18" s="68"/>
      <c r="B18" s="60" t="s">
        <v>74</v>
      </c>
      <c r="C18" s="61"/>
      <c r="D18" s="62"/>
      <c r="E18" s="58" t="s">
        <v>71</v>
      </c>
      <c r="F18" s="59"/>
      <c r="G18" s="6">
        <v>4</v>
      </c>
      <c r="H18" s="6">
        <v>4</v>
      </c>
      <c r="I18" s="7">
        <v>0</v>
      </c>
      <c r="J18" s="21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</row>
    <row r="19" spans="1:27" ht="16.8" x14ac:dyDescent="0.3">
      <c r="A19" s="68"/>
      <c r="B19" s="60" t="s">
        <v>75</v>
      </c>
      <c r="C19" s="61"/>
      <c r="D19" s="62"/>
      <c r="E19" s="58" t="s">
        <v>109</v>
      </c>
      <c r="F19" s="59"/>
      <c r="G19" s="6">
        <v>4</v>
      </c>
      <c r="H19" s="6">
        <v>4</v>
      </c>
      <c r="I19" s="6">
        <v>4</v>
      </c>
      <c r="J19" s="7">
        <v>0</v>
      </c>
      <c r="K19" s="21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</row>
    <row r="20" spans="1:27" ht="16.8" customHeight="1" x14ac:dyDescent="0.3">
      <c r="A20" s="68"/>
      <c r="B20" s="67" t="s">
        <v>20</v>
      </c>
      <c r="C20" s="33" t="s">
        <v>106</v>
      </c>
      <c r="D20" s="32"/>
      <c r="E20" s="58" t="s">
        <v>105</v>
      </c>
      <c r="F20" s="59"/>
      <c r="G20" s="6">
        <v>14</v>
      </c>
      <c r="H20" s="6">
        <v>16</v>
      </c>
      <c r="I20" s="6">
        <v>12</v>
      </c>
      <c r="J20" s="12">
        <v>8</v>
      </c>
      <c r="K20" s="41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</row>
    <row r="21" spans="1:27" ht="16.8" x14ac:dyDescent="0.3">
      <c r="A21" s="68"/>
      <c r="B21" s="68"/>
      <c r="C21" s="33"/>
      <c r="D21" s="32"/>
      <c r="E21" s="22"/>
      <c r="F21" s="23"/>
      <c r="G21" s="6"/>
      <c r="H21" s="6"/>
      <c r="I21" s="6"/>
      <c r="J21" s="12"/>
      <c r="K21" s="42">
        <v>2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21"/>
      <c r="Z21" s="21"/>
      <c r="AA21" s="21"/>
    </row>
    <row r="22" spans="1:27" ht="16.8" customHeight="1" x14ac:dyDescent="0.3">
      <c r="A22" s="68"/>
      <c r="B22" s="68"/>
      <c r="C22" s="56" t="s">
        <v>30</v>
      </c>
      <c r="D22" s="57"/>
      <c r="E22" s="58" t="s">
        <v>29</v>
      </c>
      <c r="F22" s="59"/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7">
        <v>0</v>
      </c>
      <c r="M22" s="21">
        <v>0</v>
      </c>
      <c r="N22" s="12">
        <v>0</v>
      </c>
      <c r="O22" s="12">
        <v>0</v>
      </c>
      <c r="P22" s="12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</row>
    <row r="23" spans="1:27" ht="16.8" x14ac:dyDescent="0.3">
      <c r="A23" s="68"/>
      <c r="B23" s="68"/>
      <c r="C23" s="56" t="s">
        <v>31</v>
      </c>
      <c r="D23" s="57"/>
      <c r="E23" s="58" t="s">
        <v>29</v>
      </c>
      <c r="F23" s="59"/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7">
        <v>0</v>
      </c>
      <c r="M23" s="21">
        <v>0</v>
      </c>
      <c r="N23" s="12">
        <v>0</v>
      </c>
      <c r="O23" s="12">
        <v>0</v>
      </c>
      <c r="P23" s="12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</row>
    <row r="24" spans="1:27" ht="16.8" x14ac:dyDescent="0.3">
      <c r="A24" s="68"/>
      <c r="B24" s="68"/>
      <c r="C24" s="56" t="s">
        <v>32</v>
      </c>
      <c r="D24" s="57"/>
      <c r="E24" s="58" t="s">
        <v>29</v>
      </c>
      <c r="F24" s="59"/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7">
        <v>0</v>
      </c>
      <c r="M24" s="21">
        <v>0</v>
      </c>
      <c r="N24" s="12">
        <v>0</v>
      </c>
      <c r="O24" s="12">
        <v>0</v>
      </c>
      <c r="P24" s="12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</row>
    <row r="25" spans="1:27" ht="16.8" x14ac:dyDescent="0.3">
      <c r="A25" s="68"/>
      <c r="B25" s="68"/>
      <c r="C25" s="56" t="s">
        <v>33</v>
      </c>
      <c r="D25" s="57"/>
      <c r="E25" s="58" t="s">
        <v>29</v>
      </c>
      <c r="F25" s="59"/>
      <c r="G25" s="6">
        <v>1</v>
      </c>
      <c r="H25" s="6">
        <v>2</v>
      </c>
      <c r="I25" s="6">
        <v>2</v>
      </c>
      <c r="J25" s="6">
        <v>2</v>
      </c>
      <c r="K25" s="6">
        <v>2</v>
      </c>
      <c r="L25" s="7">
        <v>0</v>
      </c>
      <c r="M25" s="21">
        <v>0</v>
      </c>
      <c r="N25" s="12">
        <v>0</v>
      </c>
      <c r="O25" s="12">
        <v>0</v>
      </c>
      <c r="P25" s="12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</row>
    <row r="26" spans="1:27" ht="16.8" x14ac:dyDescent="0.3">
      <c r="A26" s="68"/>
      <c r="B26" s="68"/>
      <c r="C26" s="56" t="s">
        <v>35</v>
      </c>
      <c r="D26" s="57"/>
      <c r="E26" s="58" t="s">
        <v>29</v>
      </c>
      <c r="F26" s="59"/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7">
        <v>0</v>
      </c>
      <c r="M26" s="21">
        <v>0</v>
      </c>
      <c r="N26" s="12">
        <v>0</v>
      </c>
      <c r="O26" s="12">
        <v>0</v>
      </c>
      <c r="P26" s="12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</row>
    <row r="27" spans="1:27" ht="16.8" x14ac:dyDescent="0.3">
      <c r="A27" s="68"/>
      <c r="B27" s="68"/>
      <c r="C27" s="56" t="s">
        <v>34</v>
      </c>
      <c r="D27" s="57"/>
      <c r="E27" s="58" t="s">
        <v>29</v>
      </c>
      <c r="F27" s="59"/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7">
        <v>0</v>
      </c>
      <c r="M27" s="21">
        <v>0</v>
      </c>
      <c r="N27" s="12">
        <v>0</v>
      </c>
      <c r="O27" s="12">
        <v>0</v>
      </c>
      <c r="P27" s="12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</row>
    <row r="28" spans="1:27" ht="16.8" x14ac:dyDescent="0.3">
      <c r="A28" s="68"/>
      <c r="B28" s="68"/>
      <c r="C28" s="56" t="s">
        <v>80</v>
      </c>
      <c r="D28" s="57"/>
      <c r="E28" s="58" t="s">
        <v>19</v>
      </c>
      <c r="F28" s="59"/>
      <c r="G28" s="6">
        <v>1</v>
      </c>
      <c r="H28" s="6">
        <v>2</v>
      </c>
      <c r="I28" s="6">
        <v>2</v>
      </c>
      <c r="J28" s="6">
        <v>2</v>
      </c>
      <c r="K28" s="6">
        <v>2</v>
      </c>
      <c r="L28" s="6">
        <v>2</v>
      </c>
      <c r="M28" s="7">
        <v>0</v>
      </c>
      <c r="N28" s="12">
        <v>0</v>
      </c>
      <c r="O28" s="12">
        <v>0</v>
      </c>
      <c r="P28" s="12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</row>
    <row r="29" spans="1:27" ht="16.8" x14ac:dyDescent="0.3">
      <c r="A29" s="68"/>
      <c r="B29" s="69"/>
      <c r="C29" s="35"/>
      <c r="D29" s="36"/>
      <c r="E29" s="31"/>
      <c r="F29" s="32"/>
      <c r="G29" s="6"/>
      <c r="H29" s="6"/>
      <c r="I29" s="6"/>
      <c r="J29" s="6"/>
      <c r="K29" s="6"/>
      <c r="L29" s="12"/>
      <c r="M29" s="42">
        <v>1</v>
      </c>
      <c r="N29" s="12"/>
      <c r="O29" s="12"/>
      <c r="P29" s="12"/>
      <c r="Q29" s="6"/>
      <c r="R29" s="6"/>
      <c r="S29" s="6"/>
      <c r="T29" s="6"/>
      <c r="U29" s="6"/>
      <c r="V29" s="6"/>
      <c r="W29" s="6"/>
      <c r="X29" s="6"/>
      <c r="Y29" s="21"/>
      <c r="Z29" s="21"/>
      <c r="AA29" s="21"/>
    </row>
    <row r="30" spans="1:27" ht="17.399999999999999" x14ac:dyDescent="0.35">
      <c r="A30" s="68"/>
      <c r="B30" s="67" t="s">
        <v>21</v>
      </c>
      <c r="C30" s="56" t="s">
        <v>36</v>
      </c>
      <c r="D30" s="57"/>
      <c r="E30" s="58" t="s">
        <v>108</v>
      </c>
      <c r="F30" s="59"/>
      <c r="G30" s="6">
        <v>3</v>
      </c>
      <c r="H30" s="6">
        <v>3</v>
      </c>
      <c r="I30" s="6">
        <v>3</v>
      </c>
      <c r="J30" s="6">
        <v>3</v>
      </c>
      <c r="K30" s="6">
        <v>3</v>
      </c>
      <c r="L30" s="6">
        <v>3</v>
      </c>
      <c r="M30" s="13">
        <v>0</v>
      </c>
      <c r="N30" s="21">
        <v>0</v>
      </c>
      <c r="O30" s="12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</row>
    <row r="31" spans="1:27" ht="16.8" x14ac:dyDescent="0.3">
      <c r="A31" s="68"/>
      <c r="B31" s="68"/>
      <c r="C31" s="56" t="s">
        <v>37</v>
      </c>
      <c r="D31" s="57"/>
      <c r="E31" s="58" t="s">
        <v>108</v>
      </c>
      <c r="F31" s="59"/>
      <c r="G31" s="6">
        <v>3</v>
      </c>
      <c r="H31" s="6">
        <v>3</v>
      </c>
      <c r="I31" s="6">
        <v>3</v>
      </c>
      <c r="J31" s="6">
        <v>3</v>
      </c>
      <c r="K31" s="6">
        <v>3</v>
      </c>
      <c r="L31" s="6">
        <v>3</v>
      </c>
      <c r="M31" s="6">
        <v>3</v>
      </c>
      <c r="N31" s="40">
        <v>3</v>
      </c>
      <c r="O31" s="7">
        <v>0</v>
      </c>
      <c r="P31" s="12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</row>
    <row r="32" spans="1:27" ht="16.8" x14ac:dyDescent="0.3">
      <c r="A32" s="68"/>
      <c r="B32" s="68"/>
      <c r="C32" s="56" t="s">
        <v>225</v>
      </c>
      <c r="D32" s="57"/>
      <c r="E32" s="58" t="s">
        <v>108</v>
      </c>
      <c r="F32" s="59"/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7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</row>
    <row r="33" spans="1:27" ht="17.399999999999999" x14ac:dyDescent="0.35">
      <c r="A33" s="68"/>
      <c r="B33" s="68"/>
      <c r="C33" s="56" t="s">
        <v>38</v>
      </c>
      <c r="D33" s="57"/>
      <c r="E33" s="58" t="s">
        <v>108</v>
      </c>
      <c r="F33" s="59"/>
      <c r="G33" s="6">
        <v>2</v>
      </c>
      <c r="H33" s="6">
        <v>3</v>
      </c>
      <c r="I33" s="6">
        <v>3</v>
      </c>
      <c r="J33" s="6">
        <v>3</v>
      </c>
      <c r="K33" s="6">
        <v>3</v>
      </c>
      <c r="L33" s="6">
        <v>3</v>
      </c>
      <c r="M33" s="6">
        <v>3</v>
      </c>
      <c r="N33" s="6">
        <v>3</v>
      </c>
      <c r="O33" s="6">
        <v>3</v>
      </c>
      <c r="P33" s="40">
        <v>3</v>
      </c>
      <c r="Q33" s="21">
        <v>3</v>
      </c>
      <c r="R33" s="6">
        <v>3</v>
      </c>
      <c r="S33" s="13">
        <v>0</v>
      </c>
      <c r="T33" s="14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</row>
    <row r="34" spans="1:27" ht="17.399999999999999" x14ac:dyDescent="0.35">
      <c r="A34" s="68"/>
      <c r="B34" s="68"/>
      <c r="C34" s="58"/>
      <c r="D34" s="59"/>
      <c r="E34" s="19"/>
      <c r="F34" s="20"/>
      <c r="G34" s="6"/>
      <c r="H34" s="6"/>
      <c r="I34" s="6"/>
      <c r="J34" s="6"/>
      <c r="K34" s="6"/>
      <c r="L34" s="6"/>
      <c r="M34" s="6"/>
      <c r="N34" s="6"/>
      <c r="O34" s="6"/>
      <c r="P34" s="21"/>
      <c r="Q34" s="21"/>
      <c r="R34" s="6"/>
      <c r="S34" s="18">
        <v>1</v>
      </c>
      <c r="T34" s="14"/>
      <c r="U34" s="6"/>
      <c r="V34" s="6"/>
      <c r="W34" s="6"/>
      <c r="X34" s="6"/>
      <c r="Y34" s="21"/>
      <c r="Z34" s="21"/>
      <c r="AA34" s="21"/>
    </row>
    <row r="35" spans="1:27" ht="17.399999999999999" x14ac:dyDescent="0.35">
      <c r="A35" s="68"/>
      <c r="B35" s="68"/>
      <c r="C35" s="56" t="s">
        <v>40</v>
      </c>
      <c r="D35" s="57"/>
      <c r="E35" s="58" t="s">
        <v>108</v>
      </c>
      <c r="F35" s="59"/>
      <c r="G35" s="6">
        <v>3</v>
      </c>
      <c r="H35" s="6">
        <v>3</v>
      </c>
      <c r="I35" s="6">
        <v>3</v>
      </c>
      <c r="J35" s="6">
        <v>3</v>
      </c>
      <c r="K35" s="6">
        <v>3</v>
      </c>
      <c r="L35" s="6">
        <v>3</v>
      </c>
      <c r="M35" s="6">
        <v>3</v>
      </c>
      <c r="N35" s="6">
        <v>2</v>
      </c>
      <c r="O35" s="6">
        <v>1</v>
      </c>
      <c r="P35" s="12">
        <v>1</v>
      </c>
      <c r="Q35" s="40">
        <v>1</v>
      </c>
      <c r="R35" s="40">
        <v>1</v>
      </c>
      <c r="S35" s="40">
        <v>1</v>
      </c>
      <c r="T35" s="40">
        <v>1</v>
      </c>
      <c r="U35" s="13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</row>
    <row r="36" spans="1:27" ht="17.399999999999999" x14ac:dyDescent="0.35">
      <c r="A36" s="68"/>
      <c r="B36" s="68"/>
      <c r="C36" s="56" t="s">
        <v>39</v>
      </c>
      <c r="D36" s="57"/>
      <c r="E36" s="58" t="s">
        <v>108</v>
      </c>
      <c r="F36" s="59"/>
      <c r="G36" s="6">
        <v>3</v>
      </c>
      <c r="H36" s="6">
        <v>3</v>
      </c>
      <c r="I36" s="6">
        <v>3</v>
      </c>
      <c r="J36" s="6">
        <v>3</v>
      </c>
      <c r="K36" s="6">
        <v>3</v>
      </c>
      <c r="L36" s="6">
        <v>3</v>
      </c>
      <c r="M36" s="6">
        <v>3</v>
      </c>
      <c r="N36" s="6">
        <v>1</v>
      </c>
      <c r="O36" s="6">
        <v>1</v>
      </c>
      <c r="P36" s="12">
        <v>1</v>
      </c>
      <c r="Q36" s="14">
        <v>1</v>
      </c>
      <c r="R36" s="40">
        <v>1</v>
      </c>
      <c r="S36" s="40">
        <v>1</v>
      </c>
      <c r="T36" s="40">
        <v>1</v>
      </c>
      <c r="U36" s="40">
        <v>1</v>
      </c>
      <c r="V36" s="13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</row>
    <row r="37" spans="1:27" ht="17.399999999999999" x14ac:dyDescent="0.35">
      <c r="A37" s="68"/>
      <c r="B37" s="68"/>
      <c r="C37" s="56" t="s">
        <v>41</v>
      </c>
      <c r="D37" s="57"/>
      <c r="E37" s="58" t="s">
        <v>108</v>
      </c>
      <c r="F37" s="59"/>
      <c r="G37" s="6">
        <v>3</v>
      </c>
      <c r="H37" s="6">
        <v>3</v>
      </c>
      <c r="I37" s="6">
        <v>2</v>
      </c>
      <c r="J37" s="6">
        <v>2</v>
      </c>
      <c r="K37" s="6">
        <v>2</v>
      </c>
      <c r="L37" s="6">
        <v>2</v>
      </c>
      <c r="M37" s="6">
        <v>2</v>
      </c>
      <c r="N37" s="6">
        <v>1</v>
      </c>
      <c r="O37" s="6">
        <v>1</v>
      </c>
      <c r="P37" s="12">
        <v>1</v>
      </c>
      <c r="Q37" s="14">
        <v>1</v>
      </c>
      <c r="R37" s="14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13">
        <v>0</v>
      </c>
      <c r="Y37" s="6">
        <v>0</v>
      </c>
      <c r="Z37" s="6">
        <v>0</v>
      </c>
      <c r="AA37" s="6">
        <v>0</v>
      </c>
    </row>
    <row r="38" spans="1:27" ht="17.399999999999999" x14ac:dyDescent="0.35">
      <c r="A38" s="68"/>
      <c r="B38" s="68"/>
      <c r="C38" s="56" t="s">
        <v>22</v>
      </c>
      <c r="D38" s="57"/>
      <c r="E38" s="58" t="s">
        <v>19</v>
      </c>
      <c r="F38" s="59"/>
      <c r="G38" s="6">
        <v>2</v>
      </c>
      <c r="H38" s="6">
        <v>5</v>
      </c>
      <c r="I38" s="6">
        <v>5</v>
      </c>
      <c r="J38" s="6">
        <v>5</v>
      </c>
      <c r="K38" s="6">
        <v>5</v>
      </c>
      <c r="L38" s="6">
        <v>5</v>
      </c>
      <c r="M38" s="6">
        <v>5</v>
      </c>
      <c r="N38" s="6">
        <v>5</v>
      </c>
      <c r="O38" s="6">
        <v>5</v>
      </c>
      <c r="P38" s="6">
        <v>5</v>
      </c>
      <c r="Q38" s="6">
        <v>5</v>
      </c>
      <c r="R38" s="6">
        <v>5</v>
      </c>
      <c r="S38" s="6">
        <v>5</v>
      </c>
      <c r="T38" s="6">
        <v>5</v>
      </c>
      <c r="U38" s="6">
        <v>5</v>
      </c>
      <c r="V38" s="6">
        <v>5</v>
      </c>
      <c r="W38" s="6">
        <v>5</v>
      </c>
      <c r="X38" s="13">
        <v>0</v>
      </c>
      <c r="Y38" s="6">
        <v>0</v>
      </c>
      <c r="Z38" s="6">
        <v>0</v>
      </c>
      <c r="AA38" s="6">
        <v>0</v>
      </c>
    </row>
    <row r="39" spans="1:27" ht="17.399999999999999" x14ac:dyDescent="0.35">
      <c r="A39" s="68"/>
      <c r="B39" s="69"/>
      <c r="C39" s="58"/>
      <c r="D39" s="59"/>
      <c r="E39" s="31"/>
      <c r="F39" s="32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18">
        <v>3</v>
      </c>
      <c r="Y39" s="21"/>
      <c r="Z39" s="21"/>
      <c r="AA39" s="21"/>
    </row>
    <row r="40" spans="1:27" ht="16.8" x14ac:dyDescent="0.3">
      <c r="A40" s="68"/>
      <c r="B40" s="67" t="s">
        <v>23</v>
      </c>
      <c r="C40" s="56" t="s">
        <v>46</v>
      </c>
      <c r="D40" s="57"/>
      <c r="E40" s="58" t="s">
        <v>29</v>
      </c>
      <c r="F40" s="59"/>
      <c r="G40" s="6">
        <v>4</v>
      </c>
      <c r="H40" s="6">
        <v>4</v>
      </c>
      <c r="I40" s="6">
        <v>4</v>
      </c>
      <c r="J40" s="6">
        <v>4</v>
      </c>
      <c r="K40" s="6">
        <v>4</v>
      </c>
      <c r="L40" s="6">
        <v>4</v>
      </c>
      <c r="M40" s="7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21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</row>
    <row r="41" spans="1:27" ht="17.399999999999999" x14ac:dyDescent="0.35">
      <c r="A41" s="68"/>
      <c r="B41" s="68"/>
      <c r="C41" s="56" t="s">
        <v>47</v>
      </c>
      <c r="D41" s="57"/>
      <c r="E41" s="58" t="s">
        <v>58</v>
      </c>
      <c r="F41" s="59"/>
      <c r="G41" s="6">
        <v>4</v>
      </c>
      <c r="H41" s="6">
        <v>4</v>
      </c>
      <c r="I41" s="6">
        <v>4</v>
      </c>
      <c r="J41" s="6">
        <v>4</v>
      </c>
      <c r="K41" s="6">
        <v>4</v>
      </c>
      <c r="L41" s="6">
        <v>4</v>
      </c>
      <c r="M41" s="7">
        <v>0</v>
      </c>
      <c r="N41" s="6">
        <v>0</v>
      </c>
      <c r="O41" s="6">
        <v>0</v>
      </c>
      <c r="P41" s="14">
        <v>0</v>
      </c>
      <c r="Q41" s="14">
        <v>0</v>
      </c>
      <c r="R41" s="14">
        <v>0</v>
      </c>
      <c r="S41" s="6">
        <v>0</v>
      </c>
      <c r="T41" s="21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</row>
    <row r="42" spans="1:27" ht="17.399999999999999" x14ac:dyDescent="0.35">
      <c r="A42" s="68"/>
      <c r="B42" s="68"/>
      <c r="C42" s="56" t="s">
        <v>48</v>
      </c>
      <c r="D42" s="57"/>
      <c r="E42" s="58" t="s">
        <v>29</v>
      </c>
      <c r="F42" s="59"/>
      <c r="G42" s="6">
        <v>5</v>
      </c>
      <c r="H42" s="6">
        <v>5</v>
      </c>
      <c r="I42" s="6">
        <v>5</v>
      </c>
      <c r="J42" s="6">
        <v>5</v>
      </c>
      <c r="K42" s="6">
        <v>5</v>
      </c>
      <c r="L42" s="6">
        <v>5</v>
      </c>
      <c r="M42" s="6">
        <v>5</v>
      </c>
      <c r="N42" s="40">
        <v>5</v>
      </c>
      <c r="O42" s="7">
        <v>0</v>
      </c>
      <c r="P42" s="14">
        <v>0</v>
      </c>
      <c r="Q42" s="14">
        <v>0</v>
      </c>
      <c r="R42" s="14">
        <v>0</v>
      </c>
      <c r="S42" s="6">
        <v>0</v>
      </c>
      <c r="T42" s="21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</row>
    <row r="43" spans="1:27" ht="17.399999999999999" x14ac:dyDescent="0.35">
      <c r="A43" s="68"/>
      <c r="B43" s="68"/>
      <c r="C43" s="56" t="s">
        <v>49</v>
      </c>
      <c r="D43" s="57"/>
      <c r="E43" s="58" t="s">
        <v>58</v>
      </c>
      <c r="F43" s="59"/>
      <c r="G43" s="6">
        <v>5</v>
      </c>
      <c r="H43" s="6">
        <v>5</v>
      </c>
      <c r="I43" s="6">
        <v>5</v>
      </c>
      <c r="J43" s="6">
        <v>5</v>
      </c>
      <c r="K43" s="6">
        <v>5</v>
      </c>
      <c r="L43" s="6">
        <v>5</v>
      </c>
      <c r="M43" s="6">
        <v>5</v>
      </c>
      <c r="N43" s="40">
        <v>5</v>
      </c>
      <c r="O43" s="7">
        <v>0</v>
      </c>
      <c r="P43" s="14">
        <v>0</v>
      </c>
      <c r="Q43" s="14">
        <v>0</v>
      </c>
      <c r="R43" s="14">
        <v>0</v>
      </c>
      <c r="S43" s="6">
        <v>0</v>
      </c>
      <c r="T43" s="21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</row>
    <row r="44" spans="1:27" ht="17.399999999999999" x14ac:dyDescent="0.35">
      <c r="A44" s="68"/>
      <c r="B44" s="68"/>
      <c r="C44" s="56" t="s">
        <v>226</v>
      </c>
      <c r="D44" s="57"/>
      <c r="E44" s="58" t="s">
        <v>29</v>
      </c>
      <c r="F44" s="59"/>
      <c r="G44" s="6">
        <v>1</v>
      </c>
      <c r="H44" s="6">
        <v>2</v>
      </c>
      <c r="I44" s="6">
        <v>2</v>
      </c>
      <c r="J44" s="6">
        <v>2</v>
      </c>
      <c r="K44" s="6">
        <v>2</v>
      </c>
      <c r="L44" s="6">
        <v>2</v>
      </c>
      <c r="M44" s="6">
        <v>2</v>
      </c>
      <c r="N44" s="6">
        <v>2</v>
      </c>
      <c r="O44" s="40">
        <v>2</v>
      </c>
      <c r="P44" s="14">
        <v>2</v>
      </c>
      <c r="Q44" s="7">
        <v>0</v>
      </c>
      <c r="R44" s="14">
        <v>0</v>
      </c>
      <c r="S44" s="6">
        <v>0</v>
      </c>
      <c r="T44" s="21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</row>
    <row r="45" spans="1:27" ht="17.399999999999999" x14ac:dyDescent="0.35">
      <c r="A45" s="68"/>
      <c r="B45" s="68"/>
      <c r="C45" s="58"/>
      <c r="D45" s="59"/>
      <c r="E45" s="19"/>
      <c r="F45" s="20"/>
      <c r="G45" s="6"/>
      <c r="H45" s="6"/>
      <c r="I45" s="6"/>
      <c r="J45" s="6"/>
      <c r="K45" s="6"/>
      <c r="L45" s="6"/>
      <c r="M45" s="6"/>
      <c r="N45" s="6"/>
      <c r="O45" s="21"/>
      <c r="P45" s="14"/>
      <c r="Q45" s="17">
        <v>1</v>
      </c>
      <c r="R45" s="14"/>
      <c r="S45" s="6"/>
      <c r="T45" s="21"/>
      <c r="U45" s="6"/>
      <c r="V45" s="6"/>
      <c r="W45" s="6"/>
      <c r="X45" s="6"/>
      <c r="Y45" s="21"/>
      <c r="Z45" s="21"/>
      <c r="AA45" s="21"/>
    </row>
    <row r="46" spans="1:27" ht="17.399999999999999" x14ac:dyDescent="0.35">
      <c r="A46" s="68"/>
      <c r="B46" s="68"/>
      <c r="C46" s="56" t="s">
        <v>227</v>
      </c>
      <c r="D46" s="57"/>
      <c r="E46" s="58" t="s">
        <v>58</v>
      </c>
      <c r="F46" s="59"/>
      <c r="G46" s="6">
        <v>1</v>
      </c>
      <c r="H46" s="6">
        <v>2</v>
      </c>
      <c r="I46" s="6">
        <v>2</v>
      </c>
      <c r="J46" s="6">
        <v>2</v>
      </c>
      <c r="K46" s="6">
        <v>2</v>
      </c>
      <c r="L46" s="6">
        <v>2</v>
      </c>
      <c r="M46" s="6">
        <v>2</v>
      </c>
      <c r="N46" s="6">
        <v>2</v>
      </c>
      <c r="O46" s="40">
        <v>2</v>
      </c>
      <c r="P46" s="14">
        <v>2</v>
      </c>
      <c r="Q46" s="7">
        <v>0</v>
      </c>
      <c r="R46" s="14">
        <v>0</v>
      </c>
      <c r="S46" s="6">
        <v>0</v>
      </c>
      <c r="T46" s="21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</row>
    <row r="47" spans="1:27" ht="17.399999999999999" x14ac:dyDescent="0.35">
      <c r="A47" s="68"/>
      <c r="B47" s="68"/>
      <c r="C47" s="58"/>
      <c r="D47" s="59"/>
      <c r="E47" s="19"/>
      <c r="F47" s="20"/>
      <c r="G47" s="6"/>
      <c r="H47" s="6"/>
      <c r="I47" s="6"/>
      <c r="J47" s="6"/>
      <c r="K47" s="6"/>
      <c r="L47" s="6"/>
      <c r="M47" s="6"/>
      <c r="N47" s="6"/>
      <c r="O47" s="21"/>
      <c r="P47" s="14"/>
      <c r="Q47" s="17">
        <v>1</v>
      </c>
      <c r="R47" s="14"/>
      <c r="S47" s="6"/>
      <c r="T47" s="21"/>
      <c r="U47" s="6"/>
      <c r="V47" s="6"/>
      <c r="W47" s="6"/>
      <c r="X47" s="6"/>
      <c r="Y47" s="21"/>
      <c r="Z47" s="21"/>
      <c r="AA47" s="21"/>
    </row>
    <row r="48" spans="1:27" ht="17.399999999999999" x14ac:dyDescent="0.35">
      <c r="A48" s="68"/>
      <c r="B48" s="68"/>
      <c r="C48" s="56" t="s">
        <v>50</v>
      </c>
      <c r="D48" s="57"/>
      <c r="E48" s="58" t="s">
        <v>29</v>
      </c>
      <c r="F48" s="59"/>
      <c r="G48" s="6">
        <v>5</v>
      </c>
      <c r="H48" s="6">
        <v>5</v>
      </c>
      <c r="I48" s="6">
        <v>5</v>
      </c>
      <c r="J48" s="6">
        <v>5</v>
      </c>
      <c r="K48" s="6">
        <v>5</v>
      </c>
      <c r="L48" s="6">
        <v>5</v>
      </c>
      <c r="M48" s="6">
        <v>5</v>
      </c>
      <c r="N48" s="6">
        <v>5</v>
      </c>
      <c r="O48" s="6">
        <v>5</v>
      </c>
      <c r="P48" s="6">
        <v>5</v>
      </c>
      <c r="Q48" s="6">
        <v>5</v>
      </c>
      <c r="R48" s="6">
        <v>5</v>
      </c>
      <c r="S48" s="13">
        <v>0</v>
      </c>
      <c r="T48" s="21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</row>
    <row r="49" spans="1:27" ht="17.399999999999999" x14ac:dyDescent="0.35">
      <c r="A49" s="68"/>
      <c r="B49" s="68"/>
      <c r="C49" s="56" t="s">
        <v>51</v>
      </c>
      <c r="D49" s="57"/>
      <c r="E49" s="58" t="s">
        <v>58</v>
      </c>
      <c r="F49" s="59"/>
      <c r="G49" s="6">
        <v>2</v>
      </c>
      <c r="H49" s="6">
        <v>5</v>
      </c>
      <c r="I49" s="6">
        <v>5</v>
      </c>
      <c r="J49" s="6">
        <v>5</v>
      </c>
      <c r="K49" s="6">
        <v>5</v>
      </c>
      <c r="L49" s="6">
        <v>5</v>
      </c>
      <c r="M49" s="6">
        <v>5</v>
      </c>
      <c r="N49" s="6">
        <v>5</v>
      </c>
      <c r="O49" s="6">
        <v>5</v>
      </c>
      <c r="P49" s="6">
        <v>5</v>
      </c>
      <c r="Q49" s="6">
        <v>5</v>
      </c>
      <c r="R49" s="6">
        <v>5</v>
      </c>
      <c r="S49" s="13">
        <v>0</v>
      </c>
      <c r="T49" s="21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</row>
    <row r="50" spans="1:27" ht="17.399999999999999" x14ac:dyDescent="0.35">
      <c r="A50" s="68"/>
      <c r="B50" s="68"/>
      <c r="C50" s="33"/>
      <c r="D50" s="34"/>
      <c r="E50" s="19"/>
      <c r="F50" s="20"/>
      <c r="G50" s="6"/>
      <c r="H50" s="6"/>
      <c r="I50" s="6"/>
      <c r="J50" s="6"/>
      <c r="K50" s="6"/>
      <c r="L50" s="6"/>
      <c r="M50" s="6"/>
      <c r="N50" s="6"/>
      <c r="O50" s="6"/>
      <c r="P50" s="21"/>
      <c r="Q50" s="14"/>
      <c r="R50" s="14"/>
      <c r="S50" s="18">
        <v>3</v>
      </c>
      <c r="T50" s="21"/>
      <c r="U50" s="6"/>
      <c r="V50" s="6"/>
      <c r="W50" s="6"/>
      <c r="X50" s="6"/>
      <c r="Y50" s="21"/>
      <c r="Z50" s="21"/>
      <c r="AA50" s="21"/>
    </row>
    <row r="51" spans="1:27" ht="17.399999999999999" x14ac:dyDescent="0.35">
      <c r="A51" s="68"/>
      <c r="B51" s="68"/>
      <c r="C51" s="56" t="s">
        <v>52</v>
      </c>
      <c r="D51" s="57"/>
      <c r="E51" s="58" t="s">
        <v>29</v>
      </c>
      <c r="F51" s="59"/>
      <c r="G51" s="6">
        <v>9</v>
      </c>
      <c r="H51" s="6">
        <v>8</v>
      </c>
      <c r="I51" s="6">
        <v>8</v>
      </c>
      <c r="J51" s="6">
        <v>8</v>
      </c>
      <c r="K51" s="6">
        <v>8</v>
      </c>
      <c r="L51" s="6">
        <v>8</v>
      </c>
      <c r="M51" s="6">
        <v>8</v>
      </c>
      <c r="N51" s="6">
        <v>8</v>
      </c>
      <c r="O51" s="6">
        <v>8</v>
      </c>
      <c r="P51" s="6">
        <v>8</v>
      </c>
      <c r="Q51" s="6">
        <v>8</v>
      </c>
      <c r="R51" s="6">
        <v>8</v>
      </c>
      <c r="S51" s="6">
        <v>8</v>
      </c>
      <c r="T51" s="6">
        <v>8</v>
      </c>
      <c r="U51" s="13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</row>
    <row r="52" spans="1:27" ht="17.399999999999999" x14ac:dyDescent="0.35">
      <c r="A52" s="68"/>
      <c r="B52" s="68"/>
      <c r="C52" s="58"/>
      <c r="D52" s="59"/>
      <c r="E52" s="58"/>
      <c r="F52" s="59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6">
        <v>1</v>
      </c>
      <c r="V52" s="6"/>
      <c r="W52" s="6"/>
      <c r="X52" s="6"/>
      <c r="Y52" s="21"/>
      <c r="Z52" s="21"/>
      <c r="AA52" s="21"/>
    </row>
    <row r="53" spans="1:27" ht="17.399999999999999" x14ac:dyDescent="0.35">
      <c r="A53" s="68"/>
      <c r="B53" s="68"/>
      <c r="C53" s="56" t="s">
        <v>53</v>
      </c>
      <c r="D53" s="57"/>
      <c r="E53" s="58" t="s">
        <v>58</v>
      </c>
      <c r="F53" s="59"/>
      <c r="G53" s="6">
        <v>9</v>
      </c>
      <c r="H53" s="6">
        <v>8</v>
      </c>
      <c r="I53" s="6">
        <v>8</v>
      </c>
      <c r="J53" s="6">
        <v>8</v>
      </c>
      <c r="K53" s="6">
        <v>8</v>
      </c>
      <c r="L53" s="6">
        <v>8</v>
      </c>
      <c r="M53" s="6">
        <v>8</v>
      </c>
      <c r="N53" s="6">
        <v>8</v>
      </c>
      <c r="O53" s="6">
        <v>8</v>
      </c>
      <c r="P53" s="6">
        <v>8</v>
      </c>
      <c r="Q53" s="6">
        <v>8</v>
      </c>
      <c r="R53" s="6">
        <v>8</v>
      </c>
      <c r="S53" s="6">
        <v>8</v>
      </c>
      <c r="T53" s="6">
        <v>8</v>
      </c>
      <c r="U53" s="13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</row>
    <row r="54" spans="1:27" ht="17.399999999999999" x14ac:dyDescent="0.35">
      <c r="A54" s="68"/>
      <c r="B54" s="68"/>
      <c r="C54" s="58"/>
      <c r="D54" s="59"/>
      <c r="E54" s="9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6">
        <v>1</v>
      </c>
      <c r="V54" s="6"/>
      <c r="W54" s="6"/>
      <c r="X54" s="6"/>
      <c r="Y54" s="21"/>
      <c r="Z54" s="21"/>
      <c r="AA54" s="21"/>
    </row>
    <row r="55" spans="1:27" ht="17.399999999999999" x14ac:dyDescent="0.35">
      <c r="A55" s="68"/>
      <c r="B55" s="68"/>
      <c r="C55" s="56" t="s">
        <v>54</v>
      </c>
      <c r="D55" s="57"/>
      <c r="E55" s="58" t="s">
        <v>29</v>
      </c>
      <c r="F55" s="59"/>
      <c r="G55" s="6">
        <v>5</v>
      </c>
      <c r="H55" s="6">
        <v>6</v>
      </c>
      <c r="I55" s="6">
        <v>6</v>
      </c>
      <c r="J55" s="6">
        <v>6</v>
      </c>
      <c r="K55" s="6">
        <v>6</v>
      </c>
      <c r="L55" s="6">
        <v>6</v>
      </c>
      <c r="M55" s="6">
        <v>6</v>
      </c>
      <c r="N55" s="6">
        <v>6</v>
      </c>
      <c r="O55" s="6">
        <v>6</v>
      </c>
      <c r="P55" s="6">
        <v>6</v>
      </c>
      <c r="Q55" s="6">
        <v>6</v>
      </c>
      <c r="R55" s="6">
        <v>2</v>
      </c>
      <c r="S55" s="6">
        <v>2</v>
      </c>
      <c r="T55" s="6">
        <v>2</v>
      </c>
      <c r="U55" s="6">
        <v>2</v>
      </c>
      <c r="V55" s="13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</row>
    <row r="56" spans="1:27" ht="17.399999999999999" x14ac:dyDescent="0.35">
      <c r="A56" s="68"/>
      <c r="B56" s="68"/>
      <c r="C56" s="58"/>
      <c r="D56" s="59"/>
      <c r="E56" s="19"/>
      <c r="F56" s="2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18">
        <v>1</v>
      </c>
      <c r="W56" s="6"/>
      <c r="X56" s="6"/>
      <c r="Y56" s="21"/>
      <c r="Z56" s="21"/>
      <c r="AA56" s="21"/>
    </row>
    <row r="57" spans="1:27" ht="17.399999999999999" x14ac:dyDescent="0.35">
      <c r="A57" s="68"/>
      <c r="B57" s="68"/>
      <c r="C57" s="56" t="s">
        <v>55</v>
      </c>
      <c r="D57" s="57"/>
      <c r="E57" s="58" t="s">
        <v>58</v>
      </c>
      <c r="F57" s="59"/>
      <c r="G57" s="6">
        <v>5</v>
      </c>
      <c r="H57" s="6">
        <v>6</v>
      </c>
      <c r="I57" s="6">
        <v>6</v>
      </c>
      <c r="J57" s="6">
        <v>6</v>
      </c>
      <c r="K57" s="6">
        <v>6</v>
      </c>
      <c r="L57" s="6">
        <v>6</v>
      </c>
      <c r="M57" s="6">
        <v>6</v>
      </c>
      <c r="N57" s="6">
        <v>6</v>
      </c>
      <c r="O57" s="6">
        <v>6</v>
      </c>
      <c r="P57" s="6">
        <v>6</v>
      </c>
      <c r="Q57" s="6">
        <v>6</v>
      </c>
      <c r="R57" s="6">
        <v>2</v>
      </c>
      <c r="S57" s="6">
        <v>2</v>
      </c>
      <c r="T57" s="6">
        <v>2</v>
      </c>
      <c r="U57" s="6">
        <v>2</v>
      </c>
      <c r="V57" s="13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</row>
    <row r="58" spans="1:27" ht="17.399999999999999" x14ac:dyDescent="0.35">
      <c r="A58" s="68"/>
      <c r="B58" s="68"/>
      <c r="C58" s="58"/>
      <c r="D58" s="59"/>
      <c r="E58" s="19"/>
      <c r="F58" s="2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18">
        <v>1</v>
      </c>
      <c r="W58" s="6"/>
      <c r="X58" s="6"/>
      <c r="Y58" s="21"/>
      <c r="Z58" s="21"/>
      <c r="AA58" s="21"/>
    </row>
    <row r="59" spans="1:27" ht="17.399999999999999" x14ac:dyDescent="0.35">
      <c r="A59" s="68"/>
      <c r="B59" s="68"/>
      <c r="C59" s="56" t="s">
        <v>56</v>
      </c>
      <c r="D59" s="57"/>
      <c r="E59" s="58" t="s">
        <v>29</v>
      </c>
      <c r="F59" s="59"/>
      <c r="G59" s="6">
        <v>6</v>
      </c>
      <c r="H59" s="6">
        <v>6</v>
      </c>
      <c r="I59" s="6">
        <v>6</v>
      </c>
      <c r="J59" s="6">
        <v>6</v>
      </c>
      <c r="K59" s="6">
        <v>6</v>
      </c>
      <c r="L59" s="6">
        <v>6</v>
      </c>
      <c r="M59" s="6">
        <v>6</v>
      </c>
      <c r="N59" s="6">
        <v>6</v>
      </c>
      <c r="O59" s="6">
        <v>6</v>
      </c>
      <c r="P59" s="6">
        <v>6</v>
      </c>
      <c r="Q59" s="6">
        <v>6</v>
      </c>
      <c r="R59" s="6">
        <v>6</v>
      </c>
      <c r="S59" s="6">
        <v>6</v>
      </c>
      <c r="T59" s="6">
        <v>6</v>
      </c>
      <c r="U59" s="6">
        <v>6</v>
      </c>
      <c r="V59" s="6">
        <v>6</v>
      </c>
      <c r="W59" s="6">
        <v>6</v>
      </c>
      <c r="X59" s="13">
        <v>0</v>
      </c>
      <c r="Y59" s="6">
        <v>0</v>
      </c>
      <c r="Z59" s="6">
        <v>0</v>
      </c>
      <c r="AA59" s="6">
        <v>0</v>
      </c>
    </row>
    <row r="60" spans="1:27" ht="17.399999999999999" x14ac:dyDescent="0.35">
      <c r="A60" s="68"/>
      <c r="B60" s="68"/>
      <c r="C60" s="56" t="s">
        <v>57</v>
      </c>
      <c r="D60" s="57"/>
      <c r="E60" s="58" t="s">
        <v>28</v>
      </c>
      <c r="F60" s="59"/>
      <c r="G60" s="6">
        <v>6</v>
      </c>
      <c r="H60" s="6">
        <v>6</v>
      </c>
      <c r="I60" s="6">
        <v>6</v>
      </c>
      <c r="J60" s="6">
        <v>6</v>
      </c>
      <c r="K60" s="6">
        <v>6</v>
      </c>
      <c r="L60" s="6">
        <v>6</v>
      </c>
      <c r="M60" s="6">
        <v>6</v>
      </c>
      <c r="N60" s="6">
        <v>6</v>
      </c>
      <c r="O60" s="6">
        <v>6</v>
      </c>
      <c r="P60" s="6">
        <v>6</v>
      </c>
      <c r="Q60" s="6">
        <v>6</v>
      </c>
      <c r="R60" s="6">
        <v>6</v>
      </c>
      <c r="S60" s="6">
        <v>6</v>
      </c>
      <c r="T60" s="40">
        <v>6</v>
      </c>
      <c r="U60" s="6">
        <v>6</v>
      </c>
      <c r="V60" s="6">
        <v>6</v>
      </c>
      <c r="W60" s="6">
        <v>6</v>
      </c>
      <c r="X60" s="13">
        <v>0</v>
      </c>
      <c r="Y60" s="6">
        <v>0</v>
      </c>
      <c r="Z60" s="6">
        <v>0</v>
      </c>
      <c r="AA60" s="6">
        <v>0</v>
      </c>
    </row>
    <row r="61" spans="1:27" ht="17.399999999999999" x14ac:dyDescent="0.35">
      <c r="A61" s="68"/>
      <c r="B61" s="68"/>
      <c r="C61" s="56" t="s">
        <v>24</v>
      </c>
      <c r="D61" s="57"/>
      <c r="E61" s="58" t="s">
        <v>58</v>
      </c>
      <c r="F61" s="59"/>
      <c r="G61" s="6">
        <v>6</v>
      </c>
      <c r="H61" s="6">
        <v>4</v>
      </c>
      <c r="I61" s="6">
        <v>4</v>
      </c>
      <c r="J61" s="6">
        <v>4</v>
      </c>
      <c r="K61" s="6">
        <v>4</v>
      </c>
      <c r="L61" s="6">
        <v>4</v>
      </c>
      <c r="M61" s="6">
        <v>4</v>
      </c>
      <c r="N61" s="6">
        <v>4</v>
      </c>
      <c r="O61" s="6">
        <v>4</v>
      </c>
      <c r="P61" s="6">
        <v>4</v>
      </c>
      <c r="Q61" s="6">
        <v>4</v>
      </c>
      <c r="R61" s="6">
        <v>4</v>
      </c>
      <c r="S61" s="6">
        <v>4</v>
      </c>
      <c r="T61" s="6">
        <v>4</v>
      </c>
      <c r="U61" s="6">
        <v>4</v>
      </c>
      <c r="V61" s="6">
        <v>4</v>
      </c>
      <c r="W61" s="6">
        <v>4</v>
      </c>
      <c r="X61" s="13">
        <v>0</v>
      </c>
      <c r="Y61" s="6">
        <v>0</v>
      </c>
      <c r="Z61" s="6">
        <v>0</v>
      </c>
      <c r="AA61" s="6">
        <v>0</v>
      </c>
    </row>
    <row r="62" spans="1:27" ht="17.399999999999999" x14ac:dyDescent="0.35">
      <c r="A62" s="68"/>
      <c r="B62" s="69"/>
      <c r="C62" s="58"/>
      <c r="D62" s="59"/>
      <c r="E62" s="19"/>
      <c r="F62" s="2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14"/>
      <c r="S62" s="21"/>
      <c r="T62" s="21"/>
      <c r="U62" s="6"/>
      <c r="V62" s="6"/>
      <c r="W62" s="6"/>
      <c r="X62" s="16">
        <v>2</v>
      </c>
      <c r="Y62" s="21"/>
      <c r="Z62" s="21"/>
      <c r="AA62" s="21"/>
    </row>
    <row r="63" spans="1:27" ht="17.399999999999999" x14ac:dyDescent="0.35">
      <c r="A63" s="68"/>
      <c r="B63" s="67" t="s">
        <v>25</v>
      </c>
      <c r="C63" s="56" t="s">
        <v>59</v>
      </c>
      <c r="D63" s="57"/>
      <c r="E63" s="58" t="s">
        <v>109</v>
      </c>
      <c r="F63" s="59"/>
      <c r="G63" s="6">
        <v>2</v>
      </c>
      <c r="H63" s="6">
        <v>3</v>
      </c>
      <c r="I63" s="6">
        <v>3</v>
      </c>
      <c r="J63" s="6">
        <v>3</v>
      </c>
      <c r="K63" s="6">
        <v>3</v>
      </c>
      <c r="L63" s="6">
        <v>3</v>
      </c>
      <c r="M63" s="6">
        <v>2</v>
      </c>
      <c r="N63" s="13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21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</row>
    <row r="64" spans="1:27" ht="17.399999999999999" x14ac:dyDescent="0.35">
      <c r="A64" s="68"/>
      <c r="B64" s="68"/>
      <c r="C64" s="58"/>
      <c r="D64" s="59"/>
      <c r="E64" s="58"/>
      <c r="F64" s="59"/>
      <c r="G64" s="6"/>
      <c r="H64" s="6"/>
      <c r="I64" s="6"/>
      <c r="J64" s="6"/>
      <c r="K64" s="6"/>
      <c r="L64" s="6"/>
      <c r="M64" s="6"/>
      <c r="N64" s="18">
        <v>1</v>
      </c>
      <c r="O64" s="6"/>
      <c r="P64" s="6"/>
      <c r="Q64" s="6"/>
      <c r="R64" s="6"/>
      <c r="S64" s="6"/>
      <c r="T64" s="6"/>
      <c r="U64" s="21"/>
      <c r="V64" s="6"/>
      <c r="W64" s="6"/>
      <c r="X64" s="6"/>
      <c r="Y64" s="21"/>
      <c r="Z64" s="21"/>
      <c r="AA64" s="21"/>
    </row>
    <row r="65" spans="1:27" ht="16.8" x14ac:dyDescent="0.3">
      <c r="A65" s="68"/>
      <c r="B65" s="68"/>
      <c r="C65" s="56" t="s">
        <v>60</v>
      </c>
      <c r="D65" s="57"/>
      <c r="E65" s="58" t="s">
        <v>109</v>
      </c>
      <c r="F65" s="59"/>
      <c r="G65" s="6">
        <v>2</v>
      </c>
      <c r="H65" s="6">
        <v>3</v>
      </c>
      <c r="I65" s="6">
        <v>3</v>
      </c>
      <c r="J65" s="6">
        <v>3</v>
      </c>
      <c r="K65" s="6">
        <v>3</v>
      </c>
      <c r="L65" s="6">
        <v>3</v>
      </c>
      <c r="M65" s="6">
        <v>3</v>
      </c>
      <c r="N65" s="6">
        <v>2</v>
      </c>
      <c r="O65" s="40">
        <v>2</v>
      </c>
      <c r="P65" s="7">
        <v>0</v>
      </c>
      <c r="Q65" s="6">
        <v>0</v>
      </c>
      <c r="R65" s="6">
        <v>0</v>
      </c>
      <c r="S65" s="6">
        <v>0</v>
      </c>
      <c r="T65" s="6">
        <v>0</v>
      </c>
      <c r="U65" s="21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</row>
    <row r="66" spans="1:27" ht="16.8" x14ac:dyDescent="0.3">
      <c r="A66" s="68"/>
      <c r="B66" s="68"/>
      <c r="C66" s="58"/>
      <c r="D66" s="59"/>
      <c r="E66" s="58"/>
      <c r="F66" s="59"/>
      <c r="G66" s="6"/>
      <c r="H66" s="6"/>
      <c r="I66" s="6"/>
      <c r="J66" s="6"/>
      <c r="K66" s="6"/>
      <c r="L66" s="6"/>
      <c r="M66" s="6"/>
      <c r="N66" s="6"/>
      <c r="O66" s="21"/>
      <c r="P66" s="17">
        <v>1</v>
      </c>
      <c r="Q66" s="6"/>
      <c r="R66" s="6"/>
      <c r="S66" s="6"/>
      <c r="T66" s="6"/>
      <c r="U66" s="21"/>
      <c r="V66" s="6"/>
      <c r="W66" s="6"/>
      <c r="X66" s="6"/>
      <c r="Y66" s="21"/>
      <c r="Z66" s="21"/>
      <c r="AA66" s="21"/>
    </row>
    <row r="67" spans="1:27" ht="16.8" x14ac:dyDescent="0.3">
      <c r="A67" s="68"/>
      <c r="B67" s="68"/>
      <c r="C67" s="56" t="s">
        <v>228</v>
      </c>
      <c r="D67" s="57"/>
      <c r="E67" s="58" t="s">
        <v>109</v>
      </c>
      <c r="F67" s="59"/>
      <c r="G67" s="6">
        <v>1</v>
      </c>
      <c r="H67" s="6">
        <v>1</v>
      </c>
      <c r="I67" s="6">
        <v>1</v>
      </c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1</v>
      </c>
      <c r="P67" s="40">
        <v>1</v>
      </c>
      <c r="Q67" s="7">
        <v>0</v>
      </c>
      <c r="R67" s="6">
        <v>0</v>
      </c>
      <c r="S67" s="6">
        <v>0</v>
      </c>
      <c r="T67" s="6">
        <v>0</v>
      </c>
      <c r="U67" s="21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</row>
    <row r="68" spans="1:27" ht="17.399999999999999" x14ac:dyDescent="0.35">
      <c r="A68" s="68"/>
      <c r="B68" s="68"/>
      <c r="C68" s="56" t="s">
        <v>61</v>
      </c>
      <c r="D68" s="57"/>
      <c r="E68" s="58" t="s">
        <v>109</v>
      </c>
      <c r="F68" s="59"/>
      <c r="G68" s="6">
        <v>2</v>
      </c>
      <c r="H68" s="6">
        <v>3</v>
      </c>
      <c r="I68" s="6">
        <v>3</v>
      </c>
      <c r="J68" s="6">
        <v>3</v>
      </c>
      <c r="K68" s="6">
        <v>3</v>
      </c>
      <c r="L68" s="6">
        <v>3</v>
      </c>
      <c r="M68" s="6">
        <v>3</v>
      </c>
      <c r="N68" s="6">
        <v>3</v>
      </c>
      <c r="O68" s="6">
        <v>3</v>
      </c>
      <c r="P68" s="12">
        <v>2</v>
      </c>
      <c r="Q68" s="40">
        <v>2</v>
      </c>
      <c r="R68" s="6">
        <v>2</v>
      </c>
      <c r="S68" s="40">
        <v>2</v>
      </c>
      <c r="T68" s="13">
        <v>0</v>
      </c>
      <c r="U68" s="21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</row>
    <row r="69" spans="1:27" ht="17.399999999999999" x14ac:dyDescent="0.35">
      <c r="A69" s="68"/>
      <c r="B69" s="68"/>
      <c r="C69" s="58"/>
      <c r="D69" s="59"/>
      <c r="E69" s="19"/>
      <c r="F69" s="20"/>
      <c r="G69" s="6"/>
      <c r="H69" s="6"/>
      <c r="I69" s="6"/>
      <c r="J69" s="6"/>
      <c r="K69" s="6"/>
      <c r="L69" s="6"/>
      <c r="M69" s="6"/>
      <c r="N69" s="6"/>
      <c r="O69" s="6"/>
      <c r="P69" s="12"/>
      <c r="Q69" s="21"/>
      <c r="R69" s="6"/>
      <c r="S69" s="21"/>
      <c r="T69" s="18">
        <v>1</v>
      </c>
      <c r="U69" s="21"/>
      <c r="V69" s="6"/>
      <c r="W69" s="6"/>
      <c r="X69" s="6"/>
      <c r="Y69" s="21"/>
      <c r="Z69" s="21"/>
      <c r="AA69" s="21"/>
    </row>
    <row r="70" spans="1:27" ht="17.399999999999999" x14ac:dyDescent="0.35">
      <c r="A70" s="68"/>
      <c r="B70" s="68"/>
      <c r="C70" s="56" t="s">
        <v>62</v>
      </c>
      <c r="D70" s="57"/>
      <c r="E70" s="58" t="s">
        <v>109</v>
      </c>
      <c r="F70" s="59"/>
      <c r="G70" s="6">
        <v>6</v>
      </c>
      <c r="H70" s="6">
        <v>3</v>
      </c>
      <c r="I70" s="6">
        <v>3</v>
      </c>
      <c r="J70" s="6">
        <v>3</v>
      </c>
      <c r="K70" s="6">
        <v>3</v>
      </c>
      <c r="L70" s="6">
        <v>3</v>
      </c>
      <c r="M70" s="6">
        <v>3</v>
      </c>
      <c r="N70" s="6">
        <v>3</v>
      </c>
      <c r="O70" s="6">
        <v>3</v>
      </c>
      <c r="P70" s="6">
        <v>3</v>
      </c>
      <c r="Q70" s="6">
        <v>3</v>
      </c>
      <c r="R70" s="6">
        <v>3</v>
      </c>
      <c r="S70" s="6">
        <v>3</v>
      </c>
      <c r="T70" s="6">
        <v>3</v>
      </c>
      <c r="U70" s="6">
        <v>3</v>
      </c>
      <c r="V70" s="13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</row>
    <row r="71" spans="1:27" ht="17.399999999999999" x14ac:dyDescent="0.35">
      <c r="A71" s="68"/>
      <c r="B71" s="68"/>
      <c r="C71" s="58"/>
      <c r="D71" s="59"/>
      <c r="E71" s="58"/>
      <c r="F71" s="59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  <c r="R71" s="21"/>
      <c r="S71" s="6"/>
      <c r="T71" s="6"/>
      <c r="U71" s="21"/>
      <c r="V71" s="16">
        <v>3</v>
      </c>
      <c r="W71" s="6"/>
      <c r="X71" s="6"/>
      <c r="Y71" s="21"/>
      <c r="Z71" s="21"/>
      <c r="AA71" s="21"/>
    </row>
    <row r="72" spans="1:27" ht="17.399999999999999" x14ac:dyDescent="0.35">
      <c r="A72" s="68"/>
      <c r="B72" s="68"/>
      <c r="C72" s="56" t="s">
        <v>63</v>
      </c>
      <c r="D72" s="57"/>
      <c r="E72" s="58" t="s">
        <v>109</v>
      </c>
      <c r="F72" s="59"/>
      <c r="G72" s="6">
        <v>2</v>
      </c>
      <c r="H72" s="6">
        <v>3</v>
      </c>
      <c r="I72" s="6">
        <v>3</v>
      </c>
      <c r="J72" s="6">
        <v>3</v>
      </c>
      <c r="K72" s="6">
        <v>3</v>
      </c>
      <c r="L72" s="6">
        <v>3</v>
      </c>
      <c r="M72" s="6">
        <v>3</v>
      </c>
      <c r="N72" s="6">
        <v>3</v>
      </c>
      <c r="O72" s="6">
        <v>3</v>
      </c>
      <c r="P72" s="6">
        <v>3</v>
      </c>
      <c r="Q72" s="6">
        <v>3</v>
      </c>
      <c r="R72" s="6">
        <v>3</v>
      </c>
      <c r="S72" s="6">
        <v>3</v>
      </c>
      <c r="T72" s="6">
        <v>3</v>
      </c>
      <c r="U72" s="6">
        <v>3</v>
      </c>
      <c r="V72" s="6">
        <v>3</v>
      </c>
      <c r="W72" s="13">
        <v>0</v>
      </c>
      <c r="X72" s="6">
        <v>0</v>
      </c>
      <c r="Y72" s="6">
        <v>0</v>
      </c>
      <c r="Z72" s="6">
        <v>0</v>
      </c>
      <c r="AA72" s="6">
        <v>0</v>
      </c>
    </row>
    <row r="73" spans="1:27" ht="17.399999999999999" x14ac:dyDescent="0.35">
      <c r="A73" s="68"/>
      <c r="B73" s="68"/>
      <c r="C73" s="58"/>
      <c r="D73" s="59"/>
      <c r="E73" s="19"/>
      <c r="F73" s="2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14"/>
      <c r="S73" s="21"/>
      <c r="T73" s="6"/>
      <c r="U73" s="21"/>
      <c r="V73" s="6"/>
      <c r="W73" s="18">
        <v>1</v>
      </c>
      <c r="X73" s="6"/>
      <c r="Y73" s="21"/>
      <c r="Z73" s="21"/>
      <c r="AA73" s="21"/>
    </row>
    <row r="74" spans="1:27" ht="17.399999999999999" x14ac:dyDescent="0.35">
      <c r="A74" s="68"/>
      <c r="B74" s="68"/>
      <c r="C74" s="56" t="s">
        <v>64</v>
      </c>
      <c r="D74" s="57"/>
      <c r="E74" s="58" t="s">
        <v>109</v>
      </c>
      <c r="F74" s="59"/>
      <c r="G74" s="6">
        <v>1</v>
      </c>
      <c r="H74" s="6">
        <v>3</v>
      </c>
      <c r="I74" s="6">
        <v>3</v>
      </c>
      <c r="J74" s="6">
        <v>3</v>
      </c>
      <c r="K74" s="6">
        <v>3</v>
      </c>
      <c r="L74" s="6">
        <v>3</v>
      </c>
      <c r="M74" s="6">
        <v>3</v>
      </c>
      <c r="N74" s="6">
        <v>3</v>
      </c>
      <c r="O74" s="6">
        <v>3</v>
      </c>
      <c r="P74" s="6">
        <v>3</v>
      </c>
      <c r="Q74" s="6">
        <v>3</v>
      </c>
      <c r="R74" s="6">
        <v>3</v>
      </c>
      <c r="S74" s="6">
        <v>3</v>
      </c>
      <c r="T74" s="6">
        <v>3</v>
      </c>
      <c r="U74" s="6">
        <v>3</v>
      </c>
      <c r="V74" s="6">
        <v>3</v>
      </c>
      <c r="W74" s="6">
        <v>3</v>
      </c>
      <c r="X74" s="6">
        <v>3</v>
      </c>
      <c r="Y74" s="13">
        <v>0</v>
      </c>
      <c r="Z74" s="6">
        <v>0</v>
      </c>
      <c r="AA74" s="6">
        <v>0</v>
      </c>
    </row>
    <row r="75" spans="1:27" ht="17.399999999999999" x14ac:dyDescent="0.35">
      <c r="A75" s="68"/>
      <c r="B75" s="69"/>
      <c r="C75" s="58"/>
      <c r="D75" s="59"/>
      <c r="E75" s="19"/>
      <c r="F75" s="2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4"/>
      <c r="T75" s="21"/>
      <c r="U75" s="21"/>
      <c r="V75" s="6"/>
      <c r="W75" s="6"/>
      <c r="X75" s="6"/>
      <c r="Y75" s="18">
        <v>2</v>
      </c>
      <c r="Z75" s="21"/>
      <c r="AA75" s="21"/>
    </row>
    <row r="76" spans="1:27" ht="17.399999999999999" x14ac:dyDescent="0.35">
      <c r="A76" s="68"/>
      <c r="B76" s="67" t="s">
        <v>26</v>
      </c>
      <c r="C76" s="56" t="s">
        <v>65</v>
      </c>
      <c r="D76" s="57"/>
      <c r="E76" s="58" t="s">
        <v>107</v>
      </c>
      <c r="F76" s="59"/>
      <c r="G76" s="6">
        <v>0</v>
      </c>
      <c r="H76" s="6">
        <v>4</v>
      </c>
      <c r="I76" s="6">
        <v>4</v>
      </c>
      <c r="J76" s="6">
        <v>4</v>
      </c>
      <c r="K76" s="6">
        <v>4</v>
      </c>
      <c r="L76" s="6">
        <v>4</v>
      </c>
      <c r="M76" s="6">
        <v>4</v>
      </c>
      <c r="N76" s="13">
        <v>0</v>
      </c>
      <c r="O76" s="21">
        <v>0</v>
      </c>
      <c r="P76" s="21">
        <v>0</v>
      </c>
      <c r="Q76" s="12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</row>
    <row r="77" spans="1:27" ht="17.399999999999999" x14ac:dyDescent="0.35">
      <c r="A77" s="68"/>
      <c r="B77" s="68"/>
      <c r="C77" s="58"/>
      <c r="D77" s="59"/>
      <c r="E77" s="58"/>
      <c r="F77" s="59"/>
      <c r="G77" s="6"/>
      <c r="H77" s="6"/>
      <c r="I77" s="6"/>
      <c r="J77" s="6"/>
      <c r="K77" s="6"/>
      <c r="L77" s="6"/>
      <c r="M77" s="6"/>
      <c r="N77" s="18">
        <v>4</v>
      </c>
      <c r="O77" s="21"/>
      <c r="P77" s="21"/>
      <c r="Q77" s="12"/>
      <c r="R77" s="6"/>
      <c r="S77" s="6"/>
      <c r="T77" s="6"/>
      <c r="U77" s="6"/>
      <c r="V77" s="6"/>
      <c r="W77" s="6"/>
      <c r="X77" s="6"/>
      <c r="Y77" s="21"/>
      <c r="Z77" s="21"/>
      <c r="AA77" s="21"/>
    </row>
    <row r="78" spans="1:27" ht="16.8" x14ac:dyDescent="0.3">
      <c r="A78" s="68"/>
      <c r="B78" s="68"/>
      <c r="C78" s="56" t="s">
        <v>66</v>
      </c>
      <c r="D78" s="57"/>
      <c r="E78" s="58" t="s">
        <v>107</v>
      </c>
      <c r="F78" s="59"/>
      <c r="G78" s="6">
        <v>0</v>
      </c>
      <c r="H78" s="6">
        <v>4</v>
      </c>
      <c r="I78" s="6">
        <v>4</v>
      </c>
      <c r="J78" s="6">
        <v>4</v>
      </c>
      <c r="K78" s="6">
        <v>4</v>
      </c>
      <c r="L78" s="6">
        <v>4</v>
      </c>
      <c r="M78" s="6">
        <v>4</v>
      </c>
      <c r="N78" s="6">
        <v>4</v>
      </c>
      <c r="O78" s="6">
        <v>4</v>
      </c>
      <c r="P78" s="7">
        <v>0</v>
      </c>
      <c r="Q78" s="21">
        <v>0</v>
      </c>
      <c r="R78" s="12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</row>
    <row r="79" spans="1:27" ht="16.8" x14ac:dyDescent="0.3">
      <c r="A79" s="68"/>
      <c r="B79" s="68"/>
      <c r="C79" s="58"/>
      <c r="D79" s="59"/>
      <c r="E79" s="58"/>
      <c r="F79" s="59"/>
      <c r="G79" s="6"/>
      <c r="H79" s="6"/>
      <c r="I79" s="6"/>
      <c r="J79" s="6"/>
      <c r="K79" s="6"/>
      <c r="L79" s="6"/>
      <c r="M79" s="6"/>
      <c r="N79" s="21"/>
      <c r="O79" s="21"/>
      <c r="P79" s="17">
        <v>4</v>
      </c>
      <c r="Q79" s="21"/>
      <c r="R79" s="12"/>
      <c r="S79" s="6"/>
      <c r="T79" s="6"/>
      <c r="U79" s="6"/>
      <c r="V79" s="6"/>
      <c r="W79" s="6"/>
      <c r="X79" s="6"/>
      <c r="Y79" s="21"/>
      <c r="Z79" s="21"/>
      <c r="AA79" s="21"/>
    </row>
    <row r="80" spans="1:27" ht="16.8" x14ac:dyDescent="0.3">
      <c r="A80" s="68"/>
      <c r="B80" s="68"/>
      <c r="C80" s="56" t="s">
        <v>229</v>
      </c>
      <c r="D80" s="57"/>
      <c r="E80" s="58" t="s">
        <v>107</v>
      </c>
      <c r="F80" s="59"/>
      <c r="G80" s="6">
        <v>0</v>
      </c>
      <c r="H80" s="6">
        <v>2</v>
      </c>
      <c r="I80" s="6">
        <v>2</v>
      </c>
      <c r="J80" s="6">
        <v>2</v>
      </c>
      <c r="K80" s="6">
        <v>2</v>
      </c>
      <c r="L80" s="6">
        <v>2</v>
      </c>
      <c r="M80" s="6">
        <v>2</v>
      </c>
      <c r="N80" s="6">
        <v>2</v>
      </c>
      <c r="O80" s="6">
        <v>2</v>
      </c>
      <c r="P80" s="6">
        <v>2</v>
      </c>
      <c r="Q80" s="6">
        <v>2</v>
      </c>
      <c r="R80" s="7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</row>
    <row r="81" spans="1:27" ht="16.8" x14ac:dyDescent="0.3">
      <c r="A81" s="68"/>
      <c r="B81" s="68"/>
      <c r="C81" s="58"/>
      <c r="D81" s="59"/>
      <c r="E81" s="22"/>
      <c r="F81" s="23"/>
      <c r="G81" s="6"/>
      <c r="H81" s="6"/>
      <c r="I81" s="6"/>
      <c r="J81" s="6"/>
      <c r="K81" s="6"/>
      <c r="L81" s="6"/>
      <c r="M81" s="6"/>
      <c r="N81" s="6"/>
      <c r="O81" s="6"/>
      <c r="P81" s="21"/>
      <c r="Q81" s="6"/>
      <c r="R81" s="17">
        <v>2</v>
      </c>
      <c r="S81" s="6"/>
      <c r="T81" s="6"/>
      <c r="U81" s="6"/>
      <c r="V81" s="6"/>
      <c r="W81" s="6"/>
      <c r="X81" s="6"/>
      <c r="Y81" s="21"/>
      <c r="Z81" s="21"/>
      <c r="AA81" s="21"/>
    </row>
    <row r="82" spans="1:27" ht="17.399999999999999" x14ac:dyDescent="0.35">
      <c r="A82" s="68"/>
      <c r="B82" s="68"/>
      <c r="C82" s="56" t="s">
        <v>67</v>
      </c>
      <c r="D82" s="57"/>
      <c r="E82" s="58" t="s">
        <v>107</v>
      </c>
      <c r="F82" s="59"/>
      <c r="G82" s="6">
        <v>4</v>
      </c>
      <c r="H82" s="6">
        <v>4</v>
      </c>
      <c r="I82" s="6">
        <v>4</v>
      </c>
      <c r="J82" s="6">
        <v>4</v>
      </c>
      <c r="K82" s="6">
        <v>4</v>
      </c>
      <c r="L82" s="6">
        <v>4</v>
      </c>
      <c r="M82" s="6">
        <v>4</v>
      </c>
      <c r="N82" s="6">
        <v>4</v>
      </c>
      <c r="O82" s="6">
        <v>4</v>
      </c>
      <c r="P82" s="6">
        <v>4</v>
      </c>
      <c r="Q82" s="6">
        <v>4</v>
      </c>
      <c r="R82" s="6">
        <v>4</v>
      </c>
      <c r="S82" s="6">
        <v>4</v>
      </c>
      <c r="T82" s="13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</row>
    <row r="83" spans="1:27" ht="17.399999999999999" x14ac:dyDescent="0.35">
      <c r="A83" s="68"/>
      <c r="B83" s="68"/>
      <c r="C83" s="56" t="s">
        <v>68</v>
      </c>
      <c r="D83" s="57"/>
      <c r="E83" s="58" t="s">
        <v>107</v>
      </c>
      <c r="F83" s="59"/>
      <c r="G83" s="6">
        <v>8</v>
      </c>
      <c r="H83" s="6">
        <v>4</v>
      </c>
      <c r="I83" s="6">
        <v>4</v>
      </c>
      <c r="J83" s="6">
        <v>4</v>
      </c>
      <c r="K83" s="6">
        <v>4</v>
      </c>
      <c r="L83" s="6">
        <v>4</v>
      </c>
      <c r="M83" s="6">
        <v>4</v>
      </c>
      <c r="N83" s="6">
        <v>4</v>
      </c>
      <c r="O83" s="6">
        <v>4</v>
      </c>
      <c r="P83" s="6">
        <v>4</v>
      </c>
      <c r="Q83" s="6">
        <v>4</v>
      </c>
      <c r="R83" s="6">
        <v>4</v>
      </c>
      <c r="S83" s="6">
        <v>4</v>
      </c>
      <c r="T83" s="6">
        <v>4</v>
      </c>
      <c r="U83" s="6">
        <v>4</v>
      </c>
      <c r="V83" s="13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</row>
    <row r="84" spans="1:27" ht="17.399999999999999" x14ac:dyDescent="0.35">
      <c r="A84" s="68"/>
      <c r="B84" s="68"/>
      <c r="C84" s="58"/>
      <c r="D84" s="59"/>
      <c r="E84" s="58"/>
      <c r="F84" s="59"/>
      <c r="G84" s="6"/>
      <c r="H84" s="6"/>
      <c r="I84" s="6"/>
      <c r="J84" s="6"/>
      <c r="K84" s="6"/>
      <c r="L84" s="6"/>
      <c r="M84" s="6"/>
      <c r="N84" s="21"/>
      <c r="O84" s="21"/>
      <c r="P84" s="6"/>
      <c r="Q84" s="6"/>
      <c r="R84" s="21"/>
      <c r="S84" s="14"/>
      <c r="T84" s="21"/>
      <c r="U84" s="6"/>
      <c r="V84" s="16">
        <v>4</v>
      </c>
      <c r="W84" s="6"/>
      <c r="X84" s="6"/>
      <c r="Y84" s="21"/>
      <c r="Z84" s="21"/>
      <c r="AA84" s="21"/>
    </row>
    <row r="85" spans="1:27" ht="17.399999999999999" x14ac:dyDescent="0.35">
      <c r="A85" s="68"/>
      <c r="B85" s="68"/>
      <c r="C85" s="56" t="s">
        <v>69</v>
      </c>
      <c r="D85" s="57"/>
      <c r="E85" s="58" t="s">
        <v>107</v>
      </c>
      <c r="F85" s="59"/>
      <c r="G85" s="6">
        <v>7</v>
      </c>
      <c r="H85" s="6">
        <v>4</v>
      </c>
      <c r="I85" s="6">
        <v>4</v>
      </c>
      <c r="J85" s="6">
        <v>4</v>
      </c>
      <c r="K85" s="6">
        <v>4</v>
      </c>
      <c r="L85" s="6">
        <v>4</v>
      </c>
      <c r="M85" s="6">
        <v>4</v>
      </c>
      <c r="N85" s="6">
        <v>4</v>
      </c>
      <c r="O85" s="6">
        <v>4</v>
      </c>
      <c r="P85" s="6">
        <v>4</v>
      </c>
      <c r="Q85" s="6">
        <v>4</v>
      </c>
      <c r="R85" s="6">
        <v>4</v>
      </c>
      <c r="S85" s="6">
        <v>4</v>
      </c>
      <c r="T85" s="6">
        <v>4</v>
      </c>
      <c r="U85" s="6">
        <v>4</v>
      </c>
      <c r="V85" s="6">
        <v>4</v>
      </c>
      <c r="W85" s="13">
        <v>0</v>
      </c>
      <c r="X85" s="6">
        <v>0</v>
      </c>
      <c r="Y85" s="6">
        <v>0</v>
      </c>
      <c r="Z85" s="6">
        <v>0</v>
      </c>
      <c r="AA85" s="6">
        <v>0</v>
      </c>
    </row>
    <row r="86" spans="1:27" ht="17.399999999999999" x14ac:dyDescent="0.35">
      <c r="A86" s="68"/>
      <c r="B86" s="68"/>
      <c r="C86" s="58"/>
      <c r="D86" s="59"/>
      <c r="E86" s="19"/>
      <c r="F86" s="2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21"/>
      <c r="T86" s="6"/>
      <c r="U86" s="21"/>
      <c r="V86" s="6"/>
      <c r="W86" s="16">
        <v>3</v>
      </c>
      <c r="X86" s="21"/>
      <c r="Y86" s="21"/>
      <c r="Z86" s="21"/>
      <c r="AA86" s="21"/>
    </row>
    <row r="87" spans="1:27" ht="17.399999999999999" x14ac:dyDescent="0.35">
      <c r="A87" s="68"/>
      <c r="B87" s="68"/>
      <c r="C87" s="56" t="s">
        <v>70</v>
      </c>
      <c r="D87" s="57"/>
      <c r="E87" s="58" t="s">
        <v>107</v>
      </c>
      <c r="F87" s="59"/>
      <c r="G87" s="6">
        <v>2</v>
      </c>
      <c r="H87" s="6">
        <v>4</v>
      </c>
      <c r="I87" s="6">
        <v>4</v>
      </c>
      <c r="J87" s="6">
        <v>4</v>
      </c>
      <c r="K87" s="6">
        <v>4</v>
      </c>
      <c r="L87" s="6">
        <v>4</v>
      </c>
      <c r="M87" s="6">
        <v>4</v>
      </c>
      <c r="N87" s="6">
        <v>4</v>
      </c>
      <c r="O87" s="6">
        <v>4</v>
      </c>
      <c r="P87" s="6">
        <v>4</v>
      </c>
      <c r="Q87" s="6">
        <v>4</v>
      </c>
      <c r="R87" s="6">
        <v>4</v>
      </c>
      <c r="S87" s="6">
        <v>4</v>
      </c>
      <c r="T87" s="6">
        <v>4</v>
      </c>
      <c r="U87" s="6">
        <v>4</v>
      </c>
      <c r="V87" s="6">
        <v>4</v>
      </c>
      <c r="W87" s="6">
        <v>4</v>
      </c>
      <c r="X87" s="6">
        <v>4</v>
      </c>
      <c r="Y87" s="13">
        <v>0</v>
      </c>
      <c r="Z87" s="6">
        <v>0</v>
      </c>
      <c r="AA87" s="6">
        <v>0</v>
      </c>
    </row>
    <row r="88" spans="1:27" ht="17.399999999999999" x14ac:dyDescent="0.35">
      <c r="A88" s="68"/>
      <c r="B88" s="69"/>
      <c r="C88" s="35"/>
      <c r="D88" s="36"/>
      <c r="E88" s="22"/>
      <c r="F88" s="23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1"/>
      <c r="V88" s="21"/>
      <c r="W88" s="6"/>
      <c r="X88" s="6"/>
      <c r="Y88" s="18">
        <v>2</v>
      </c>
      <c r="Z88" s="21"/>
      <c r="AA88" s="21"/>
    </row>
    <row r="89" spans="1:27" ht="17.399999999999999" x14ac:dyDescent="0.35">
      <c r="A89" s="68"/>
      <c r="B89" s="67" t="s">
        <v>27</v>
      </c>
      <c r="C89" s="56" t="s">
        <v>59</v>
      </c>
      <c r="D89" s="57"/>
      <c r="E89" s="58" t="s">
        <v>28</v>
      </c>
      <c r="F89" s="59"/>
      <c r="G89" s="6">
        <v>3</v>
      </c>
      <c r="H89" s="6">
        <v>3</v>
      </c>
      <c r="I89" s="6">
        <v>3</v>
      </c>
      <c r="J89" s="6">
        <v>3</v>
      </c>
      <c r="K89" s="6">
        <v>3</v>
      </c>
      <c r="L89" s="6">
        <v>3</v>
      </c>
      <c r="M89" s="6">
        <v>3</v>
      </c>
      <c r="N89" s="40">
        <v>3</v>
      </c>
      <c r="O89" s="13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</row>
    <row r="90" spans="1:27" ht="16.8" x14ac:dyDescent="0.3">
      <c r="A90" s="68"/>
      <c r="B90" s="68"/>
      <c r="C90" s="56" t="s">
        <v>60</v>
      </c>
      <c r="D90" s="57"/>
      <c r="E90" s="58" t="s">
        <v>28</v>
      </c>
      <c r="F90" s="59"/>
      <c r="G90" s="6">
        <v>3</v>
      </c>
      <c r="H90" s="6">
        <v>3</v>
      </c>
      <c r="I90" s="6">
        <v>3</v>
      </c>
      <c r="J90" s="6">
        <v>3</v>
      </c>
      <c r="K90" s="6">
        <v>3</v>
      </c>
      <c r="L90" s="6">
        <v>3</v>
      </c>
      <c r="M90" s="6">
        <v>3</v>
      </c>
      <c r="N90" s="6">
        <v>3</v>
      </c>
      <c r="O90" s="40">
        <v>3</v>
      </c>
      <c r="P90" s="12">
        <v>3</v>
      </c>
      <c r="Q90" s="7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</row>
    <row r="91" spans="1:27" ht="16.8" x14ac:dyDescent="0.3">
      <c r="A91" s="68"/>
      <c r="B91" s="68"/>
      <c r="C91" s="56" t="s">
        <v>228</v>
      </c>
      <c r="D91" s="57"/>
      <c r="E91" s="58" t="s">
        <v>28</v>
      </c>
      <c r="F91" s="59"/>
      <c r="G91" s="6">
        <v>1</v>
      </c>
      <c r="H91" s="6">
        <v>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1</v>
      </c>
      <c r="R91" s="6">
        <v>1</v>
      </c>
      <c r="S91" s="6">
        <v>1</v>
      </c>
      <c r="T91" s="21">
        <v>1</v>
      </c>
      <c r="U91" s="6">
        <v>1</v>
      </c>
      <c r="V91" s="7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</row>
    <row r="92" spans="1:27" ht="17.399999999999999" x14ac:dyDescent="0.35">
      <c r="A92" s="68"/>
      <c r="B92" s="68"/>
      <c r="C92" s="56" t="s">
        <v>61</v>
      </c>
      <c r="D92" s="57"/>
      <c r="E92" s="58" t="s">
        <v>28</v>
      </c>
      <c r="F92" s="59"/>
      <c r="G92" s="6">
        <v>3</v>
      </c>
      <c r="H92" s="6">
        <v>3</v>
      </c>
      <c r="I92" s="6">
        <v>3</v>
      </c>
      <c r="J92" s="6">
        <v>3</v>
      </c>
      <c r="K92" s="6">
        <v>3</v>
      </c>
      <c r="L92" s="6">
        <v>3</v>
      </c>
      <c r="M92" s="6">
        <v>3</v>
      </c>
      <c r="N92" s="6">
        <v>3</v>
      </c>
      <c r="O92" s="6">
        <v>3</v>
      </c>
      <c r="P92" s="6">
        <v>3</v>
      </c>
      <c r="Q92" s="6">
        <v>3</v>
      </c>
      <c r="R92" s="6">
        <v>3</v>
      </c>
      <c r="S92" s="6">
        <v>3</v>
      </c>
      <c r="T92" s="6">
        <v>3</v>
      </c>
      <c r="U92" s="13">
        <v>0</v>
      </c>
      <c r="V92" s="14">
        <v>0</v>
      </c>
      <c r="W92" s="14">
        <v>0</v>
      </c>
      <c r="X92" s="6">
        <v>0</v>
      </c>
      <c r="Y92" s="6">
        <v>0</v>
      </c>
      <c r="Z92" s="6">
        <v>0</v>
      </c>
      <c r="AA92" s="6">
        <v>0</v>
      </c>
    </row>
    <row r="93" spans="1:27" ht="17.399999999999999" x14ac:dyDescent="0.35">
      <c r="A93" s="68"/>
      <c r="B93" s="68"/>
      <c r="C93" s="56" t="s">
        <v>62</v>
      </c>
      <c r="D93" s="57"/>
      <c r="E93" s="58" t="s">
        <v>28</v>
      </c>
      <c r="F93" s="59"/>
      <c r="G93" s="6">
        <v>8</v>
      </c>
      <c r="H93" s="6">
        <v>3</v>
      </c>
      <c r="I93" s="6">
        <v>3</v>
      </c>
      <c r="J93" s="6">
        <v>3</v>
      </c>
      <c r="K93" s="6">
        <v>3</v>
      </c>
      <c r="L93" s="6">
        <v>3</v>
      </c>
      <c r="M93" s="6">
        <v>3</v>
      </c>
      <c r="N93" s="6">
        <v>3</v>
      </c>
      <c r="O93" s="6">
        <v>3</v>
      </c>
      <c r="P93" s="6">
        <v>3</v>
      </c>
      <c r="Q93" s="6">
        <v>3</v>
      </c>
      <c r="R93" s="6">
        <v>3</v>
      </c>
      <c r="S93" s="6">
        <v>3</v>
      </c>
      <c r="T93" s="6">
        <v>3</v>
      </c>
      <c r="U93" s="6">
        <v>3</v>
      </c>
      <c r="V93" s="13">
        <v>0</v>
      </c>
      <c r="W93" s="14">
        <v>0</v>
      </c>
      <c r="X93" s="6">
        <v>0</v>
      </c>
      <c r="Y93" s="6">
        <v>0</v>
      </c>
      <c r="Z93" s="6">
        <v>0</v>
      </c>
      <c r="AA93" s="6">
        <v>0</v>
      </c>
    </row>
    <row r="94" spans="1:27" ht="17.399999999999999" x14ac:dyDescent="0.35">
      <c r="A94" s="68"/>
      <c r="B94" s="68"/>
      <c r="C94" s="58"/>
      <c r="D94" s="59"/>
      <c r="E94" s="9"/>
      <c r="F94" s="10"/>
      <c r="G94" s="6"/>
      <c r="H94" s="6"/>
      <c r="I94" s="6"/>
      <c r="J94" s="6"/>
      <c r="K94" s="6"/>
      <c r="L94" s="6"/>
      <c r="M94" s="6"/>
      <c r="N94" s="21"/>
      <c r="O94" s="6"/>
      <c r="P94" s="6"/>
      <c r="Q94" s="14"/>
      <c r="R94" s="21"/>
      <c r="S94" s="14"/>
      <c r="T94" s="14"/>
      <c r="U94" s="21"/>
      <c r="V94" s="16">
        <v>5</v>
      </c>
      <c r="W94" s="21"/>
      <c r="X94" s="6"/>
      <c r="Y94" s="21"/>
      <c r="Z94" s="21"/>
      <c r="AA94" s="21"/>
    </row>
    <row r="95" spans="1:27" ht="17.399999999999999" x14ac:dyDescent="0.35">
      <c r="A95" s="68"/>
      <c r="B95" s="68"/>
      <c r="C95" s="56" t="s">
        <v>63</v>
      </c>
      <c r="D95" s="57"/>
      <c r="E95" s="58" t="s">
        <v>28</v>
      </c>
      <c r="F95" s="59"/>
      <c r="G95" s="6">
        <v>8</v>
      </c>
      <c r="H95" s="6">
        <v>3</v>
      </c>
      <c r="I95" s="6">
        <v>3</v>
      </c>
      <c r="J95" s="6">
        <v>3</v>
      </c>
      <c r="K95" s="6">
        <v>3</v>
      </c>
      <c r="L95" s="6">
        <v>3</v>
      </c>
      <c r="M95" s="6">
        <v>3</v>
      </c>
      <c r="N95" s="6">
        <v>3</v>
      </c>
      <c r="O95" s="6">
        <v>3</v>
      </c>
      <c r="P95" s="6">
        <v>3</v>
      </c>
      <c r="Q95" s="6">
        <v>3</v>
      </c>
      <c r="R95" s="6">
        <v>3</v>
      </c>
      <c r="S95" s="6">
        <v>3</v>
      </c>
      <c r="T95" s="6">
        <v>3</v>
      </c>
      <c r="U95" s="6">
        <v>3</v>
      </c>
      <c r="V95" s="6">
        <v>3</v>
      </c>
      <c r="W95" s="6">
        <v>3</v>
      </c>
      <c r="X95" s="13">
        <v>0</v>
      </c>
      <c r="Y95" s="6">
        <v>0</v>
      </c>
      <c r="Z95" s="6">
        <v>0</v>
      </c>
      <c r="AA95" s="6">
        <v>0</v>
      </c>
    </row>
    <row r="96" spans="1:27" ht="17.399999999999999" x14ac:dyDescent="0.35">
      <c r="A96" s="68"/>
      <c r="B96" s="68"/>
      <c r="C96" s="58"/>
      <c r="D96" s="59"/>
      <c r="E96" s="19"/>
      <c r="F96" s="2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14"/>
      <c r="S96" s="21"/>
      <c r="T96" s="14"/>
      <c r="U96" s="21"/>
      <c r="V96" s="21"/>
      <c r="W96" s="21"/>
      <c r="X96" s="16">
        <v>5</v>
      </c>
      <c r="Y96" s="21"/>
      <c r="Z96" s="21"/>
      <c r="AA96" s="21"/>
    </row>
    <row r="97" spans="1:27" ht="17.399999999999999" x14ac:dyDescent="0.35">
      <c r="A97" s="68"/>
      <c r="B97" s="68"/>
      <c r="C97" s="56" t="s">
        <v>72</v>
      </c>
      <c r="D97" s="57"/>
      <c r="E97" s="58" t="s">
        <v>28</v>
      </c>
      <c r="F97" s="59"/>
      <c r="G97" s="6">
        <v>2</v>
      </c>
      <c r="H97" s="6">
        <v>3</v>
      </c>
      <c r="I97" s="6">
        <v>3</v>
      </c>
      <c r="J97" s="6">
        <v>3</v>
      </c>
      <c r="K97" s="6">
        <v>3</v>
      </c>
      <c r="L97" s="6">
        <v>3</v>
      </c>
      <c r="M97" s="6">
        <v>3</v>
      </c>
      <c r="N97" s="6">
        <v>3</v>
      </c>
      <c r="O97" s="6">
        <v>3</v>
      </c>
      <c r="P97" s="6">
        <v>3</v>
      </c>
      <c r="Q97" s="6">
        <v>3</v>
      </c>
      <c r="R97" s="6">
        <v>3</v>
      </c>
      <c r="S97" s="6">
        <v>3</v>
      </c>
      <c r="T97" s="6">
        <v>3</v>
      </c>
      <c r="U97" s="6">
        <v>3</v>
      </c>
      <c r="V97" s="6">
        <v>3</v>
      </c>
      <c r="W97" s="6">
        <v>1</v>
      </c>
      <c r="X97" s="6">
        <v>1</v>
      </c>
      <c r="Y97" s="13">
        <v>0</v>
      </c>
      <c r="Z97" s="6">
        <v>0</v>
      </c>
      <c r="AA97" s="6">
        <v>0</v>
      </c>
    </row>
    <row r="98" spans="1:27" ht="17.399999999999999" x14ac:dyDescent="0.35">
      <c r="A98" s="68"/>
      <c r="B98" s="69"/>
      <c r="C98" s="58"/>
      <c r="D98" s="59"/>
      <c r="E98" s="19"/>
      <c r="F98" s="2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21"/>
      <c r="U98" s="21"/>
      <c r="V98" s="21"/>
      <c r="W98" s="21"/>
      <c r="X98" s="6"/>
      <c r="Y98" s="18">
        <v>1</v>
      </c>
      <c r="Z98" s="21"/>
      <c r="AA98" s="21"/>
    </row>
    <row r="99" spans="1:27" ht="17.399999999999999" x14ac:dyDescent="0.35">
      <c r="A99" s="68"/>
      <c r="B99" s="67" t="s">
        <v>76</v>
      </c>
      <c r="C99" s="33" t="s">
        <v>76</v>
      </c>
      <c r="D99" s="32"/>
      <c r="E99" s="58" t="s">
        <v>19</v>
      </c>
      <c r="F99" s="59"/>
      <c r="G99" s="30">
        <v>12</v>
      </c>
      <c r="H99" s="6">
        <v>12</v>
      </c>
      <c r="I99" s="6">
        <v>12</v>
      </c>
      <c r="J99" s="6">
        <v>12</v>
      </c>
      <c r="K99" s="6">
        <v>12</v>
      </c>
      <c r="L99" s="6">
        <v>12</v>
      </c>
      <c r="M99" s="6">
        <v>12</v>
      </c>
      <c r="N99" s="6">
        <v>12</v>
      </c>
      <c r="O99" s="6">
        <v>12</v>
      </c>
      <c r="P99" s="6">
        <v>12</v>
      </c>
      <c r="Q99" s="6">
        <v>12</v>
      </c>
      <c r="R99" s="6">
        <v>12</v>
      </c>
      <c r="S99" s="6">
        <v>12</v>
      </c>
      <c r="T99" s="6">
        <v>12</v>
      </c>
      <c r="U99" s="6">
        <v>12</v>
      </c>
      <c r="V99" s="6">
        <v>12</v>
      </c>
      <c r="W99" s="6">
        <v>12</v>
      </c>
      <c r="X99" s="6">
        <v>12</v>
      </c>
      <c r="Y99" s="45">
        <v>12</v>
      </c>
      <c r="Z99" s="41">
        <v>0</v>
      </c>
      <c r="AA99" s="21">
        <v>0</v>
      </c>
    </row>
    <row r="100" spans="1:27" ht="17.399999999999999" x14ac:dyDescent="0.35">
      <c r="A100" s="68"/>
      <c r="B100" s="68"/>
      <c r="C100" s="56" t="s">
        <v>77</v>
      </c>
      <c r="D100" s="57"/>
      <c r="E100" s="58" t="s">
        <v>19</v>
      </c>
      <c r="F100" s="59"/>
      <c r="G100" s="6">
        <v>4</v>
      </c>
      <c r="H100" s="6">
        <v>4</v>
      </c>
      <c r="I100" s="6">
        <v>4</v>
      </c>
      <c r="J100" s="6">
        <v>4</v>
      </c>
      <c r="K100" s="6">
        <v>4</v>
      </c>
      <c r="L100" s="6">
        <v>4</v>
      </c>
      <c r="M100" s="6">
        <v>4</v>
      </c>
      <c r="N100" s="6">
        <v>4</v>
      </c>
      <c r="O100" s="6">
        <v>4</v>
      </c>
      <c r="P100" s="6">
        <v>4</v>
      </c>
      <c r="Q100" s="6">
        <v>4</v>
      </c>
      <c r="R100" s="6">
        <v>4</v>
      </c>
      <c r="S100" s="6">
        <v>4</v>
      </c>
      <c r="T100" s="6">
        <v>4</v>
      </c>
      <c r="U100" s="6">
        <v>4</v>
      </c>
      <c r="V100" s="6">
        <v>4</v>
      </c>
      <c r="W100" s="6">
        <v>4</v>
      </c>
      <c r="X100" s="6">
        <v>4</v>
      </c>
      <c r="Y100" s="6">
        <v>4</v>
      </c>
      <c r="Z100" s="6">
        <v>4</v>
      </c>
      <c r="AA100" s="13">
        <v>0</v>
      </c>
    </row>
    <row r="101" spans="1:27" ht="17.399999999999999" x14ac:dyDescent="0.35">
      <c r="A101" s="68"/>
      <c r="B101" s="69"/>
      <c r="C101" s="56" t="s">
        <v>78</v>
      </c>
      <c r="D101" s="57"/>
      <c r="E101" s="58" t="s">
        <v>19</v>
      </c>
      <c r="F101" s="59"/>
      <c r="G101" s="6">
        <v>4</v>
      </c>
      <c r="H101" s="6">
        <v>4</v>
      </c>
      <c r="I101" s="6">
        <v>4</v>
      </c>
      <c r="J101" s="6">
        <v>4</v>
      </c>
      <c r="K101" s="6">
        <v>4</v>
      </c>
      <c r="L101" s="6">
        <v>4</v>
      </c>
      <c r="M101" s="6">
        <v>4</v>
      </c>
      <c r="N101" s="6">
        <v>4</v>
      </c>
      <c r="O101" s="6">
        <v>4</v>
      </c>
      <c r="P101" s="6">
        <v>4</v>
      </c>
      <c r="Q101" s="6">
        <v>4</v>
      </c>
      <c r="R101" s="6">
        <v>4</v>
      </c>
      <c r="S101" s="6">
        <v>4</v>
      </c>
      <c r="T101" s="6">
        <v>4</v>
      </c>
      <c r="U101" s="6">
        <v>4</v>
      </c>
      <c r="V101" s="6">
        <v>4</v>
      </c>
      <c r="W101" s="6">
        <v>4</v>
      </c>
      <c r="X101" s="6">
        <v>4</v>
      </c>
      <c r="Y101" s="6">
        <v>4</v>
      </c>
      <c r="Z101" s="6">
        <v>4</v>
      </c>
      <c r="AA101" s="13">
        <v>0</v>
      </c>
    </row>
    <row r="102" spans="1:27" ht="16.8" x14ac:dyDescent="0.3">
      <c r="A102" s="68"/>
      <c r="B102" s="65" t="s">
        <v>14</v>
      </c>
      <c r="C102" s="65"/>
      <c r="D102" s="65"/>
      <c r="E102" s="66" t="s">
        <v>12</v>
      </c>
      <c r="F102" s="66"/>
      <c r="G102" s="58">
        <f>SUM(G17:G101)</f>
        <v>209</v>
      </c>
      <c r="H102" s="59"/>
      <c r="I102" s="44">
        <f>SUM(I17:I101)</f>
        <v>208</v>
      </c>
      <c r="J102" s="44">
        <f>SUM(J17:J101)</f>
        <v>200</v>
      </c>
      <c r="K102" s="44">
        <f>SUM(K17:K101)-K21</f>
        <v>192</v>
      </c>
      <c r="L102" s="44">
        <f>SUM(L17:L101)</f>
        <v>185</v>
      </c>
      <c r="M102" s="44">
        <f>SUM(M17:M101)-M29</f>
        <v>171</v>
      </c>
      <c r="N102" s="44">
        <f>SUM(N17:N101)-N64-N77</f>
        <v>160</v>
      </c>
      <c r="O102" s="44">
        <f>SUM(O17:O101)</f>
        <v>143</v>
      </c>
      <c r="P102" s="44">
        <f>SUM(P17:P101)-P79-P66</f>
        <v>136</v>
      </c>
      <c r="Q102" s="44">
        <f>SUM(Q17:Q101)</f>
        <v>129</v>
      </c>
      <c r="R102" s="44">
        <v>120</v>
      </c>
      <c r="S102" s="44">
        <f>SUM(S17:S101)-S50-S34</f>
        <v>104</v>
      </c>
      <c r="T102" s="44">
        <f>SUM(T17:T101)-T69</f>
        <v>98</v>
      </c>
      <c r="U102" s="44">
        <f>SUM(U17:U101)</f>
        <v>80</v>
      </c>
      <c r="V102" s="44">
        <f>SUM(V17:V101)-V58-V56</f>
        <v>74</v>
      </c>
      <c r="W102" s="44">
        <f>SUM(W17:W101)-W73</f>
        <v>56</v>
      </c>
      <c r="X102" s="44">
        <f>SUM(X17:X101)-X39</f>
        <v>35</v>
      </c>
      <c r="Y102" s="44">
        <f>SUM(Y17:Y101)-Y98-Y88-Y75</f>
        <v>20</v>
      </c>
      <c r="Z102" s="44">
        <f>SUM(Z17:Z101)-Z73</f>
        <v>8</v>
      </c>
      <c r="AA102" s="44">
        <v>0</v>
      </c>
    </row>
    <row r="103" spans="1:27" ht="16.8" x14ac:dyDescent="0.3">
      <c r="A103" s="69"/>
      <c r="B103" s="65"/>
      <c r="C103" s="65"/>
      <c r="D103" s="65"/>
      <c r="E103" s="66" t="s">
        <v>13</v>
      </c>
      <c r="F103" s="66"/>
      <c r="G103" s="58">
        <f ca="1">H233</f>
        <v>217</v>
      </c>
      <c r="H103" s="59"/>
      <c r="I103" s="6">
        <f ca="1">I233</f>
        <v>211</v>
      </c>
      <c r="J103" s="6">
        <f ca="1">J233</f>
        <v>207</v>
      </c>
      <c r="K103" s="6">
        <f ca="1">K233</f>
        <v>191</v>
      </c>
      <c r="L103" s="6">
        <f ca="1">L233</f>
        <v>184</v>
      </c>
      <c r="M103" s="6">
        <f ca="1">M233</f>
        <v>171</v>
      </c>
      <c r="N103" s="6">
        <f ca="1">N233</f>
        <v>164</v>
      </c>
      <c r="O103" s="6">
        <f ca="1">O233</f>
        <v>148</v>
      </c>
      <c r="P103" s="6">
        <f ca="1">P233</f>
        <v>141</v>
      </c>
      <c r="Q103" s="6">
        <f ca="1">Q233</f>
        <v>135</v>
      </c>
      <c r="R103" s="6">
        <f ca="1">R233</f>
        <v>121</v>
      </c>
      <c r="S103" s="6">
        <f ca="1">S233</f>
        <v>107</v>
      </c>
      <c r="T103" s="6">
        <f ca="1">T233</f>
        <v>100</v>
      </c>
      <c r="U103" s="6">
        <f ca="1">U233</f>
        <v>86</v>
      </c>
      <c r="V103" s="6">
        <f ca="1">V233</f>
        <v>61</v>
      </c>
      <c r="W103" s="6">
        <f ca="1">W233</f>
        <v>56</v>
      </c>
      <c r="X103" s="6">
        <f ca="1">X233</f>
        <v>29</v>
      </c>
      <c r="Y103" s="6">
        <f ca="1">Y233</f>
        <v>21</v>
      </c>
      <c r="Z103" s="6">
        <f ca="1">Z233</f>
        <v>9</v>
      </c>
      <c r="AA103" s="6">
        <f ca="1">AA233</f>
        <v>0</v>
      </c>
    </row>
    <row r="104" spans="1:27" ht="17.399999999999999" x14ac:dyDescent="0.3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47" spans="1:27" ht="55.2" x14ac:dyDescent="0.3">
      <c r="A147" s="83" t="s">
        <v>4</v>
      </c>
      <c r="B147" s="50" t="s">
        <v>16</v>
      </c>
      <c r="C147" s="65" t="s">
        <v>17</v>
      </c>
      <c r="D147" s="65"/>
      <c r="E147" s="65" t="s">
        <v>18</v>
      </c>
      <c r="F147" s="65"/>
      <c r="G147" s="21"/>
      <c r="H147" s="5" t="s">
        <v>13</v>
      </c>
      <c r="I147" s="8" t="s">
        <v>219</v>
      </c>
      <c r="J147" s="8" t="s">
        <v>220</v>
      </c>
      <c r="K147" s="8" t="s">
        <v>221</v>
      </c>
      <c r="L147" s="8" t="s">
        <v>222</v>
      </c>
      <c r="M147" s="8" t="s">
        <v>90</v>
      </c>
      <c r="N147" s="8" t="s">
        <v>91</v>
      </c>
      <c r="O147" s="8" t="s">
        <v>92</v>
      </c>
      <c r="P147" s="8" t="s">
        <v>93</v>
      </c>
      <c r="Q147" s="11" t="s">
        <v>94</v>
      </c>
      <c r="R147" s="11" t="s">
        <v>95</v>
      </c>
      <c r="S147" s="11" t="s">
        <v>96</v>
      </c>
      <c r="T147" s="11" t="s">
        <v>97</v>
      </c>
      <c r="U147" s="11">
        <v>45751</v>
      </c>
      <c r="V147" s="11" t="s">
        <v>98</v>
      </c>
      <c r="W147" s="11" t="s">
        <v>99</v>
      </c>
      <c r="X147" s="11" t="s">
        <v>100</v>
      </c>
      <c r="Y147" s="11" t="s">
        <v>101</v>
      </c>
      <c r="Z147" s="11" t="s">
        <v>102</v>
      </c>
      <c r="AA147" s="11" t="s">
        <v>103</v>
      </c>
    </row>
    <row r="148" spans="1:27" ht="16.8" x14ac:dyDescent="0.3">
      <c r="A148" s="83"/>
      <c r="B148" s="84" t="s">
        <v>73</v>
      </c>
      <c r="C148" s="84"/>
      <c r="D148" s="84"/>
      <c r="E148" s="72" t="s">
        <v>109</v>
      </c>
      <c r="F148" s="72"/>
      <c r="G148" s="21"/>
      <c r="H148" s="21">
        <v>2</v>
      </c>
      <c r="I148" s="4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1">
        <v>0</v>
      </c>
      <c r="R148" s="21"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0</v>
      </c>
      <c r="X148" s="21">
        <v>0</v>
      </c>
      <c r="Y148" s="21">
        <v>0</v>
      </c>
      <c r="Z148" s="21">
        <v>0</v>
      </c>
      <c r="AA148" s="21">
        <v>0</v>
      </c>
    </row>
    <row r="149" spans="1:27" ht="16.8" x14ac:dyDescent="0.3">
      <c r="A149" s="83"/>
      <c r="B149" s="84" t="s">
        <v>74</v>
      </c>
      <c r="C149" s="84"/>
      <c r="D149" s="84"/>
      <c r="E149" s="72" t="s">
        <v>71</v>
      </c>
      <c r="F149" s="72"/>
      <c r="G149" s="21"/>
      <c r="H149" s="21">
        <v>4</v>
      </c>
      <c r="I149" s="4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1">
        <v>0</v>
      </c>
      <c r="R149" s="21">
        <v>0</v>
      </c>
      <c r="S149" s="21">
        <v>0</v>
      </c>
      <c r="T149" s="21">
        <v>0</v>
      </c>
      <c r="U149" s="21">
        <v>0</v>
      </c>
      <c r="V149" s="21">
        <v>0</v>
      </c>
      <c r="W149" s="21">
        <v>0</v>
      </c>
      <c r="X149" s="21">
        <v>0</v>
      </c>
      <c r="Y149" s="21">
        <v>0</v>
      </c>
      <c r="Z149" s="21">
        <v>0</v>
      </c>
      <c r="AA149" s="21">
        <v>0</v>
      </c>
    </row>
    <row r="150" spans="1:27" ht="16.8" x14ac:dyDescent="0.3">
      <c r="A150" s="83"/>
      <c r="B150" s="84" t="s">
        <v>75</v>
      </c>
      <c r="C150" s="84"/>
      <c r="D150" s="84"/>
      <c r="E150" s="72" t="s">
        <v>109</v>
      </c>
      <c r="F150" s="72"/>
      <c r="G150" s="21"/>
      <c r="H150" s="21">
        <v>4</v>
      </c>
      <c r="I150" s="21">
        <v>4</v>
      </c>
      <c r="J150" s="41">
        <v>0</v>
      </c>
      <c r="K150" s="21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1">
        <v>0</v>
      </c>
      <c r="R150" s="21"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0</v>
      </c>
      <c r="X150" s="21">
        <v>0</v>
      </c>
      <c r="Y150" s="21">
        <v>0</v>
      </c>
      <c r="Z150" s="21">
        <v>0</v>
      </c>
      <c r="AA150" s="21">
        <v>0</v>
      </c>
    </row>
    <row r="151" spans="1:27" ht="16.8" x14ac:dyDescent="0.3">
      <c r="A151" s="83"/>
      <c r="B151" s="83" t="s">
        <v>20</v>
      </c>
      <c r="C151" s="48" t="s">
        <v>106</v>
      </c>
      <c r="D151" s="49"/>
      <c r="E151" s="72" t="s">
        <v>105</v>
      </c>
      <c r="F151" s="72"/>
      <c r="G151" s="21"/>
      <c r="H151" s="21">
        <v>16</v>
      </c>
      <c r="I151" s="21">
        <v>16</v>
      </c>
      <c r="J151" s="21">
        <v>16</v>
      </c>
      <c r="K151" s="4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1">
        <v>0</v>
      </c>
      <c r="R151" s="21">
        <v>0</v>
      </c>
      <c r="S151" s="21">
        <v>0</v>
      </c>
      <c r="T151" s="21">
        <v>0</v>
      </c>
      <c r="U151" s="21">
        <v>0</v>
      </c>
      <c r="V151" s="21">
        <v>0</v>
      </c>
      <c r="W151" s="21">
        <v>0</v>
      </c>
      <c r="X151" s="21">
        <v>0</v>
      </c>
      <c r="Y151" s="21">
        <v>0</v>
      </c>
      <c r="Z151" s="21">
        <v>0</v>
      </c>
      <c r="AA151" s="21">
        <v>0</v>
      </c>
    </row>
    <row r="152" spans="1:27" ht="16.8" x14ac:dyDescent="0.3">
      <c r="A152" s="83"/>
      <c r="B152" s="83"/>
      <c r="C152" s="58"/>
      <c r="D152" s="59"/>
      <c r="E152" s="58"/>
      <c r="F152" s="59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 ht="16.8" x14ac:dyDescent="0.3">
      <c r="A153" s="83"/>
      <c r="B153" s="83"/>
      <c r="C153" s="97" t="s">
        <v>30</v>
      </c>
      <c r="D153" s="97"/>
      <c r="E153" s="72" t="s">
        <v>29</v>
      </c>
      <c r="F153" s="72"/>
      <c r="G153" s="21"/>
      <c r="H153" s="21">
        <v>1</v>
      </c>
      <c r="I153" s="21">
        <v>1</v>
      </c>
      <c r="J153" s="21">
        <v>1</v>
      </c>
      <c r="K153" s="21">
        <v>1</v>
      </c>
      <c r="L153" s="41">
        <v>0</v>
      </c>
      <c r="M153" s="21">
        <v>0</v>
      </c>
      <c r="N153" s="21">
        <v>0</v>
      </c>
      <c r="O153" s="21">
        <v>0</v>
      </c>
      <c r="P153" s="21">
        <v>0</v>
      </c>
      <c r="Q153" s="21">
        <v>0</v>
      </c>
      <c r="R153" s="21">
        <v>0</v>
      </c>
      <c r="S153" s="21">
        <v>0</v>
      </c>
      <c r="T153" s="21">
        <v>0</v>
      </c>
      <c r="U153" s="21">
        <v>0</v>
      </c>
      <c r="V153" s="21">
        <v>0</v>
      </c>
      <c r="W153" s="21">
        <v>0</v>
      </c>
      <c r="X153" s="21">
        <v>0</v>
      </c>
      <c r="Y153" s="21">
        <v>0</v>
      </c>
      <c r="Z153" s="21">
        <v>0</v>
      </c>
      <c r="AA153" s="21">
        <v>0</v>
      </c>
    </row>
    <row r="154" spans="1:27" ht="16.8" x14ac:dyDescent="0.3">
      <c r="A154" s="83"/>
      <c r="B154" s="83"/>
      <c r="C154" s="82" t="s">
        <v>31</v>
      </c>
      <c r="D154" s="82"/>
      <c r="E154" s="72" t="s">
        <v>29</v>
      </c>
      <c r="F154" s="72"/>
      <c r="G154" s="21"/>
      <c r="H154" s="21">
        <v>1</v>
      </c>
      <c r="I154" s="21">
        <v>1</v>
      </c>
      <c r="J154" s="21">
        <v>1</v>
      </c>
      <c r="K154" s="21">
        <v>1</v>
      </c>
      <c r="L154" s="41">
        <v>0</v>
      </c>
      <c r="M154" s="21">
        <v>0</v>
      </c>
      <c r="N154" s="21">
        <v>0</v>
      </c>
      <c r="O154" s="21">
        <v>0</v>
      </c>
      <c r="P154" s="21">
        <v>0</v>
      </c>
      <c r="Q154" s="21">
        <v>0</v>
      </c>
      <c r="R154" s="21">
        <v>0</v>
      </c>
      <c r="S154" s="21">
        <v>0</v>
      </c>
      <c r="T154" s="21">
        <v>0</v>
      </c>
      <c r="U154" s="21">
        <v>0</v>
      </c>
      <c r="V154" s="21">
        <v>0</v>
      </c>
      <c r="W154" s="21">
        <v>0</v>
      </c>
      <c r="X154" s="21">
        <v>0</v>
      </c>
      <c r="Y154" s="21">
        <v>0</v>
      </c>
      <c r="Z154" s="21">
        <v>0</v>
      </c>
      <c r="AA154" s="21">
        <v>0</v>
      </c>
    </row>
    <row r="155" spans="1:27" ht="16.8" x14ac:dyDescent="0.3">
      <c r="A155" s="83"/>
      <c r="B155" s="83"/>
      <c r="C155" s="82" t="s">
        <v>32</v>
      </c>
      <c r="D155" s="82"/>
      <c r="E155" s="72" t="s">
        <v>29</v>
      </c>
      <c r="F155" s="72"/>
      <c r="G155" s="21"/>
      <c r="H155" s="21">
        <v>1</v>
      </c>
      <c r="I155" s="21">
        <v>1</v>
      </c>
      <c r="J155" s="21">
        <v>1</v>
      </c>
      <c r="K155" s="21">
        <v>1</v>
      </c>
      <c r="L155" s="41">
        <v>0</v>
      </c>
      <c r="M155" s="21">
        <v>0</v>
      </c>
      <c r="N155" s="21">
        <v>0</v>
      </c>
      <c r="O155" s="21">
        <v>0</v>
      </c>
      <c r="P155" s="21">
        <v>0</v>
      </c>
      <c r="Q155" s="21">
        <v>0</v>
      </c>
      <c r="R155" s="21">
        <v>0</v>
      </c>
      <c r="S155" s="21">
        <v>0</v>
      </c>
      <c r="T155" s="21">
        <v>0</v>
      </c>
      <c r="U155" s="21">
        <v>0</v>
      </c>
      <c r="V155" s="21">
        <v>0</v>
      </c>
      <c r="W155" s="21">
        <v>0</v>
      </c>
      <c r="X155" s="21">
        <v>0</v>
      </c>
      <c r="Y155" s="21">
        <v>0</v>
      </c>
      <c r="Z155" s="21">
        <v>0</v>
      </c>
      <c r="AA155" s="21">
        <v>0</v>
      </c>
    </row>
    <row r="156" spans="1:27" ht="16.8" x14ac:dyDescent="0.3">
      <c r="A156" s="83"/>
      <c r="B156" s="83"/>
      <c r="C156" s="82" t="s">
        <v>33</v>
      </c>
      <c r="D156" s="82"/>
      <c r="E156" s="72" t="s">
        <v>29</v>
      </c>
      <c r="F156" s="72"/>
      <c r="G156" s="21"/>
      <c r="H156" s="21">
        <v>2</v>
      </c>
      <c r="I156" s="21">
        <v>2</v>
      </c>
      <c r="J156" s="21">
        <v>2</v>
      </c>
      <c r="K156" s="21">
        <v>2</v>
      </c>
      <c r="L156" s="41">
        <v>0</v>
      </c>
      <c r="M156" s="21">
        <v>0</v>
      </c>
      <c r="N156" s="21">
        <v>0</v>
      </c>
      <c r="O156" s="21">
        <v>0</v>
      </c>
      <c r="P156" s="21">
        <v>0</v>
      </c>
      <c r="Q156" s="21">
        <v>0</v>
      </c>
      <c r="R156" s="21">
        <v>0</v>
      </c>
      <c r="S156" s="21">
        <v>0</v>
      </c>
      <c r="T156" s="21">
        <v>0</v>
      </c>
      <c r="U156" s="21">
        <v>0</v>
      </c>
      <c r="V156" s="21">
        <v>0</v>
      </c>
      <c r="W156" s="21">
        <v>0</v>
      </c>
      <c r="X156" s="21">
        <v>0</v>
      </c>
      <c r="Y156" s="21">
        <v>0</v>
      </c>
      <c r="Z156" s="21">
        <v>0</v>
      </c>
      <c r="AA156" s="21">
        <v>0</v>
      </c>
    </row>
    <row r="157" spans="1:27" ht="16.8" x14ac:dyDescent="0.3">
      <c r="A157" s="83"/>
      <c r="B157" s="83"/>
      <c r="C157" s="82" t="s">
        <v>35</v>
      </c>
      <c r="D157" s="82"/>
      <c r="E157" s="72" t="s">
        <v>29</v>
      </c>
      <c r="F157" s="72"/>
      <c r="G157" s="21"/>
      <c r="H157" s="21">
        <v>1</v>
      </c>
      <c r="I157" s="21">
        <v>1</v>
      </c>
      <c r="J157" s="21">
        <v>1</v>
      </c>
      <c r="K157" s="21">
        <v>1</v>
      </c>
      <c r="L157" s="41">
        <v>0</v>
      </c>
      <c r="M157" s="21">
        <v>0</v>
      </c>
      <c r="N157" s="21">
        <v>0</v>
      </c>
      <c r="O157" s="21">
        <v>0</v>
      </c>
      <c r="P157" s="21">
        <v>0</v>
      </c>
      <c r="Q157" s="21">
        <v>0</v>
      </c>
      <c r="R157" s="21">
        <v>0</v>
      </c>
      <c r="S157" s="21">
        <v>0</v>
      </c>
      <c r="T157" s="21">
        <v>0</v>
      </c>
      <c r="U157" s="21">
        <v>0</v>
      </c>
      <c r="V157" s="21">
        <v>0</v>
      </c>
      <c r="W157" s="21">
        <v>0</v>
      </c>
      <c r="X157" s="21">
        <v>0</v>
      </c>
      <c r="Y157" s="21">
        <v>0</v>
      </c>
      <c r="Z157" s="21">
        <v>0</v>
      </c>
      <c r="AA157" s="21">
        <v>0</v>
      </c>
    </row>
    <row r="158" spans="1:27" ht="16.8" x14ac:dyDescent="0.3">
      <c r="A158" s="83"/>
      <c r="B158" s="83"/>
      <c r="C158" s="82" t="s">
        <v>34</v>
      </c>
      <c r="D158" s="82"/>
      <c r="E158" s="72" t="s">
        <v>29</v>
      </c>
      <c r="F158" s="72"/>
      <c r="G158" s="21"/>
      <c r="H158" s="21">
        <v>1</v>
      </c>
      <c r="I158" s="21">
        <v>1</v>
      </c>
      <c r="J158" s="21">
        <v>1</v>
      </c>
      <c r="K158" s="21">
        <v>1</v>
      </c>
      <c r="L158" s="41">
        <v>0</v>
      </c>
      <c r="M158" s="21">
        <v>0</v>
      </c>
      <c r="N158" s="21">
        <v>0</v>
      </c>
      <c r="O158" s="21">
        <v>0</v>
      </c>
      <c r="P158" s="21">
        <v>0</v>
      </c>
      <c r="Q158" s="21">
        <v>0</v>
      </c>
      <c r="R158" s="21">
        <v>0</v>
      </c>
      <c r="S158" s="21">
        <v>0</v>
      </c>
      <c r="T158" s="21">
        <v>0</v>
      </c>
      <c r="U158" s="21">
        <v>0</v>
      </c>
      <c r="V158" s="21">
        <v>0</v>
      </c>
      <c r="W158" s="21">
        <v>0</v>
      </c>
      <c r="X158" s="21">
        <v>0</v>
      </c>
      <c r="Y158" s="21">
        <v>0</v>
      </c>
      <c r="Z158" s="21">
        <v>0</v>
      </c>
      <c r="AA158" s="21">
        <v>0</v>
      </c>
    </row>
    <row r="159" spans="1:27" ht="16.8" x14ac:dyDescent="0.3">
      <c r="A159" s="83"/>
      <c r="B159" s="83"/>
      <c r="C159" s="82" t="s">
        <v>80</v>
      </c>
      <c r="D159" s="82"/>
      <c r="E159" s="72" t="s">
        <v>19</v>
      </c>
      <c r="F159" s="72"/>
      <c r="G159" s="21"/>
      <c r="H159" s="21">
        <v>2</v>
      </c>
      <c r="I159" s="21">
        <v>2</v>
      </c>
      <c r="J159" s="21">
        <v>2</v>
      </c>
      <c r="K159" s="21">
        <v>2</v>
      </c>
      <c r="L159" s="21">
        <v>2</v>
      </c>
      <c r="M159" s="41">
        <v>0</v>
      </c>
      <c r="N159" s="21">
        <v>0</v>
      </c>
      <c r="O159" s="21">
        <v>0</v>
      </c>
      <c r="P159" s="21">
        <v>0</v>
      </c>
      <c r="Q159" s="21">
        <v>0</v>
      </c>
      <c r="R159" s="21"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0</v>
      </c>
      <c r="X159" s="21">
        <v>0</v>
      </c>
      <c r="Y159" s="21">
        <v>0</v>
      </c>
      <c r="Z159" s="21">
        <v>0</v>
      </c>
      <c r="AA159" s="21">
        <v>0</v>
      </c>
    </row>
    <row r="160" spans="1:27" ht="16.8" x14ac:dyDescent="0.3">
      <c r="A160" s="83"/>
      <c r="B160" s="83"/>
      <c r="C160" s="58"/>
      <c r="D160" s="59"/>
      <c r="E160" s="58"/>
      <c r="F160" s="59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 ht="16.8" x14ac:dyDescent="0.3">
      <c r="A161" s="83"/>
      <c r="B161" s="83" t="s">
        <v>21</v>
      </c>
      <c r="C161" s="82" t="s">
        <v>36</v>
      </c>
      <c r="D161" s="82"/>
      <c r="E161" s="72" t="s">
        <v>108</v>
      </c>
      <c r="F161" s="72"/>
      <c r="G161" s="21"/>
      <c r="H161" s="21">
        <v>3</v>
      </c>
      <c r="I161" s="21">
        <v>3</v>
      </c>
      <c r="J161" s="21">
        <v>3</v>
      </c>
      <c r="K161" s="21">
        <v>3</v>
      </c>
      <c r="L161" s="21">
        <v>3</v>
      </c>
      <c r="M161" s="41">
        <v>0</v>
      </c>
      <c r="N161" s="21">
        <v>0</v>
      </c>
      <c r="O161" s="21">
        <v>0</v>
      </c>
      <c r="P161" s="21">
        <v>0</v>
      </c>
      <c r="Q161" s="21">
        <v>0</v>
      </c>
      <c r="R161" s="21">
        <v>0</v>
      </c>
      <c r="S161" s="21">
        <v>0</v>
      </c>
      <c r="T161" s="21">
        <v>0</v>
      </c>
      <c r="U161" s="21">
        <v>0</v>
      </c>
      <c r="V161" s="21">
        <v>0</v>
      </c>
      <c r="W161" s="21">
        <v>0</v>
      </c>
      <c r="X161" s="21">
        <v>0</v>
      </c>
      <c r="Y161" s="21">
        <v>0</v>
      </c>
      <c r="Z161" s="21">
        <v>0</v>
      </c>
      <c r="AA161" s="21">
        <v>0</v>
      </c>
    </row>
    <row r="162" spans="1:27" ht="16.8" x14ac:dyDescent="0.3">
      <c r="A162" s="83"/>
      <c r="B162" s="83"/>
      <c r="C162" s="82" t="s">
        <v>37</v>
      </c>
      <c r="D162" s="82"/>
      <c r="E162" s="72" t="s">
        <v>108</v>
      </c>
      <c r="F162" s="72"/>
      <c r="G162" s="21"/>
      <c r="H162" s="21">
        <v>3</v>
      </c>
      <c r="I162" s="21">
        <v>3</v>
      </c>
      <c r="J162" s="21">
        <v>3</v>
      </c>
      <c r="K162" s="21">
        <v>3</v>
      </c>
      <c r="L162" s="21">
        <v>3</v>
      </c>
      <c r="M162" s="21">
        <v>3</v>
      </c>
      <c r="N162" s="21">
        <v>3</v>
      </c>
      <c r="O162" s="41">
        <v>0</v>
      </c>
      <c r="P162" s="21">
        <v>0</v>
      </c>
      <c r="Q162" s="21">
        <v>0</v>
      </c>
      <c r="R162" s="21">
        <v>0</v>
      </c>
      <c r="S162" s="21">
        <v>0</v>
      </c>
      <c r="T162" s="21">
        <v>0</v>
      </c>
      <c r="U162" s="21">
        <v>0</v>
      </c>
      <c r="V162" s="21">
        <v>0</v>
      </c>
      <c r="W162" s="21">
        <v>0</v>
      </c>
      <c r="X162" s="21">
        <v>0</v>
      </c>
      <c r="Y162" s="21">
        <v>0</v>
      </c>
      <c r="Z162" s="21">
        <v>0</v>
      </c>
      <c r="AA162" s="21">
        <v>0</v>
      </c>
    </row>
    <row r="163" spans="1:27" ht="16.8" x14ac:dyDescent="0.3">
      <c r="A163" s="83"/>
      <c r="B163" s="83"/>
      <c r="C163" s="82" t="s">
        <v>225</v>
      </c>
      <c r="D163" s="82"/>
      <c r="E163" s="72" t="s">
        <v>108</v>
      </c>
      <c r="F163" s="72"/>
      <c r="G163" s="21"/>
      <c r="H163" s="21">
        <v>1</v>
      </c>
      <c r="I163" s="21">
        <v>1</v>
      </c>
      <c r="J163" s="21">
        <v>1</v>
      </c>
      <c r="K163" s="21">
        <v>1</v>
      </c>
      <c r="L163" s="21">
        <v>1</v>
      </c>
      <c r="M163" s="21">
        <v>1</v>
      </c>
      <c r="N163" s="21">
        <v>1</v>
      </c>
      <c r="O163" s="21">
        <v>1</v>
      </c>
      <c r="P163" s="21">
        <v>1</v>
      </c>
      <c r="Q163" s="41">
        <v>0</v>
      </c>
      <c r="R163" s="21">
        <v>0</v>
      </c>
      <c r="S163" s="21">
        <v>0</v>
      </c>
      <c r="T163" s="21">
        <v>0</v>
      </c>
      <c r="U163" s="21">
        <v>0</v>
      </c>
      <c r="V163" s="21">
        <v>0</v>
      </c>
      <c r="W163" s="21">
        <v>0</v>
      </c>
      <c r="X163" s="21">
        <v>0</v>
      </c>
      <c r="Y163" s="21">
        <v>0</v>
      </c>
      <c r="Z163" s="21">
        <v>0</v>
      </c>
      <c r="AA163" s="21">
        <v>0</v>
      </c>
    </row>
    <row r="164" spans="1:27" ht="16.8" x14ac:dyDescent="0.3">
      <c r="A164" s="83"/>
      <c r="B164" s="83"/>
      <c r="C164" s="82" t="s">
        <v>38</v>
      </c>
      <c r="D164" s="82"/>
      <c r="E164" s="72" t="s">
        <v>108</v>
      </c>
      <c r="F164" s="72"/>
      <c r="G164" s="21"/>
      <c r="H164" s="21">
        <v>3</v>
      </c>
      <c r="I164" s="21">
        <v>3</v>
      </c>
      <c r="J164" s="21">
        <v>3</v>
      </c>
      <c r="K164" s="21">
        <v>3</v>
      </c>
      <c r="L164" s="21">
        <v>3</v>
      </c>
      <c r="M164" s="21">
        <v>3</v>
      </c>
      <c r="N164" s="21">
        <v>3</v>
      </c>
      <c r="O164" s="21">
        <v>3</v>
      </c>
      <c r="P164" s="21">
        <v>3</v>
      </c>
      <c r="Q164" s="21">
        <v>3</v>
      </c>
      <c r="R164" s="21">
        <v>3</v>
      </c>
      <c r="S164" s="41">
        <v>0</v>
      </c>
      <c r="T164" s="21">
        <v>0</v>
      </c>
      <c r="U164" s="21">
        <v>0</v>
      </c>
      <c r="V164" s="21">
        <v>0</v>
      </c>
      <c r="W164" s="21">
        <v>0</v>
      </c>
      <c r="X164" s="21">
        <v>0</v>
      </c>
      <c r="Y164" s="21">
        <v>0</v>
      </c>
      <c r="Z164" s="21">
        <v>0</v>
      </c>
      <c r="AA164" s="21">
        <v>0</v>
      </c>
    </row>
    <row r="165" spans="1:27" ht="16.8" x14ac:dyDescent="0.3">
      <c r="A165" s="83"/>
      <c r="B165" s="83"/>
      <c r="C165" s="72"/>
      <c r="D165" s="72"/>
      <c r="E165" s="58"/>
      <c r="F165" s="59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 ht="16.8" x14ac:dyDescent="0.3">
      <c r="A166" s="83"/>
      <c r="B166" s="83"/>
      <c r="C166" s="82" t="s">
        <v>40</v>
      </c>
      <c r="D166" s="82"/>
      <c r="E166" s="72" t="s">
        <v>108</v>
      </c>
      <c r="F166" s="72"/>
      <c r="G166" s="21"/>
      <c r="H166" s="21">
        <v>3</v>
      </c>
      <c r="I166" s="21">
        <v>3</v>
      </c>
      <c r="J166" s="21">
        <v>3</v>
      </c>
      <c r="K166" s="21">
        <v>3</v>
      </c>
      <c r="L166" s="21">
        <v>3</v>
      </c>
      <c r="M166" s="21">
        <v>3</v>
      </c>
      <c r="N166" s="21">
        <v>3</v>
      </c>
      <c r="O166" s="21">
        <v>3</v>
      </c>
      <c r="P166" s="21">
        <v>3</v>
      </c>
      <c r="Q166" s="21">
        <v>3</v>
      </c>
      <c r="R166" s="21">
        <v>3</v>
      </c>
      <c r="S166" s="21">
        <v>3</v>
      </c>
      <c r="T166" s="21">
        <v>3</v>
      </c>
      <c r="U166" s="41">
        <v>0</v>
      </c>
      <c r="V166" s="21">
        <v>0</v>
      </c>
      <c r="W166" s="21">
        <v>0</v>
      </c>
      <c r="X166" s="21">
        <v>0</v>
      </c>
      <c r="Y166" s="21">
        <v>0</v>
      </c>
      <c r="Z166" s="21">
        <v>0</v>
      </c>
      <c r="AA166" s="21">
        <v>0</v>
      </c>
    </row>
    <row r="167" spans="1:27" ht="16.8" x14ac:dyDescent="0.3">
      <c r="A167" s="83"/>
      <c r="B167" s="83"/>
      <c r="C167" s="82" t="s">
        <v>39</v>
      </c>
      <c r="D167" s="82"/>
      <c r="E167" s="72" t="s">
        <v>108</v>
      </c>
      <c r="F167" s="72"/>
      <c r="G167" s="21"/>
      <c r="H167" s="21">
        <v>3</v>
      </c>
      <c r="I167" s="21">
        <v>3</v>
      </c>
      <c r="J167" s="21">
        <v>3</v>
      </c>
      <c r="K167" s="21">
        <v>3</v>
      </c>
      <c r="L167" s="21">
        <v>3</v>
      </c>
      <c r="M167" s="21">
        <v>3</v>
      </c>
      <c r="N167" s="21">
        <v>3</v>
      </c>
      <c r="O167" s="21">
        <v>3</v>
      </c>
      <c r="P167" s="21">
        <v>3</v>
      </c>
      <c r="Q167" s="21">
        <v>3</v>
      </c>
      <c r="R167" s="21">
        <v>3</v>
      </c>
      <c r="S167" s="21">
        <v>3</v>
      </c>
      <c r="T167" s="21">
        <v>3</v>
      </c>
      <c r="U167" s="21">
        <v>3</v>
      </c>
      <c r="V167" s="41">
        <v>0</v>
      </c>
      <c r="W167" s="21">
        <v>0</v>
      </c>
      <c r="X167" s="21">
        <v>0</v>
      </c>
      <c r="Y167" s="21">
        <v>0</v>
      </c>
      <c r="Z167" s="21">
        <v>0</v>
      </c>
      <c r="AA167" s="21">
        <v>0</v>
      </c>
    </row>
    <row r="168" spans="1:27" ht="16.8" x14ac:dyDescent="0.3">
      <c r="A168" s="83"/>
      <c r="B168" s="83"/>
      <c r="C168" s="82" t="s">
        <v>41</v>
      </c>
      <c r="D168" s="82"/>
      <c r="E168" s="72" t="s">
        <v>108</v>
      </c>
      <c r="F168" s="72"/>
      <c r="G168" s="21"/>
      <c r="H168" s="21">
        <v>3</v>
      </c>
      <c r="I168" s="21">
        <v>3</v>
      </c>
      <c r="J168" s="21">
        <v>3</v>
      </c>
      <c r="K168" s="21">
        <v>3</v>
      </c>
      <c r="L168" s="21">
        <v>3</v>
      </c>
      <c r="M168" s="21">
        <v>3</v>
      </c>
      <c r="N168" s="21">
        <v>3</v>
      </c>
      <c r="O168" s="21">
        <v>3</v>
      </c>
      <c r="P168" s="21">
        <v>3</v>
      </c>
      <c r="Q168" s="21">
        <v>3</v>
      </c>
      <c r="R168" s="21">
        <v>3</v>
      </c>
      <c r="S168" s="21">
        <v>3</v>
      </c>
      <c r="T168" s="21">
        <v>3</v>
      </c>
      <c r="U168" s="21">
        <v>3</v>
      </c>
      <c r="V168" s="21">
        <v>3</v>
      </c>
      <c r="W168" s="21">
        <v>3</v>
      </c>
      <c r="X168" s="41">
        <v>0</v>
      </c>
      <c r="Y168" s="21">
        <v>0</v>
      </c>
      <c r="Z168" s="21">
        <v>0</v>
      </c>
      <c r="AA168" s="21">
        <v>0</v>
      </c>
    </row>
    <row r="169" spans="1:27" ht="16.8" x14ac:dyDescent="0.3">
      <c r="A169" s="83"/>
      <c r="B169" s="83"/>
      <c r="C169" s="82" t="s">
        <v>22</v>
      </c>
      <c r="D169" s="82"/>
      <c r="E169" s="72" t="s">
        <v>19</v>
      </c>
      <c r="F169" s="72"/>
      <c r="G169" s="21"/>
      <c r="H169" s="21">
        <v>5</v>
      </c>
      <c r="I169" s="21">
        <v>5</v>
      </c>
      <c r="J169" s="21">
        <v>5</v>
      </c>
      <c r="K169" s="21">
        <v>5</v>
      </c>
      <c r="L169" s="21">
        <v>5</v>
      </c>
      <c r="M169" s="21">
        <v>5</v>
      </c>
      <c r="N169" s="21">
        <v>5</v>
      </c>
      <c r="O169" s="21">
        <v>5</v>
      </c>
      <c r="P169" s="21">
        <v>5</v>
      </c>
      <c r="Q169" s="21">
        <v>5</v>
      </c>
      <c r="R169" s="21">
        <v>5</v>
      </c>
      <c r="S169" s="21">
        <v>5</v>
      </c>
      <c r="T169" s="21">
        <v>5</v>
      </c>
      <c r="U169" s="21">
        <v>5</v>
      </c>
      <c r="V169" s="21">
        <v>5</v>
      </c>
      <c r="W169" s="21">
        <v>5</v>
      </c>
      <c r="X169" s="41">
        <v>0</v>
      </c>
      <c r="Y169" s="21">
        <v>0</v>
      </c>
      <c r="Z169" s="21">
        <v>0</v>
      </c>
      <c r="AA169" s="21">
        <v>0</v>
      </c>
    </row>
    <row r="170" spans="1:27" ht="16.8" x14ac:dyDescent="0.3">
      <c r="A170" s="83"/>
      <c r="B170" s="83"/>
      <c r="C170" s="72"/>
      <c r="D170" s="72"/>
      <c r="E170" s="58"/>
      <c r="F170" s="59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 ht="16.8" x14ac:dyDescent="0.3">
      <c r="A171" s="83"/>
      <c r="B171" s="83" t="s">
        <v>23</v>
      </c>
      <c r="C171" s="82" t="s">
        <v>46</v>
      </c>
      <c r="D171" s="82"/>
      <c r="E171" s="72" t="s">
        <v>29</v>
      </c>
      <c r="F171" s="72"/>
      <c r="G171" s="21"/>
      <c r="H171" s="21">
        <v>4</v>
      </c>
      <c r="I171" s="21">
        <v>4</v>
      </c>
      <c r="J171" s="21">
        <v>4</v>
      </c>
      <c r="K171" s="21">
        <v>4</v>
      </c>
      <c r="L171" s="21">
        <v>4</v>
      </c>
      <c r="M171" s="41">
        <v>0</v>
      </c>
      <c r="N171" s="21">
        <v>0</v>
      </c>
      <c r="O171" s="21">
        <v>0</v>
      </c>
      <c r="P171" s="21">
        <v>0</v>
      </c>
      <c r="Q171" s="21">
        <v>0</v>
      </c>
      <c r="R171" s="21">
        <v>0</v>
      </c>
      <c r="S171" s="21">
        <v>0</v>
      </c>
      <c r="T171" s="21">
        <v>0</v>
      </c>
      <c r="U171" s="21">
        <v>0</v>
      </c>
      <c r="V171" s="21">
        <v>0</v>
      </c>
      <c r="W171" s="21">
        <v>0</v>
      </c>
      <c r="X171" s="21">
        <v>0</v>
      </c>
      <c r="Y171" s="21">
        <v>0</v>
      </c>
      <c r="Z171" s="21">
        <v>0</v>
      </c>
      <c r="AA171" s="21">
        <v>0</v>
      </c>
    </row>
    <row r="172" spans="1:27" ht="16.8" x14ac:dyDescent="0.3">
      <c r="A172" s="83"/>
      <c r="B172" s="83"/>
      <c r="C172" s="82" t="s">
        <v>47</v>
      </c>
      <c r="D172" s="82"/>
      <c r="E172" s="72" t="s">
        <v>58</v>
      </c>
      <c r="F172" s="72"/>
      <c r="G172" s="21"/>
      <c r="H172" s="21">
        <v>4</v>
      </c>
      <c r="I172" s="21">
        <v>4</v>
      </c>
      <c r="J172" s="21">
        <v>4</v>
      </c>
      <c r="K172" s="21">
        <v>4</v>
      </c>
      <c r="L172" s="21">
        <v>4</v>
      </c>
      <c r="M172" s="41">
        <v>0</v>
      </c>
      <c r="N172" s="21">
        <v>0</v>
      </c>
      <c r="O172" s="21">
        <v>0</v>
      </c>
      <c r="P172" s="21">
        <v>0</v>
      </c>
      <c r="Q172" s="21">
        <v>0</v>
      </c>
      <c r="R172" s="21">
        <v>0</v>
      </c>
      <c r="S172" s="21">
        <v>0</v>
      </c>
      <c r="T172" s="21">
        <v>0</v>
      </c>
      <c r="U172" s="21">
        <v>0</v>
      </c>
      <c r="V172" s="21">
        <v>0</v>
      </c>
      <c r="W172" s="21">
        <v>0</v>
      </c>
      <c r="X172" s="21">
        <v>0</v>
      </c>
      <c r="Y172" s="21">
        <v>0</v>
      </c>
      <c r="Z172" s="21">
        <v>0</v>
      </c>
      <c r="AA172" s="21">
        <v>0</v>
      </c>
    </row>
    <row r="173" spans="1:27" ht="16.8" x14ac:dyDescent="0.3">
      <c r="A173" s="83"/>
      <c r="B173" s="83"/>
      <c r="C173" s="82" t="s">
        <v>48</v>
      </c>
      <c r="D173" s="82"/>
      <c r="E173" s="72" t="s">
        <v>29</v>
      </c>
      <c r="F173" s="72"/>
      <c r="G173" s="21"/>
      <c r="H173" s="21">
        <v>5</v>
      </c>
      <c r="I173" s="21">
        <v>5</v>
      </c>
      <c r="J173" s="21">
        <v>5</v>
      </c>
      <c r="K173" s="21">
        <v>5</v>
      </c>
      <c r="L173" s="21">
        <v>5</v>
      </c>
      <c r="M173" s="21">
        <v>5</v>
      </c>
      <c r="N173" s="21">
        <v>5</v>
      </c>
      <c r="O173" s="41">
        <v>0</v>
      </c>
      <c r="P173" s="21">
        <v>0</v>
      </c>
      <c r="Q173" s="21">
        <v>0</v>
      </c>
      <c r="R173" s="21">
        <v>0</v>
      </c>
      <c r="S173" s="21">
        <v>0</v>
      </c>
      <c r="T173" s="21">
        <v>0</v>
      </c>
      <c r="U173" s="21">
        <v>0</v>
      </c>
      <c r="V173" s="21">
        <v>0</v>
      </c>
      <c r="W173" s="21">
        <v>0</v>
      </c>
      <c r="X173" s="21">
        <v>0</v>
      </c>
      <c r="Y173" s="21">
        <v>0</v>
      </c>
      <c r="Z173" s="21">
        <v>0</v>
      </c>
      <c r="AA173" s="21">
        <v>0</v>
      </c>
    </row>
    <row r="174" spans="1:27" ht="16.8" x14ac:dyDescent="0.3">
      <c r="A174" s="83"/>
      <c r="B174" s="83"/>
      <c r="C174" s="82" t="s">
        <v>49</v>
      </c>
      <c r="D174" s="82"/>
      <c r="E174" s="72" t="s">
        <v>58</v>
      </c>
      <c r="F174" s="72"/>
      <c r="G174" s="21"/>
      <c r="H174" s="21">
        <v>5</v>
      </c>
      <c r="I174" s="21">
        <v>5</v>
      </c>
      <c r="J174" s="21">
        <v>5</v>
      </c>
      <c r="K174" s="21">
        <v>5</v>
      </c>
      <c r="L174" s="21">
        <v>5</v>
      </c>
      <c r="M174" s="21">
        <v>5</v>
      </c>
      <c r="N174" s="21">
        <v>5</v>
      </c>
      <c r="O174" s="41">
        <v>0</v>
      </c>
      <c r="P174" s="21">
        <v>0</v>
      </c>
      <c r="Q174" s="21">
        <v>0</v>
      </c>
      <c r="R174" s="21">
        <v>0</v>
      </c>
      <c r="S174" s="21">
        <v>0</v>
      </c>
      <c r="T174" s="21">
        <v>0</v>
      </c>
      <c r="U174" s="21">
        <v>0</v>
      </c>
      <c r="V174" s="21">
        <v>0</v>
      </c>
      <c r="W174" s="21">
        <v>0</v>
      </c>
      <c r="X174" s="21">
        <v>0</v>
      </c>
      <c r="Y174" s="21">
        <v>0</v>
      </c>
      <c r="Z174" s="21">
        <v>0</v>
      </c>
      <c r="AA174" s="21">
        <v>0</v>
      </c>
    </row>
    <row r="175" spans="1:27" ht="16.8" x14ac:dyDescent="0.3">
      <c r="A175" s="83"/>
      <c r="B175" s="83"/>
      <c r="C175" s="82" t="s">
        <v>226</v>
      </c>
      <c r="D175" s="82"/>
      <c r="E175" s="72" t="s">
        <v>29</v>
      </c>
      <c r="F175" s="72"/>
      <c r="G175" s="21"/>
      <c r="H175" s="21">
        <v>2</v>
      </c>
      <c r="I175" s="21">
        <v>2</v>
      </c>
      <c r="J175" s="21">
        <v>2</v>
      </c>
      <c r="K175" s="21">
        <v>2</v>
      </c>
      <c r="L175" s="21">
        <v>2</v>
      </c>
      <c r="M175" s="21">
        <v>2</v>
      </c>
      <c r="N175" s="21">
        <v>2</v>
      </c>
      <c r="O175" s="21">
        <v>2</v>
      </c>
      <c r="P175" s="21">
        <v>2</v>
      </c>
      <c r="Q175" s="41">
        <v>0</v>
      </c>
      <c r="R175" s="21">
        <v>0</v>
      </c>
      <c r="S175" s="21">
        <v>0</v>
      </c>
      <c r="T175" s="21">
        <v>0</v>
      </c>
      <c r="U175" s="21">
        <v>0</v>
      </c>
      <c r="V175" s="21">
        <v>0</v>
      </c>
      <c r="W175" s="21">
        <v>0</v>
      </c>
      <c r="X175" s="21">
        <v>0</v>
      </c>
      <c r="Y175" s="21">
        <v>0</v>
      </c>
      <c r="Z175" s="21">
        <v>0</v>
      </c>
      <c r="AA175" s="21">
        <v>0</v>
      </c>
    </row>
    <row r="176" spans="1:27" ht="16.8" x14ac:dyDescent="0.3">
      <c r="A176" s="83"/>
      <c r="B176" s="83"/>
      <c r="C176" s="72"/>
      <c r="D176" s="72"/>
      <c r="E176" s="58"/>
      <c r="F176" s="59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 ht="16.8" x14ac:dyDescent="0.3">
      <c r="A177" s="83"/>
      <c r="B177" s="83"/>
      <c r="C177" s="82" t="s">
        <v>227</v>
      </c>
      <c r="D177" s="82"/>
      <c r="E177" s="72" t="s">
        <v>58</v>
      </c>
      <c r="F177" s="72"/>
      <c r="G177" s="21"/>
      <c r="H177" s="21">
        <v>2</v>
      </c>
      <c r="I177" s="21">
        <v>2</v>
      </c>
      <c r="J177" s="21">
        <v>2</v>
      </c>
      <c r="K177" s="21">
        <v>2</v>
      </c>
      <c r="L177" s="21">
        <v>2</v>
      </c>
      <c r="M177" s="21">
        <v>2</v>
      </c>
      <c r="N177" s="21">
        <v>2</v>
      </c>
      <c r="O177" s="21">
        <v>2</v>
      </c>
      <c r="P177" s="21">
        <v>2</v>
      </c>
      <c r="Q177" s="41">
        <v>0</v>
      </c>
      <c r="R177" s="21">
        <v>0</v>
      </c>
      <c r="S177" s="21">
        <v>0</v>
      </c>
      <c r="T177" s="21">
        <v>0</v>
      </c>
      <c r="U177" s="21">
        <v>0</v>
      </c>
      <c r="V177" s="21">
        <v>0</v>
      </c>
      <c r="W177" s="21">
        <v>0</v>
      </c>
      <c r="X177" s="21">
        <v>0</v>
      </c>
      <c r="Y177" s="21">
        <v>0</v>
      </c>
      <c r="Z177" s="21">
        <v>0</v>
      </c>
      <c r="AA177" s="21">
        <v>0</v>
      </c>
    </row>
    <row r="178" spans="1:27" ht="16.8" x14ac:dyDescent="0.3">
      <c r="A178" s="83"/>
      <c r="B178" s="83"/>
      <c r="C178" s="72"/>
      <c r="D178" s="72"/>
      <c r="E178" s="58"/>
      <c r="F178" s="59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 ht="16.8" x14ac:dyDescent="0.3">
      <c r="A179" s="83"/>
      <c r="B179" s="83"/>
      <c r="C179" s="82" t="s">
        <v>50</v>
      </c>
      <c r="D179" s="82"/>
      <c r="E179" s="72" t="s">
        <v>29</v>
      </c>
      <c r="F179" s="72"/>
      <c r="G179" s="21"/>
      <c r="H179" s="21">
        <v>5</v>
      </c>
      <c r="I179" s="21">
        <v>5</v>
      </c>
      <c r="J179" s="21">
        <v>5</v>
      </c>
      <c r="K179" s="21">
        <v>5</v>
      </c>
      <c r="L179" s="21">
        <v>5</v>
      </c>
      <c r="M179" s="21">
        <v>5</v>
      </c>
      <c r="N179" s="21">
        <v>5</v>
      </c>
      <c r="O179" s="21">
        <v>5</v>
      </c>
      <c r="P179" s="21">
        <v>5</v>
      </c>
      <c r="Q179" s="21">
        <v>5</v>
      </c>
      <c r="R179" s="21">
        <v>5</v>
      </c>
      <c r="S179" s="41">
        <v>0</v>
      </c>
      <c r="T179" s="21">
        <v>0</v>
      </c>
      <c r="U179" s="21">
        <v>0</v>
      </c>
      <c r="V179" s="21">
        <v>0</v>
      </c>
      <c r="W179" s="21">
        <v>0</v>
      </c>
      <c r="X179" s="21">
        <v>0</v>
      </c>
      <c r="Y179" s="21">
        <v>0</v>
      </c>
      <c r="Z179" s="21">
        <v>0</v>
      </c>
      <c r="AA179" s="21">
        <v>0</v>
      </c>
    </row>
    <row r="180" spans="1:27" ht="16.8" x14ac:dyDescent="0.3">
      <c r="A180" s="83"/>
      <c r="B180" s="83"/>
      <c r="C180" s="82" t="s">
        <v>51</v>
      </c>
      <c r="D180" s="82"/>
      <c r="E180" s="72" t="s">
        <v>58</v>
      </c>
      <c r="F180" s="72"/>
      <c r="G180" s="21"/>
      <c r="H180" s="21">
        <v>5</v>
      </c>
      <c r="I180" s="21">
        <v>5</v>
      </c>
      <c r="J180" s="21">
        <v>5</v>
      </c>
      <c r="K180" s="21">
        <v>5</v>
      </c>
      <c r="L180" s="21">
        <v>5</v>
      </c>
      <c r="M180" s="21">
        <v>5</v>
      </c>
      <c r="N180" s="21">
        <v>5</v>
      </c>
      <c r="O180" s="21">
        <v>5</v>
      </c>
      <c r="P180" s="21">
        <v>5</v>
      </c>
      <c r="Q180" s="21">
        <v>5</v>
      </c>
      <c r="R180" s="21">
        <v>5</v>
      </c>
      <c r="S180" s="41">
        <v>0</v>
      </c>
      <c r="T180" s="21">
        <v>0</v>
      </c>
      <c r="U180" s="21">
        <v>0</v>
      </c>
      <c r="V180" s="21">
        <v>0</v>
      </c>
      <c r="W180" s="21">
        <v>0</v>
      </c>
      <c r="X180" s="21">
        <v>0</v>
      </c>
      <c r="Y180" s="21">
        <v>0</v>
      </c>
      <c r="Z180" s="21">
        <v>0</v>
      </c>
      <c r="AA180" s="21">
        <v>0</v>
      </c>
    </row>
    <row r="181" spans="1:27" ht="16.8" x14ac:dyDescent="0.3">
      <c r="A181" s="83"/>
      <c r="B181" s="83"/>
      <c r="C181" s="58"/>
      <c r="D181" s="59"/>
      <c r="E181" s="58"/>
      <c r="F181" s="5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1:27" ht="16.8" x14ac:dyDescent="0.3">
      <c r="A182" s="83"/>
      <c r="B182" s="83"/>
      <c r="C182" s="82" t="s">
        <v>52</v>
      </c>
      <c r="D182" s="82"/>
      <c r="E182" s="72" t="s">
        <v>29</v>
      </c>
      <c r="F182" s="72"/>
      <c r="G182" s="21"/>
      <c r="H182" s="21">
        <v>8</v>
      </c>
      <c r="I182" s="21">
        <v>8</v>
      </c>
      <c r="J182" s="21">
        <v>8</v>
      </c>
      <c r="K182" s="21">
        <v>8</v>
      </c>
      <c r="L182" s="21">
        <v>8</v>
      </c>
      <c r="M182" s="21">
        <v>8</v>
      </c>
      <c r="N182" s="21">
        <v>8</v>
      </c>
      <c r="O182" s="21">
        <v>8</v>
      </c>
      <c r="P182" s="21">
        <v>8</v>
      </c>
      <c r="Q182" s="21">
        <v>8</v>
      </c>
      <c r="R182" s="21">
        <v>8</v>
      </c>
      <c r="S182" s="21">
        <v>8</v>
      </c>
      <c r="T182" s="21">
        <v>8</v>
      </c>
      <c r="U182" s="41">
        <v>0</v>
      </c>
      <c r="V182" s="21">
        <v>0</v>
      </c>
      <c r="W182" s="21">
        <v>0</v>
      </c>
      <c r="X182" s="21">
        <v>0</v>
      </c>
      <c r="Y182" s="21">
        <v>0</v>
      </c>
      <c r="Z182" s="21">
        <v>0</v>
      </c>
      <c r="AA182" s="21">
        <v>0</v>
      </c>
    </row>
    <row r="183" spans="1:27" ht="16.8" x14ac:dyDescent="0.3">
      <c r="A183" s="83"/>
      <c r="B183" s="83"/>
      <c r="C183" s="72"/>
      <c r="D183" s="72"/>
      <c r="E183" s="72"/>
      <c r="F183" s="72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 ht="16.8" x14ac:dyDescent="0.3">
      <c r="A184" s="83"/>
      <c r="B184" s="83"/>
      <c r="C184" s="82" t="s">
        <v>53</v>
      </c>
      <c r="D184" s="82"/>
      <c r="E184" s="72" t="s">
        <v>58</v>
      </c>
      <c r="F184" s="72"/>
      <c r="G184" s="21"/>
      <c r="H184" s="21">
        <v>8</v>
      </c>
      <c r="I184" s="21">
        <v>8</v>
      </c>
      <c r="J184" s="21">
        <v>8</v>
      </c>
      <c r="K184" s="21">
        <v>8</v>
      </c>
      <c r="L184" s="21">
        <v>8</v>
      </c>
      <c r="M184" s="21">
        <v>8</v>
      </c>
      <c r="N184" s="21">
        <v>8</v>
      </c>
      <c r="O184" s="21">
        <v>8</v>
      </c>
      <c r="P184" s="21">
        <v>8</v>
      </c>
      <c r="Q184" s="21">
        <v>8</v>
      </c>
      <c r="R184" s="21">
        <v>8</v>
      </c>
      <c r="S184" s="21">
        <v>8</v>
      </c>
      <c r="T184" s="21">
        <v>8</v>
      </c>
      <c r="U184" s="41">
        <v>0</v>
      </c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</row>
    <row r="185" spans="1:27" ht="16.8" x14ac:dyDescent="0.3">
      <c r="A185" s="83"/>
      <c r="B185" s="83"/>
      <c r="C185" s="72"/>
      <c r="D185" s="72"/>
      <c r="E185" s="58"/>
      <c r="F185" s="59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1:27" ht="16.8" x14ac:dyDescent="0.3">
      <c r="A186" s="83"/>
      <c r="B186" s="83"/>
      <c r="C186" s="82" t="s">
        <v>54</v>
      </c>
      <c r="D186" s="82"/>
      <c r="E186" s="72" t="s">
        <v>29</v>
      </c>
      <c r="F186" s="72"/>
      <c r="G186" s="21"/>
      <c r="H186" s="21">
        <v>6</v>
      </c>
      <c r="I186" s="21">
        <v>6</v>
      </c>
      <c r="J186" s="21">
        <v>6</v>
      </c>
      <c r="K186" s="21">
        <v>6</v>
      </c>
      <c r="L186" s="21">
        <v>6</v>
      </c>
      <c r="M186" s="21">
        <v>6</v>
      </c>
      <c r="N186" s="21">
        <v>6</v>
      </c>
      <c r="O186" s="21">
        <v>6</v>
      </c>
      <c r="P186" s="21">
        <v>6</v>
      </c>
      <c r="Q186" s="21">
        <v>6</v>
      </c>
      <c r="R186" s="21">
        <v>2</v>
      </c>
      <c r="S186" s="21">
        <v>2</v>
      </c>
      <c r="T186" s="21">
        <v>2</v>
      </c>
      <c r="U186" s="21">
        <v>6</v>
      </c>
      <c r="V186" s="41">
        <v>0</v>
      </c>
      <c r="W186" s="21">
        <v>0</v>
      </c>
      <c r="X186" s="21">
        <v>0</v>
      </c>
      <c r="Y186" s="21">
        <v>0</v>
      </c>
      <c r="Z186" s="21">
        <v>0</v>
      </c>
      <c r="AA186" s="21">
        <v>0</v>
      </c>
    </row>
    <row r="187" spans="1:27" ht="16.8" x14ac:dyDescent="0.3">
      <c r="A187" s="83"/>
      <c r="B187" s="83"/>
      <c r="C187" s="72"/>
      <c r="D187" s="72"/>
      <c r="E187" s="58"/>
      <c r="F187" s="5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1:27" ht="16.8" x14ac:dyDescent="0.3">
      <c r="A188" s="83"/>
      <c r="B188" s="83"/>
      <c r="C188" s="82" t="s">
        <v>55</v>
      </c>
      <c r="D188" s="82"/>
      <c r="E188" s="58" t="s">
        <v>58</v>
      </c>
      <c r="F188" s="59"/>
      <c r="G188" s="21"/>
      <c r="H188" s="21">
        <v>6</v>
      </c>
      <c r="I188" s="21">
        <v>6</v>
      </c>
      <c r="J188" s="21">
        <v>6</v>
      </c>
      <c r="K188" s="21">
        <v>6</v>
      </c>
      <c r="L188" s="21">
        <v>6</v>
      </c>
      <c r="M188" s="21">
        <v>6</v>
      </c>
      <c r="N188" s="21">
        <v>6</v>
      </c>
      <c r="O188" s="21">
        <v>6</v>
      </c>
      <c r="P188" s="21">
        <v>6</v>
      </c>
      <c r="Q188" s="21">
        <v>6</v>
      </c>
      <c r="R188" s="21">
        <v>2</v>
      </c>
      <c r="S188" s="21">
        <v>2</v>
      </c>
      <c r="T188" s="21">
        <v>2</v>
      </c>
      <c r="U188" s="21">
        <v>6</v>
      </c>
      <c r="V188" s="41">
        <v>0</v>
      </c>
      <c r="W188" s="21">
        <v>0</v>
      </c>
      <c r="X188" s="21">
        <v>0</v>
      </c>
      <c r="Y188" s="21">
        <v>0</v>
      </c>
      <c r="Z188" s="21">
        <v>0</v>
      </c>
      <c r="AA188" s="21">
        <v>0</v>
      </c>
    </row>
    <row r="189" spans="1:27" ht="16.8" x14ac:dyDescent="0.3">
      <c r="A189" s="83"/>
      <c r="B189" s="83"/>
      <c r="C189" s="72"/>
      <c r="D189" s="72"/>
      <c r="E189" s="58"/>
      <c r="F189" s="59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1:27" ht="16.8" x14ac:dyDescent="0.3">
      <c r="A190" s="83"/>
      <c r="B190" s="83"/>
      <c r="C190" s="82" t="s">
        <v>56</v>
      </c>
      <c r="D190" s="82"/>
      <c r="E190" s="72" t="s">
        <v>29</v>
      </c>
      <c r="F190" s="72"/>
      <c r="G190" s="21"/>
      <c r="H190" s="21">
        <v>6</v>
      </c>
      <c r="I190" s="21">
        <v>6</v>
      </c>
      <c r="J190" s="21">
        <v>6</v>
      </c>
      <c r="K190" s="21">
        <v>6</v>
      </c>
      <c r="L190" s="21">
        <v>6</v>
      </c>
      <c r="M190" s="21">
        <v>6</v>
      </c>
      <c r="N190" s="21">
        <v>6</v>
      </c>
      <c r="O190" s="21">
        <v>6</v>
      </c>
      <c r="P190" s="21">
        <v>6</v>
      </c>
      <c r="Q190" s="21">
        <v>6</v>
      </c>
      <c r="R190" s="21">
        <v>2</v>
      </c>
      <c r="S190" s="21">
        <v>2</v>
      </c>
      <c r="T190" s="21">
        <v>2</v>
      </c>
      <c r="U190" s="21">
        <v>2</v>
      </c>
      <c r="V190" s="21">
        <v>2</v>
      </c>
      <c r="W190" s="21">
        <v>6</v>
      </c>
      <c r="X190" s="41">
        <v>0</v>
      </c>
      <c r="Y190" s="21">
        <v>0</v>
      </c>
      <c r="Z190" s="21">
        <v>0</v>
      </c>
      <c r="AA190" s="21">
        <v>0</v>
      </c>
    </row>
    <row r="191" spans="1:27" ht="16.8" x14ac:dyDescent="0.3">
      <c r="A191" s="83"/>
      <c r="B191" s="83"/>
      <c r="C191" s="82" t="s">
        <v>57</v>
      </c>
      <c r="D191" s="82"/>
      <c r="E191" s="72" t="s">
        <v>28</v>
      </c>
      <c r="F191" s="72"/>
      <c r="G191" s="21"/>
      <c r="H191" s="21">
        <v>6</v>
      </c>
      <c r="I191" s="21">
        <v>6</v>
      </c>
      <c r="J191" s="21">
        <v>6</v>
      </c>
      <c r="K191" s="21">
        <v>6</v>
      </c>
      <c r="L191" s="21">
        <v>6</v>
      </c>
      <c r="M191" s="21">
        <v>6</v>
      </c>
      <c r="N191" s="21">
        <v>6</v>
      </c>
      <c r="O191" s="21">
        <v>6</v>
      </c>
      <c r="P191" s="21">
        <v>6</v>
      </c>
      <c r="Q191" s="21">
        <v>6</v>
      </c>
      <c r="R191" s="21">
        <v>6</v>
      </c>
      <c r="S191" s="21">
        <v>6</v>
      </c>
      <c r="T191" s="21">
        <v>6</v>
      </c>
      <c r="U191" s="21">
        <v>6</v>
      </c>
      <c r="V191" s="21">
        <v>6</v>
      </c>
      <c r="W191" s="21">
        <v>6</v>
      </c>
      <c r="X191" s="41">
        <v>0</v>
      </c>
      <c r="Y191" s="21">
        <v>0</v>
      </c>
      <c r="Z191" s="21">
        <v>0</v>
      </c>
      <c r="AA191" s="21">
        <v>0</v>
      </c>
    </row>
    <row r="192" spans="1:27" ht="16.8" x14ac:dyDescent="0.3">
      <c r="A192" s="83"/>
      <c r="B192" s="83"/>
      <c r="C192" s="82" t="s">
        <v>24</v>
      </c>
      <c r="D192" s="82"/>
      <c r="E192" s="72" t="s">
        <v>58</v>
      </c>
      <c r="F192" s="72"/>
      <c r="G192" s="21"/>
      <c r="H192" s="21">
        <v>4</v>
      </c>
      <c r="I192" s="21">
        <v>4</v>
      </c>
      <c r="J192" s="21">
        <v>4</v>
      </c>
      <c r="K192" s="21">
        <v>4</v>
      </c>
      <c r="L192" s="21">
        <v>4</v>
      </c>
      <c r="M192" s="21">
        <v>4</v>
      </c>
      <c r="N192" s="21">
        <v>4</v>
      </c>
      <c r="O192" s="21">
        <v>4</v>
      </c>
      <c r="P192" s="21">
        <v>4</v>
      </c>
      <c r="Q192" s="21">
        <v>4</v>
      </c>
      <c r="R192" s="21">
        <v>4</v>
      </c>
      <c r="S192" s="21">
        <v>4</v>
      </c>
      <c r="T192" s="21">
        <v>4</v>
      </c>
      <c r="U192" s="21">
        <v>4</v>
      </c>
      <c r="V192" s="21">
        <v>4</v>
      </c>
      <c r="W192" s="21">
        <v>4</v>
      </c>
      <c r="X192" s="41">
        <v>0</v>
      </c>
      <c r="Y192" s="21">
        <v>0</v>
      </c>
      <c r="Z192" s="21">
        <v>0</v>
      </c>
      <c r="AA192" s="21">
        <v>0</v>
      </c>
    </row>
    <row r="193" spans="1:27" ht="16.8" x14ac:dyDescent="0.3">
      <c r="A193" s="83"/>
      <c r="B193" s="83"/>
      <c r="C193" s="72"/>
      <c r="D193" s="72"/>
      <c r="E193" s="48"/>
      <c r="F193" s="4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 ht="16.8" x14ac:dyDescent="0.3">
      <c r="A194" s="83"/>
      <c r="B194" s="83" t="s">
        <v>25</v>
      </c>
      <c r="C194" s="82" t="s">
        <v>59</v>
      </c>
      <c r="D194" s="82"/>
      <c r="E194" s="72" t="s">
        <v>109</v>
      </c>
      <c r="F194" s="72"/>
      <c r="G194" s="21"/>
      <c r="H194" s="21">
        <v>3</v>
      </c>
      <c r="I194" s="21">
        <v>3</v>
      </c>
      <c r="J194" s="21">
        <v>3</v>
      </c>
      <c r="K194" s="21">
        <v>3</v>
      </c>
      <c r="L194" s="21">
        <v>3</v>
      </c>
      <c r="M194" s="21">
        <v>3</v>
      </c>
      <c r="N194" s="41">
        <v>0</v>
      </c>
      <c r="O194" s="21">
        <v>0</v>
      </c>
      <c r="P194" s="21">
        <v>0</v>
      </c>
      <c r="Q194" s="21">
        <v>0</v>
      </c>
      <c r="R194" s="21">
        <v>0</v>
      </c>
      <c r="S194" s="21">
        <v>0</v>
      </c>
      <c r="T194" s="21">
        <v>0</v>
      </c>
      <c r="U194" s="21">
        <v>0</v>
      </c>
      <c r="V194" s="21">
        <v>0</v>
      </c>
      <c r="W194" s="21">
        <v>0</v>
      </c>
      <c r="X194" s="21">
        <v>0</v>
      </c>
      <c r="Y194" s="21">
        <v>0</v>
      </c>
      <c r="Z194" s="21">
        <v>0</v>
      </c>
      <c r="AA194" s="21">
        <v>0</v>
      </c>
    </row>
    <row r="195" spans="1:27" ht="16.8" x14ac:dyDescent="0.3">
      <c r="A195" s="83"/>
      <c r="B195" s="83"/>
      <c r="C195" s="72"/>
      <c r="D195" s="72"/>
      <c r="E195" s="72"/>
      <c r="F195" s="72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1:27" ht="16.8" x14ac:dyDescent="0.3">
      <c r="A196" s="83"/>
      <c r="B196" s="83"/>
      <c r="C196" s="82" t="s">
        <v>60</v>
      </c>
      <c r="D196" s="82"/>
      <c r="E196" s="72" t="s">
        <v>109</v>
      </c>
      <c r="F196" s="72"/>
      <c r="G196" s="21"/>
      <c r="H196" s="21">
        <v>3</v>
      </c>
      <c r="I196" s="21">
        <v>3</v>
      </c>
      <c r="J196" s="21">
        <v>3</v>
      </c>
      <c r="K196" s="21">
        <v>3</v>
      </c>
      <c r="L196" s="21">
        <v>3</v>
      </c>
      <c r="M196" s="21">
        <v>3</v>
      </c>
      <c r="N196" s="21">
        <v>3</v>
      </c>
      <c r="O196" s="21">
        <v>3</v>
      </c>
      <c r="P196" s="41">
        <v>0</v>
      </c>
      <c r="Q196" s="21">
        <v>0</v>
      </c>
      <c r="R196" s="21">
        <v>0</v>
      </c>
      <c r="S196" s="21">
        <v>0</v>
      </c>
      <c r="T196" s="21">
        <v>0</v>
      </c>
      <c r="U196" s="21">
        <v>0</v>
      </c>
      <c r="V196" s="21">
        <v>0</v>
      </c>
      <c r="W196" s="21">
        <v>0</v>
      </c>
      <c r="X196" s="21">
        <v>0</v>
      </c>
      <c r="Y196" s="21">
        <v>0</v>
      </c>
      <c r="Z196" s="21">
        <v>0</v>
      </c>
      <c r="AA196" s="21">
        <v>0</v>
      </c>
    </row>
    <row r="197" spans="1:27" ht="16.8" x14ac:dyDescent="0.3">
      <c r="A197" s="83"/>
      <c r="B197" s="83"/>
      <c r="C197" s="72"/>
      <c r="D197" s="72"/>
      <c r="E197" s="72"/>
      <c r="F197" s="72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1:27" ht="16.8" x14ac:dyDescent="0.3">
      <c r="A198" s="83"/>
      <c r="B198" s="83"/>
      <c r="C198" s="82" t="s">
        <v>228</v>
      </c>
      <c r="D198" s="82"/>
      <c r="E198" s="72" t="s">
        <v>109</v>
      </c>
      <c r="F198" s="72"/>
      <c r="G198" s="21"/>
      <c r="H198" s="21">
        <v>1</v>
      </c>
      <c r="I198" s="21">
        <v>1</v>
      </c>
      <c r="J198" s="21">
        <v>1</v>
      </c>
      <c r="K198" s="21">
        <v>1</v>
      </c>
      <c r="L198" s="21">
        <v>1</v>
      </c>
      <c r="M198" s="21">
        <v>1</v>
      </c>
      <c r="N198" s="21">
        <v>1</v>
      </c>
      <c r="O198" s="21">
        <v>1</v>
      </c>
      <c r="P198" s="21">
        <v>1</v>
      </c>
      <c r="Q198" s="41">
        <v>0</v>
      </c>
      <c r="R198" s="21">
        <v>0</v>
      </c>
      <c r="S198" s="21">
        <v>0</v>
      </c>
      <c r="T198" s="21">
        <v>0</v>
      </c>
      <c r="U198" s="21">
        <v>0</v>
      </c>
      <c r="V198" s="21">
        <v>0</v>
      </c>
      <c r="W198" s="21">
        <v>0</v>
      </c>
      <c r="X198" s="21">
        <v>0</v>
      </c>
      <c r="Y198" s="21">
        <v>0</v>
      </c>
      <c r="Z198" s="21">
        <v>0</v>
      </c>
      <c r="AA198" s="21">
        <v>0</v>
      </c>
    </row>
    <row r="199" spans="1:27" ht="16.8" x14ac:dyDescent="0.3">
      <c r="A199" s="83"/>
      <c r="B199" s="83"/>
      <c r="C199" s="82" t="s">
        <v>61</v>
      </c>
      <c r="D199" s="82"/>
      <c r="E199" s="72" t="s">
        <v>109</v>
      </c>
      <c r="F199" s="72"/>
      <c r="G199" s="21"/>
      <c r="H199" s="21">
        <v>3</v>
      </c>
      <c r="I199" s="21">
        <v>3</v>
      </c>
      <c r="J199" s="21">
        <v>3</v>
      </c>
      <c r="K199" s="21">
        <v>3</v>
      </c>
      <c r="L199" s="21">
        <v>3</v>
      </c>
      <c r="M199" s="21">
        <v>3</v>
      </c>
      <c r="N199" s="21">
        <v>3</v>
      </c>
      <c r="O199" s="21">
        <v>3</v>
      </c>
      <c r="P199" s="21">
        <v>3</v>
      </c>
      <c r="Q199" s="21">
        <v>3</v>
      </c>
      <c r="R199" s="21">
        <v>3</v>
      </c>
      <c r="S199" s="21">
        <v>3</v>
      </c>
      <c r="T199" s="41">
        <v>0</v>
      </c>
      <c r="U199" s="21">
        <v>0</v>
      </c>
      <c r="V199" s="21">
        <v>0</v>
      </c>
      <c r="W199" s="21">
        <v>0</v>
      </c>
      <c r="X199" s="21">
        <v>0</v>
      </c>
      <c r="Y199" s="21">
        <v>0</v>
      </c>
      <c r="Z199" s="21">
        <v>0</v>
      </c>
      <c r="AA199" s="21">
        <v>0</v>
      </c>
    </row>
    <row r="200" spans="1:27" ht="16.8" x14ac:dyDescent="0.3">
      <c r="A200" s="83"/>
      <c r="B200" s="83"/>
      <c r="C200" s="72"/>
      <c r="D200" s="72"/>
      <c r="E200" s="48"/>
      <c r="F200" s="4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 ht="16.8" x14ac:dyDescent="0.3">
      <c r="A201" s="83"/>
      <c r="B201" s="83"/>
      <c r="C201" s="82" t="s">
        <v>62</v>
      </c>
      <c r="D201" s="82"/>
      <c r="E201" s="72" t="s">
        <v>109</v>
      </c>
      <c r="F201" s="72"/>
      <c r="G201" s="21"/>
      <c r="H201" s="21">
        <v>3</v>
      </c>
      <c r="I201" s="21">
        <v>3</v>
      </c>
      <c r="J201" s="21">
        <v>3</v>
      </c>
      <c r="K201" s="21">
        <v>3</v>
      </c>
      <c r="L201" s="21">
        <v>3</v>
      </c>
      <c r="M201" s="21">
        <v>3</v>
      </c>
      <c r="N201" s="21">
        <v>3</v>
      </c>
      <c r="O201" s="21">
        <v>3</v>
      </c>
      <c r="P201" s="21">
        <v>3</v>
      </c>
      <c r="Q201" s="21">
        <v>3</v>
      </c>
      <c r="R201" s="21">
        <v>3</v>
      </c>
      <c r="S201" s="21">
        <v>3</v>
      </c>
      <c r="T201" s="21">
        <v>3</v>
      </c>
      <c r="U201" s="21">
        <v>3</v>
      </c>
      <c r="V201" s="41">
        <v>0</v>
      </c>
      <c r="W201" s="21">
        <v>0</v>
      </c>
      <c r="X201" s="21">
        <v>0</v>
      </c>
      <c r="Y201" s="21">
        <v>0</v>
      </c>
      <c r="Z201" s="21">
        <v>0</v>
      </c>
      <c r="AA201" s="21">
        <v>0</v>
      </c>
    </row>
    <row r="202" spans="1:27" ht="16.8" x14ac:dyDescent="0.3">
      <c r="A202" s="83"/>
      <c r="B202" s="83"/>
      <c r="C202" s="72"/>
      <c r="D202" s="72"/>
      <c r="E202" s="72"/>
      <c r="F202" s="72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 ht="16.8" x14ac:dyDescent="0.3">
      <c r="A203" s="83"/>
      <c r="B203" s="83"/>
      <c r="C203" s="82" t="s">
        <v>63</v>
      </c>
      <c r="D203" s="82"/>
      <c r="E203" s="72" t="s">
        <v>109</v>
      </c>
      <c r="F203" s="72"/>
      <c r="G203" s="21"/>
      <c r="H203" s="21">
        <v>3</v>
      </c>
      <c r="I203" s="21">
        <v>3</v>
      </c>
      <c r="J203" s="21">
        <v>3</v>
      </c>
      <c r="K203" s="21">
        <v>3</v>
      </c>
      <c r="L203" s="21">
        <v>3</v>
      </c>
      <c r="M203" s="21">
        <v>3</v>
      </c>
      <c r="N203" s="21">
        <v>3</v>
      </c>
      <c r="O203" s="21">
        <v>3</v>
      </c>
      <c r="P203" s="21">
        <v>3</v>
      </c>
      <c r="Q203" s="21">
        <v>3</v>
      </c>
      <c r="R203" s="21">
        <v>3</v>
      </c>
      <c r="S203" s="21">
        <v>3</v>
      </c>
      <c r="T203" s="21">
        <v>3</v>
      </c>
      <c r="U203" s="21">
        <v>3</v>
      </c>
      <c r="V203" s="21">
        <v>3</v>
      </c>
      <c r="W203" s="41">
        <v>0</v>
      </c>
      <c r="X203" s="21">
        <v>0</v>
      </c>
      <c r="Y203" s="21">
        <v>0</v>
      </c>
      <c r="Z203" s="21">
        <v>0</v>
      </c>
      <c r="AA203" s="21">
        <v>0</v>
      </c>
    </row>
    <row r="204" spans="1:27" ht="16.8" x14ac:dyDescent="0.3">
      <c r="A204" s="83"/>
      <c r="B204" s="83"/>
      <c r="C204" s="72"/>
      <c r="D204" s="72"/>
      <c r="E204" s="58"/>
      <c r="F204" s="5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 ht="16.8" x14ac:dyDescent="0.3">
      <c r="A205" s="83"/>
      <c r="B205" s="83"/>
      <c r="C205" s="82" t="s">
        <v>64</v>
      </c>
      <c r="D205" s="82"/>
      <c r="E205" s="72" t="s">
        <v>109</v>
      </c>
      <c r="F205" s="72"/>
      <c r="G205" s="21"/>
      <c r="H205" s="21">
        <v>3</v>
      </c>
      <c r="I205" s="21">
        <v>3</v>
      </c>
      <c r="J205" s="21">
        <v>3</v>
      </c>
      <c r="K205" s="21">
        <v>3</v>
      </c>
      <c r="L205" s="21">
        <v>3</v>
      </c>
      <c r="M205" s="21">
        <v>3</v>
      </c>
      <c r="N205" s="21">
        <v>3</v>
      </c>
      <c r="O205" s="21">
        <v>3</v>
      </c>
      <c r="P205" s="21">
        <v>3</v>
      </c>
      <c r="Q205" s="21">
        <v>3</v>
      </c>
      <c r="R205" s="21">
        <v>3</v>
      </c>
      <c r="S205" s="21">
        <v>3</v>
      </c>
      <c r="T205" s="21">
        <v>3</v>
      </c>
      <c r="U205" s="21">
        <v>3</v>
      </c>
      <c r="V205" s="21">
        <v>3</v>
      </c>
      <c r="W205" s="21">
        <v>3</v>
      </c>
      <c r="X205" s="21">
        <v>3</v>
      </c>
      <c r="Y205" s="41">
        <v>0</v>
      </c>
      <c r="Z205" s="21">
        <v>0</v>
      </c>
      <c r="AA205" s="21">
        <v>0</v>
      </c>
    </row>
    <row r="206" spans="1:27" ht="16.8" x14ac:dyDescent="0.3">
      <c r="A206" s="83"/>
      <c r="B206" s="83"/>
      <c r="C206" s="72"/>
      <c r="D206" s="72"/>
      <c r="E206" s="48"/>
      <c r="F206" s="4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 ht="16.8" x14ac:dyDescent="0.3">
      <c r="A207" s="83"/>
      <c r="B207" s="83" t="s">
        <v>26</v>
      </c>
      <c r="C207" s="82" t="s">
        <v>65</v>
      </c>
      <c r="D207" s="82"/>
      <c r="E207" s="72" t="s">
        <v>107</v>
      </c>
      <c r="F207" s="72"/>
      <c r="G207" s="21"/>
      <c r="H207" s="21">
        <v>4</v>
      </c>
      <c r="I207" s="21">
        <v>4</v>
      </c>
      <c r="J207" s="21">
        <v>4</v>
      </c>
      <c r="K207" s="21">
        <v>4</v>
      </c>
      <c r="L207" s="21">
        <v>4</v>
      </c>
      <c r="M207" s="21">
        <v>4</v>
      </c>
      <c r="N207" s="41">
        <v>0</v>
      </c>
      <c r="O207" s="21">
        <v>0</v>
      </c>
      <c r="P207" s="21">
        <v>0</v>
      </c>
      <c r="Q207" s="21">
        <v>0</v>
      </c>
      <c r="R207" s="21">
        <v>0</v>
      </c>
      <c r="S207" s="21">
        <v>0</v>
      </c>
      <c r="T207" s="21">
        <v>0</v>
      </c>
      <c r="U207" s="21">
        <v>0</v>
      </c>
      <c r="V207" s="21">
        <v>0</v>
      </c>
      <c r="W207" s="21">
        <v>0</v>
      </c>
      <c r="X207" s="21">
        <v>0</v>
      </c>
      <c r="Y207" s="21">
        <v>0</v>
      </c>
      <c r="Z207" s="21">
        <v>0</v>
      </c>
      <c r="AA207" s="21">
        <v>0</v>
      </c>
    </row>
    <row r="208" spans="1:27" ht="16.8" x14ac:dyDescent="0.3">
      <c r="A208" s="83"/>
      <c r="B208" s="83"/>
      <c r="C208" s="72"/>
      <c r="D208" s="72"/>
      <c r="E208" s="72"/>
      <c r="F208" s="72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 ht="16.8" x14ac:dyDescent="0.3">
      <c r="A209" s="83"/>
      <c r="B209" s="83"/>
      <c r="C209" s="82" t="s">
        <v>66</v>
      </c>
      <c r="D209" s="82"/>
      <c r="E209" s="72" t="s">
        <v>107</v>
      </c>
      <c r="F209" s="72"/>
      <c r="G209" s="21"/>
      <c r="H209" s="21">
        <v>4</v>
      </c>
      <c r="I209" s="21">
        <v>4</v>
      </c>
      <c r="J209" s="21">
        <v>4</v>
      </c>
      <c r="K209" s="21">
        <v>4</v>
      </c>
      <c r="L209" s="21">
        <v>4</v>
      </c>
      <c r="M209" s="21">
        <v>4</v>
      </c>
      <c r="N209" s="21">
        <v>4</v>
      </c>
      <c r="O209" s="21">
        <v>4</v>
      </c>
      <c r="P209" s="41">
        <v>0</v>
      </c>
      <c r="Q209" s="21">
        <v>0</v>
      </c>
      <c r="R209" s="21">
        <v>0</v>
      </c>
      <c r="S209" s="21">
        <v>0</v>
      </c>
      <c r="T209" s="21">
        <v>0</v>
      </c>
      <c r="U209" s="21">
        <v>0</v>
      </c>
      <c r="V209" s="21">
        <v>0</v>
      </c>
      <c r="W209" s="21">
        <v>0</v>
      </c>
      <c r="X209" s="21">
        <v>0</v>
      </c>
      <c r="Y209" s="21">
        <v>0</v>
      </c>
      <c r="Z209" s="21">
        <v>0</v>
      </c>
      <c r="AA209" s="21">
        <v>0</v>
      </c>
    </row>
    <row r="210" spans="1:27" ht="16.8" x14ac:dyDescent="0.3">
      <c r="A210" s="83"/>
      <c r="B210" s="83"/>
      <c r="C210" s="72"/>
      <c r="D210" s="72"/>
      <c r="E210" s="72"/>
      <c r="F210" s="72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1:27" ht="16.8" x14ac:dyDescent="0.3">
      <c r="A211" s="83"/>
      <c r="B211" s="83"/>
      <c r="C211" s="82" t="s">
        <v>229</v>
      </c>
      <c r="D211" s="82"/>
      <c r="E211" s="72" t="s">
        <v>107</v>
      </c>
      <c r="F211" s="72"/>
      <c r="G211" s="21"/>
      <c r="H211" s="21">
        <v>2</v>
      </c>
      <c r="I211" s="21">
        <v>2</v>
      </c>
      <c r="J211" s="21">
        <v>2</v>
      </c>
      <c r="K211" s="21">
        <v>2</v>
      </c>
      <c r="L211" s="21">
        <v>2</v>
      </c>
      <c r="M211" s="21">
        <v>2</v>
      </c>
      <c r="N211" s="21">
        <v>2</v>
      </c>
      <c r="O211" s="21">
        <v>2</v>
      </c>
      <c r="P211" s="21">
        <v>2</v>
      </c>
      <c r="Q211" s="21">
        <v>2</v>
      </c>
      <c r="R211" s="41">
        <v>0</v>
      </c>
      <c r="S211" s="21">
        <v>0</v>
      </c>
      <c r="T211" s="21">
        <v>0</v>
      </c>
      <c r="U211" s="21">
        <v>0</v>
      </c>
      <c r="V211" s="21">
        <v>0</v>
      </c>
      <c r="W211" s="21">
        <v>0</v>
      </c>
      <c r="X211" s="21">
        <v>0</v>
      </c>
      <c r="Y211" s="21">
        <v>0</v>
      </c>
      <c r="Z211" s="21">
        <v>0</v>
      </c>
      <c r="AA211" s="21">
        <v>0</v>
      </c>
    </row>
    <row r="212" spans="1:27" ht="16.8" x14ac:dyDescent="0.3">
      <c r="A212" s="83"/>
      <c r="B212" s="83"/>
      <c r="C212" s="72"/>
      <c r="D212" s="72"/>
      <c r="E212" s="48"/>
      <c r="F212" s="49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1:27" ht="16.8" x14ac:dyDescent="0.3">
      <c r="A213" s="83"/>
      <c r="B213" s="83"/>
      <c r="C213" s="82" t="s">
        <v>67</v>
      </c>
      <c r="D213" s="82"/>
      <c r="E213" s="72" t="s">
        <v>107</v>
      </c>
      <c r="F213" s="72"/>
      <c r="G213" s="21"/>
      <c r="H213" s="21">
        <v>4</v>
      </c>
      <c r="I213" s="21">
        <v>4</v>
      </c>
      <c r="J213" s="21">
        <v>4</v>
      </c>
      <c r="K213" s="21">
        <v>4</v>
      </c>
      <c r="L213" s="21">
        <v>4</v>
      </c>
      <c r="M213" s="21">
        <v>4</v>
      </c>
      <c r="N213" s="21">
        <v>4</v>
      </c>
      <c r="O213" s="21">
        <v>4</v>
      </c>
      <c r="P213" s="21">
        <v>4</v>
      </c>
      <c r="Q213" s="21">
        <v>4</v>
      </c>
      <c r="R213" s="21">
        <v>4</v>
      </c>
      <c r="S213" s="21">
        <v>4</v>
      </c>
      <c r="T213" s="41">
        <v>0</v>
      </c>
      <c r="U213" s="21">
        <v>0</v>
      </c>
      <c r="V213" s="21">
        <v>0</v>
      </c>
      <c r="W213" s="21">
        <v>0</v>
      </c>
      <c r="X213" s="21">
        <v>0</v>
      </c>
      <c r="Y213" s="21">
        <v>0</v>
      </c>
      <c r="Z213" s="21">
        <v>0</v>
      </c>
      <c r="AA213" s="21">
        <v>0</v>
      </c>
    </row>
    <row r="214" spans="1:27" ht="16.8" x14ac:dyDescent="0.3">
      <c r="A214" s="83"/>
      <c r="B214" s="83"/>
      <c r="C214" s="82" t="s">
        <v>68</v>
      </c>
      <c r="D214" s="82"/>
      <c r="E214" s="72" t="s">
        <v>107</v>
      </c>
      <c r="F214" s="72"/>
      <c r="G214" s="21"/>
      <c r="H214" s="21">
        <v>4</v>
      </c>
      <c r="I214" s="21">
        <v>4</v>
      </c>
      <c r="J214" s="21">
        <v>4</v>
      </c>
      <c r="K214" s="21">
        <v>4</v>
      </c>
      <c r="L214" s="21">
        <v>4</v>
      </c>
      <c r="M214" s="21">
        <v>4</v>
      </c>
      <c r="N214" s="21">
        <v>4</v>
      </c>
      <c r="O214" s="21">
        <v>4</v>
      </c>
      <c r="P214" s="21">
        <v>4</v>
      </c>
      <c r="Q214" s="21">
        <v>4</v>
      </c>
      <c r="R214" s="21">
        <v>4</v>
      </c>
      <c r="S214" s="21">
        <v>4</v>
      </c>
      <c r="T214" s="21">
        <v>4</v>
      </c>
      <c r="U214" s="21">
        <v>4</v>
      </c>
      <c r="V214" s="41">
        <v>0</v>
      </c>
      <c r="W214" s="21">
        <v>0</v>
      </c>
      <c r="X214" s="21">
        <v>0</v>
      </c>
      <c r="Y214" s="21">
        <v>0</v>
      </c>
      <c r="Z214" s="21">
        <v>0</v>
      </c>
      <c r="AA214" s="21">
        <v>0</v>
      </c>
    </row>
    <row r="215" spans="1:27" ht="16.8" x14ac:dyDescent="0.3">
      <c r="A215" s="83"/>
      <c r="B215" s="83"/>
      <c r="C215" s="72"/>
      <c r="D215" s="72"/>
      <c r="E215" s="72"/>
      <c r="F215" s="72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 ht="16.8" x14ac:dyDescent="0.3">
      <c r="A216" s="83"/>
      <c r="B216" s="83"/>
      <c r="C216" s="82" t="s">
        <v>69</v>
      </c>
      <c r="D216" s="82"/>
      <c r="E216" s="72" t="s">
        <v>107</v>
      </c>
      <c r="F216" s="72"/>
      <c r="G216" s="21"/>
      <c r="H216" s="21">
        <v>4</v>
      </c>
      <c r="I216" s="21">
        <v>4</v>
      </c>
      <c r="J216" s="21">
        <v>4</v>
      </c>
      <c r="K216" s="21">
        <v>4</v>
      </c>
      <c r="L216" s="21">
        <v>4</v>
      </c>
      <c r="M216" s="21">
        <v>4</v>
      </c>
      <c r="N216" s="21">
        <v>4</v>
      </c>
      <c r="O216" s="21">
        <v>4</v>
      </c>
      <c r="P216" s="21">
        <v>4</v>
      </c>
      <c r="Q216" s="21">
        <v>4</v>
      </c>
      <c r="R216" s="21">
        <v>4</v>
      </c>
      <c r="S216" s="21">
        <v>4</v>
      </c>
      <c r="T216" s="21">
        <v>4</v>
      </c>
      <c r="U216" s="21">
        <v>4</v>
      </c>
      <c r="V216" s="21">
        <v>4</v>
      </c>
      <c r="W216" s="41">
        <v>0</v>
      </c>
      <c r="X216" s="21">
        <v>0</v>
      </c>
      <c r="Y216" s="21">
        <v>0</v>
      </c>
      <c r="Z216" s="21">
        <v>0</v>
      </c>
      <c r="AA216" s="21">
        <v>0</v>
      </c>
    </row>
    <row r="217" spans="1:27" ht="16.8" x14ac:dyDescent="0.3">
      <c r="A217" s="83"/>
      <c r="B217" s="83"/>
      <c r="C217" s="72"/>
      <c r="D217" s="72"/>
      <c r="E217" s="48"/>
      <c r="F217" s="49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1:27" ht="16.8" x14ac:dyDescent="0.3">
      <c r="A218" s="83"/>
      <c r="B218" s="83"/>
      <c r="C218" s="82" t="s">
        <v>70</v>
      </c>
      <c r="D218" s="82"/>
      <c r="E218" s="72" t="s">
        <v>107</v>
      </c>
      <c r="F218" s="72"/>
      <c r="G218" s="21"/>
      <c r="H218" s="21">
        <v>4</v>
      </c>
      <c r="I218" s="21">
        <v>4</v>
      </c>
      <c r="J218" s="21">
        <v>4</v>
      </c>
      <c r="K218" s="21">
        <v>4</v>
      </c>
      <c r="L218" s="21">
        <v>4</v>
      </c>
      <c r="M218" s="21">
        <v>4</v>
      </c>
      <c r="N218" s="21">
        <v>4</v>
      </c>
      <c r="O218" s="21">
        <v>4</v>
      </c>
      <c r="P218" s="21">
        <v>4</v>
      </c>
      <c r="Q218" s="21">
        <v>4</v>
      </c>
      <c r="R218" s="21">
        <v>4</v>
      </c>
      <c r="S218" s="21">
        <v>4</v>
      </c>
      <c r="T218" s="21">
        <v>4</v>
      </c>
      <c r="U218" s="21">
        <v>4</v>
      </c>
      <c r="V218" s="21">
        <v>4</v>
      </c>
      <c r="W218" s="21">
        <v>4</v>
      </c>
      <c r="X218" s="21">
        <v>4</v>
      </c>
      <c r="Y218" s="41">
        <v>0</v>
      </c>
      <c r="Z218" s="21">
        <v>0</v>
      </c>
      <c r="AA218" s="21">
        <v>0</v>
      </c>
    </row>
    <row r="219" spans="1:27" ht="16.8" x14ac:dyDescent="0.3">
      <c r="A219" s="83"/>
      <c r="B219" s="83"/>
      <c r="C219" s="48"/>
      <c r="D219" s="49"/>
      <c r="E219" s="48"/>
      <c r="F219" s="49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 ht="16.8" x14ac:dyDescent="0.3">
      <c r="A220" s="83"/>
      <c r="B220" s="83" t="s">
        <v>27</v>
      </c>
      <c r="C220" s="82" t="s">
        <v>59</v>
      </c>
      <c r="D220" s="82"/>
      <c r="E220" s="72" t="s">
        <v>28</v>
      </c>
      <c r="F220" s="72"/>
      <c r="G220" s="21"/>
      <c r="H220" s="21">
        <v>3</v>
      </c>
      <c r="I220" s="21">
        <v>3</v>
      </c>
      <c r="J220" s="21">
        <v>3</v>
      </c>
      <c r="K220" s="21">
        <v>3</v>
      </c>
      <c r="L220" s="21">
        <v>3</v>
      </c>
      <c r="M220" s="21">
        <v>3</v>
      </c>
      <c r="N220" s="21">
        <v>3</v>
      </c>
      <c r="O220" s="41">
        <v>0</v>
      </c>
      <c r="P220" s="21">
        <v>0</v>
      </c>
      <c r="Q220" s="21">
        <v>0</v>
      </c>
      <c r="R220" s="21">
        <v>0</v>
      </c>
      <c r="S220" s="21">
        <v>0</v>
      </c>
      <c r="T220" s="21">
        <v>0</v>
      </c>
      <c r="U220" s="21">
        <v>0</v>
      </c>
      <c r="V220" s="21">
        <v>0</v>
      </c>
      <c r="W220" s="21">
        <v>0</v>
      </c>
      <c r="X220" s="21">
        <v>0</v>
      </c>
      <c r="Y220" s="21">
        <v>0</v>
      </c>
      <c r="Z220" s="21">
        <v>0</v>
      </c>
      <c r="AA220" s="21">
        <v>0</v>
      </c>
    </row>
    <row r="221" spans="1:27" ht="16.8" x14ac:dyDescent="0.3">
      <c r="A221" s="83"/>
      <c r="B221" s="83"/>
      <c r="C221" s="82" t="s">
        <v>60</v>
      </c>
      <c r="D221" s="82"/>
      <c r="E221" s="72" t="s">
        <v>28</v>
      </c>
      <c r="F221" s="72"/>
      <c r="G221" s="21"/>
      <c r="H221" s="21">
        <v>1</v>
      </c>
      <c r="I221" s="21">
        <v>1</v>
      </c>
      <c r="J221" s="21">
        <v>1</v>
      </c>
      <c r="K221" s="21">
        <v>1</v>
      </c>
      <c r="L221" s="21">
        <v>1</v>
      </c>
      <c r="M221" s="21">
        <v>1</v>
      </c>
      <c r="N221" s="21">
        <v>1</v>
      </c>
      <c r="O221" s="21">
        <v>1</v>
      </c>
      <c r="P221" s="21">
        <v>1</v>
      </c>
      <c r="Q221" s="21">
        <v>1</v>
      </c>
      <c r="R221" s="21">
        <v>1</v>
      </c>
      <c r="S221" s="21">
        <v>1</v>
      </c>
      <c r="T221" s="21">
        <v>1</v>
      </c>
      <c r="U221" s="21">
        <v>1</v>
      </c>
      <c r="V221" s="21">
        <v>1</v>
      </c>
      <c r="W221" s="21">
        <v>1</v>
      </c>
      <c r="X221" s="21">
        <v>1</v>
      </c>
      <c r="Y221" s="21">
        <v>1</v>
      </c>
      <c r="Z221" s="21">
        <v>1</v>
      </c>
      <c r="AA221" s="21">
        <v>0</v>
      </c>
    </row>
    <row r="222" spans="1:27" ht="16.8" x14ac:dyDescent="0.3">
      <c r="A222" s="83"/>
      <c r="B222" s="83"/>
      <c r="C222" s="82" t="s">
        <v>228</v>
      </c>
      <c r="D222" s="82"/>
      <c r="E222" s="72" t="s">
        <v>28</v>
      </c>
      <c r="F222" s="72"/>
      <c r="G222" s="21"/>
      <c r="H222" s="21">
        <v>1</v>
      </c>
      <c r="I222" s="21">
        <v>1</v>
      </c>
      <c r="J222" s="21">
        <v>1</v>
      </c>
      <c r="K222" s="21">
        <v>1</v>
      </c>
      <c r="L222" s="21">
        <v>1</v>
      </c>
      <c r="M222" s="21">
        <v>1</v>
      </c>
      <c r="N222" s="21">
        <v>1</v>
      </c>
      <c r="O222" s="21">
        <v>1</v>
      </c>
      <c r="P222" s="21">
        <v>1</v>
      </c>
      <c r="Q222" s="21">
        <v>1</v>
      </c>
      <c r="R222" s="21">
        <v>1</v>
      </c>
      <c r="S222" s="41">
        <v>0</v>
      </c>
      <c r="T222" s="21">
        <v>0</v>
      </c>
      <c r="U222" s="21">
        <v>0</v>
      </c>
      <c r="V222" s="21">
        <v>0</v>
      </c>
      <c r="W222" s="21">
        <v>0</v>
      </c>
      <c r="X222" s="21">
        <v>0</v>
      </c>
      <c r="Y222" s="21">
        <v>0</v>
      </c>
      <c r="Z222" s="21">
        <v>0</v>
      </c>
      <c r="AA222" s="21">
        <v>0</v>
      </c>
    </row>
    <row r="223" spans="1:27" ht="16.8" x14ac:dyDescent="0.3">
      <c r="A223" s="83"/>
      <c r="B223" s="83"/>
      <c r="C223" s="82" t="s">
        <v>61</v>
      </c>
      <c r="D223" s="82"/>
      <c r="E223" s="72" t="s">
        <v>28</v>
      </c>
      <c r="F223" s="72"/>
      <c r="G223" s="21"/>
      <c r="H223" s="21">
        <v>3</v>
      </c>
      <c r="I223" s="21">
        <v>3</v>
      </c>
      <c r="J223" s="21">
        <v>3</v>
      </c>
      <c r="K223" s="21">
        <v>3</v>
      </c>
      <c r="L223" s="21">
        <v>3</v>
      </c>
      <c r="M223" s="21">
        <v>3</v>
      </c>
      <c r="N223" s="21">
        <v>3</v>
      </c>
      <c r="O223" s="21">
        <v>3</v>
      </c>
      <c r="P223" s="21">
        <v>3</v>
      </c>
      <c r="Q223" s="21">
        <v>3</v>
      </c>
      <c r="R223" s="21">
        <v>3</v>
      </c>
      <c r="S223" s="21">
        <v>3</v>
      </c>
      <c r="T223" s="21">
        <v>3</v>
      </c>
      <c r="U223" s="41">
        <v>0</v>
      </c>
      <c r="V223" s="21">
        <v>0</v>
      </c>
      <c r="W223" s="21">
        <v>0</v>
      </c>
      <c r="X223" s="21">
        <v>0</v>
      </c>
      <c r="Y223" s="21">
        <v>0</v>
      </c>
      <c r="Z223" s="21">
        <v>0</v>
      </c>
      <c r="AA223" s="21">
        <v>0</v>
      </c>
    </row>
    <row r="224" spans="1:27" ht="16.8" x14ac:dyDescent="0.3">
      <c r="A224" s="83"/>
      <c r="B224" s="83"/>
      <c r="C224" s="82" t="s">
        <v>62</v>
      </c>
      <c r="D224" s="82"/>
      <c r="E224" s="72" t="s">
        <v>28</v>
      </c>
      <c r="F224" s="72"/>
      <c r="G224" s="21"/>
      <c r="H224" s="21">
        <v>3</v>
      </c>
      <c r="I224" s="21">
        <v>3</v>
      </c>
      <c r="J224" s="21">
        <v>3</v>
      </c>
      <c r="K224" s="21">
        <v>3</v>
      </c>
      <c r="L224" s="21">
        <v>3</v>
      </c>
      <c r="M224" s="21">
        <v>3</v>
      </c>
      <c r="N224" s="21">
        <v>3</v>
      </c>
      <c r="O224" s="21">
        <v>3</v>
      </c>
      <c r="P224" s="21">
        <v>3</v>
      </c>
      <c r="Q224" s="21">
        <v>3</v>
      </c>
      <c r="R224" s="21">
        <v>3</v>
      </c>
      <c r="S224" s="21">
        <v>3</v>
      </c>
      <c r="T224" s="21">
        <v>3</v>
      </c>
      <c r="U224" s="21">
        <v>3</v>
      </c>
      <c r="V224" s="41">
        <v>0</v>
      </c>
      <c r="W224" s="21">
        <v>0</v>
      </c>
      <c r="X224" s="21">
        <v>0</v>
      </c>
      <c r="Y224" s="21">
        <v>0</v>
      </c>
      <c r="Z224" s="21">
        <v>0</v>
      </c>
      <c r="AA224" s="21">
        <v>0</v>
      </c>
    </row>
    <row r="225" spans="1:27" ht="16.8" x14ac:dyDescent="0.3">
      <c r="A225" s="83"/>
      <c r="B225" s="83"/>
      <c r="C225" s="72"/>
      <c r="D225" s="72"/>
      <c r="E225" s="48"/>
      <c r="F225" s="49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spans="1:27" ht="16.8" x14ac:dyDescent="0.3">
      <c r="A226" s="83"/>
      <c r="B226" s="83"/>
      <c r="C226" s="82" t="s">
        <v>63</v>
      </c>
      <c r="D226" s="82"/>
      <c r="E226" s="72" t="s">
        <v>28</v>
      </c>
      <c r="F226" s="72"/>
      <c r="G226" s="21"/>
      <c r="H226" s="21">
        <v>3</v>
      </c>
      <c r="I226" s="21">
        <v>3</v>
      </c>
      <c r="J226" s="21">
        <v>3</v>
      </c>
      <c r="K226" s="21">
        <v>3</v>
      </c>
      <c r="L226" s="21">
        <v>3</v>
      </c>
      <c r="M226" s="21">
        <v>3</v>
      </c>
      <c r="N226" s="21">
        <v>3</v>
      </c>
      <c r="O226" s="21">
        <v>3</v>
      </c>
      <c r="P226" s="21">
        <v>3</v>
      </c>
      <c r="Q226" s="21">
        <v>3</v>
      </c>
      <c r="R226" s="21">
        <v>3</v>
      </c>
      <c r="S226" s="21">
        <v>3</v>
      </c>
      <c r="T226" s="21">
        <v>3</v>
      </c>
      <c r="U226" s="21">
        <v>3</v>
      </c>
      <c r="V226" s="21">
        <v>3</v>
      </c>
      <c r="W226" s="21">
        <v>3</v>
      </c>
      <c r="X226" s="41">
        <v>0</v>
      </c>
      <c r="Y226" s="21">
        <v>0</v>
      </c>
      <c r="Z226" s="21">
        <v>0</v>
      </c>
      <c r="AA226" s="21">
        <v>0</v>
      </c>
    </row>
    <row r="227" spans="1:27" ht="16.8" x14ac:dyDescent="0.3">
      <c r="A227" s="83"/>
      <c r="B227" s="83"/>
      <c r="C227" s="72"/>
      <c r="D227" s="72"/>
      <c r="E227" s="48"/>
      <c r="F227" s="49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spans="1:27" ht="16.8" x14ac:dyDescent="0.3">
      <c r="A228" s="83"/>
      <c r="B228" s="83"/>
      <c r="C228" s="82" t="s">
        <v>72</v>
      </c>
      <c r="D228" s="82"/>
      <c r="E228" s="72" t="s">
        <v>28</v>
      </c>
      <c r="F228" s="72"/>
      <c r="G228" s="21"/>
      <c r="H228" s="21">
        <v>3</v>
      </c>
      <c r="I228" s="21">
        <v>3</v>
      </c>
      <c r="J228" s="21">
        <v>3</v>
      </c>
      <c r="K228" s="21">
        <v>3</v>
      </c>
      <c r="L228" s="21">
        <v>3</v>
      </c>
      <c r="M228" s="21">
        <v>3</v>
      </c>
      <c r="N228" s="21">
        <v>3</v>
      </c>
      <c r="O228" s="21">
        <v>3</v>
      </c>
      <c r="P228" s="21">
        <v>3</v>
      </c>
      <c r="Q228" s="21">
        <v>3</v>
      </c>
      <c r="R228" s="21">
        <v>3</v>
      </c>
      <c r="S228" s="21">
        <v>3</v>
      </c>
      <c r="T228" s="21">
        <v>3</v>
      </c>
      <c r="U228" s="21">
        <v>3</v>
      </c>
      <c r="V228" s="21">
        <v>3</v>
      </c>
      <c r="W228" s="21">
        <v>1</v>
      </c>
      <c r="X228" s="21">
        <v>1</v>
      </c>
      <c r="Y228" s="41">
        <v>0</v>
      </c>
      <c r="Z228" s="21">
        <v>0</v>
      </c>
      <c r="AA228" s="21">
        <v>0</v>
      </c>
    </row>
    <row r="229" spans="1:27" ht="16.8" x14ac:dyDescent="0.3">
      <c r="A229" s="83"/>
      <c r="B229" s="83"/>
      <c r="C229" s="72"/>
      <c r="D229" s="72"/>
      <c r="E229" s="48"/>
      <c r="F229" s="49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spans="1:27" ht="16.8" x14ac:dyDescent="0.3">
      <c r="A230" s="83"/>
      <c r="B230" s="83" t="s">
        <v>76</v>
      </c>
      <c r="C230" s="48" t="s">
        <v>76</v>
      </c>
      <c r="D230" s="49"/>
      <c r="E230" s="72" t="s">
        <v>19</v>
      </c>
      <c r="F230" s="72"/>
      <c r="G230" s="21"/>
      <c r="H230" s="21">
        <v>12</v>
      </c>
      <c r="I230" s="21">
        <v>12</v>
      </c>
      <c r="J230" s="21">
        <v>12</v>
      </c>
      <c r="K230" s="21">
        <v>12</v>
      </c>
      <c r="L230" s="21">
        <v>12</v>
      </c>
      <c r="M230" s="21">
        <v>12</v>
      </c>
      <c r="N230" s="21">
        <v>12</v>
      </c>
      <c r="O230" s="21">
        <v>12</v>
      </c>
      <c r="P230" s="21">
        <v>12</v>
      </c>
      <c r="Q230" s="21">
        <v>12</v>
      </c>
      <c r="R230" s="21">
        <v>12</v>
      </c>
      <c r="S230" s="21">
        <v>12</v>
      </c>
      <c r="T230" s="21">
        <v>12</v>
      </c>
      <c r="U230" s="21">
        <v>12</v>
      </c>
      <c r="V230" s="21">
        <v>12</v>
      </c>
      <c r="W230" s="21">
        <v>12</v>
      </c>
      <c r="X230" s="21">
        <v>12</v>
      </c>
      <c r="Y230" s="21">
        <v>12</v>
      </c>
      <c r="Z230" s="41">
        <v>0</v>
      </c>
      <c r="AA230" s="21">
        <v>0</v>
      </c>
    </row>
    <row r="231" spans="1:27" ht="16.8" x14ac:dyDescent="0.3">
      <c r="A231" s="83"/>
      <c r="B231" s="83"/>
      <c r="C231" s="82" t="s">
        <v>77</v>
      </c>
      <c r="D231" s="82"/>
      <c r="E231" s="72" t="s">
        <v>19</v>
      </c>
      <c r="F231" s="72"/>
      <c r="G231" s="21"/>
      <c r="H231" s="21">
        <v>4</v>
      </c>
      <c r="I231" s="21">
        <v>4</v>
      </c>
      <c r="J231" s="21">
        <v>4</v>
      </c>
      <c r="K231" s="21">
        <v>4</v>
      </c>
      <c r="L231" s="21">
        <v>4</v>
      </c>
      <c r="M231" s="21">
        <v>4</v>
      </c>
      <c r="N231" s="21">
        <v>4</v>
      </c>
      <c r="O231" s="21">
        <v>4</v>
      </c>
      <c r="P231" s="21">
        <v>4</v>
      </c>
      <c r="Q231" s="21">
        <v>4</v>
      </c>
      <c r="R231" s="21">
        <v>4</v>
      </c>
      <c r="S231" s="21">
        <v>4</v>
      </c>
      <c r="T231" s="21">
        <v>4</v>
      </c>
      <c r="U231" s="21">
        <v>4</v>
      </c>
      <c r="V231" s="21">
        <v>4</v>
      </c>
      <c r="W231" s="21">
        <v>4</v>
      </c>
      <c r="X231" s="21">
        <v>4</v>
      </c>
      <c r="Y231" s="21">
        <v>4</v>
      </c>
      <c r="Z231" s="21">
        <v>4</v>
      </c>
      <c r="AA231" s="41">
        <v>0</v>
      </c>
    </row>
    <row r="232" spans="1:27" ht="16.8" x14ac:dyDescent="0.3">
      <c r="A232" s="83"/>
      <c r="B232" s="83"/>
      <c r="C232" s="82" t="s">
        <v>78</v>
      </c>
      <c r="D232" s="82"/>
      <c r="E232" s="72" t="s">
        <v>19</v>
      </c>
      <c r="F232" s="72"/>
      <c r="G232" s="21"/>
      <c r="H232" s="21">
        <v>4</v>
      </c>
      <c r="I232" s="21">
        <v>4</v>
      </c>
      <c r="J232" s="21">
        <v>4</v>
      </c>
      <c r="K232" s="21">
        <v>4</v>
      </c>
      <c r="L232" s="21">
        <v>4</v>
      </c>
      <c r="M232" s="21">
        <v>4</v>
      </c>
      <c r="N232" s="21">
        <v>4</v>
      </c>
      <c r="O232" s="21">
        <v>4</v>
      </c>
      <c r="P232" s="21">
        <v>4</v>
      </c>
      <c r="Q232" s="21">
        <v>4</v>
      </c>
      <c r="R232" s="21">
        <v>4</v>
      </c>
      <c r="S232" s="21">
        <v>4</v>
      </c>
      <c r="T232" s="21">
        <v>4</v>
      </c>
      <c r="U232" s="21">
        <v>4</v>
      </c>
      <c r="V232" s="21">
        <v>4</v>
      </c>
      <c r="W232" s="21">
        <v>4</v>
      </c>
      <c r="X232" s="21">
        <v>4</v>
      </c>
      <c r="Y232" s="21">
        <v>4</v>
      </c>
      <c r="Z232" s="21">
        <v>4</v>
      </c>
      <c r="AA232" s="41">
        <v>0</v>
      </c>
    </row>
    <row r="233" spans="1:27" ht="16.8" x14ac:dyDescent="0.3">
      <c r="A233" s="83"/>
      <c r="B233" s="65" t="s">
        <v>14</v>
      </c>
      <c r="C233" s="65"/>
      <c r="D233" s="65"/>
      <c r="E233" s="66" t="s">
        <v>13</v>
      </c>
      <c r="F233" s="66"/>
      <c r="G233" s="21"/>
      <c r="H233" s="21">
        <f ca="1">SUM(H148:H242)</f>
        <v>217</v>
      </c>
      <c r="I233" s="21">
        <f ca="1">SUM(I148:I242)</f>
        <v>211</v>
      </c>
      <c r="J233" s="21">
        <f ca="1">SUM(J148:J242)</f>
        <v>207</v>
      </c>
      <c r="K233" s="21">
        <f ca="1">SUM(K148:K242)</f>
        <v>191</v>
      </c>
      <c r="L233" s="21">
        <f ca="1">SUM(L148:L242)</f>
        <v>184</v>
      </c>
      <c r="M233" s="21">
        <f ca="1">SUM(M148:M242)</f>
        <v>171</v>
      </c>
      <c r="N233" s="21">
        <f ca="1">SUM(N148:N242)</f>
        <v>164</v>
      </c>
      <c r="O233" s="21">
        <f ca="1">SUM(O148:O242)</f>
        <v>148</v>
      </c>
      <c r="P233" s="21">
        <f ca="1">SUM(P148:P242)</f>
        <v>141</v>
      </c>
      <c r="Q233" s="21">
        <f ca="1">SUM(Q148:Q242)</f>
        <v>135</v>
      </c>
      <c r="R233" s="21">
        <f ca="1">SUM(R148:R242)</f>
        <v>121</v>
      </c>
      <c r="S233" s="21">
        <f ca="1">SUM(S148:S242)</f>
        <v>107</v>
      </c>
      <c r="T233" s="21">
        <f ca="1">SUM(T148:T242)</f>
        <v>100</v>
      </c>
      <c r="U233" s="21">
        <f ca="1">SUM(U148:U242)</f>
        <v>86</v>
      </c>
      <c r="V233" s="21">
        <f ca="1">SUM(V148:V242)</f>
        <v>61</v>
      </c>
      <c r="W233" s="21">
        <f ca="1">SUM(W148:W242)</f>
        <v>56</v>
      </c>
      <c r="X233" s="21">
        <f ca="1">SUM(X148:X242)</f>
        <v>29</v>
      </c>
      <c r="Y233" s="21">
        <f ca="1">SUM(Y148:Y242)</f>
        <v>21</v>
      </c>
      <c r="Z233" s="21">
        <f ca="1">SUM(Z148:Z242)</f>
        <v>9</v>
      </c>
      <c r="AA233" s="21">
        <f ca="1">SUM(AA148:AA242)</f>
        <v>0</v>
      </c>
    </row>
  </sheetData>
  <mergeCells count="344">
    <mergeCell ref="C152:D152"/>
    <mergeCell ref="E152:F152"/>
    <mergeCell ref="C160:D160"/>
    <mergeCell ref="E165:F165"/>
    <mergeCell ref="E189:F189"/>
    <mergeCell ref="E204:F204"/>
    <mergeCell ref="E187:F187"/>
    <mergeCell ref="E181:F181"/>
    <mergeCell ref="C181:D181"/>
    <mergeCell ref="E178:F178"/>
    <mergeCell ref="E176:F176"/>
    <mergeCell ref="G103:H103"/>
    <mergeCell ref="G102:H102"/>
    <mergeCell ref="E185:F185"/>
    <mergeCell ref="E170:F170"/>
    <mergeCell ref="E160:F160"/>
    <mergeCell ref="C229:D229"/>
    <mergeCell ref="B230:B232"/>
    <mergeCell ref="E230:F230"/>
    <mergeCell ref="C231:D231"/>
    <mergeCell ref="E231:F231"/>
    <mergeCell ref="C232:D232"/>
    <mergeCell ref="E232:F232"/>
    <mergeCell ref="B233:D233"/>
    <mergeCell ref="E233:F233"/>
    <mergeCell ref="C215:D215"/>
    <mergeCell ref="E215:F215"/>
    <mergeCell ref="C216:D216"/>
    <mergeCell ref="E216:F216"/>
    <mergeCell ref="C217:D217"/>
    <mergeCell ref="C218:D218"/>
    <mergeCell ref="E218:F218"/>
    <mergeCell ref="B220:B229"/>
    <mergeCell ref="C220:D220"/>
    <mergeCell ref="E220:F220"/>
    <mergeCell ref="C221:D221"/>
    <mergeCell ref="E221:F221"/>
    <mergeCell ref="C222:D222"/>
    <mergeCell ref="E222:F222"/>
    <mergeCell ref="C223:D223"/>
    <mergeCell ref="E223:F223"/>
    <mergeCell ref="C224:D224"/>
    <mergeCell ref="E224:F224"/>
    <mergeCell ref="C225:D225"/>
    <mergeCell ref="C226:D226"/>
    <mergeCell ref="E226:F226"/>
    <mergeCell ref="C227:D227"/>
    <mergeCell ref="C228:D228"/>
    <mergeCell ref="E228:F228"/>
    <mergeCell ref="C202:D202"/>
    <mergeCell ref="E202:F202"/>
    <mergeCell ref="C203:D203"/>
    <mergeCell ref="E203:F203"/>
    <mergeCell ref="C204:D204"/>
    <mergeCell ref="C205:D205"/>
    <mergeCell ref="E205:F205"/>
    <mergeCell ref="C206:D206"/>
    <mergeCell ref="B207:B219"/>
    <mergeCell ref="C207:D207"/>
    <mergeCell ref="E207:F207"/>
    <mergeCell ref="C208:D208"/>
    <mergeCell ref="E208:F208"/>
    <mergeCell ref="C209:D209"/>
    <mergeCell ref="E209:F209"/>
    <mergeCell ref="C210:D210"/>
    <mergeCell ref="E210:F210"/>
    <mergeCell ref="C211:D211"/>
    <mergeCell ref="E211:F211"/>
    <mergeCell ref="C212:D212"/>
    <mergeCell ref="C213:D213"/>
    <mergeCell ref="E213:F213"/>
    <mergeCell ref="C214:D214"/>
    <mergeCell ref="E214:F214"/>
    <mergeCell ref="C189:D189"/>
    <mergeCell ref="C190:D190"/>
    <mergeCell ref="E190:F190"/>
    <mergeCell ref="C191:D191"/>
    <mergeCell ref="E191:F191"/>
    <mergeCell ref="C192:D192"/>
    <mergeCell ref="E192:F192"/>
    <mergeCell ref="C193:D193"/>
    <mergeCell ref="B194:B206"/>
    <mergeCell ref="C194:D194"/>
    <mergeCell ref="E194:F194"/>
    <mergeCell ref="C195:D195"/>
    <mergeCell ref="E195:F195"/>
    <mergeCell ref="C196:D196"/>
    <mergeCell ref="E196:F196"/>
    <mergeCell ref="C197:D197"/>
    <mergeCell ref="E197:F197"/>
    <mergeCell ref="C198:D198"/>
    <mergeCell ref="E198:F198"/>
    <mergeCell ref="C199:D199"/>
    <mergeCell ref="E199:F199"/>
    <mergeCell ref="C200:D200"/>
    <mergeCell ref="C201:D201"/>
    <mergeCell ref="E201:F201"/>
    <mergeCell ref="E183:F183"/>
    <mergeCell ref="C184:D184"/>
    <mergeCell ref="E184:F184"/>
    <mergeCell ref="C185:D185"/>
    <mergeCell ref="C186:D186"/>
    <mergeCell ref="E186:F186"/>
    <mergeCell ref="C187:D187"/>
    <mergeCell ref="C188:D188"/>
    <mergeCell ref="E188:F188"/>
    <mergeCell ref="E169:F169"/>
    <mergeCell ref="C170:D170"/>
    <mergeCell ref="B171:B193"/>
    <mergeCell ref="C171:D171"/>
    <mergeCell ref="E171:F171"/>
    <mergeCell ref="C172:D172"/>
    <mergeCell ref="E172:F172"/>
    <mergeCell ref="C173:D173"/>
    <mergeCell ref="E173:F173"/>
    <mergeCell ref="C174:D174"/>
    <mergeCell ref="E174:F174"/>
    <mergeCell ref="C175:D175"/>
    <mergeCell ref="E175:F175"/>
    <mergeCell ref="C176:D176"/>
    <mergeCell ref="C177:D177"/>
    <mergeCell ref="E177:F177"/>
    <mergeCell ref="C178:D178"/>
    <mergeCell ref="C179:D179"/>
    <mergeCell ref="E179:F179"/>
    <mergeCell ref="C180:D180"/>
    <mergeCell ref="E180:F180"/>
    <mergeCell ref="C182:D182"/>
    <mergeCell ref="E182:F182"/>
    <mergeCell ref="C183:D183"/>
    <mergeCell ref="E156:F156"/>
    <mergeCell ref="C157:D157"/>
    <mergeCell ref="E157:F157"/>
    <mergeCell ref="C158:D158"/>
    <mergeCell ref="E158:F158"/>
    <mergeCell ref="C159:D159"/>
    <mergeCell ref="E159:F159"/>
    <mergeCell ref="B161:B170"/>
    <mergeCell ref="C161:D161"/>
    <mergeCell ref="E161:F161"/>
    <mergeCell ref="C162:D162"/>
    <mergeCell ref="E162:F162"/>
    <mergeCell ref="C163:D163"/>
    <mergeCell ref="E163:F163"/>
    <mergeCell ref="C164:D164"/>
    <mergeCell ref="E164:F164"/>
    <mergeCell ref="C165:D165"/>
    <mergeCell ref="C166:D166"/>
    <mergeCell ref="E166:F166"/>
    <mergeCell ref="C167:D167"/>
    <mergeCell ref="E167:F167"/>
    <mergeCell ref="C168:D168"/>
    <mergeCell ref="E168:F168"/>
    <mergeCell ref="C169:D169"/>
    <mergeCell ref="A147:A233"/>
    <mergeCell ref="C147:D147"/>
    <mergeCell ref="E147:F147"/>
    <mergeCell ref="B148:D148"/>
    <mergeCell ref="E148:F148"/>
    <mergeCell ref="B149:D149"/>
    <mergeCell ref="E149:F149"/>
    <mergeCell ref="B150:D150"/>
    <mergeCell ref="E150:F150"/>
    <mergeCell ref="B151:B160"/>
    <mergeCell ref="E151:F151"/>
    <mergeCell ref="C153:D153"/>
    <mergeCell ref="E153:F153"/>
    <mergeCell ref="C154:D154"/>
    <mergeCell ref="E154:F154"/>
    <mergeCell ref="C155:D155"/>
    <mergeCell ref="E155:F155"/>
    <mergeCell ref="C156:D156"/>
    <mergeCell ref="A16:A103"/>
    <mergeCell ref="B99:B101"/>
    <mergeCell ref="P5:R5"/>
    <mergeCell ref="C1:F1"/>
    <mergeCell ref="C2:F2"/>
    <mergeCell ref="C3:F3"/>
    <mergeCell ref="C4:F4"/>
    <mergeCell ref="P1:R1"/>
    <mergeCell ref="P2:R2"/>
    <mergeCell ref="P3:R3"/>
    <mergeCell ref="P4:R4"/>
    <mergeCell ref="B17:D17"/>
    <mergeCell ref="B19:D19"/>
    <mergeCell ref="A3:B3"/>
    <mergeCell ref="A4:B4"/>
    <mergeCell ref="B6:E6"/>
    <mergeCell ref="B13:C13"/>
    <mergeCell ref="C16:D16"/>
    <mergeCell ref="A1:B1"/>
    <mergeCell ref="A2:B2"/>
    <mergeCell ref="C25:D25"/>
    <mergeCell ref="C27:D27"/>
    <mergeCell ref="C28:D28"/>
    <mergeCell ref="E22:F22"/>
    <mergeCell ref="C22:D22"/>
    <mergeCell ref="E23:F23"/>
    <mergeCell ref="C23:D23"/>
    <mergeCell ref="E24:F24"/>
    <mergeCell ref="C24:D24"/>
    <mergeCell ref="E25:F25"/>
    <mergeCell ref="C38:D38"/>
    <mergeCell ref="B20:B29"/>
    <mergeCell ref="B63:B75"/>
    <mergeCell ref="C40:D40"/>
    <mergeCell ref="C41:D41"/>
    <mergeCell ref="E35:F35"/>
    <mergeCell ref="C33:D33"/>
    <mergeCell ref="E36:F36"/>
    <mergeCell ref="C35:D35"/>
    <mergeCell ref="E37:F37"/>
    <mergeCell ref="C36:D36"/>
    <mergeCell ref="E38:F38"/>
    <mergeCell ref="C30:D30"/>
    <mergeCell ref="C31:D31"/>
    <mergeCell ref="C32:D32"/>
    <mergeCell ref="C44:D44"/>
    <mergeCell ref="C46:D46"/>
    <mergeCell ref="C48:D48"/>
    <mergeCell ref="C42:D42"/>
    <mergeCell ref="C43:D43"/>
    <mergeCell ref="C64:D64"/>
    <mergeCell ref="C71:D71"/>
    <mergeCell ref="C72:D72"/>
    <mergeCell ref="C39:D39"/>
    <mergeCell ref="B76:B88"/>
    <mergeCell ref="C74:D74"/>
    <mergeCell ref="B40:B62"/>
    <mergeCell ref="B30:B39"/>
    <mergeCell ref="B102:D103"/>
    <mergeCell ref="E100:F100"/>
    <mergeCell ref="C95:D95"/>
    <mergeCell ref="E101:F101"/>
    <mergeCell ref="C97:D97"/>
    <mergeCell ref="E102:F102"/>
    <mergeCell ref="E103:F103"/>
    <mergeCell ref="E97:F97"/>
    <mergeCell ref="C89:D89"/>
    <mergeCell ref="C90:D90"/>
    <mergeCell ref="C91:D91"/>
    <mergeCell ref="C92:D92"/>
    <mergeCell ref="C93:D93"/>
    <mergeCell ref="E95:F95"/>
    <mergeCell ref="C96:D96"/>
    <mergeCell ref="B89:B98"/>
    <mergeCell ref="C100:D100"/>
    <mergeCell ref="C101:D101"/>
    <mergeCell ref="E99:F99"/>
    <mergeCell ref="E87:F87"/>
    <mergeCell ref="C83:D83"/>
    <mergeCell ref="C85:D85"/>
    <mergeCell ref="C87:D87"/>
    <mergeCell ref="E82:F82"/>
    <mergeCell ref="E83:F83"/>
    <mergeCell ref="E85:F85"/>
    <mergeCell ref="C76:D76"/>
    <mergeCell ref="C78:D78"/>
    <mergeCell ref="C80:D80"/>
    <mergeCell ref="C82:D82"/>
    <mergeCell ref="C86:D86"/>
    <mergeCell ref="C81:D81"/>
    <mergeCell ref="E16:F16"/>
    <mergeCell ref="E17:F17"/>
    <mergeCell ref="E76:F76"/>
    <mergeCell ref="E78:F78"/>
    <mergeCell ref="E43:F43"/>
    <mergeCell ref="E44:F44"/>
    <mergeCell ref="E46:F46"/>
    <mergeCell ref="E48:F48"/>
    <mergeCell ref="E63:F63"/>
    <mergeCell ref="E65:F65"/>
    <mergeCell ref="E67:F67"/>
    <mergeCell ref="E68:F68"/>
    <mergeCell ref="E70:F70"/>
    <mergeCell ref="E52:F52"/>
    <mergeCell ref="E51:F51"/>
    <mergeCell ref="E27:F27"/>
    <mergeCell ref="E26:F26"/>
    <mergeCell ref="E72:F72"/>
    <mergeCell ref="E74:F74"/>
    <mergeCell ref="E20:F20"/>
    <mergeCell ref="E28:F28"/>
    <mergeCell ref="E30:F30"/>
    <mergeCell ref="E31:F31"/>
    <mergeCell ref="E32:F32"/>
    <mergeCell ref="E33:F33"/>
    <mergeCell ref="C37:D37"/>
    <mergeCell ref="C59:D59"/>
    <mergeCell ref="C60:D60"/>
    <mergeCell ref="C70:D70"/>
    <mergeCell ref="C63:D63"/>
    <mergeCell ref="C65:D65"/>
    <mergeCell ref="C67:D67"/>
    <mergeCell ref="C68:D68"/>
    <mergeCell ref="C53:D53"/>
    <mergeCell ref="C55:D55"/>
    <mergeCell ref="C57:D57"/>
    <mergeCell ref="C49:D49"/>
    <mergeCell ref="C51:D51"/>
    <mergeCell ref="C52:D52"/>
    <mergeCell ref="C62:D62"/>
    <mergeCell ref="C58:D58"/>
    <mergeCell ref="C56:D56"/>
    <mergeCell ref="C45:D45"/>
    <mergeCell ref="C47:D47"/>
    <mergeCell ref="C66:D66"/>
    <mergeCell ref="B18:D18"/>
    <mergeCell ref="E18:F18"/>
    <mergeCell ref="E19:F19"/>
    <mergeCell ref="E89:F89"/>
    <mergeCell ref="E90:F90"/>
    <mergeCell ref="E91:F91"/>
    <mergeCell ref="E92:F92"/>
    <mergeCell ref="E93:F93"/>
    <mergeCell ref="E53:F53"/>
    <mergeCell ref="E55:F55"/>
    <mergeCell ref="E57:F57"/>
    <mergeCell ref="E59:F59"/>
    <mergeCell ref="E60:F60"/>
    <mergeCell ref="E61:F61"/>
    <mergeCell ref="E40:F40"/>
    <mergeCell ref="E41:F41"/>
    <mergeCell ref="E42:F42"/>
    <mergeCell ref="E49:F49"/>
    <mergeCell ref="E79:F79"/>
    <mergeCell ref="E84:F84"/>
    <mergeCell ref="C26:D26"/>
    <mergeCell ref="C54:D54"/>
    <mergeCell ref="C61:D61"/>
    <mergeCell ref="C98:D98"/>
    <mergeCell ref="C69:D69"/>
    <mergeCell ref="C73:D73"/>
    <mergeCell ref="C75:D75"/>
    <mergeCell ref="C34:D34"/>
    <mergeCell ref="E80:F80"/>
    <mergeCell ref="E64:F64"/>
    <mergeCell ref="E66:F66"/>
    <mergeCell ref="E71:F71"/>
    <mergeCell ref="E77:F77"/>
    <mergeCell ref="C94:D94"/>
    <mergeCell ref="C84:D84"/>
    <mergeCell ref="C79:D79"/>
    <mergeCell ref="C77:D77"/>
  </mergeCells>
  <phoneticPr fontId="4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1456-037C-41E1-BB55-26A24EFAF0DC}">
  <dimension ref="A1:AA199"/>
  <sheetViews>
    <sheetView topLeftCell="A51" zoomScale="70" zoomScaleNormal="70" workbookViewId="0">
      <selection activeCell="G65" sqref="G65"/>
    </sheetView>
  </sheetViews>
  <sheetFormatPr defaultRowHeight="13.8" x14ac:dyDescent="0.25"/>
  <cols>
    <col min="1" max="1" width="13.6640625" style="87" customWidth="1"/>
    <col min="2" max="2" width="21.109375" style="87" customWidth="1"/>
    <col min="3" max="3" width="55.88671875" style="87" customWidth="1"/>
    <col min="4" max="4" width="12" style="87" customWidth="1"/>
    <col min="5" max="5" width="10.21875" style="87" customWidth="1"/>
    <col min="6" max="6" width="20.109375" style="87" customWidth="1"/>
    <col min="7" max="9" width="6.109375" style="87" customWidth="1"/>
    <col min="10" max="16" width="6" style="87" customWidth="1"/>
    <col min="17" max="17" width="5.21875" style="87" customWidth="1"/>
    <col min="18" max="20" width="6" style="87" customWidth="1"/>
    <col min="21" max="21" width="6.109375" style="87" customWidth="1"/>
    <col min="22" max="27" width="6" style="87" customWidth="1"/>
    <col min="28" max="28" width="6.109375" style="87" customWidth="1"/>
    <col min="29" max="29" width="6" style="87" customWidth="1"/>
    <col min="30" max="16384" width="8.88671875" style="87"/>
  </cols>
  <sheetData>
    <row r="1" spans="1:27" ht="37.200000000000003" customHeight="1" x14ac:dyDescent="0.3">
      <c r="A1" s="75" t="s">
        <v>0</v>
      </c>
      <c r="B1" s="75"/>
      <c r="C1" s="71" t="s">
        <v>88</v>
      </c>
      <c r="D1" s="71"/>
      <c r="E1" s="71"/>
      <c r="F1" s="71"/>
      <c r="P1" s="7"/>
      <c r="Q1" s="74" t="s">
        <v>5</v>
      </c>
      <c r="R1" s="74"/>
      <c r="S1" s="74"/>
    </row>
    <row r="2" spans="1:27" ht="20.399999999999999" customHeight="1" x14ac:dyDescent="0.3">
      <c r="A2" s="75" t="s">
        <v>1</v>
      </c>
      <c r="B2" s="75"/>
      <c r="C2" s="72" t="s">
        <v>82</v>
      </c>
      <c r="D2" s="72"/>
      <c r="E2" s="72"/>
      <c r="F2" s="72"/>
      <c r="P2" s="25"/>
      <c r="Q2" s="70" t="s">
        <v>6</v>
      </c>
      <c r="R2" s="70"/>
      <c r="S2" s="70"/>
    </row>
    <row r="3" spans="1:27" ht="20.399999999999999" customHeight="1" x14ac:dyDescent="0.3">
      <c r="A3" s="75" t="s">
        <v>2</v>
      </c>
      <c r="B3" s="75"/>
      <c r="C3" s="73" t="s">
        <v>110</v>
      </c>
      <c r="D3" s="73"/>
      <c r="E3" s="73"/>
      <c r="F3" s="73"/>
      <c r="P3" s="26"/>
      <c r="Q3" s="70" t="s">
        <v>7</v>
      </c>
      <c r="R3" s="70"/>
      <c r="S3" s="70"/>
    </row>
    <row r="4" spans="1:27" ht="20.399999999999999" customHeight="1" x14ac:dyDescent="0.3">
      <c r="A4" s="75" t="s">
        <v>3</v>
      </c>
      <c r="B4" s="75"/>
      <c r="C4" s="73" t="s">
        <v>130</v>
      </c>
      <c r="D4" s="73"/>
      <c r="E4" s="73"/>
      <c r="F4" s="73"/>
      <c r="P4" s="27"/>
      <c r="Q4" s="70" t="s">
        <v>8</v>
      </c>
      <c r="R4" s="70"/>
      <c r="S4" s="70"/>
    </row>
    <row r="5" spans="1:27" ht="22.8" customHeight="1" x14ac:dyDescent="0.3">
      <c r="A5" s="2"/>
      <c r="B5" s="2"/>
      <c r="C5" s="2"/>
      <c r="D5" s="2"/>
      <c r="P5" s="28"/>
      <c r="Q5" s="70" t="s">
        <v>9</v>
      </c>
      <c r="R5" s="70"/>
      <c r="S5" s="70"/>
    </row>
    <row r="6" spans="1:27" ht="16.8" x14ac:dyDescent="0.3">
      <c r="A6" s="2"/>
      <c r="B6" s="76" t="s">
        <v>111</v>
      </c>
      <c r="C6" s="76"/>
      <c r="D6" s="76"/>
      <c r="E6" s="76"/>
    </row>
    <row r="7" spans="1:27" ht="17.399999999999999" thickBot="1" x14ac:dyDescent="0.35">
      <c r="A7" s="2"/>
      <c r="B7" s="24" t="s">
        <v>10</v>
      </c>
      <c r="C7" s="24" t="s">
        <v>11</v>
      </c>
      <c r="D7" s="24" t="s">
        <v>12</v>
      </c>
      <c r="E7" s="24" t="s">
        <v>13</v>
      </c>
    </row>
    <row r="8" spans="1:27" ht="17.399999999999999" thickBot="1" x14ac:dyDescent="0.35">
      <c r="A8" s="2"/>
      <c r="B8" s="3">
        <v>1</v>
      </c>
      <c r="C8" s="1" t="s">
        <v>42</v>
      </c>
      <c r="D8" s="1">
        <f ca="1">SUMIF($E$17:$F$89,"Đô",$G$17:$G$88) + SUMIF($E$17:$F$89,"Nguyên, Đô",$G$17:$G$88)/2 +SUMIF($E$17:$F$89,"All team",$G$17:$G$88)/5</f>
        <v>33.799999999999997</v>
      </c>
      <c r="E8" s="1">
        <f ca="1">SUMIF($E$17:$F$89,"Đô",$H$17:$H$88)+ SUMIF($E$17:$F$89,"Nguyên, Đô",$H$17:$H$88)/2 +SUMIF($E$17:$F$89,"All team",$H$17:$H$88)/5</f>
        <v>37.4</v>
      </c>
    </row>
    <row r="9" spans="1:27" ht="17.399999999999999" thickBot="1" x14ac:dyDescent="0.35">
      <c r="A9" s="2"/>
      <c r="B9" s="3">
        <v>2</v>
      </c>
      <c r="C9" s="1" t="s">
        <v>43</v>
      </c>
      <c r="D9" s="1">
        <f ca="1">SUMIF($E$17:$F$89,"Việt",$G$17:$G$88)+ SUMIF($E$17:$F$89,"Lợi, Việt",$G$17:$G$88)/2 +SUMIF($E$17:$F$89,"All team",$G$17:$G$88)/5</f>
        <v>63.3</v>
      </c>
      <c r="E9" s="1">
        <f ca="1">SUMIF($E$17:$F$89,"Việt",$H$17:$H$88)+ SUMIF($E$17:$F$89,"Lợi, Việt",$H$17:$H$88)/2 +SUMIF($E$17:$F$89,"All team",$H$17:$H$88)/5</f>
        <v>65.400000000000006</v>
      </c>
    </row>
    <row r="10" spans="1:27" ht="17.399999999999999" thickBot="1" x14ac:dyDescent="0.35">
      <c r="A10" s="2"/>
      <c r="B10" s="3">
        <v>3</v>
      </c>
      <c r="C10" s="1" t="s">
        <v>44</v>
      </c>
      <c r="D10" s="1">
        <f ca="1">SUMIF($E$17:$F$89,"Lợi",$G$17:$G$88)+ SUMIF($E$17:$F$89,"Lợi, Việt",$G$17:$G$88)/2 +SUMIF($E$17:$F$89,"All team",$G$17:$G$88)/5</f>
        <v>83.3</v>
      </c>
      <c r="E10" s="1">
        <f ca="1">SUMIF($E$17:$F$89,"Lợi",$H$17:$H$88)+ SUMIF($E$17:$F$89,"Lợi, Việt",$H$17:$H$88)/2 +SUMIF($E$17:$F$89,"All team",$H$17:$H$88)/5</f>
        <v>83.4</v>
      </c>
    </row>
    <row r="11" spans="1:27" ht="17.399999999999999" thickBot="1" x14ac:dyDescent="0.35">
      <c r="A11" s="2"/>
      <c r="B11" s="3">
        <v>4</v>
      </c>
      <c r="C11" s="1" t="s">
        <v>45</v>
      </c>
      <c r="D11" s="1">
        <f ca="1">SUMIF($E$17:$F$89,"Nguyên",$G$17:$G$88)+SUMIF($E$17:$F$89,"Nguyên, Khang",$G$17:$G$88)/2+SUMIF($E$17:$F$89,"Nguyên, Đô",$G$17:$G$88)/2 +SUMIF($E$17:$F$89,"All team",$G$17:$G$88)/5</f>
        <v>18.8</v>
      </c>
      <c r="E11" s="1">
        <f ca="1">SUMIF($E$17:$F$89,"Nguyên",$H$17:$H$88)+ SUMIF($E$17:$F$89,"Nguyên, Đô",$H$17:$H$88)/2 + SUMIF($E$17:$F$89,"Nguyên, Khang",$H$17:$H$88)/2+SUMIF($E$17:$F$89,"All team",$H$17:$H$88)/5</f>
        <v>20.399999999999999</v>
      </c>
    </row>
    <row r="12" spans="1:27" ht="17.399999999999999" thickBot="1" x14ac:dyDescent="0.35">
      <c r="A12" s="2"/>
      <c r="B12" s="3">
        <v>5</v>
      </c>
      <c r="C12" s="1" t="s">
        <v>89</v>
      </c>
      <c r="D12" s="1">
        <f ca="1">SUMIF($E$17:$F$89,"Khang",$G$17:$G$88)+SUMIF($E$17:$F$89,"Nguyên, Khang",$G$17:$G$88)/2 + SUMIF($E$17:$F$89,"All team",$G$17:$G$88)/5</f>
        <v>32.799999999999997</v>
      </c>
      <c r="E12" s="1">
        <f ca="1">SUMIF($E$17:$F$89,"Khang",$H$17:$H$88)+ SUMIF($E$17:$F$89,"Nguyên, Khang",$H$17:$H$88)/2+SUMIF($E$17:$F$89,"All team",$H$17:$H$88)/5</f>
        <v>31.4</v>
      </c>
    </row>
    <row r="13" spans="1:27" ht="17.399999999999999" thickBot="1" x14ac:dyDescent="0.35">
      <c r="A13" s="2"/>
      <c r="B13" s="77" t="s">
        <v>14</v>
      </c>
      <c r="C13" s="77"/>
      <c r="D13" s="4">
        <f ca="1">SUM(D8:D12)</f>
        <v>232</v>
      </c>
      <c r="E13" s="4">
        <f ca="1">SUM(E8:E12)</f>
        <v>238.00000000000003</v>
      </c>
    </row>
    <row r="14" spans="1:27" ht="16.8" x14ac:dyDescent="0.3">
      <c r="A14" s="2"/>
    </row>
    <row r="16" spans="1:27" ht="55.2" x14ac:dyDescent="0.25">
      <c r="A16" s="50" t="s">
        <v>15</v>
      </c>
      <c r="B16" s="50" t="s">
        <v>16</v>
      </c>
      <c r="C16" s="65" t="s">
        <v>17</v>
      </c>
      <c r="D16" s="65"/>
      <c r="E16" s="63" t="s">
        <v>18</v>
      </c>
      <c r="F16" s="64"/>
      <c r="G16" s="5" t="s">
        <v>12</v>
      </c>
      <c r="H16" s="5" t="s">
        <v>13</v>
      </c>
      <c r="I16" s="46" t="s">
        <v>104</v>
      </c>
      <c r="J16" s="8" t="s">
        <v>112</v>
      </c>
      <c r="K16" s="8" t="s">
        <v>113</v>
      </c>
      <c r="L16" s="8" t="s">
        <v>114</v>
      </c>
      <c r="M16" s="8" t="s">
        <v>115</v>
      </c>
      <c r="N16" s="8" t="s">
        <v>116</v>
      </c>
      <c r="O16" s="8" t="s">
        <v>117</v>
      </c>
      <c r="P16" s="8" t="s">
        <v>118</v>
      </c>
      <c r="Q16" s="8" t="s">
        <v>119</v>
      </c>
      <c r="R16" s="11" t="s">
        <v>120</v>
      </c>
      <c r="S16" s="11" t="s">
        <v>121</v>
      </c>
      <c r="T16" s="11" t="s">
        <v>122</v>
      </c>
      <c r="U16" s="11" t="s">
        <v>123</v>
      </c>
      <c r="V16" s="11" t="s">
        <v>124</v>
      </c>
      <c r="W16" s="11" t="s">
        <v>125</v>
      </c>
      <c r="X16" s="11" t="s">
        <v>126</v>
      </c>
      <c r="Y16" s="11" t="s">
        <v>127</v>
      </c>
      <c r="Z16" s="11" t="s">
        <v>128</v>
      </c>
      <c r="AA16" s="11" t="s">
        <v>129</v>
      </c>
    </row>
    <row r="17" spans="1:27" ht="16.8" x14ac:dyDescent="0.3">
      <c r="A17" s="83" t="s">
        <v>82</v>
      </c>
      <c r="B17" s="84" t="s">
        <v>73</v>
      </c>
      <c r="C17" s="84"/>
      <c r="D17" s="84"/>
      <c r="E17" s="58" t="s">
        <v>109</v>
      </c>
      <c r="F17" s="59"/>
      <c r="G17" s="6">
        <v>4</v>
      </c>
      <c r="H17" s="6">
        <v>4</v>
      </c>
      <c r="I17" s="7">
        <v>0</v>
      </c>
      <c r="J17" s="88">
        <v>0</v>
      </c>
      <c r="K17" s="88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</row>
    <row r="18" spans="1:27" ht="16.8" x14ac:dyDescent="0.3">
      <c r="A18" s="83"/>
      <c r="B18" s="60" t="s">
        <v>81</v>
      </c>
      <c r="C18" s="61"/>
      <c r="D18" s="62"/>
      <c r="E18" s="58" t="s">
        <v>108</v>
      </c>
      <c r="F18" s="59"/>
      <c r="G18" s="6">
        <v>4</v>
      </c>
      <c r="H18" s="6">
        <v>4</v>
      </c>
      <c r="I18" s="7">
        <v>0</v>
      </c>
      <c r="J18" s="88">
        <v>0</v>
      </c>
      <c r="K18" s="88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</row>
    <row r="19" spans="1:27" ht="16.8" x14ac:dyDescent="0.3">
      <c r="A19" s="83"/>
      <c r="B19" s="84" t="s">
        <v>166</v>
      </c>
      <c r="C19" s="84"/>
      <c r="D19" s="84"/>
      <c r="E19" s="58" t="s">
        <v>19</v>
      </c>
      <c r="F19" s="59"/>
      <c r="G19" s="6">
        <v>4</v>
      </c>
      <c r="H19" s="6">
        <v>4</v>
      </c>
      <c r="I19" s="6">
        <v>4</v>
      </c>
      <c r="J19" s="6">
        <v>4</v>
      </c>
      <c r="K19" s="6">
        <v>4</v>
      </c>
      <c r="L19" s="7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</row>
    <row r="20" spans="1:27" ht="16.8" x14ac:dyDescent="0.3">
      <c r="A20" s="83"/>
      <c r="B20" s="67" t="s">
        <v>20</v>
      </c>
      <c r="C20" s="51" t="s">
        <v>106</v>
      </c>
      <c r="D20" s="54"/>
      <c r="E20" s="58" t="s">
        <v>105</v>
      </c>
      <c r="F20" s="59"/>
      <c r="G20" s="6">
        <v>8</v>
      </c>
      <c r="H20" s="6">
        <v>8</v>
      </c>
      <c r="I20" s="6">
        <v>8</v>
      </c>
      <c r="J20" s="89">
        <v>0</v>
      </c>
      <c r="K20" s="43">
        <v>0</v>
      </c>
      <c r="L20" s="88">
        <v>0</v>
      </c>
      <c r="M20" s="88">
        <v>0</v>
      </c>
      <c r="N20" s="88">
        <v>0</v>
      </c>
      <c r="O20" s="88">
        <v>0</v>
      </c>
      <c r="P20" s="88">
        <v>0</v>
      </c>
      <c r="Q20" s="88">
        <v>0</v>
      </c>
      <c r="R20" s="88">
        <v>0</v>
      </c>
      <c r="S20" s="88">
        <v>0</v>
      </c>
      <c r="T20" s="88">
        <v>0</v>
      </c>
      <c r="U20" s="88">
        <v>0</v>
      </c>
      <c r="V20" s="88">
        <v>0</v>
      </c>
      <c r="W20" s="88">
        <v>0</v>
      </c>
      <c r="X20" s="88">
        <v>0</v>
      </c>
      <c r="Y20" s="88">
        <v>0</v>
      </c>
      <c r="Z20" s="88">
        <v>0</v>
      </c>
      <c r="AA20" s="88">
        <v>0</v>
      </c>
    </row>
    <row r="21" spans="1:27" ht="16.8" customHeight="1" x14ac:dyDescent="0.3">
      <c r="A21" s="83"/>
      <c r="B21" s="68"/>
      <c r="C21" s="82" t="s">
        <v>83</v>
      </c>
      <c r="D21" s="82"/>
      <c r="E21" s="58" t="s">
        <v>29</v>
      </c>
      <c r="F21" s="59"/>
      <c r="G21" s="6">
        <v>3</v>
      </c>
      <c r="H21" s="6">
        <v>3</v>
      </c>
      <c r="I21" s="6">
        <v>3</v>
      </c>
      <c r="J21" s="6">
        <v>2</v>
      </c>
      <c r="K21" s="7">
        <v>0</v>
      </c>
      <c r="L21" s="88">
        <v>0</v>
      </c>
      <c r="M21" s="88">
        <v>0</v>
      </c>
      <c r="N21" s="88">
        <v>0</v>
      </c>
      <c r="O21" s="88">
        <v>0</v>
      </c>
      <c r="P21" s="88">
        <v>0</v>
      </c>
      <c r="Q21" s="88">
        <v>0</v>
      </c>
      <c r="R21" s="88">
        <v>0</v>
      </c>
      <c r="S21" s="88">
        <v>0</v>
      </c>
      <c r="T21" s="88">
        <v>0</v>
      </c>
      <c r="U21" s="88">
        <v>0</v>
      </c>
      <c r="V21" s="88">
        <v>0</v>
      </c>
      <c r="W21" s="88">
        <v>0</v>
      </c>
      <c r="X21" s="88">
        <v>0</v>
      </c>
      <c r="Y21" s="88">
        <v>0</v>
      </c>
      <c r="Z21" s="88">
        <v>0</v>
      </c>
      <c r="AA21" s="88">
        <v>0</v>
      </c>
    </row>
    <row r="22" spans="1:27" ht="16.8" x14ac:dyDescent="0.3">
      <c r="A22" s="83"/>
      <c r="B22" s="68"/>
      <c r="C22" s="82" t="s">
        <v>84</v>
      </c>
      <c r="D22" s="82"/>
      <c r="E22" s="58" t="s">
        <v>29</v>
      </c>
      <c r="F22" s="59"/>
      <c r="G22" s="6">
        <v>3</v>
      </c>
      <c r="H22" s="6">
        <v>3</v>
      </c>
      <c r="I22" s="6">
        <v>3</v>
      </c>
      <c r="J22" s="6">
        <v>1</v>
      </c>
      <c r="K22" s="7">
        <v>0</v>
      </c>
      <c r="L22" s="88">
        <v>0</v>
      </c>
      <c r="M22" s="88">
        <v>0</v>
      </c>
      <c r="N22" s="88">
        <v>0</v>
      </c>
      <c r="O22" s="88">
        <v>0</v>
      </c>
      <c r="P22" s="88">
        <v>0</v>
      </c>
      <c r="Q22" s="88">
        <v>0</v>
      </c>
      <c r="R22" s="88">
        <v>0</v>
      </c>
      <c r="S22" s="88">
        <v>0</v>
      </c>
      <c r="T22" s="88">
        <v>0</v>
      </c>
      <c r="U22" s="88">
        <v>0</v>
      </c>
      <c r="V22" s="88">
        <v>0</v>
      </c>
      <c r="W22" s="88">
        <v>0</v>
      </c>
      <c r="X22" s="88">
        <v>0</v>
      </c>
      <c r="Y22" s="88">
        <v>0</v>
      </c>
      <c r="Z22" s="88">
        <v>0</v>
      </c>
      <c r="AA22" s="88">
        <v>0</v>
      </c>
    </row>
    <row r="23" spans="1:27" ht="16.8" x14ac:dyDescent="0.3">
      <c r="A23" s="83"/>
      <c r="B23" s="68"/>
      <c r="C23" s="82" t="s">
        <v>85</v>
      </c>
      <c r="D23" s="82"/>
      <c r="E23" s="58" t="s">
        <v>29</v>
      </c>
      <c r="F23" s="59"/>
      <c r="G23" s="6">
        <v>3</v>
      </c>
      <c r="H23" s="6">
        <v>3</v>
      </c>
      <c r="I23" s="6">
        <v>3</v>
      </c>
      <c r="J23" s="6">
        <v>2</v>
      </c>
      <c r="K23" s="7">
        <v>0</v>
      </c>
      <c r="L23" s="88">
        <v>0</v>
      </c>
      <c r="M23" s="88">
        <v>0</v>
      </c>
      <c r="N23" s="88">
        <v>0</v>
      </c>
      <c r="O23" s="88">
        <v>0</v>
      </c>
      <c r="P23" s="88">
        <v>0</v>
      </c>
      <c r="Q23" s="88">
        <v>0</v>
      </c>
      <c r="R23" s="88">
        <v>0</v>
      </c>
      <c r="S23" s="88">
        <v>0</v>
      </c>
      <c r="T23" s="88">
        <v>0</v>
      </c>
      <c r="U23" s="88">
        <v>0</v>
      </c>
      <c r="V23" s="88">
        <v>0</v>
      </c>
      <c r="W23" s="88">
        <v>0</v>
      </c>
      <c r="X23" s="88">
        <v>0</v>
      </c>
      <c r="Y23" s="88">
        <v>0</v>
      </c>
      <c r="Z23" s="88">
        <v>0</v>
      </c>
      <c r="AA23" s="88">
        <v>0</v>
      </c>
    </row>
    <row r="24" spans="1:27" ht="16.8" x14ac:dyDescent="0.3">
      <c r="A24" s="83"/>
      <c r="B24" s="68"/>
      <c r="C24" s="82" t="s">
        <v>131</v>
      </c>
      <c r="D24" s="82"/>
      <c r="E24" s="58" t="s">
        <v>29</v>
      </c>
      <c r="F24" s="59"/>
      <c r="G24" s="6">
        <v>4</v>
      </c>
      <c r="H24" s="6">
        <v>3</v>
      </c>
      <c r="I24" s="6">
        <v>3</v>
      </c>
      <c r="J24" s="6">
        <v>3</v>
      </c>
      <c r="K24" s="6">
        <v>3</v>
      </c>
      <c r="L24" s="7">
        <v>0</v>
      </c>
      <c r="M24" s="88">
        <v>0</v>
      </c>
      <c r="N24" s="88">
        <v>0</v>
      </c>
      <c r="O24" s="88">
        <v>0</v>
      </c>
      <c r="P24" s="88">
        <v>0</v>
      </c>
      <c r="Q24" s="88">
        <v>0</v>
      </c>
      <c r="R24" s="88">
        <v>0</v>
      </c>
      <c r="S24" s="88">
        <v>0</v>
      </c>
      <c r="T24" s="88">
        <v>0</v>
      </c>
      <c r="U24" s="88">
        <v>0</v>
      </c>
      <c r="V24" s="88">
        <v>0</v>
      </c>
      <c r="W24" s="88">
        <v>0</v>
      </c>
      <c r="X24" s="88">
        <v>0</v>
      </c>
      <c r="Y24" s="88">
        <v>0</v>
      </c>
      <c r="Z24" s="88">
        <v>0</v>
      </c>
      <c r="AA24" s="88">
        <v>0</v>
      </c>
    </row>
    <row r="25" spans="1:27" ht="16.8" x14ac:dyDescent="0.3">
      <c r="A25" s="83"/>
      <c r="B25" s="68"/>
      <c r="C25" s="58"/>
      <c r="D25" s="59"/>
      <c r="E25" s="53"/>
      <c r="F25" s="54"/>
      <c r="G25" s="6"/>
      <c r="H25" s="6"/>
      <c r="I25" s="6"/>
      <c r="J25" s="6"/>
      <c r="K25" s="88"/>
      <c r="L25" s="26">
        <v>1</v>
      </c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</row>
    <row r="26" spans="1:27" ht="16.8" x14ac:dyDescent="0.3">
      <c r="A26" s="83"/>
      <c r="B26" s="68"/>
      <c r="C26" s="82" t="s">
        <v>86</v>
      </c>
      <c r="D26" s="82"/>
      <c r="E26" s="58" t="s">
        <v>29</v>
      </c>
      <c r="F26" s="59"/>
      <c r="G26" s="6">
        <v>4</v>
      </c>
      <c r="H26" s="6">
        <v>3</v>
      </c>
      <c r="I26" s="6">
        <v>3</v>
      </c>
      <c r="J26" s="6">
        <v>3</v>
      </c>
      <c r="K26" s="6">
        <v>3</v>
      </c>
      <c r="L26" s="7">
        <v>0</v>
      </c>
      <c r="M26" s="88">
        <v>0</v>
      </c>
      <c r="N26" s="88">
        <v>0</v>
      </c>
      <c r="O26" s="88">
        <v>0</v>
      </c>
      <c r="P26" s="88">
        <v>0</v>
      </c>
      <c r="Q26" s="88">
        <v>0</v>
      </c>
      <c r="R26" s="88">
        <v>0</v>
      </c>
      <c r="S26" s="88">
        <v>0</v>
      </c>
      <c r="T26" s="88">
        <v>0</v>
      </c>
      <c r="U26" s="88">
        <v>0</v>
      </c>
      <c r="V26" s="88">
        <v>0</v>
      </c>
      <c r="W26" s="88">
        <v>0</v>
      </c>
      <c r="X26" s="88">
        <v>0</v>
      </c>
      <c r="Y26" s="88">
        <v>0</v>
      </c>
      <c r="Z26" s="88">
        <v>0</v>
      </c>
      <c r="AA26" s="88">
        <v>0</v>
      </c>
    </row>
    <row r="27" spans="1:27" ht="16.8" x14ac:dyDescent="0.3">
      <c r="A27" s="83"/>
      <c r="B27" s="68"/>
      <c r="C27" s="51"/>
      <c r="D27" s="52"/>
      <c r="E27" s="53"/>
      <c r="F27" s="54"/>
      <c r="G27" s="6"/>
      <c r="H27" s="6"/>
      <c r="I27" s="6"/>
      <c r="J27" s="6"/>
      <c r="K27" s="88"/>
      <c r="L27" s="26">
        <v>1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</row>
    <row r="28" spans="1:27" ht="16.8" x14ac:dyDescent="0.3">
      <c r="A28" s="83"/>
      <c r="B28" s="68"/>
      <c r="C28" s="56" t="s">
        <v>132</v>
      </c>
      <c r="D28" s="57"/>
      <c r="E28" s="58" t="s">
        <v>29</v>
      </c>
      <c r="F28" s="59"/>
      <c r="G28" s="6">
        <v>3</v>
      </c>
      <c r="H28" s="6">
        <v>3</v>
      </c>
      <c r="I28" s="6">
        <v>3</v>
      </c>
      <c r="J28" s="6">
        <v>3</v>
      </c>
      <c r="K28" s="6">
        <v>3</v>
      </c>
      <c r="L28" s="7">
        <v>0</v>
      </c>
      <c r="M28" s="88">
        <v>0</v>
      </c>
      <c r="N28" s="88">
        <v>0</v>
      </c>
      <c r="O28" s="88">
        <v>0</v>
      </c>
      <c r="P28" s="88">
        <v>0</v>
      </c>
      <c r="Q28" s="88">
        <v>0</v>
      </c>
      <c r="R28" s="88">
        <v>0</v>
      </c>
      <c r="S28" s="88">
        <v>0</v>
      </c>
      <c r="T28" s="88">
        <v>0</v>
      </c>
      <c r="U28" s="88">
        <v>0</v>
      </c>
      <c r="V28" s="88">
        <v>0</v>
      </c>
      <c r="W28" s="88">
        <v>0</v>
      </c>
      <c r="X28" s="88">
        <v>0</v>
      </c>
      <c r="Y28" s="88">
        <v>0</v>
      </c>
      <c r="Z28" s="88">
        <v>0</v>
      </c>
      <c r="AA28" s="88">
        <v>0</v>
      </c>
    </row>
    <row r="29" spans="1:27" ht="16.8" x14ac:dyDescent="0.3">
      <c r="A29" s="83"/>
      <c r="B29" s="69"/>
      <c r="C29" s="82" t="s">
        <v>87</v>
      </c>
      <c r="D29" s="82"/>
      <c r="E29" s="58" t="s">
        <v>19</v>
      </c>
      <c r="F29" s="59"/>
      <c r="G29" s="6">
        <v>5</v>
      </c>
      <c r="H29" s="6">
        <v>5</v>
      </c>
      <c r="I29" s="6">
        <v>5</v>
      </c>
      <c r="J29" s="6">
        <v>5</v>
      </c>
      <c r="K29" s="6">
        <v>5</v>
      </c>
      <c r="L29" s="7">
        <v>0</v>
      </c>
      <c r="M29" s="88">
        <v>0</v>
      </c>
      <c r="N29" s="88">
        <v>0</v>
      </c>
      <c r="O29" s="88">
        <v>0</v>
      </c>
      <c r="P29" s="88">
        <v>0</v>
      </c>
      <c r="Q29" s="88">
        <v>0</v>
      </c>
      <c r="R29" s="88">
        <v>0</v>
      </c>
      <c r="S29" s="88">
        <v>0</v>
      </c>
      <c r="T29" s="88">
        <v>0</v>
      </c>
      <c r="U29" s="88">
        <v>0</v>
      </c>
      <c r="V29" s="88">
        <v>0</v>
      </c>
      <c r="W29" s="88">
        <v>0</v>
      </c>
      <c r="X29" s="88">
        <v>0</v>
      </c>
      <c r="Y29" s="88">
        <v>0</v>
      </c>
      <c r="Z29" s="88">
        <v>0</v>
      </c>
      <c r="AA29" s="88">
        <v>0</v>
      </c>
    </row>
    <row r="30" spans="1:27" ht="16.8" x14ac:dyDescent="0.3">
      <c r="A30" s="83"/>
      <c r="B30" s="83" t="s">
        <v>21</v>
      </c>
      <c r="C30" s="82" t="s">
        <v>133</v>
      </c>
      <c r="D30" s="82"/>
      <c r="E30" s="58" t="s">
        <v>108</v>
      </c>
      <c r="F30" s="59"/>
      <c r="G30" s="6">
        <v>2</v>
      </c>
      <c r="H30" s="6">
        <v>3</v>
      </c>
      <c r="I30" s="6">
        <v>3</v>
      </c>
      <c r="J30" s="6">
        <v>3</v>
      </c>
      <c r="K30" s="6">
        <v>3</v>
      </c>
      <c r="L30" s="6">
        <v>3</v>
      </c>
      <c r="M30" s="6">
        <v>3</v>
      </c>
      <c r="N30" s="7">
        <v>0</v>
      </c>
      <c r="O30" s="88">
        <v>0</v>
      </c>
      <c r="P30" s="12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88">
        <v>0</v>
      </c>
      <c r="AA30" s="88">
        <v>0</v>
      </c>
    </row>
    <row r="31" spans="1:27" ht="16.8" x14ac:dyDescent="0.3">
      <c r="A31" s="83"/>
      <c r="B31" s="83"/>
      <c r="C31" s="58"/>
      <c r="D31" s="59"/>
      <c r="E31" s="53"/>
      <c r="F31" s="54"/>
      <c r="G31" s="6"/>
      <c r="H31" s="6"/>
      <c r="I31" s="6"/>
      <c r="J31" s="6"/>
      <c r="K31" s="6"/>
      <c r="L31" s="6"/>
      <c r="M31" s="6"/>
      <c r="N31" s="17">
        <v>1</v>
      </c>
      <c r="O31" s="88"/>
      <c r="P31" s="12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6.8" x14ac:dyDescent="0.3">
      <c r="A32" s="83"/>
      <c r="B32" s="83"/>
      <c r="C32" s="82" t="s">
        <v>134</v>
      </c>
      <c r="D32" s="82"/>
      <c r="E32" s="58" t="s">
        <v>108</v>
      </c>
      <c r="F32" s="59"/>
      <c r="G32" s="6">
        <v>2</v>
      </c>
      <c r="H32" s="6">
        <v>3</v>
      </c>
      <c r="I32" s="6">
        <v>3</v>
      </c>
      <c r="J32" s="6">
        <v>3</v>
      </c>
      <c r="K32" s="6">
        <v>3</v>
      </c>
      <c r="L32" s="6">
        <v>3</v>
      </c>
      <c r="M32" s="6">
        <v>1</v>
      </c>
      <c r="N32" s="6">
        <v>1</v>
      </c>
      <c r="O32" s="6">
        <v>1</v>
      </c>
      <c r="P32" s="7">
        <v>0</v>
      </c>
      <c r="Q32" s="12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88">
        <v>0</v>
      </c>
      <c r="AA32" s="88">
        <v>0</v>
      </c>
    </row>
    <row r="33" spans="1:27" ht="16.8" x14ac:dyDescent="0.3">
      <c r="A33" s="83"/>
      <c r="B33" s="83"/>
      <c r="C33" s="58"/>
      <c r="D33" s="59"/>
      <c r="E33" s="53"/>
      <c r="F33" s="54"/>
      <c r="G33" s="6"/>
      <c r="H33" s="6"/>
      <c r="I33" s="6"/>
      <c r="J33" s="6"/>
      <c r="K33" s="6"/>
      <c r="L33" s="6"/>
      <c r="M33" s="6"/>
      <c r="N33" s="6"/>
      <c r="O33" s="88"/>
      <c r="P33" s="17">
        <v>1</v>
      </c>
      <c r="Q33" s="12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6.8" x14ac:dyDescent="0.3">
      <c r="A34" s="83"/>
      <c r="B34" s="83"/>
      <c r="C34" s="82" t="s">
        <v>135</v>
      </c>
      <c r="D34" s="82"/>
      <c r="E34" s="58" t="s">
        <v>108</v>
      </c>
      <c r="F34" s="59"/>
      <c r="G34" s="6">
        <v>2</v>
      </c>
      <c r="H34" s="6">
        <v>3</v>
      </c>
      <c r="I34" s="6">
        <v>3</v>
      </c>
      <c r="J34" s="6">
        <v>3</v>
      </c>
      <c r="K34" s="6">
        <v>3</v>
      </c>
      <c r="L34" s="6">
        <v>3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7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88">
        <v>0</v>
      </c>
      <c r="AA34" s="88">
        <v>0</v>
      </c>
    </row>
    <row r="35" spans="1:27" ht="16.8" x14ac:dyDescent="0.3">
      <c r="A35" s="83"/>
      <c r="B35" s="83"/>
      <c r="C35" s="58"/>
      <c r="D35" s="59"/>
      <c r="E35" s="53"/>
      <c r="F35" s="54"/>
      <c r="G35" s="6"/>
      <c r="H35" s="6"/>
      <c r="I35" s="6"/>
      <c r="J35" s="6"/>
      <c r="K35" s="6"/>
      <c r="L35" s="6"/>
      <c r="M35" s="6"/>
      <c r="N35" s="6"/>
      <c r="O35" s="6"/>
      <c r="P35" s="88"/>
      <c r="Q35" s="88"/>
      <c r="R35" s="17">
        <v>1</v>
      </c>
      <c r="S35" s="6"/>
      <c r="T35" s="6"/>
      <c r="U35" s="6"/>
      <c r="V35" s="6"/>
      <c r="W35" s="6"/>
      <c r="X35" s="6"/>
      <c r="Y35" s="6"/>
      <c r="Z35" s="6"/>
      <c r="AA35" s="6"/>
    </row>
    <row r="36" spans="1:27" ht="16.8" x14ac:dyDescent="0.3">
      <c r="A36" s="83"/>
      <c r="B36" s="83"/>
      <c r="C36" s="82" t="s">
        <v>136</v>
      </c>
      <c r="D36" s="82"/>
      <c r="E36" s="58" t="s">
        <v>108</v>
      </c>
      <c r="F36" s="59"/>
      <c r="G36" s="6">
        <v>2</v>
      </c>
      <c r="H36" s="6">
        <v>3</v>
      </c>
      <c r="I36" s="6">
        <v>3</v>
      </c>
      <c r="J36" s="6">
        <v>3</v>
      </c>
      <c r="K36" s="6">
        <v>3</v>
      </c>
      <c r="L36" s="6">
        <v>3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7">
        <v>0</v>
      </c>
      <c r="U36" s="88">
        <v>0</v>
      </c>
      <c r="V36" s="6">
        <v>0</v>
      </c>
      <c r="W36" s="6">
        <v>0</v>
      </c>
      <c r="X36" s="6">
        <v>0</v>
      </c>
      <c r="Y36" s="6">
        <v>0</v>
      </c>
      <c r="Z36" s="88">
        <v>0</v>
      </c>
      <c r="AA36" s="88">
        <v>0</v>
      </c>
    </row>
    <row r="37" spans="1:27" ht="16.8" x14ac:dyDescent="0.3">
      <c r="A37" s="83"/>
      <c r="B37" s="83"/>
      <c r="C37" s="58"/>
      <c r="D37" s="59"/>
      <c r="E37" s="53"/>
      <c r="F37" s="54"/>
      <c r="G37" s="6"/>
      <c r="H37" s="6"/>
      <c r="I37" s="6"/>
      <c r="J37" s="6"/>
      <c r="K37" s="6"/>
      <c r="L37" s="6"/>
      <c r="M37" s="6"/>
      <c r="N37" s="6"/>
      <c r="O37" s="6"/>
      <c r="P37" s="6"/>
      <c r="Q37" s="88"/>
      <c r="R37" s="88"/>
      <c r="S37" s="6"/>
      <c r="T37" s="17">
        <v>1</v>
      </c>
      <c r="U37" s="88"/>
      <c r="V37" s="88"/>
      <c r="W37" s="88"/>
      <c r="X37" s="88"/>
      <c r="Y37" s="88"/>
      <c r="Z37" s="88"/>
      <c r="AA37" s="88"/>
    </row>
    <row r="38" spans="1:27" ht="16.8" x14ac:dyDescent="0.3">
      <c r="A38" s="83"/>
      <c r="B38" s="83"/>
      <c r="C38" s="82" t="s">
        <v>137</v>
      </c>
      <c r="D38" s="82"/>
      <c r="E38" s="58" t="s">
        <v>108</v>
      </c>
      <c r="F38" s="59"/>
      <c r="G38" s="6">
        <v>3</v>
      </c>
      <c r="H38" s="6">
        <v>3</v>
      </c>
      <c r="I38" s="6">
        <v>3</v>
      </c>
      <c r="J38" s="6">
        <v>3</v>
      </c>
      <c r="K38" s="6">
        <v>3</v>
      </c>
      <c r="L38" s="6">
        <v>3</v>
      </c>
      <c r="M38" s="6">
        <v>3</v>
      </c>
      <c r="N38" s="6">
        <v>3</v>
      </c>
      <c r="O38" s="6">
        <v>3</v>
      </c>
      <c r="P38" s="6">
        <v>3</v>
      </c>
      <c r="Q38" s="6">
        <v>3</v>
      </c>
      <c r="R38" s="6">
        <v>3</v>
      </c>
      <c r="S38" s="6">
        <v>3</v>
      </c>
      <c r="T38" s="6">
        <v>3</v>
      </c>
      <c r="U38" s="6">
        <v>3</v>
      </c>
      <c r="V38" s="7">
        <v>0</v>
      </c>
      <c r="W38" s="6">
        <v>0</v>
      </c>
      <c r="X38" s="6">
        <v>0</v>
      </c>
      <c r="Y38" s="6">
        <v>0</v>
      </c>
      <c r="Z38" s="88">
        <v>0</v>
      </c>
      <c r="AA38" s="88">
        <v>0</v>
      </c>
    </row>
    <row r="39" spans="1:27" ht="16.8" x14ac:dyDescent="0.3">
      <c r="A39" s="83"/>
      <c r="B39" s="83"/>
      <c r="C39" s="82" t="s">
        <v>138</v>
      </c>
      <c r="D39" s="82"/>
      <c r="E39" s="58" t="s">
        <v>108</v>
      </c>
      <c r="F39" s="59"/>
      <c r="G39" s="6">
        <v>3</v>
      </c>
      <c r="H39" s="6">
        <v>3</v>
      </c>
      <c r="I39" s="6">
        <v>3</v>
      </c>
      <c r="J39" s="6">
        <v>3</v>
      </c>
      <c r="K39" s="6">
        <v>3</v>
      </c>
      <c r="L39" s="6">
        <v>3</v>
      </c>
      <c r="M39" s="6">
        <v>3</v>
      </c>
      <c r="N39" s="6">
        <v>3</v>
      </c>
      <c r="O39" s="6">
        <v>3</v>
      </c>
      <c r="P39" s="6">
        <v>3</v>
      </c>
      <c r="Q39" s="6">
        <v>3</v>
      </c>
      <c r="R39" s="6">
        <v>3</v>
      </c>
      <c r="S39" s="6">
        <v>3</v>
      </c>
      <c r="T39" s="6">
        <v>3</v>
      </c>
      <c r="U39" s="6">
        <v>3</v>
      </c>
      <c r="V39" s="6">
        <v>3</v>
      </c>
      <c r="W39" s="6">
        <v>3</v>
      </c>
      <c r="X39" s="7">
        <v>0</v>
      </c>
      <c r="Y39" s="6">
        <v>0</v>
      </c>
      <c r="Z39" s="88">
        <v>0</v>
      </c>
      <c r="AA39" s="88">
        <v>0</v>
      </c>
    </row>
    <row r="40" spans="1:27" ht="16.8" x14ac:dyDescent="0.3">
      <c r="A40" s="83"/>
      <c r="B40" s="83"/>
      <c r="C40" s="82" t="s">
        <v>22</v>
      </c>
      <c r="D40" s="82"/>
      <c r="E40" s="58" t="s">
        <v>28</v>
      </c>
      <c r="F40" s="59"/>
      <c r="G40" s="6">
        <v>3</v>
      </c>
      <c r="H40" s="6">
        <v>3</v>
      </c>
      <c r="I40" s="6">
        <v>3</v>
      </c>
      <c r="J40" s="6">
        <v>3</v>
      </c>
      <c r="K40" s="6">
        <v>3</v>
      </c>
      <c r="L40" s="6">
        <v>3</v>
      </c>
      <c r="M40" s="6">
        <v>3</v>
      </c>
      <c r="N40" s="6">
        <v>3</v>
      </c>
      <c r="O40" s="6">
        <v>3</v>
      </c>
      <c r="P40" s="6">
        <v>3</v>
      </c>
      <c r="Q40" s="6">
        <v>3</v>
      </c>
      <c r="R40" s="6">
        <v>3</v>
      </c>
      <c r="S40" s="6">
        <v>3</v>
      </c>
      <c r="T40" s="6">
        <v>3</v>
      </c>
      <c r="U40" s="6">
        <v>3</v>
      </c>
      <c r="V40" s="6">
        <v>3</v>
      </c>
      <c r="W40" s="6">
        <v>3</v>
      </c>
      <c r="X40" s="7">
        <v>0</v>
      </c>
      <c r="Y40" s="6">
        <v>0</v>
      </c>
      <c r="Z40" s="88">
        <v>0</v>
      </c>
      <c r="AA40" s="88">
        <v>0</v>
      </c>
    </row>
    <row r="41" spans="1:27" ht="16.8" x14ac:dyDescent="0.3">
      <c r="A41" s="83"/>
      <c r="B41" s="67" t="s">
        <v>23</v>
      </c>
      <c r="C41" s="82" t="s">
        <v>139</v>
      </c>
      <c r="D41" s="82"/>
      <c r="E41" s="58" t="s">
        <v>29</v>
      </c>
      <c r="F41" s="59"/>
      <c r="G41" s="6">
        <v>6</v>
      </c>
      <c r="H41" s="6">
        <v>6</v>
      </c>
      <c r="I41" s="6">
        <v>6</v>
      </c>
      <c r="J41" s="6">
        <v>6</v>
      </c>
      <c r="K41" s="6">
        <v>6</v>
      </c>
      <c r="L41" s="6">
        <v>6</v>
      </c>
      <c r="M41" s="6">
        <v>6</v>
      </c>
      <c r="N41" s="7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88">
        <v>0</v>
      </c>
      <c r="V41" s="6">
        <v>0</v>
      </c>
      <c r="W41" s="6">
        <v>0</v>
      </c>
      <c r="X41" s="6">
        <v>0</v>
      </c>
      <c r="Y41" s="6">
        <v>0</v>
      </c>
      <c r="Z41" s="88">
        <v>0</v>
      </c>
      <c r="AA41" s="88">
        <v>0</v>
      </c>
    </row>
    <row r="42" spans="1:27" ht="16.8" x14ac:dyDescent="0.3">
      <c r="A42" s="83"/>
      <c r="B42" s="68"/>
      <c r="C42" s="82" t="s">
        <v>140</v>
      </c>
      <c r="D42" s="82"/>
      <c r="E42" s="58" t="s">
        <v>58</v>
      </c>
      <c r="F42" s="59"/>
      <c r="G42" s="6">
        <v>6</v>
      </c>
      <c r="H42" s="6">
        <v>6</v>
      </c>
      <c r="I42" s="6">
        <v>6</v>
      </c>
      <c r="J42" s="6">
        <v>6</v>
      </c>
      <c r="K42" s="6">
        <v>6</v>
      </c>
      <c r="L42" s="6">
        <v>6</v>
      </c>
      <c r="M42" s="6">
        <v>6</v>
      </c>
      <c r="N42" s="7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88">
        <v>0</v>
      </c>
      <c r="V42" s="6">
        <v>0</v>
      </c>
      <c r="W42" s="6">
        <v>0</v>
      </c>
      <c r="X42" s="6">
        <v>0</v>
      </c>
      <c r="Y42" s="6">
        <v>0</v>
      </c>
      <c r="Z42" s="88">
        <v>0</v>
      </c>
      <c r="AA42" s="88">
        <v>0</v>
      </c>
    </row>
    <row r="43" spans="1:27" ht="16.8" x14ac:dyDescent="0.3">
      <c r="A43" s="83"/>
      <c r="B43" s="68"/>
      <c r="C43" s="82" t="s">
        <v>141</v>
      </c>
      <c r="D43" s="82"/>
      <c r="E43" s="58" t="s">
        <v>29</v>
      </c>
      <c r="F43" s="59"/>
      <c r="G43" s="6">
        <v>8</v>
      </c>
      <c r="H43" s="6">
        <v>8</v>
      </c>
      <c r="I43" s="6">
        <v>8</v>
      </c>
      <c r="J43" s="6">
        <v>8</v>
      </c>
      <c r="K43" s="6">
        <v>8</v>
      </c>
      <c r="L43" s="6">
        <v>8</v>
      </c>
      <c r="M43" s="6">
        <v>8</v>
      </c>
      <c r="N43" s="6">
        <v>8</v>
      </c>
      <c r="O43" s="6">
        <v>8</v>
      </c>
      <c r="P43" s="7">
        <v>0</v>
      </c>
      <c r="Q43" s="6">
        <v>0</v>
      </c>
      <c r="R43" s="6">
        <v>0</v>
      </c>
      <c r="S43" s="6">
        <v>0</v>
      </c>
      <c r="T43" s="6">
        <v>0</v>
      </c>
      <c r="U43" s="88">
        <v>0</v>
      </c>
      <c r="V43" s="6">
        <v>0</v>
      </c>
      <c r="W43" s="6">
        <v>0</v>
      </c>
      <c r="X43" s="6">
        <v>0</v>
      </c>
      <c r="Y43" s="6">
        <v>0</v>
      </c>
      <c r="Z43" s="88">
        <v>0</v>
      </c>
      <c r="AA43" s="88">
        <v>0</v>
      </c>
    </row>
    <row r="44" spans="1:27" ht="16.8" x14ac:dyDescent="0.3">
      <c r="A44" s="83"/>
      <c r="B44" s="68"/>
      <c r="C44" s="82" t="s">
        <v>142</v>
      </c>
      <c r="D44" s="82"/>
      <c r="E44" s="58" t="s">
        <v>58</v>
      </c>
      <c r="F44" s="59"/>
      <c r="G44" s="6">
        <v>8</v>
      </c>
      <c r="H44" s="6">
        <v>8</v>
      </c>
      <c r="I44" s="6">
        <v>8</v>
      </c>
      <c r="J44" s="6">
        <v>8</v>
      </c>
      <c r="K44" s="6">
        <v>8</v>
      </c>
      <c r="L44" s="6">
        <v>8</v>
      </c>
      <c r="M44" s="6">
        <v>8</v>
      </c>
      <c r="N44" s="6">
        <v>8</v>
      </c>
      <c r="O44" s="6">
        <v>8</v>
      </c>
      <c r="P44" s="7">
        <v>0</v>
      </c>
      <c r="Q44" s="6">
        <v>0</v>
      </c>
      <c r="R44" s="6">
        <v>0</v>
      </c>
      <c r="S44" s="6">
        <v>0</v>
      </c>
      <c r="T44" s="6">
        <v>0</v>
      </c>
      <c r="U44" s="88">
        <v>0</v>
      </c>
      <c r="V44" s="6">
        <v>0</v>
      </c>
      <c r="W44" s="6">
        <v>0</v>
      </c>
      <c r="X44" s="6">
        <v>0</v>
      </c>
      <c r="Y44" s="6">
        <v>0</v>
      </c>
      <c r="Z44" s="88">
        <v>0</v>
      </c>
      <c r="AA44" s="88">
        <v>0</v>
      </c>
    </row>
    <row r="45" spans="1:27" ht="16.8" x14ac:dyDescent="0.3">
      <c r="A45" s="83"/>
      <c r="B45" s="68"/>
      <c r="C45" s="82" t="s">
        <v>143</v>
      </c>
      <c r="D45" s="82"/>
      <c r="E45" s="58" t="s">
        <v>29</v>
      </c>
      <c r="F45" s="59"/>
      <c r="G45" s="6">
        <v>10</v>
      </c>
      <c r="H45" s="6">
        <v>10</v>
      </c>
      <c r="I45" s="6">
        <v>10</v>
      </c>
      <c r="J45" s="6">
        <v>10</v>
      </c>
      <c r="K45" s="6">
        <v>10</v>
      </c>
      <c r="L45" s="6">
        <v>10</v>
      </c>
      <c r="M45" s="6">
        <v>10</v>
      </c>
      <c r="N45" s="6">
        <v>10</v>
      </c>
      <c r="O45" s="6">
        <v>6</v>
      </c>
      <c r="P45" s="6">
        <v>6</v>
      </c>
      <c r="Q45" s="6">
        <v>6</v>
      </c>
      <c r="R45" s="7">
        <v>0</v>
      </c>
      <c r="S45" s="6">
        <v>0</v>
      </c>
      <c r="T45" s="6">
        <v>0</v>
      </c>
      <c r="U45" s="88">
        <v>0</v>
      </c>
      <c r="V45" s="6">
        <v>0</v>
      </c>
      <c r="W45" s="6">
        <v>0</v>
      </c>
      <c r="X45" s="6">
        <v>0</v>
      </c>
      <c r="Y45" s="6">
        <v>0</v>
      </c>
      <c r="Z45" s="88">
        <v>0</v>
      </c>
      <c r="AA45" s="88">
        <v>0</v>
      </c>
    </row>
    <row r="46" spans="1:27" ht="16.8" x14ac:dyDescent="0.3">
      <c r="A46" s="83"/>
      <c r="B46" s="68"/>
      <c r="C46" s="82" t="s">
        <v>144</v>
      </c>
      <c r="D46" s="82"/>
      <c r="E46" s="58" t="s">
        <v>58</v>
      </c>
      <c r="F46" s="59"/>
      <c r="G46" s="6">
        <v>10</v>
      </c>
      <c r="H46" s="6">
        <v>10</v>
      </c>
      <c r="I46" s="6">
        <v>10</v>
      </c>
      <c r="J46" s="6">
        <v>10</v>
      </c>
      <c r="K46" s="6">
        <v>10</v>
      </c>
      <c r="L46" s="6">
        <v>10</v>
      </c>
      <c r="M46" s="6">
        <v>10</v>
      </c>
      <c r="N46" s="6">
        <v>10</v>
      </c>
      <c r="O46" s="6">
        <v>6</v>
      </c>
      <c r="P46" s="6">
        <v>6</v>
      </c>
      <c r="Q46" s="6">
        <v>6</v>
      </c>
      <c r="R46" s="7">
        <v>0</v>
      </c>
      <c r="S46" s="6">
        <v>0</v>
      </c>
      <c r="T46" s="6">
        <v>0</v>
      </c>
      <c r="U46" s="88">
        <v>0</v>
      </c>
      <c r="V46" s="6">
        <v>0</v>
      </c>
      <c r="W46" s="6">
        <v>0</v>
      </c>
      <c r="X46" s="6">
        <v>0</v>
      </c>
      <c r="Y46" s="6">
        <v>0</v>
      </c>
      <c r="Z46" s="88">
        <v>0</v>
      </c>
      <c r="AA46" s="88">
        <v>0</v>
      </c>
    </row>
    <row r="47" spans="1:27" ht="16.8" x14ac:dyDescent="0.3">
      <c r="A47" s="83"/>
      <c r="B47" s="68"/>
      <c r="C47" s="82" t="s">
        <v>145</v>
      </c>
      <c r="D47" s="82"/>
      <c r="E47" s="58" t="s">
        <v>29</v>
      </c>
      <c r="F47" s="59"/>
      <c r="G47" s="6">
        <v>8</v>
      </c>
      <c r="H47" s="6">
        <v>8</v>
      </c>
      <c r="I47" s="6">
        <v>8</v>
      </c>
      <c r="J47" s="6">
        <v>8</v>
      </c>
      <c r="K47" s="6">
        <v>8</v>
      </c>
      <c r="L47" s="6">
        <v>8</v>
      </c>
      <c r="M47" s="6">
        <v>8</v>
      </c>
      <c r="N47" s="6">
        <v>8</v>
      </c>
      <c r="O47" s="6">
        <v>8</v>
      </c>
      <c r="P47" s="6">
        <v>8</v>
      </c>
      <c r="Q47" s="6">
        <v>8</v>
      </c>
      <c r="R47" s="6">
        <v>8</v>
      </c>
      <c r="S47" s="6">
        <v>8</v>
      </c>
      <c r="T47" s="7">
        <v>0</v>
      </c>
      <c r="U47" s="88">
        <v>0</v>
      </c>
      <c r="V47" s="6">
        <v>0</v>
      </c>
      <c r="W47" s="6">
        <v>0</v>
      </c>
      <c r="X47" s="6">
        <v>0</v>
      </c>
      <c r="Y47" s="6">
        <v>0</v>
      </c>
      <c r="Z47" s="88">
        <v>0</v>
      </c>
      <c r="AA47" s="88">
        <v>0</v>
      </c>
    </row>
    <row r="48" spans="1:27" ht="16.8" x14ac:dyDescent="0.3">
      <c r="A48" s="83"/>
      <c r="B48" s="68"/>
      <c r="C48" s="82" t="s">
        <v>146</v>
      </c>
      <c r="D48" s="82"/>
      <c r="E48" s="58" t="s">
        <v>58</v>
      </c>
      <c r="F48" s="59"/>
      <c r="G48" s="6">
        <v>8</v>
      </c>
      <c r="H48" s="6">
        <v>8</v>
      </c>
      <c r="I48" s="6">
        <v>8</v>
      </c>
      <c r="J48" s="6">
        <v>8</v>
      </c>
      <c r="K48" s="6">
        <v>8</v>
      </c>
      <c r="L48" s="6">
        <v>8</v>
      </c>
      <c r="M48" s="6">
        <v>8</v>
      </c>
      <c r="N48" s="6">
        <v>8</v>
      </c>
      <c r="O48" s="6">
        <v>8</v>
      </c>
      <c r="P48" s="6">
        <v>8</v>
      </c>
      <c r="Q48" s="6">
        <v>8</v>
      </c>
      <c r="R48" s="6">
        <v>8</v>
      </c>
      <c r="S48" s="6">
        <v>8</v>
      </c>
      <c r="T48" s="7">
        <v>0</v>
      </c>
      <c r="U48" s="88">
        <v>0</v>
      </c>
      <c r="V48" s="6">
        <v>0</v>
      </c>
      <c r="W48" s="6">
        <v>0</v>
      </c>
      <c r="X48" s="6">
        <v>0</v>
      </c>
      <c r="Y48" s="6">
        <v>0</v>
      </c>
      <c r="Z48" s="88">
        <v>0</v>
      </c>
      <c r="AA48" s="88">
        <v>0</v>
      </c>
    </row>
    <row r="49" spans="1:27" ht="16.8" x14ac:dyDescent="0.3">
      <c r="A49" s="83"/>
      <c r="B49" s="68"/>
      <c r="C49" s="56" t="s">
        <v>147</v>
      </c>
      <c r="D49" s="57"/>
      <c r="E49" s="58" t="s">
        <v>29</v>
      </c>
      <c r="F49" s="59"/>
      <c r="G49" s="6">
        <v>6</v>
      </c>
      <c r="H49" s="6">
        <v>8</v>
      </c>
      <c r="I49" s="6">
        <v>8</v>
      </c>
      <c r="J49" s="6">
        <v>8</v>
      </c>
      <c r="K49" s="6">
        <v>8</v>
      </c>
      <c r="L49" s="6">
        <v>8</v>
      </c>
      <c r="M49" s="6">
        <v>8</v>
      </c>
      <c r="N49" s="6">
        <v>8</v>
      </c>
      <c r="O49" s="6">
        <v>8</v>
      </c>
      <c r="P49" s="6">
        <v>8</v>
      </c>
      <c r="Q49" s="6">
        <v>8</v>
      </c>
      <c r="R49" s="6">
        <v>8</v>
      </c>
      <c r="S49" s="6">
        <v>4</v>
      </c>
      <c r="T49" s="6">
        <v>4</v>
      </c>
      <c r="U49" s="6">
        <v>4</v>
      </c>
      <c r="V49" s="7">
        <v>0</v>
      </c>
      <c r="W49" s="6">
        <v>0</v>
      </c>
      <c r="X49" s="6">
        <v>0</v>
      </c>
      <c r="Y49" s="6">
        <v>0</v>
      </c>
      <c r="Z49" s="88">
        <v>0</v>
      </c>
      <c r="AA49" s="88">
        <v>0</v>
      </c>
    </row>
    <row r="50" spans="1:27" ht="16.8" x14ac:dyDescent="0.3">
      <c r="A50" s="83"/>
      <c r="B50" s="68"/>
      <c r="C50" s="58"/>
      <c r="D50" s="59"/>
      <c r="E50" s="58"/>
      <c r="F50" s="59"/>
      <c r="G50" s="6"/>
      <c r="H50" s="6"/>
      <c r="I50" s="6"/>
      <c r="J50" s="6"/>
      <c r="K50" s="6"/>
      <c r="L50" s="6"/>
      <c r="M50" s="6"/>
      <c r="N50" s="6"/>
      <c r="O50" s="6"/>
      <c r="P50" s="6"/>
      <c r="Q50" s="88"/>
      <c r="R50" s="88"/>
      <c r="S50" s="6"/>
      <c r="T50" s="6"/>
      <c r="U50" s="88"/>
      <c r="V50" s="17">
        <v>2</v>
      </c>
      <c r="W50" s="6"/>
      <c r="X50" s="6"/>
      <c r="Y50" s="6"/>
      <c r="Z50" s="6"/>
      <c r="AA50" s="6"/>
    </row>
    <row r="51" spans="1:27" ht="16.8" x14ac:dyDescent="0.3">
      <c r="A51" s="83"/>
      <c r="B51" s="68"/>
      <c r="C51" s="82" t="s">
        <v>148</v>
      </c>
      <c r="D51" s="82"/>
      <c r="E51" s="58" t="s">
        <v>58</v>
      </c>
      <c r="F51" s="59"/>
      <c r="G51" s="6">
        <v>6</v>
      </c>
      <c r="H51" s="6">
        <v>8</v>
      </c>
      <c r="I51" s="6">
        <v>8</v>
      </c>
      <c r="J51" s="6">
        <v>8</v>
      </c>
      <c r="K51" s="6">
        <v>8</v>
      </c>
      <c r="L51" s="6">
        <v>8</v>
      </c>
      <c r="M51" s="6">
        <v>8</v>
      </c>
      <c r="N51" s="6">
        <v>8</v>
      </c>
      <c r="O51" s="6">
        <v>8</v>
      </c>
      <c r="P51" s="6">
        <v>8</v>
      </c>
      <c r="Q51" s="6">
        <v>8</v>
      </c>
      <c r="R51" s="6">
        <v>8</v>
      </c>
      <c r="S51" s="6">
        <v>4</v>
      </c>
      <c r="T51" s="6">
        <v>4</v>
      </c>
      <c r="U51" s="6">
        <v>4</v>
      </c>
      <c r="V51" s="7">
        <v>0</v>
      </c>
      <c r="W51" s="6">
        <v>0</v>
      </c>
      <c r="X51" s="6">
        <v>0</v>
      </c>
      <c r="Y51" s="6">
        <v>0</v>
      </c>
      <c r="Z51" s="88">
        <v>0</v>
      </c>
      <c r="AA51" s="88">
        <v>0</v>
      </c>
    </row>
    <row r="52" spans="1:27" ht="16.8" x14ac:dyDescent="0.3">
      <c r="A52" s="83"/>
      <c r="B52" s="68"/>
      <c r="C52" s="58"/>
      <c r="D52" s="59"/>
      <c r="E52" s="53"/>
      <c r="F52" s="54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88"/>
      <c r="S52" s="6"/>
      <c r="T52" s="6"/>
      <c r="U52" s="88"/>
      <c r="V52" s="17">
        <v>2</v>
      </c>
      <c r="W52" s="6"/>
      <c r="X52" s="6"/>
      <c r="Y52" s="6"/>
      <c r="Z52" s="6"/>
      <c r="AA52" s="6"/>
    </row>
    <row r="53" spans="1:27" ht="16.8" x14ac:dyDescent="0.3">
      <c r="A53" s="83"/>
      <c r="B53" s="68"/>
      <c r="C53" s="82" t="s">
        <v>149</v>
      </c>
      <c r="D53" s="82"/>
      <c r="E53" s="58" t="s">
        <v>29</v>
      </c>
      <c r="F53" s="59"/>
      <c r="G53" s="6">
        <v>8</v>
      </c>
      <c r="H53" s="6">
        <v>8</v>
      </c>
      <c r="I53" s="6">
        <v>8</v>
      </c>
      <c r="J53" s="6">
        <v>8</v>
      </c>
      <c r="K53" s="6">
        <v>8</v>
      </c>
      <c r="L53" s="6">
        <v>8</v>
      </c>
      <c r="M53" s="6">
        <v>8</v>
      </c>
      <c r="N53" s="6">
        <v>8</v>
      </c>
      <c r="O53" s="6">
        <v>8</v>
      </c>
      <c r="P53" s="6">
        <v>8</v>
      </c>
      <c r="Q53" s="6">
        <v>8</v>
      </c>
      <c r="R53" s="6">
        <v>8</v>
      </c>
      <c r="S53" s="6">
        <v>8</v>
      </c>
      <c r="T53" s="6">
        <v>8</v>
      </c>
      <c r="U53" s="6">
        <v>2</v>
      </c>
      <c r="V53" s="6">
        <v>2</v>
      </c>
      <c r="W53" s="6">
        <v>2</v>
      </c>
      <c r="X53" s="7">
        <v>0</v>
      </c>
      <c r="Y53" s="6">
        <v>0</v>
      </c>
      <c r="Z53" s="88">
        <v>0</v>
      </c>
      <c r="AA53" s="88">
        <v>0</v>
      </c>
    </row>
    <row r="54" spans="1:27" ht="16.8" x14ac:dyDescent="0.3">
      <c r="A54" s="83"/>
      <c r="B54" s="68"/>
      <c r="C54" s="82" t="s">
        <v>150</v>
      </c>
      <c r="D54" s="82"/>
      <c r="E54" s="58" t="s">
        <v>58</v>
      </c>
      <c r="F54" s="59"/>
      <c r="G54" s="6">
        <v>8</v>
      </c>
      <c r="H54" s="6">
        <v>8</v>
      </c>
      <c r="I54" s="6">
        <v>8</v>
      </c>
      <c r="J54" s="6">
        <v>8</v>
      </c>
      <c r="K54" s="6">
        <v>8</v>
      </c>
      <c r="L54" s="6">
        <v>8</v>
      </c>
      <c r="M54" s="6">
        <v>8</v>
      </c>
      <c r="N54" s="6">
        <v>8</v>
      </c>
      <c r="O54" s="6">
        <v>8</v>
      </c>
      <c r="P54" s="6">
        <v>8</v>
      </c>
      <c r="Q54" s="6">
        <v>8</v>
      </c>
      <c r="R54" s="6">
        <v>8</v>
      </c>
      <c r="S54" s="6">
        <v>8</v>
      </c>
      <c r="T54" s="6">
        <v>8</v>
      </c>
      <c r="U54" s="6">
        <v>2</v>
      </c>
      <c r="V54" s="6">
        <v>2</v>
      </c>
      <c r="W54" s="6">
        <v>2</v>
      </c>
      <c r="X54" s="7">
        <v>0</v>
      </c>
      <c r="Y54" s="6">
        <v>0</v>
      </c>
      <c r="Z54" s="88">
        <v>0</v>
      </c>
      <c r="AA54" s="88">
        <v>0</v>
      </c>
    </row>
    <row r="55" spans="1:27" ht="16.8" x14ac:dyDescent="0.3">
      <c r="A55" s="83"/>
      <c r="B55" s="68"/>
      <c r="C55" s="82" t="s">
        <v>24</v>
      </c>
      <c r="D55" s="82"/>
      <c r="E55" s="58" t="s">
        <v>19</v>
      </c>
      <c r="F55" s="59"/>
      <c r="G55" s="6">
        <v>8</v>
      </c>
      <c r="H55" s="6">
        <v>6</v>
      </c>
      <c r="I55" s="6">
        <v>6</v>
      </c>
      <c r="J55" s="6">
        <v>6</v>
      </c>
      <c r="K55" s="6">
        <v>6</v>
      </c>
      <c r="L55" s="6">
        <v>6</v>
      </c>
      <c r="M55" s="6">
        <v>6</v>
      </c>
      <c r="N55" s="6">
        <v>6</v>
      </c>
      <c r="O55" s="6">
        <v>6</v>
      </c>
      <c r="P55" s="6">
        <v>6</v>
      </c>
      <c r="Q55" s="6">
        <v>6</v>
      </c>
      <c r="R55" s="6">
        <v>6</v>
      </c>
      <c r="S55" s="6">
        <v>6</v>
      </c>
      <c r="T55" s="6">
        <v>6</v>
      </c>
      <c r="U55" s="6">
        <v>6</v>
      </c>
      <c r="V55" s="6">
        <v>6</v>
      </c>
      <c r="W55" s="6">
        <v>6</v>
      </c>
      <c r="X55" s="7">
        <v>0</v>
      </c>
      <c r="Y55" s="6">
        <v>0</v>
      </c>
      <c r="Z55" s="88">
        <v>0</v>
      </c>
      <c r="AA55" s="88">
        <v>0</v>
      </c>
    </row>
    <row r="56" spans="1:27" ht="16.8" x14ac:dyDescent="0.3">
      <c r="A56" s="83"/>
      <c r="B56" s="69"/>
      <c r="C56" s="58"/>
      <c r="D56" s="59"/>
      <c r="E56" s="53"/>
      <c r="F56" s="54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88"/>
      <c r="U56" s="88"/>
      <c r="V56" s="6"/>
      <c r="W56" s="6"/>
      <c r="X56" s="26">
        <v>2</v>
      </c>
      <c r="Y56" s="6"/>
      <c r="Z56" s="6"/>
      <c r="AA56" s="6"/>
    </row>
    <row r="57" spans="1:27" ht="16.8" x14ac:dyDescent="0.3">
      <c r="A57" s="83"/>
      <c r="B57" s="67" t="s">
        <v>25</v>
      </c>
      <c r="C57" s="82" t="s">
        <v>151</v>
      </c>
      <c r="D57" s="82"/>
      <c r="E57" s="58" t="s">
        <v>109</v>
      </c>
      <c r="F57" s="59"/>
      <c r="G57" s="6">
        <v>3</v>
      </c>
      <c r="H57" s="6">
        <v>3</v>
      </c>
      <c r="I57" s="6">
        <v>3</v>
      </c>
      <c r="J57" s="6">
        <v>3</v>
      </c>
      <c r="K57" s="6">
        <v>3</v>
      </c>
      <c r="L57" s="6">
        <v>3</v>
      </c>
      <c r="M57" s="6">
        <v>3</v>
      </c>
      <c r="N57" s="6">
        <v>3</v>
      </c>
      <c r="O57" s="7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88">
        <v>0</v>
      </c>
      <c r="W57" s="6">
        <v>0</v>
      </c>
      <c r="X57" s="6">
        <v>0</v>
      </c>
      <c r="Y57" s="6">
        <v>0</v>
      </c>
      <c r="Z57" s="88">
        <v>0</v>
      </c>
      <c r="AA57" s="88">
        <v>0</v>
      </c>
    </row>
    <row r="58" spans="1:27" ht="16.8" x14ac:dyDescent="0.3">
      <c r="A58" s="83"/>
      <c r="B58" s="68"/>
      <c r="C58" s="82" t="s">
        <v>152</v>
      </c>
      <c r="D58" s="82"/>
      <c r="E58" s="58" t="s">
        <v>109</v>
      </c>
      <c r="F58" s="59"/>
      <c r="G58" s="6">
        <v>3</v>
      </c>
      <c r="H58" s="6">
        <v>3</v>
      </c>
      <c r="I58" s="6">
        <v>3</v>
      </c>
      <c r="J58" s="6">
        <v>3</v>
      </c>
      <c r="K58" s="6">
        <v>3</v>
      </c>
      <c r="L58" s="6">
        <v>3</v>
      </c>
      <c r="M58" s="6">
        <v>3</v>
      </c>
      <c r="N58" s="6">
        <v>3</v>
      </c>
      <c r="O58" s="6">
        <v>3</v>
      </c>
      <c r="P58" s="40">
        <v>3</v>
      </c>
      <c r="Q58" s="7">
        <v>0</v>
      </c>
      <c r="R58" s="6">
        <v>0</v>
      </c>
      <c r="S58" s="6">
        <v>0</v>
      </c>
      <c r="T58" s="6">
        <v>0</v>
      </c>
      <c r="U58" s="6">
        <v>0</v>
      </c>
      <c r="V58" s="88">
        <v>0</v>
      </c>
      <c r="W58" s="6">
        <v>0</v>
      </c>
      <c r="X58" s="6">
        <v>0</v>
      </c>
      <c r="Y58" s="6">
        <v>0</v>
      </c>
      <c r="Z58" s="88">
        <v>0</v>
      </c>
      <c r="AA58" s="88">
        <v>0</v>
      </c>
    </row>
    <row r="59" spans="1:27" ht="16.8" x14ac:dyDescent="0.3">
      <c r="A59" s="83"/>
      <c r="B59" s="68"/>
      <c r="C59" s="82" t="s">
        <v>153</v>
      </c>
      <c r="D59" s="82"/>
      <c r="E59" s="58" t="s">
        <v>109</v>
      </c>
      <c r="F59" s="59"/>
      <c r="G59" s="6">
        <v>3</v>
      </c>
      <c r="H59" s="6">
        <v>3</v>
      </c>
      <c r="I59" s="6">
        <v>3</v>
      </c>
      <c r="J59" s="6">
        <v>3</v>
      </c>
      <c r="K59" s="6">
        <v>3</v>
      </c>
      <c r="L59" s="6">
        <v>3</v>
      </c>
      <c r="M59" s="6">
        <v>3</v>
      </c>
      <c r="N59" s="6">
        <v>3</v>
      </c>
      <c r="O59" s="6">
        <v>3</v>
      </c>
      <c r="P59" s="6">
        <v>2</v>
      </c>
      <c r="Q59" s="40">
        <v>3</v>
      </c>
      <c r="R59" s="6">
        <v>3</v>
      </c>
      <c r="S59" s="7">
        <v>0</v>
      </c>
      <c r="T59" s="6">
        <v>0</v>
      </c>
      <c r="U59" s="6">
        <v>0</v>
      </c>
      <c r="V59" s="88">
        <v>0</v>
      </c>
      <c r="W59" s="6">
        <v>0</v>
      </c>
      <c r="X59" s="6">
        <v>0</v>
      </c>
      <c r="Y59" s="6">
        <v>0</v>
      </c>
      <c r="Z59" s="88">
        <v>0</v>
      </c>
      <c r="AA59" s="88">
        <v>0</v>
      </c>
    </row>
    <row r="60" spans="1:27" ht="16.8" x14ac:dyDescent="0.3">
      <c r="A60" s="83"/>
      <c r="B60" s="68"/>
      <c r="C60" s="82" t="s">
        <v>154</v>
      </c>
      <c r="D60" s="82"/>
      <c r="E60" s="58" t="s">
        <v>109</v>
      </c>
      <c r="F60" s="59"/>
      <c r="G60" s="6">
        <v>2</v>
      </c>
      <c r="H60" s="6">
        <v>3</v>
      </c>
      <c r="I60" s="6">
        <v>3</v>
      </c>
      <c r="J60" s="6">
        <v>3</v>
      </c>
      <c r="K60" s="6">
        <v>3</v>
      </c>
      <c r="L60" s="6">
        <v>3</v>
      </c>
      <c r="M60" s="6">
        <v>3</v>
      </c>
      <c r="N60" s="6">
        <v>3</v>
      </c>
      <c r="O60" s="6">
        <v>3</v>
      </c>
      <c r="P60" s="6">
        <v>3</v>
      </c>
      <c r="Q60" s="12">
        <v>3</v>
      </c>
      <c r="R60" s="40">
        <v>3</v>
      </c>
      <c r="S60" s="6">
        <v>2</v>
      </c>
      <c r="T60" s="6">
        <v>2</v>
      </c>
      <c r="U60" s="7">
        <v>0</v>
      </c>
      <c r="V60" s="88">
        <v>0</v>
      </c>
      <c r="W60" s="6">
        <v>0</v>
      </c>
      <c r="X60" s="6">
        <v>0</v>
      </c>
      <c r="Y60" s="6">
        <v>0</v>
      </c>
      <c r="Z60" s="88">
        <v>0</v>
      </c>
      <c r="AA60" s="88">
        <v>0</v>
      </c>
    </row>
    <row r="61" spans="1:27" ht="16.8" x14ac:dyDescent="0.3">
      <c r="A61" s="83"/>
      <c r="B61" s="68"/>
      <c r="C61" s="58"/>
      <c r="D61" s="59"/>
      <c r="E61" s="53"/>
      <c r="F61" s="54"/>
      <c r="G61" s="6"/>
      <c r="H61" s="6"/>
      <c r="I61" s="6"/>
      <c r="J61" s="6"/>
      <c r="K61" s="6"/>
      <c r="L61" s="6"/>
      <c r="M61" s="6"/>
      <c r="N61" s="6"/>
      <c r="O61" s="6"/>
      <c r="P61" s="6"/>
      <c r="Q61" s="12"/>
      <c r="R61" s="88"/>
      <c r="S61" s="6"/>
      <c r="T61" s="6"/>
      <c r="U61" s="17">
        <v>1</v>
      </c>
      <c r="V61" s="88"/>
      <c r="W61" s="88"/>
      <c r="X61" s="88"/>
      <c r="Y61" s="88"/>
      <c r="Z61" s="88"/>
      <c r="AA61" s="88"/>
    </row>
    <row r="62" spans="1:27" ht="16.8" x14ac:dyDescent="0.3">
      <c r="A62" s="83"/>
      <c r="B62" s="68"/>
      <c r="C62" s="82" t="s">
        <v>155</v>
      </c>
      <c r="D62" s="82"/>
      <c r="E62" s="58" t="s">
        <v>109</v>
      </c>
      <c r="F62" s="59"/>
      <c r="G62" s="6">
        <v>5</v>
      </c>
      <c r="H62" s="6">
        <v>3</v>
      </c>
      <c r="I62" s="6">
        <v>3</v>
      </c>
      <c r="J62" s="6">
        <v>3</v>
      </c>
      <c r="K62" s="6">
        <v>3</v>
      </c>
      <c r="L62" s="6">
        <v>3</v>
      </c>
      <c r="M62" s="6">
        <v>3</v>
      </c>
      <c r="N62" s="6">
        <v>3</v>
      </c>
      <c r="O62" s="6">
        <v>3</v>
      </c>
      <c r="P62" s="6">
        <v>3</v>
      </c>
      <c r="Q62" s="6">
        <v>3</v>
      </c>
      <c r="R62" s="6">
        <v>3</v>
      </c>
      <c r="S62" s="6">
        <v>3</v>
      </c>
      <c r="T62" s="6">
        <v>3</v>
      </c>
      <c r="U62" s="6">
        <v>3</v>
      </c>
      <c r="V62" s="6">
        <v>3</v>
      </c>
      <c r="W62" s="7">
        <v>0</v>
      </c>
      <c r="X62" s="6">
        <v>0</v>
      </c>
      <c r="Y62" s="6">
        <v>0</v>
      </c>
      <c r="Z62" s="88">
        <v>0</v>
      </c>
      <c r="AA62" s="88">
        <v>0</v>
      </c>
    </row>
    <row r="63" spans="1:27" ht="16.8" x14ac:dyDescent="0.3">
      <c r="A63" s="83"/>
      <c r="B63" s="68"/>
      <c r="C63" s="58"/>
      <c r="D63" s="59"/>
      <c r="E63" s="58"/>
      <c r="F63" s="59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88"/>
      <c r="T63" s="6"/>
      <c r="U63" s="6"/>
      <c r="V63" s="88"/>
      <c r="W63" s="26">
        <v>2</v>
      </c>
      <c r="X63" s="6"/>
      <c r="Y63" s="6"/>
      <c r="Z63" s="6"/>
      <c r="AA63" s="6"/>
    </row>
    <row r="64" spans="1:27" ht="16.8" x14ac:dyDescent="0.3">
      <c r="A64" s="83"/>
      <c r="B64" s="68"/>
      <c r="C64" s="82" t="s">
        <v>156</v>
      </c>
      <c r="D64" s="82"/>
      <c r="E64" s="58" t="s">
        <v>109</v>
      </c>
      <c r="F64" s="59"/>
      <c r="G64" s="6">
        <v>3</v>
      </c>
      <c r="H64" s="6">
        <v>3</v>
      </c>
      <c r="I64" s="6">
        <v>3</v>
      </c>
      <c r="J64" s="6">
        <v>3</v>
      </c>
      <c r="K64" s="6">
        <v>3</v>
      </c>
      <c r="L64" s="6">
        <v>3</v>
      </c>
      <c r="M64" s="6">
        <v>3</v>
      </c>
      <c r="N64" s="6">
        <v>3</v>
      </c>
      <c r="O64" s="6">
        <v>3</v>
      </c>
      <c r="P64" s="6">
        <v>3</v>
      </c>
      <c r="Q64" s="6">
        <v>3</v>
      </c>
      <c r="R64" s="6">
        <v>3</v>
      </c>
      <c r="S64" s="6">
        <v>3</v>
      </c>
      <c r="T64" s="6">
        <v>3</v>
      </c>
      <c r="U64" s="6">
        <v>3</v>
      </c>
      <c r="V64" s="6">
        <v>3</v>
      </c>
      <c r="W64" s="6">
        <v>3</v>
      </c>
      <c r="X64" s="6">
        <v>3</v>
      </c>
      <c r="Y64" s="7">
        <v>0</v>
      </c>
      <c r="Z64" s="88">
        <v>0</v>
      </c>
      <c r="AA64" s="88">
        <v>0</v>
      </c>
    </row>
    <row r="65" spans="1:27" ht="16.8" x14ac:dyDescent="0.3">
      <c r="A65" s="83"/>
      <c r="B65" s="67" t="s">
        <v>26</v>
      </c>
      <c r="C65" s="82" t="s">
        <v>157</v>
      </c>
      <c r="D65" s="82"/>
      <c r="E65" s="58" t="s">
        <v>107</v>
      </c>
      <c r="F65" s="59"/>
      <c r="G65" s="6">
        <v>4</v>
      </c>
      <c r="H65" s="6">
        <v>4</v>
      </c>
      <c r="I65" s="6">
        <v>4</v>
      </c>
      <c r="J65" s="6">
        <v>4</v>
      </c>
      <c r="K65" s="6">
        <v>4</v>
      </c>
      <c r="L65" s="6">
        <v>4</v>
      </c>
      <c r="M65" s="6">
        <v>4</v>
      </c>
      <c r="N65" s="6">
        <v>4</v>
      </c>
      <c r="O65" s="88">
        <v>4</v>
      </c>
      <c r="P65" s="7">
        <v>0</v>
      </c>
      <c r="Q65" s="88">
        <v>0</v>
      </c>
      <c r="R65" s="12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88">
        <v>0</v>
      </c>
      <c r="AA65" s="88">
        <v>0</v>
      </c>
    </row>
    <row r="66" spans="1:27" ht="16.8" x14ac:dyDescent="0.3">
      <c r="A66" s="83"/>
      <c r="B66" s="68"/>
      <c r="C66" s="82" t="s">
        <v>158</v>
      </c>
      <c r="D66" s="82"/>
      <c r="E66" s="58" t="s">
        <v>107</v>
      </c>
      <c r="F66" s="59"/>
      <c r="G66" s="6">
        <v>0</v>
      </c>
      <c r="H66" s="6">
        <v>4</v>
      </c>
      <c r="I66" s="6">
        <v>4</v>
      </c>
      <c r="J66" s="6">
        <v>4</v>
      </c>
      <c r="K66" s="6">
        <v>4</v>
      </c>
      <c r="L66" s="6">
        <v>4</v>
      </c>
      <c r="M66" s="6">
        <v>4</v>
      </c>
      <c r="N66" s="6">
        <v>4</v>
      </c>
      <c r="O66" s="6">
        <v>4</v>
      </c>
      <c r="P66" s="88">
        <v>4</v>
      </c>
      <c r="Q66" s="6">
        <v>0</v>
      </c>
      <c r="R66" s="7">
        <v>0</v>
      </c>
      <c r="S66" s="12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88">
        <v>0</v>
      </c>
      <c r="AA66" s="88">
        <v>0</v>
      </c>
    </row>
    <row r="67" spans="1:27" ht="16.8" x14ac:dyDescent="0.3">
      <c r="A67" s="83"/>
      <c r="B67" s="68"/>
      <c r="C67" s="58"/>
      <c r="D67" s="59"/>
      <c r="E67" s="58"/>
      <c r="F67" s="59"/>
      <c r="G67" s="6"/>
      <c r="H67" s="6"/>
      <c r="I67" s="6"/>
      <c r="J67" s="6"/>
      <c r="K67" s="6"/>
      <c r="L67" s="6"/>
      <c r="M67" s="6"/>
      <c r="N67" s="6"/>
      <c r="O67" s="88"/>
      <c r="P67" s="88"/>
      <c r="Q67" s="6"/>
      <c r="R67" s="17">
        <v>4</v>
      </c>
      <c r="S67" s="12"/>
      <c r="T67" s="6"/>
      <c r="U67" s="6"/>
      <c r="V67" s="6"/>
      <c r="W67" s="6"/>
      <c r="X67" s="6"/>
      <c r="Y67" s="6"/>
      <c r="Z67" s="6"/>
      <c r="AA67" s="6"/>
    </row>
    <row r="68" spans="1:27" ht="16.8" x14ac:dyDescent="0.3">
      <c r="A68" s="83"/>
      <c r="B68" s="68"/>
      <c r="C68" s="82" t="s">
        <v>159</v>
      </c>
      <c r="D68" s="82"/>
      <c r="E68" s="58" t="s">
        <v>107</v>
      </c>
      <c r="F68" s="59"/>
      <c r="G68" s="6">
        <v>0</v>
      </c>
      <c r="H68" s="6">
        <v>4</v>
      </c>
      <c r="I68" s="6">
        <v>4</v>
      </c>
      <c r="J68" s="6">
        <v>4</v>
      </c>
      <c r="K68" s="6">
        <v>4</v>
      </c>
      <c r="L68" s="6">
        <v>4</v>
      </c>
      <c r="M68" s="6">
        <v>4</v>
      </c>
      <c r="N68" s="6">
        <v>4</v>
      </c>
      <c r="O68" s="6">
        <v>4</v>
      </c>
      <c r="P68" s="6">
        <v>4</v>
      </c>
      <c r="Q68" s="6">
        <v>4</v>
      </c>
      <c r="R68" s="6">
        <v>4</v>
      </c>
      <c r="S68" s="6">
        <v>4</v>
      </c>
      <c r="T68" s="7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88">
        <v>0</v>
      </c>
      <c r="AA68" s="88">
        <v>0</v>
      </c>
    </row>
    <row r="69" spans="1:27" ht="16.8" x14ac:dyDescent="0.3">
      <c r="A69" s="83"/>
      <c r="B69" s="68"/>
      <c r="C69" s="58"/>
      <c r="D69" s="59"/>
      <c r="E69" s="53"/>
      <c r="F69" s="54"/>
      <c r="G69" s="6"/>
      <c r="H69" s="6"/>
      <c r="I69" s="6"/>
      <c r="J69" s="6"/>
      <c r="K69" s="6"/>
      <c r="L69" s="6"/>
      <c r="M69" s="6"/>
      <c r="N69" s="6"/>
      <c r="O69" s="6"/>
      <c r="P69" s="6"/>
      <c r="Q69" s="88"/>
      <c r="R69" s="6"/>
      <c r="S69" s="88"/>
      <c r="T69" s="17">
        <v>4</v>
      </c>
      <c r="U69" s="6"/>
      <c r="V69" s="6"/>
      <c r="W69" s="6"/>
      <c r="X69" s="6"/>
      <c r="Y69" s="6"/>
      <c r="Z69" s="6"/>
      <c r="AA69" s="6"/>
    </row>
    <row r="70" spans="1:27" ht="16.8" x14ac:dyDescent="0.3">
      <c r="A70" s="83"/>
      <c r="B70" s="68"/>
      <c r="C70" s="82" t="s">
        <v>160</v>
      </c>
      <c r="D70" s="82"/>
      <c r="E70" s="58" t="s">
        <v>107</v>
      </c>
      <c r="F70" s="59"/>
      <c r="G70" s="6">
        <v>4</v>
      </c>
      <c r="H70" s="6">
        <v>4</v>
      </c>
      <c r="I70" s="6">
        <v>4</v>
      </c>
      <c r="J70" s="6">
        <v>4</v>
      </c>
      <c r="K70" s="6">
        <v>4</v>
      </c>
      <c r="L70" s="6">
        <v>4</v>
      </c>
      <c r="M70" s="6">
        <v>4</v>
      </c>
      <c r="N70" s="6">
        <v>4</v>
      </c>
      <c r="O70" s="6">
        <v>4</v>
      </c>
      <c r="P70" s="6">
        <v>4</v>
      </c>
      <c r="Q70" s="6">
        <v>4</v>
      </c>
      <c r="R70" s="6">
        <v>4</v>
      </c>
      <c r="S70" s="6">
        <v>2</v>
      </c>
      <c r="T70" s="6">
        <v>2</v>
      </c>
      <c r="U70" s="6">
        <v>2</v>
      </c>
      <c r="V70" s="7">
        <v>0</v>
      </c>
      <c r="W70" s="6">
        <v>0</v>
      </c>
      <c r="X70" s="6">
        <v>0</v>
      </c>
      <c r="Y70" s="6">
        <v>0</v>
      </c>
      <c r="Z70" s="88">
        <v>0</v>
      </c>
      <c r="AA70" s="88">
        <v>0</v>
      </c>
    </row>
    <row r="71" spans="1:27" ht="16.8" x14ac:dyDescent="0.3">
      <c r="A71" s="83"/>
      <c r="B71" s="68"/>
      <c r="C71" s="82" t="s">
        <v>161</v>
      </c>
      <c r="D71" s="82"/>
      <c r="E71" s="58" t="s">
        <v>107</v>
      </c>
      <c r="F71" s="59"/>
      <c r="G71" s="6">
        <v>8</v>
      </c>
      <c r="H71" s="6">
        <v>4</v>
      </c>
      <c r="I71" s="6">
        <v>4</v>
      </c>
      <c r="J71" s="6">
        <v>4</v>
      </c>
      <c r="K71" s="6">
        <v>4</v>
      </c>
      <c r="L71" s="6">
        <v>4</v>
      </c>
      <c r="M71" s="6">
        <v>4</v>
      </c>
      <c r="N71" s="6">
        <v>4</v>
      </c>
      <c r="O71" s="6">
        <v>4</v>
      </c>
      <c r="P71" s="6">
        <v>4</v>
      </c>
      <c r="Q71" s="6">
        <v>4</v>
      </c>
      <c r="R71" s="6">
        <v>4</v>
      </c>
      <c r="S71" s="6">
        <v>4</v>
      </c>
      <c r="T71" s="6">
        <v>4</v>
      </c>
      <c r="U71" s="6">
        <v>4</v>
      </c>
      <c r="V71" s="6">
        <v>4</v>
      </c>
      <c r="W71" s="6">
        <v>4</v>
      </c>
      <c r="X71" s="7">
        <v>0</v>
      </c>
      <c r="Y71" s="6">
        <v>0</v>
      </c>
      <c r="Z71" s="88">
        <v>0</v>
      </c>
      <c r="AA71" s="88">
        <v>0</v>
      </c>
    </row>
    <row r="72" spans="1:27" ht="16.8" x14ac:dyDescent="0.3">
      <c r="A72" s="83"/>
      <c r="B72" s="68"/>
      <c r="C72" s="58"/>
      <c r="D72" s="59"/>
      <c r="E72" s="58"/>
      <c r="F72" s="59"/>
      <c r="G72" s="6"/>
      <c r="H72" s="6"/>
      <c r="I72" s="6"/>
      <c r="J72" s="6"/>
      <c r="K72" s="6"/>
      <c r="L72" s="6"/>
      <c r="M72" s="6"/>
      <c r="N72" s="6"/>
      <c r="O72" s="88"/>
      <c r="P72" s="88"/>
      <c r="Q72" s="6"/>
      <c r="R72" s="6"/>
      <c r="S72" s="88"/>
      <c r="T72" s="6"/>
      <c r="U72" s="88"/>
      <c r="V72" s="6"/>
      <c r="W72" s="6"/>
      <c r="X72" s="26">
        <v>4</v>
      </c>
      <c r="Y72" s="6"/>
      <c r="Z72" s="88"/>
      <c r="AA72" s="88"/>
    </row>
    <row r="73" spans="1:27" ht="16.8" x14ac:dyDescent="0.3">
      <c r="A73" s="83"/>
      <c r="B73" s="68"/>
      <c r="C73" s="82" t="s">
        <v>162</v>
      </c>
      <c r="D73" s="82"/>
      <c r="E73" s="58" t="s">
        <v>107</v>
      </c>
      <c r="F73" s="59"/>
      <c r="G73" s="6">
        <v>7</v>
      </c>
      <c r="H73" s="6">
        <v>4</v>
      </c>
      <c r="I73" s="6">
        <v>4</v>
      </c>
      <c r="J73" s="6">
        <v>4</v>
      </c>
      <c r="K73" s="6">
        <v>4</v>
      </c>
      <c r="L73" s="6">
        <v>4</v>
      </c>
      <c r="M73" s="6">
        <v>4</v>
      </c>
      <c r="N73" s="6">
        <v>4</v>
      </c>
      <c r="O73" s="6">
        <v>4</v>
      </c>
      <c r="P73" s="6">
        <v>4</v>
      </c>
      <c r="Q73" s="6">
        <v>4</v>
      </c>
      <c r="R73" s="6">
        <v>4</v>
      </c>
      <c r="S73" s="6">
        <v>4</v>
      </c>
      <c r="T73" s="6">
        <v>4</v>
      </c>
      <c r="U73" s="6">
        <v>4</v>
      </c>
      <c r="V73" s="6">
        <v>4</v>
      </c>
      <c r="W73" s="6">
        <v>1</v>
      </c>
      <c r="X73" s="6">
        <v>1</v>
      </c>
      <c r="Y73" s="6">
        <v>1</v>
      </c>
      <c r="Z73" s="7">
        <v>0</v>
      </c>
      <c r="AA73" s="88">
        <v>0</v>
      </c>
    </row>
    <row r="74" spans="1:27" ht="16.8" x14ac:dyDescent="0.3">
      <c r="A74" s="83"/>
      <c r="B74" s="68"/>
      <c r="C74" s="58"/>
      <c r="D74" s="59"/>
      <c r="E74" s="53"/>
      <c r="F74" s="54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88"/>
      <c r="U74" s="6"/>
      <c r="V74" s="88"/>
      <c r="W74" s="6"/>
      <c r="X74" s="6"/>
      <c r="Y74" s="6"/>
      <c r="Z74" s="26">
        <v>3</v>
      </c>
      <c r="AA74" s="88"/>
    </row>
    <row r="75" spans="1:27" ht="16.8" x14ac:dyDescent="0.3">
      <c r="A75" s="83"/>
      <c r="B75" s="67" t="s">
        <v>27</v>
      </c>
      <c r="C75" s="82" t="s">
        <v>151</v>
      </c>
      <c r="D75" s="82"/>
      <c r="E75" s="58" t="s">
        <v>28</v>
      </c>
      <c r="F75" s="59"/>
      <c r="G75" s="6">
        <v>1</v>
      </c>
      <c r="H75" s="6">
        <v>3</v>
      </c>
      <c r="I75" s="6">
        <v>3</v>
      </c>
      <c r="J75" s="6">
        <v>3</v>
      </c>
      <c r="K75" s="6">
        <v>3</v>
      </c>
      <c r="L75" s="6">
        <v>3</v>
      </c>
      <c r="M75" s="6">
        <v>3</v>
      </c>
      <c r="N75" s="6">
        <v>3</v>
      </c>
      <c r="O75" s="6">
        <v>3</v>
      </c>
      <c r="P75" s="7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88">
        <v>0</v>
      </c>
      <c r="AA75" s="88">
        <v>0</v>
      </c>
    </row>
    <row r="76" spans="1:27" ht="16.8" x14ac:dyDescent="0.3">
      <c r="A76" s="83"/>
      <c r="B76" s="68"/>
      <c r="C76" s="58"/>
      <c r="D76" s="59"/>
      <c r="E76" s="53"/>
      <c r="F76" s="54"/>
      <c r="G76" s="6"/>
      <c r="H76" s="6"/>
      <c r="I76" s="6"/>
      <c r="J76" s="6"/>
      <c r="K76" s="6"/>
      <c r="L76" s="6"/>
      <c r="M76" s="6"/>
      <c r="N76" s="6"/>
      <c r="O76" s="6"/>
      <c r="P76" s="17">
        <v>2</v>
      </c>
      <c r="Q76" s="88"/>
      <c r="R76" s="88"/>
      <c r="S76" s="12"/>
      <c r="T76" s="6"/>
      <c r="U76" s="6"/>
      <c r="V76" s="6"/>
      <c r="W76" s="6"/>
      <c r="X76" s="6"/>
      <c r="Y76" s="6"/>
      <c r="Z76" s="88"/>
      <c r="AA76" s="88"/>
    </row>
    <row r="77" spans="1:27" ht="16.8" x14ac:dyDescent="0.3">
      <c r="A77" s="83"/>
      <c r="B77" s="68"/>
      <c r="C77" s="82" t="s">
        <v>152</v>
      </c>
      <c r="D77" s="82"/>
      <c r="E77" s="58" t="s">
        <v>28</v>
      </c>
      <c r="F77" s="59"/>
      <c r="G77" s="6">
        <v>1</v>
      </c>
      <c r="H77" s="6">
        <v>3</v>
      </c>
      <c r="I77" s="6">
        <v>3</v>
      </c>
      <c r="J77" s="6">
        <v>3</v>
      </c>
      <c r="K77" s="6">
        <v>3</v>
      </c>
      <c r="L77" s="6">
        <v>3</v>
      </c>
      <c r="M77" s="6">
        <v>3</v>
      </c>
      <c r="N77" s="6">
        <v>3</v>
      </c>
      <c r="O77" s="6">
        <v>3</v>
      </c>
      <c r="P77" s="6">
        <v>3</v>
      </c>
      <c r="Q77" s="6">
        <v>3</v>
      </c>
      <c r="R77" s="7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88">
        <v>0</v>
      </c>
      <c r="AA77" s="88">
        <v>0</v>
      </c>
    </row>
    <row r="78" spans="1:27" ht="16.8" x14ac:dyDescent="0.3">
      <c r="A78" s="83"/>
      <c r="B78" s="68"/>
      <c r="C78" s="58"/>
      <c r="D78" s="59"/>
      <c r="E78" s="53"/>
      <c r="F78" s="54"/>
      <c r="G78" s="6"/>
      <c r="H78" s="6"/>
      <c r="I78" s="6"/>
      <c r="J78" s="6"/>
      <c r="K78" s="6"/>
      <c r="L78" s="6"/>
      <c r="M78" s="6"/>
      <c r="N78" s="6"/>
      <c r="O78" s="6"/>
      <c r="P78" s="88"/>
      <c r="Q78" s="12"/>
      <c r="R78" s="17">
        <v>2</v>
      </c>
      <c r="S78" s="6"/>
      <c r="T78" s="6"/>
      <c r="U78" s="6"/>
      <c r="V78" s="88"/>
      <c r="W78" s="88"/>
      <c r="X78" s="88"/>
      <c r="Y78" s="6"/>
      <c r="Z78" s="88"/>
      <c r="AA78" s="88"/>
    </row>
    <row r="79" spans="1:27" ht="16.8" x14ac:dyDescent="0.3">
      <c r="A79" s="83"/>
      <c r="B79" s="68"/>
      <c r="C79" s="82" t="s">
        <v>153</v>
      </c>
      <c r="D79" s="82"/>
      <c r="E79" s="58" t="s">
        <v>28</v>
      </c>
      <c r="F79" s="59"/>
      <c r="G79" s="6">
        <v>1</v>
      </c>
      <c r="H79" s="6">
        <v>3</v>
      </c>
      <c r="I79" s="6">
        <v>3</v>
      </c>
      <c r="J79" s="6">
        <v>3</v>
      </c>
      <c r="K79" s="6">
        <v>3</v>
      </c>
      <c r="L79" s="6">
        <v>3</v>
      </c>
      <c r="M79" s="6">
        <v>3</v>
      </c>
      <c r="N79" s="6">
        <v>3</v>
      </c>
      <c r="O79" s="6">
        <v>3</v>
      </c>
      <c r="P79" s="6">
        <v>3</v>
      </c>
      <c r="Q79" s="6">
        <v>3</v>
      </c>
      <c r="R79" s="6">
        <v>3</v>
      </c>
      <c r="S79" s="6">
        <v>3</v>
      </c>
      <c r="T79" s="7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88">
        <v>0</v>
      </c>
      <c r="AA79" s="88">
        <v>0</v>
      </c>
    </row>
    <row r="80" spans="1:27" ht="16.8" x14ac:dyDescent="0.3">
      <c r="A80" s="83"/>
      <c r="B80" s="68"/>
      <c r="C80" s="58"/>
      <c r="D80" s="59"/>
      <c r="E80" s="53"/>
      <c r="F80" s="54"/>
      <c r="G80" s="6"/>
      <c r="H80" s="6"/>
      <c r="I80" s="6"/>
      <c r="J80" s="6"/>
      <c r="K80" s="6"/>
      <c r="L80" s="6"/>
      <c r="M80" s="6"/>
      <c r="N80" s="6"/>
      <c r="O80" s="6"/>
      <c r="P80" s="6"/>
      <c r="Q80" s="88"/>
      <c r="R80" s="6"/>
      <c r="S80" s="6"/>
      <c r="T80" s="17">
        <v>2</v>
      </c>
      <c r="U80" s="6"/>
      <c r="V80" s="88"/>
      <c r="W80" s="88"/>
      <c r="X80" s="88"/>
      <c r="Y80" s="6"/>
      <c r="Z80" s="88"/>
      <c r="AA80" s="88"/>
    </row>
    <row r="81" spans="1:27" ht="16.8" x14ac:dyDescent="0.3">
      <c r="A81" s="83"/>
      <c r="B81" s="68"/>
      <c r="C81" s="82" t="s">
        <v>154</v>
      </c>
      <c r="D81" s="82"/>
      <c r="E81" s="58" t="s">
        <v>28</v>
      </c>
      <c r="F81" s="59"/>
      <c r="G81" s="6">
        <v>3</v>
      </c>
      <c r="H81" s="6">
        <v>3</v>
      </c>
      <c r="I81" s="6">
        <v>3</v>
      </c>
      <c r="J81" s="6">
        <v>3</v>
      </c>
      <c r="K81" s="6">
        <v>3</v>
      </c>
      <c r="L81" s="6">
        <v>3</v>
      </c>
      <c r="M81" s="6">
        <v>3</v>
      </c>
      <c r="N81" s="6">
        <v>3</v>
      </c>
      <c r="O81" s="6">
        <v>3</v>
      </c>
      <c r="P81" s="6">
        <v>3</v>
      </c>
      <c r="Q81" s="6">
        <v>3</v>
      </c>
      <c r="R81" s="6">
        <v>3</v>
      </c>
      <c r="S81" s="6">
        <v>3</v>
      </c>
      <c r="T81" s="6">
        <v>3</v>
      </c>
      <c r="U81" s="6">
        <v>3</v>
      </c>
      <c r="V81" s="7">
        <v>0</v>
      </c>
      <c r="W81" s="6">
        <v>0</v>
      </c>
      <c r="X81" s="6">
        <v>0</v>
      </c>
      <c r="Y81" s="6">
        <v>0</v>
      </c>
      <c r="Z81" s="88">
        <v>0</v>
      </c>
      <c r="AA81" s="88">
        <v>0</v>
      </c>
    </row>
    <row r="82" spans="1:27" ht="16.8" x14ac:dyDescent="0.3">
      <c r="A82" s="83"/>
      <c r="B82" s="68"/>
      <c r="C82" s="82" t="s">
        <v>155</v>
      </c>
      <c r="D82" s="82"/>
      <c r="E82" s="58" t="s">
        <v>28</v>
      </c>
      <c r="F82" s="59"/>
      <c r="G82" s="6">
        <v>5</v>
      </c>
      <c r="H82" s="6">
        <v>3</v>
      </c>
      <c r="I82" s="6">
        <v>3</v>
      </c>
      <c r="J82" s="6">
        <v>3</v>
      </c>
      <c r="K82" s="6">
        <v>3</v>
      </c>
      <c r="L82" s="6">
        <v>3</v>
      </c>
      <c r="M82" s="6">
        <v>3</v>
      </c>
      <c r="N82" s="6">
        <v>3</v>
      </c>
      <c r="O82" s="6">
        <v>3</v>
      </c>
      <c r="P82" s="6">
        <v>3</v>
      </c>
      <c r="Q82" s="6">
        <v>3</v>
      </c>
      <c r="R82" s="6">
        <v>3</v>
      </c>
      <c r="S82" s="6">
        <v>3</v>
      </c>
      <c r="T82" s="6">
        <v>3</v>
      </c>
      <c r="U82" s="6">
        <v>3</v>
      </c>
      <c r="V82" s="6">
        <v>3</v>
      </c>
      <c r="W82" s="6">
        <v>3</v>
      </c>
      <c r="X82" s="7">
        <v>0</v>
      </c>
      <c r="Y82" s="6">
        <v>0</v>
      </c>
      <c r="Z82" s="88">
        <v>0</v>
      </c>
      <c r="AA82" s="88">
        <v>0</v>
      </c>
    </row>
    <row r="83" spans="1:27" ht="16.8" x14ac:dyDescent="0.3">
      <c r="A83" s="83"/>
      <c r="B83" s="68"/>
      <c r="E83" s="53"/>
      <c r="F83" s="54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88"/>
      <c r="T83" s="6"/>
      <c r="U83" s="6"/>
      <c r="V83" s="88"/>
      <c r="W83" s="88"/>
      <c r="X83" s="26">
        <v>2</v>
      </c>
      <c r="Y83" s="6"/>
      <c r="Z83" s="88"/>
      <c r="AA83" s="88"/>
    </row>
    <row r="84" spans="1:27" ht="16.8" x14ac:dyDescent="0.3">
      <c r="A84" s="83"/>
      <c r="B84" s="68"/>
      <c r="C84" s="82" t="s">
        <v>156</v>
      </c>
      <c r="D84" s="82"/>
      <c r="E84" s="58" t="s">
        <v>28</v>
      </c>
      <c r="F84" s="59"/>
      <c r="G84" s="6">
        <v>5</v>
      </c>
      <c r="H84" s="6">
        <v>3</v>
      </c>
      <c r="I84" s="6">
        <v>3</v>
      </c>
      <c r="J84" s="6">
        <v>3</v>
      </c>
      <c r="K84" s="6">
        <v>3</v>
      </c>
      <c r="L84" s="6">
        <v>3</v>
      </c>
      <c r="M84" s="6">
        <v>3</v>
      </c>
      <c r="N84" s="6">
        <v>3</v>
      </c>
      <c r="O84" s="6">
        <v>3</v>
      </c>
      <c r="P84" s="6">
        <v>3</v>
      </c>
      <c r="Q84" s="6">
        <v>3</v>
      </c>
      <c r="R84" s="6">
        <v>3</v>
      </c>
      <c r="S84" s="6">
        <v>3</v>
      </c>
      <c r="T84" s="6">
        <v>3</v>
      </c>
      <c r="U84" s="6">
        <v>3</v>
      </c>
      <c r="V84" s="6">
        <v>3</v>
      </c>
      <c r="W84" s="6">
        <v>3</v>
      </c>
      <c r="X84" s="6">
        <v>3</v>
      </c>
      <c r="Y84" s="7">
        <v>0</v>
      </c>
      <c r="Z84" s="88"/>
      <c r="AA84" s="88">
        <v>0</v>
      </c>
    </row>
    <row r="85" spans="1:27" ht="16.8" x14ac:dyDescent="0.3">
      <c r="A85" s="83"/>
      <c r="B85" s="68"/>
      <c r="E85" s="53"/>
      <c r="F85" s="54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88"/>
      <c r="U85" s="6"/>
      <c r="V85" s="88"/>
      <c r="W85" s="88"/>
      <c r="X85" s="88"/>
      <c r="Y85" s="26">
        <v>2</v>
      </c>
      <c r="Z85" s="88"/>
      <c r="AA85" s="88"/>
    </row>
    <row r="86" spans="1:27" ht="16.8" x14ac:dyDescent="0.3">
      <c r="A86" s="83"/>
      <c r="B86" s="83" t="s">
        <v>163</v>
      </c>
      <c r="C86" s="85" t="s">
        <v>163</v>
      </c>
      <c r="D86" s="93"/>
      <c r="E86" s="58" t="s">
        <v>19</v>
      </c>
      <c r="F86" s="59"/>
      <c r="G86" s="6">
        <v>4</v>
      </c>
      <c r="H86" s="6">
        <v>4</v>
      </c>
      <c r="I86" s="6">
        <v>4</v>
      </c>
      <c r="J86" s="6">
        <v>4</v>
      </c>
      <c r="K86" s="6">
        <v>4</v>
      </c>
      <c r="L86" s="6">
        <v>4</v>
      </c>
      <c r="M86" s="6">
        <v>4</v>
      </c>
      <c r="N86" s="6">
        <v>4</v>
      </c>
      <c r="O86" s="6">
        <v>4</v>
      </c>
      <c r="P86" s="6">
        <v>4</v>
      </c>
      <c r="Q86" s="6">
        <v>4</v>
      </c>
      <c r="R86" s="6">
        <v>4</v>
      </c>
      <c r="S86" s="6">
        <v>4</v>
      </c>
      <c r="T86" s="6">
        <v>4</v>
      </c>
      <c r="U86" s="6">
        <v>4</v>
      </c>
      <c r="V86" s="6">
        <v>4</v>
      </c>
      <c r="W86" s="6">
        <v>4</v>
      </c>
      <c r="X86" s="6">
        <v>4</v>
      </c>
      <c r="Y86" s="6">
        <v>4</v>
      </c>
      <c r="Z86" s="7">
        <v>0</v>
      </c>
      <c r="AA86" s="88">
        <v>0</v>
      </c>
    </row>
    <row r="87" spans="1:27" ht="16.8" x14ac:dyDescent="0.3">
      <c r="A87" s="83"/>
      <c r="B87" s="83"/>
      <c r="C87" s="82" t="s">
        <v>164</v>
      </c>
      <c r="D87" s="82"/>
      <c r="E87" s="58" t="s">
        <v>19</v>
      </c>
      <c r="F87" s="59"/>
      <c r="G87" s="6">
        <v>4</v>
      </c>
      <c r="H87" s="6">
        <v>4</v>
      </c>
      <c r="I87" s="6">
        <v>4</v>
      </c>
      <c r="J87" s="6">
        <v>4</v>
      </c>
      <c r="K87" s="6">
        <v>4</v>
      </c>
      <c r="L87" s="6">
        <v>4</v>
      </c>
      <c r="M87" s="6">
        <v>4</v>
      </c>
      <c r="N87" s="6">
        <v>4</v>
      </c>
      <c r="O87" s="6">
        <v>4</v>
      </c>
      <c r="P87" s="6">
        <v>4</v>
      </c>
      <c r="Q87" s="6">
        <v>4</v>
      </c>
      <c r="R87" s="6">
        <v>4</v>
      </c>
      <c r="S87" s="6">
        <v>4</v>
      </c>
      <c r="T87" s="6">
        <v>4</v>
      </c>
      <c r="U87" s="6">
        <v>4</v>
      </c>
      <c r="V87" s="6">
        <v>4</v>
      </c>
      <c r="W87" s="6">
        <v>4</v>
      </c>
      <c r="X87" s="6">
        <v>4</v>
      </c>
      <c r="Y87" s="6">
        <v>4</v>
      </c>
      <c r="Z87" s="6">
        <v>4</v>
      </c>
      <c r="AA87" s="7">
        <v>0</v>
      </c>
    </row>
    <row r="88" spans="1:27" ht="16.8" x14ac:dyDescent="0.3">
      <c r="A88" s="83"/>
      <c r="B88" s="83"/>
      <c r="C88" s="82" t="s">
        <v>165</v>
      </c>
      <c r="D88" s="82"/>
      <c r="E88" s="58" t="s">
        <v>19</v>
      </c>
      <c r="F88" s="59"/>
      <c r="G88" s="6">
        <v>4</v>
      </c>
      <c r="H88" s="6">
        <v>4</v>
      </c>
      <c r="I88" s="6">
        <v>4</v>
      </c>
      <c r="J88" s="6">
        <v>4</v>
      </c>
      <c r="K88" s="6">
        <v>4</v>
      </c>
      <c r="L88" s="6">
        <v>4</v>
      </c>
      <c r="M88" s="6">
        <v>4</v>
      </c>
      <c r="N88" s="6">
        <v>4</v>
      </c>
      <c r="O88" s="6">
        <v>4</v>
      </c>
      <c r="P88" s="6">
        <v>4</v>
      </c>
      <c r="Q88" s="6">
        <v>4</v>
      </c>
      <c r="R88" s="6">
        <v>4</v>
      </c>
      <c r="S88" s="6">
        <v>4</v>
      </c>
      <c r="T88" s="6">
        <v>4</v>
      </c>
      <c r="U88" s="6">
        <v>4</v>
      </c>
      <c r="V88" s="6">
        <v>4</v>
      </c>
      <c r="W88" s="6">
        <v>4</v>
      </c>
      <c r="X88" s="6">
        <v>4</v>
      </c>
      <c r="Y88" s="6">
        <v>4</v>
      </c>
      <c r="Z88" s="6">
        <v>4</v>
      </c>
      <c r="AA88" s="7">
        <v>0</v>
      </c>
    </row>
    <row r="89" spans="1:27" ht="16.8" x14ac:dyDescent="0.3">
      <c r="A89" s="83"/>
      <c r="B89" s="78" t="s">
        <v>14</v>
      </c>
      <c r="C89" s="79"/>
      <c r="D89" s="80"/>
      <c r="E89" s="66" t="s">
        <v>12</v>
      </c>
      <c r="F89" s="66"/>
      <c r="G89" s="72">
        <f>SUM(G17:G88)</f>
        <v>232</v>
      </c>
      <c r="H89" s="72"/>
      <c r="I89" s="47">
        <f>SUM(I17:I88)</f>
        <v>230</v>
      </c>
      <c r="J89" s="47">
        <f>SUM(J17:J88)</f>
        <v>218</v>
      </c>
      <c r="K89" s="47">
        <v>203</v>
      </c>
      <c r="L89" s="47">
        <f>SUM(L17:L88)</f>
        <v>197</v>
      </c>
      <c r="M89" s="47">
        <v>187</v>
      </c>
      <c r="N89" s="47">
        <f>SUM(N17:N88)-N31</f>
        <v>174</v>
      </c>
      <c r="O89" s="47">
        <v>167</v>
      </c>
      <c r="P89" s="47">
        <f>SUM(P17:P88)-P76-P33</f>
        <v>138</v>
      </c>
      <c r="Q89" s="47">
        <f>SUM(Q17:Q88)</f>
        <v>132</v>
      </c>
      <c r="R89" s="47">
        <f>SUM(R17:R88)-R35-R67-R78</f>
        <v>116</v>
      </c>
      <c r="S89" s="47">
        <f>SUM(S17:S88)</f>
        <v>102</v>
      </c>
      <c r="T89" s="47">
        <f>SUM(T17:T88)-T37-T69-T80</f>
        <v>78</v>
      </c>
      <c r="U89" s="47">
        <f>SUM(U17:U88)-U61</f>
        <v>64</v>
      </c>
      <c r="V89" s="47">
        <f>SUM(V17:V88)-V50-V52</f>
        <v>48</v>
      </c>
      <c r="W89" s="47">
        <f>SUM(W17:W88)</f>
        <v>44</v>
      </c>
      <c r="X89" s="47">
        <f>SUM(X17:X88)+X56+X72+X83</f>
        <v>35</v>
      </c>
      <c r="Y89" s="47">
        <f>SUM(Y17:Y88)+2</f>
        <v>17</v>
      </c>
      <c r="Z89" s="47">
        <f>SUM(Z17:Z88)+2</f>
        <v>13</v>
      </c>
      <c r="AA89" s="47">
        <f>SUM(AA17:AA85)+AA56+AA72+AA83</f>
        <v>0</v>
      </c>
    </row>
    <row r="90" spans="1:27" ht="16.8" x14ac:dyDescent="0.3">
      <c r="A90" s="83"/>
      <c r="B90" s="63"/>
      <c r="C90" s="64"/>
      <c r="D90" s="81"/>
      <c r="E90" s="66" t="s">
        <v>13</v>
      </c>
      <c r="F90" s="66"/>
      <c r="G90" s="72">
        <f>G199</f>
        <v>238</v>
      </c>
      <c r="H90" s="72"/>
      <c r="I90" s="47">
        <f>H199</f>
        <v>230</v>
      </c>
      <c r="J90" s="47">
        <f t="shared" ref="J90:AA90" si="0">I199</f>
        <v>222</v>
      </c>
      <c r="K90" s="47">
        <f t="shared" si="0"/>
        <v>216</v>
      </c>
      <c r="L90" s="47">
        <f t="shared" si="0"/>
        <v>195</v>
      </c>
      <c r="M90" s="47">
        <f t="shared" si="0"/>
        <v>189</v>
      </c>
      <c r="N90" s="47">
        <f t="shared" si="0"/>
        <v>174</v>
      </c>
      <c r="O90" s="47">
        <f t="shared" si="0"/>
        <v>163</v>
      </c>
      <c r="P90" s="47">
        <f t="shared" si="0"/>
        <v>139</v>
      </c>
      <c r="Q90" s="47">
        <f t="shared" si="0"/>
        <v>132</v>
      </c>
      <c r="R90" s="47">
        <f t="shared" si="0"/>
        <v>116</v>
      </c>
      <c r="S90" s="47">
        <f t="shared" si="0"/>
        <v>105</v>
      </c>
      <c r="T90" s="47">
        <f t="shared" si="0"/>
        <v>81</v>
      </c>
      <c r="U90" s="47">
        <f t="shared" si="0"/>
        <v>66</v>
      </c>
      <c r="V90" s="47">
        <f t="shared" si="0"/>
        <v>48</v>
      </c>
      <c r="W90" s="47">
        <f t="shared" si="0"/>
        <v>42</v>
      </c>
      <c r="X90" s="47">
        <f t="shared" si="0"/>
        <v>19</v>
      </c>
      <c r="Y90" s="47">
        <f t="shared" si="0"/>
        <v>13</v>
      </c>
      <c r="Z90" s="47">
        <f t="shared" si="0"/>
        <v>8</v>
      </c>
      <c r="AA90" s="47">
        <f t="shared" si="0"/>
        <v>0</v>
      </c>
    </row>
    <row r="91" spans="1:27" ht="16.8" x14ac:dyDescent="0.3">
      <c r="A91" s="8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126" spans="1:26" ht="55.2" x14ac:dyDescent="0.25">
      <c r="A126" s="50" t="s">
        <v>15</v>
      </c>
      <c r="B126" s="50" t="s">
        <v>16</v>
      </c>
      <c r="C126" s="65" t="s">
        <v>17</v>
      </c>
      <c r="D126" s="65"/>
      <c r="E126" s="65" t="s">
        <v>18</v>
      </c>
      <c r="F126" s="65"/>
      <c r="G126" s="5" t="s">
        <v>13</v>
      </c>
      <c r="H126" s="46" t="s">
        <v>104</v>
      </c>
      <c r="I126" s="8" t="s">
        <v>112</v>
      </c>
      <c r="J126" s="8" t="s">
        <v>113</v>
      </c>
      <c r="K126" s="8" t="s">
        <v>114</v>
      </c>
      <c r="L126" s="8" t="s">
        <v>115</v>
      </c>
      <c r="M126" s="8" t="s">
        <v>116</v>
      </c>
      <c r="N126" s="8" t="s">
        <v>117</v>
      </c>
      <c r="O126" s="8" t="s">
        <v>118</v>
      </c>
      <c r="P126" s="8" t="s">
        <v>119</v>
      </c>
      <c r="Q126" s="11" t="s">
        <v>120</v>
      </c>
      <c r="R126" s="11" t="s">
        <v>121</v>
      </c>
      <c r="S126" s="11" t="s">
        <v>122</v>
      </c>
      <c r="T126" s="11" t="s">
        <v>123</v>
      </c>
      <c r="U126" s="11" t="s">
        <v>124</v>
      </c>
      <c r="V126" s="11" t="s">
        <v>125</v>
      </c>
      <c r="W126" s="11" t="s">
        <v>126</v>
      </c>
      <c r="X126" s="11" t="s">
        <v>127</v>
      </c>
      <c r="Y126" s="11" t="s">
        <v>128</v>
      </c>
      <c r="Z126" s="11" t="s">
        <v>129</v>
      </c>
    </row>
    <row r="127" spans="1:26" ht="16.8" x14ac:dyDescent="0.3">
      <c r="A127" s="83" t="s">
        <v>82</v>
      </c>
      <c r="B127" s="84" t="s">
        <v>73</v>
      </c>
      <c r="C127" s="84"/>
      <c r="D127" s="84"/>
      <c r="E127" s="72" t="s">
        <v>109</v>
      </c>
      <c r="F127" s="72"/>
      <c r="G127" s="88">
        <v>4</v>
      </c>
      <c r="H127" s="89">
        <v>0</v>
      </c>
      <c r="I127" s="88">
        <v>0</v>
      </c>
      <c r="J127" s="88">
        <v>0</v>
      </c>
      <c r="K127" s="88">
        <v>0</v>
      </c>
      <c r="L127" s="88">
        <v>0</v>
      </c>
      <c r="M127" s="88">
        <v>0</v>
      </c>
      <c r="N127" s="88">
        <v>0</v>
      </c>
      <c r="O127" s="88">
        <v>0</v>
      </c>
      <c r="P127" s="88">
        <v>0</v>
      </c>
      <c r="Q127" s="88">
        <v>0</v>
      </c>
      <c r="R127" s="88">
        <v>0</v>
      </c>
      <c r="S127" s="88">
        <v>0</v>
      </c>
      <c r="T127" s="88">
        <v>0</v>
      </c>
      <c r="U127" s="88">
        <v>0</v>
      </c>
      <c r="V127" s="88">
        <v>0</v>
      </c>
      <c r="W127" s="88">
        <v>0</v>
      </c>
      <c r="X127" s="88">
        <v>0</v>
      </c>
      <c r="Y127" s="88">
        <v>0</v>
      </c>
      <c r="Z127" s="88">
        <v>0</v>
      </c>
    </row>
    <row r="128" spans="1:26" ht="16.8" x14ac:dyDescent="0.3">
      <c r="A128" s="83"/>
      <c r="B128" s="84" t="s">
        <v>81</v>
      </c>
      <c r="C128" s="84"/>
      <c r="D128" s="84"/>
      <c r="E128" s="72" t="s">
        <v>108</v>
      </c>
      <c r="F128" s="72"/>
      <c r="G128" s="88">
        <v>4</v>
      </c>
      <c r="H128" s="89">
        <v>0</v>
      </c>
      <c r="I128" s="88">
        <v>0</v>
      </c>
      <c r="J128" s="88">
        <v>0</v>
      </c>
      <c r="K128" s="88">
        <v>0</v>
      </c>
      <c r="L128" s="88">
        <v>0</v>
      </c>
      <c r="M128" s="88">
        <v>0</v>
      </c>
      <c r="N128" s="88">
        <v>0</v>
      </c>
      <c r="O128" s="88">
        <v>0</v>
      </c>
      <c r="P128" s="88">
        <v>0</v>
      </c>
      <c r="Q128" s="88">
        <v>0</v>
      </c>
      <c r="R128" s="88">
        <v>0</v>
      </c>
      <c r="S128" s="88">
        <v>0</v>
      </c>
      <c r="T128" s="88">
        <v>0</v>
      </c>
      <c r="U128" s="88">
        <v>0</v>
      </c>
      <c r="V128" s="88">
        <v>0</v>
      </c>
      <c r="W128" s="88">
        <v>0</v>
      </c>
      <c r="X128" s="88">
        <v>0</v>
      </c>
      <c r="Y128" s="88">
        <v>0</v>
      </c>
      <c r="Z128" s="88">
        <v>0</v>
      </c>
    </row>
    <row r="129" spans="1:26" ht="16.8" x14ac:dyDescent="0.3">
      <c r="A129" s="83"/>
      <c r="B129" s="84" t="s">
        <v>166</v>
      </c>
      <c r="C129" s="84"/>
      <c r="D129" s="84"/>
      <c r="E129" s="72" t="s">
        <v>19</v>
      </c>
      <c r="F129" s="72"/>
      <c r="G129" s="88">
        <v>4</v>
      </c>
      <c r="H129" s="88">
        <v>4</v>
      </c>
      <c r="I129" s="88">
        <v>4</v>
      </c>
      <c r="J129" s="88">
        <v>4</v>
      </c>
      <c r="K129" s="89">
        <v>0</v>
      </c>
      <c r="L129" s="88">
        <v>0</v>
      </c>
      <c r="M129" s="88">
        <v>0</v>
      </c>
      <c r="N129" s="88">
        <v>0</v>
      </c>
      <c r="O129" s="88">
        <v>0</v>
      </c>
      <c r="P129" s="88">
        <v>0</v>
      </c>
      <c r="Q129" s="88">
        <v>0</v>
      </c>
      <c r="R129" s="88">
        <v>0</v>
      </c>
      <c r="S129" s="88">
        <v>0</v>
      </c>
      <c r="T129" s="88">
        <v>0</v>
      </c>
      <c r="U129" s="88">
        <v>0</v>
      </c>
      <c r="V129" s="88">
        <v>0</v>
      </c>
      <c r="W129" s="88">
        <v>0</v>
      </c>
      <c r="X129" s="88">
        <v>0</v>
      </c>
      <c r="Y129" s="88">
        <v>0</v>
      </c>
      <c r="Z129" s="88">
        <v>0</v>
      </c>
    </row>
    <row r="130" spans="1:26" ht="16.8" x14ac:dyDescent="0.3">
      <c r="A130" s="83"/>
      <c r="B130" s="83" t="s">
        <v>20</v>
      </c>
      <c r="C130" s="48" t="s">
        <v>106</v>
      </c>
      <c r="D130" s="49"/>
      <c r="E130" s="72" t="s">
        <v>105</v>
      </c>
      <c r="F130" s="72"/>
      <c r="G130" s="88">
        <v>8</v>
      </c>
      <c r="H130" s="88">
        <v>8</v>
      </c>
      <c r="I130" s="89">
        <v>0</v>
      </c>
      <c r="J130" s="88">
        <v>0</v>
      </c>
      <c r="K130" s="88">
        <v>0</v>
      </c>
      <c r="L130" s="88">
        <v>0</v>
      </c>
      <c r="M130" s="88">
        <v>0</v>
      </c>
      <c r="N130" s="88">
        <v>0</v>
      </c>
      <c r="O130" s="88">
        <v>0</v>
      </c>
      <c r="P130" s="88">
        <v>0</v>
      </c>
      <c r="Q130" s="88">
        <v>0</v>
      </c>
      <c r="R130" s="88">
        <v>0</v>
      </c>
      <c r="S130" s="88">
        <v>0</v>
      </c>
      <c r="T130" s="88">
        <v>0</v>
      </c>
      <c r="U130" s="88">
        <v>0</v>
      </c>
      <c r="V130" s="88">
        <v>0</v>
      </c>
      <c r="W130" s="88">
        <v>0</v>
      </c>
      <c r="X130" s="88">
        <v>0</v>
      </c>
      <c r="Y130" s="88">
        <v>0</v>
      </c>
      <c r="Z130" s="88">
        <v>0</v>
      </c>
    </row>
    <row r="131" spans="1:26" ht="16.8" x14ac:dyDescent="0.3">
      <c r="A131" s="83"/>
      <c r="B131" s="83"/>
      <c r="C131" s="82" t="s">
        <v>83</v>
      </c>
      <c r="D131" s="82"/>
      <c r="E131" s="72" t="s">
        <v>29</v>
      </c>
      <c r="F131" s="72"/>
      <c r="G131" s="88">
        <v>3</v>
      </c>
      <c r="H131" s="88">
        <v>3</v>
      </c>
      <c r="I131" s="88">
        <v>3</v>
      </c>
      <c r="J131" s="89">
        <v>0</v>
      </c>
      <c r="K131" s="88">
        <v>0</v>
      </c>
      <c r="L131" s="88">
        <v>0</v>
      </c>
      <c r="M131" s="88">
        <v>0</v>
      </c>
      <c r="N131" s="88">
        <v>0</v>
      </c>
      <c r="O131" s="88">
        <v>0</v>
      </c>
      <c r="P131" s="88">
        <v>0</v>
      </c>
      <c r="Q131" s="88">
        <v>0</v>
      </c>
      <c r="R131" s="88">
        <v>0</v>
      </c>
      <c r="S131" s="88">
        <v>0</v>
      </c>
      <c r="T131" s="88">
        <v>0</v>
      </c>
      <c r="U131" s="88">
        <v>0</v>
      </c>
      <c r="V131" s="88">
        <v>0</v>
      </c>
      <c r="W131" s="88">
        <v>0</v>
      </c>
      <c r="X131" s="88">
        <v>0</v>
      </c>
      <c r="Y131" s="88">
        <v>0</v>
      </c>
      <c r="Z131" s="88">
        <v>0</v>
      </c>
    </row>
    <row r="132" spans="1:26" ht="16.8" x14ac:dyDescent="0.3">
      <c r="A132" s="83"/>
      <c r="B132" s="83"/>
      <c r="C132" s="82" t="s">
        <v>84</v>
      </c>
      <c r="D132" s="82"/>
      <c r="E132" s="72" t="s">
        <v>29</v>
      </c>
      <c r="F132" s="72"/>
      <c r="G132" s="88">
        <v>3</v>
      </c>
      <c r="H132" s="88">
        <v>3</v>
      </c>
      <c r="I132" s="88">
        <v>3</v>
      </c>
      <c r="J132" s="89">
        <v>0</v>
      </c>
      <c r="K132" s="88">
        <v>0</v>
      </c>
      <c r="L132" s="88">
        <v>0</v>
      </c>
      <c r="M132" s="88">
        <v>0</v>
      </c>
      <c r="N132" s="88">
        <v>0</v>
      </c>
      <c r="O132" s="88">
        <v>0</v>
      </c>
      <c r="P132" s="88">
        <v>0</v>
      </c>
      <c r="Q132" s="88">
        <v>0</v>
      </c>
      <c r="R132" s="88">
        <v>0</v>
      </c>
      <c r="S132" s="88">
        <v>0</v>
      </c>
      <c r="T132" s="88">
        <v>0</v>
      </c>
      <c r="U132" s="88">
        <v>0</v>
      </c>
      <c r="V132" s="88">
        <v>0</v>
      </c>
      <c r="W132" s="88">
        <v>0</v>
      </c>
      <c r="X132" s="88">
        <v>0</v>
      </c>
      <c r="Y132" s="88">
        <v>0</v>
      </c>
      <c r="Z132" s="88">
        <v>0</v>
      </c>
    </row>
    <row r="133" spans="1:26" ht="16.8" x14ac:dyDescent="0.3">
      <c r="A133" s="83"/>
      <c r="B133" s="83"/>
      <c r="C133" s="82" t="s">
        <v>85</v>
      </c>
      <c r="D133" s="82"/>
      <c r="E133" s="72" t="s">
        <v>29</v>
      </c>
      <c r="F133" s="72"/>
      <c r="G133" s="88">
        <v>3</v>
      </c>
      <c r="H133" s="88">
        <v>3</v>
      </c>
      <c r="I133" s="88">
        <v>3</v>
      </c>
      <c r="J133" s="88">
        <v>3</v>
      </c>
      <c r="K133" s="89">
        <v>0</v>
      </c>
      <c r="L133" s="88">
        <v>0</v>
      </c>
      <c r="M133" s="88">
        <v>0</v>
      </c>
      <c r="N133" s="88">
        <v>0</v>
      </c>
      <c r="O133" s="88">
        <v>0</v>
      </c>
      <c r="P133" s="88">
        <v>0</v>
      </c>
      <c r="Q133" s="88">
        <v>0</v>
      </c>
      <c r="R133" s="88">
        <v>0</v>
      </c>
      <c r="S133" s="88">
        <v>0</v>
      </c>
      <c r="T133" s="88">
        <v>0</v>
      </c>
      <c r="U133" s="88">
        <v>0</v>
      </c>
      <c r="V133" s="88">
        <v>0</v>
      </c>
      <c r="W133" s="88">
        <v>0</v>
      </c>
      <c r="X133" s="88">
        <v>0</v>
      </c>
      <c r="Y133" s="88">
        <v>0</v>
      </c>
      <c r="Z133" s="88">
        <v>0</v>
      </c>
    </row>
    <row r="134" spans="1:26" ht="16.8" x14ac:dyDescent="0.3">
      <c r="A134" s="83"/>
      <c r="B134" s="83"/>
      <c r="C134" s="82" t="s">
        <v>131</v>
      </c>
      <c r="D134" s="82"/>
      <c r="E134" s="72" t="s">
        <v>29</v>
      </c>
      <c r="F134" s="72"/>
      <c r="G134" s="88">
        <v>3</v>
      </c>
      <c r="H134" s="88">
        <v>3</v>
      </c>
      <c r="I134" s="88">
        <v>3</v>
      </c>
      <c r="J134" s="88">
        <v>3</v>
      </c>
      <c r="K134" s="89">
        <v>0</v>
      </c>
      <c r="L134" s="88">
        <v>0</v>
      </c>
      <c r="M134" s="88">
        <v>0</v>
      </c>
      <c r="N134" s="88">
        <v>0</v>
      </c>
      <c r="O134" s="88">
        <v>0</v>
      </c>
      <c r="P134" s="88">
        <v>0</v>
      </c>
      <c r="Q134" s="88">
        <v>0</v>
      </c>
      <c r="R134" s="88">
        <v>0</v>
      </c>
      <c r="S134" s="88">
        <v>0</v>
      </c>
      <c r="T134" s="88">
        <v>0</v>
      </c>
      <c r="U134" s="88">
        <v>0</v>
      </c>
      <c r="V134" s="88">
        <v>0</v>
      </c>
      <c r="W134" s="88">
        <v>0</v>
      </c>
      <c r="X134" s="88">
        <v>0</v>
      </c>
      <c r="Y134" s="88">
        <v>0</v>
      </c>
      <c r="Z134" s="88">
        <v>0</v>
      </c>
    </row>
    <row r="135" spans="1:26" ht="16.8" x14ac:dyDescent="0.3">
      <c r="A135" s="83"/>
      <c r="B135" s="83"/>
      <c r="C135" s="72"/>
      <c r="D135" s="72"/>
      <c r="E135" s="48"/>
      <c r="F135" s="49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spans="1:26" ht="16.8" x14ac:dyDescent="0.3">
      <c r="A136" s="83"/>
      <c r="B136" s="83"/>
      <c r="C136" s="82" t="s">
        <v>86</v>
      </c>
      <c r="D136" s="82"/>
      <c r="E136" s="72" t="s">
        <v>29</v>
      </c>
      <c r="F136" s="72"/>
      <c r="G136" s="88">
        <v>3</v>
      </c>
      <c r="H136" s="88">
        <v>3</v>
      </c>
      <c r="I136" s="88">
        <v>3</v>
      </c>
      <c r="J136" s="88">
        <v>3</v>
      </c>
      <c r="K136" s="89">
        <v>0</v>
      </c>
      <c r="L136" s="88">
        <v>0</v>
      </c>
      <c r="M136" s="88">
        <v>0</v>
      </c>
      <c r="N136" s="88">
        <v>0</v>
      </c>
      <c r="O136" s="88">
        <v>0</v>
      </c>
      <c r="P136" s="88">
        <v>0</v>
      </c>
      <c r="Q136" s="88">
        <v>0</v>
      </c>
      <c r="R136" s="88">
        <v>0</v>
      </c>
      <c r="S136" s="88">
        <v>0</v>
      </c>
      <c r="T136" s="88">
        <v>0</v>
      </c>
      <c r="U136" s="88">
        <v>0</v>
      </c>
      <c r="V136" s="88">
        <v>0</v>
      </c>
      <c r="W136" s="88">
        <v>0</v>
      </c>
      <c r="X136" s="88">
        <v>0</v>
      </c>
      <c r="Y136" s="88">
        <v>0</v>
      </c>
      <c r="Z136" s="88">
        <v>0</v>
      </c>
    </row>
    <row r="137" spans="1:26" ht="16.8" x14ac:dyDescent="0.3">
      <c r="A137" s="83"/>
      <c r="B137" s="83"/>
      <c r="C137" s="48"/>
      <c r="D137" s="49"/>
      <c r="E137" s="48"/>
      <c r="F137" s="49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spans="1:26" ht="16.8" x14ac:dyDescent="0.3">
      <c r="A138" s="83"/>
      <c r="B138" s="83"/>
      <c r="C138" s="82" t="s">
        <v>132</v>
      </c>
      <c r="D138" s="82"/>
      <c r="E138" s="72" t="s">
        <v>29</v>
      </c>
      <c r="F138" s="72"/>
      <c r="G138" s="88">
        <v>3</v>
      </c>
      <c r="H138" s="88">
        <v>3</v>
      </c>
      <c r="I138" s="88">
        <v>3</v>
      </c>
      <c r="J138" s="88">
        <v>3</v>
      </c>
      <c r="K138" s="89">
        <v>0</v>
      </c>
      <c r="L138" s="88">
        <v>0</v>
      </c>
      <c r="M138" s="88">
        <v>0</v>
      </c>
      <c r="N138" s="88">
        <v>0</v>
      </c>
      <c r="O138" s="88">
        <v>0</v>
      </c>
      <c r="P138" s="88">
        <v>0</v>
      </c>
      <c r="Q138" s="88">
        <v>0</v>
      </c>
      <c r="R138" s="88">
        <v>0</v>
      </c>
      <c r="S138" s="88">
        <v>0</v>
      </c>
      <c r="T138" s="88">
        <v>0</v>
      </c>
      <c r="U138" s="88">
        <v>0</v>
      </c>
      <c r="V138" s="88">
        <v>0</v>
      </c>
      <c r="W138" s="88">
        <v>0</v>
      </c>
      <c r="X138" s="88">
        <v>0</v>
      </c>
      <c r="Y138" s="88">
        <v>0</v>
      </c>
      <c r="Z138" s="88">
        <v>0</v>
      </c>
    </row>
    <row r="139" spans="1:26" ht="16.8" x14ac:dyDescent="0.3">
      <c r="A139" s="83"/>
      <c r="B139" s="83"/>
      <c r="C139" s="82" t="s">
        <v>87</v>
      </c>
      <c r="D139" s="82"/>
      <c r="E139" s="72" t="s">
        <v>19</v>
      </c>
      <c r="F139" s="72"/>
      <c r="G139" s="88">
        <v>5</v>
      </c>
      <c r="H139" s="88">
        <v>5</v>
      </c>
      <c r="I139" s="88">
        <v>5</v>
      </c>
      <c r="J139" s="88">
        <v>5</v>
      </c>
      <c r="K139" s="89">
        <v>0</v>
      </c>
      <c r="L139" s="88">
        <v>0</v>
      </c>
      <c r="M139" s="88">
        <v>0</v>
      </c>
      <c r="N139" s="88">
        <v>0</v>
      </c>
      <c r="O139" s="88">
        <v>0</v>
      </c>
      <c r="P139" s="88">
        <v>0</v>
      </c>
      <c r="Q139" s="88">
        <v>0</v>
      </c>
      <c r="R139" s="88">
        <v>0</v>
      </c>
      <c r="S139" s="88">
        <v>0</v>
      </c>
      <c r="T139" s="88">
        <v>0</v>
      </c>
      <c r="U139" s="88">
        <v>0</v>
      </c>
      <c r="V139" s="88">
        <v>0</v>
      </c>
      <c r="W139" s="88">
        <v>0</v>
      </c>
      <c r="X139" s="88">
        <v>0</v>
      </c>
      <c r="Y139" s="88">
        <v>0</v>
      </c>
      <c r="Z139" s="88">
        <v>0</v>
      </c>
    </row>
    <row r="140" spans="1:26" ht="16.8" x14ac:dyDescent="0.3">
      <c r="A140" s="83"/>
      <c r="B140" s="83" t="s">
        <v>21</v>
      </c>
      <c r="C140" s="82" t="s">
        <v>133</v>
      </c>
      <c r="D140" s="82"/>
      <c r="E140" s="72" t="s">
        <v>108</v>
      </c>
      <c r="F140" s="72"/>
      <c r="G140" s="88">
        <v>3</v>
      </c>
      <c r="H140" s="88">
        <v>3</v>
      </c>
      <c r="I140" s="88">
        <v>3</v>
      </c>
      <c r="J140" s="88">
        <v>3</v>
      </c>
      <c r="K140" s="88">
        <v>3</v>
      </c>
      <c r="L140" s="88">
        <v>3</v>
      </c>
      <c r="M140" s="89">
        <v>0</v>
      </c>
      <c r="N140" s="88">
        <v>0</v>
      </c>
      <c r="O140" s="88">
        <v>0</v>
      </c>
      <c r="P140" s="88">
        <v>0</v>
      </c>
      <c r="Q140" s="88">
        <v>0</v>
      </c>
      <c r="R140" s="88">
        <v>0</v>
      </c>
      <c r="S140" s="88">
        <v>0</v>
      </c>
      <c r="T140" s="88">
        <v>0</v>
      </c>
      <c r="U140" s="88">
        <v>0</v>
      </c>
      <c r="V140" s="88">
        <v>0</v>
      </c>
      <c r="W140" s="88">
        <v>0</v>
      </c>
      <c r="X140" s="88">
        <v>0</v>
      </c>
      <c r="Y140" s="88">
        <v>0</v>
      </c>
      <c r="Z140" s="88">
        <v>0</v>
      </c>
    </row>
    <row r="141" spans="1:26" ht="16.8" x14ac:dyDescent="0.3">
      <c r="A141" s="83"/>
      <c r="B141" s="83"/>
      <c r="C141" s="72"/>
      <c r="D141" s="72"/>
      <c r="E141" s="48"/>
      <c r="F141" s="49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spans="1:26" ht="16.8" x14ac:dyDescent="0.3">
      <c r="A142" s="83"/>
      <c r="B142" s="83"/>
      <c r="C142" s="82" t="s">
        <v>134</v>
      </c>
      <c r="D142" s="82"/>
      <c r="E142" s="72" t="s">
        <v>108</v>
      </c>
      <c r="F142" s="72"/>
      <c r="G142" s="88">
        <v>3</v>
      </c>
      <c r="H142" s="88">
        <v>3</v>
      </c>
      <c r="I142" s="88">
        <v>3</v>
      </c>
      <c r="J142" s="88">
        <v>3</v>
      </c>
      <c r="K142" s="88">
        <v>3</v>
      </c>
      <c r="L142" s="88">
        <v>1</v>
      </c>
      <c r="M142" s="88">
        <v>1</v>
      </c>
      <c r="N142" s="88">
        <v>1</v>
      </c>
      <c r="O142" s="89">
        <v>0</v>
      </c>
      <c r="P142" s="88">
        <v>0</v>
      </c>
      <c r="Q142" s="88">
        <v>0</v>
      </c>
      <c r="R142" s="88">
        <v>0</v>
      </c>
      <c r="S142" s="88">
        <v>0</v>
      </c>
      <c r="T142" s="88">
        <v>0</v>
      </c>
      <c r="U142" s="88">
        <v>0</v>
      </c>
      <c r="V142" s="88">
        <v>0</v>
      </c>
      <c r="W142" s="88">
        <v>0</v>
      </c>
      <c r="X142" s="88">
        <v>0</v>
      </c>
      <c r="Y142" s="88">
        <v>0</v>
      </c>
      <c r="Z142" s="88">
        <v>0</v>
      </c>
    </row>
    <row r="143" spans="1:26" ht="16.8" x14ac:dyDescent="0.3">
      <c r="A143" s="83"/>
      <c r="B143" s="83"/>
      <c r="C143" s="72"/>
      <c r="D143" s="72"/>
      <c r="E143" s="48"/>
      <c r="F143" s="49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 spans="1:26" ht="16.8" x14ac:dyDescent="0.3">
      <c r="A144" s="83"/>
      <c r="B144" s="83"/>
      <c r="C144" s="82" t="s">
        <v>135</v>
      </c>
      <c r="D144" s="82"/>
      <c r="E144" s="72" t="s">
        <v>108</v>
      </c>
      <c r="F144" s="72"/>
      <c r="G144" s="88">
        <v>3</v>
      </c>
      <c r="H144" s="88">
        <v>3</v>
      </c>
      <c r="I144" s="88">
        <v>3</v>
      </c>
      <c r="J144" s="88">
        <v>3</v>
      </c>
      <c r="K144" s="88">
        <v>3</v>
      </c>
      <c r="L144" s="88">
        <v>1</v>
      </c>
      <c r="M144" s="88">
        <v>1</v>
      </c>
      <c r="N144" s="88">
        <v>1</v>
      </c>
      <c r="O144" s="88">
        <v>1</v>
      </c>
      <c r="P144" s="88">
        <v>1</v>
      </c>
      <c r="Q144" s="89">
        <v>0</v>
      </c>
      <c r="R144" s="88">
        <v>0</v>
      </c>
      <c r="S144" s="88">
        <v>0</v>
      </c>
      <c r="T144" s="88">
        <v>0</v>
      </c>
      <c r="U144" s="88">
        <v>0</v>
      </c>
      <c r="V144" s="88">
        <v>0</v>
      </c>
      <c r="W144" s="88">
        <v>0</v>
      </c>
      <c r="X144" s="88">
        <v>0</v>
      </c>
      <c r="Y144" s="88">
        <v>0</v>
      </c>
      <c r="Z144" s="88">
        <v>0</v>
      </c>
    </row>
    <row r="145" spans="1:26" ht="16.8" x14ac:dyDescent="0.3">
      <c r="A145" s="83"/>
      <c r="B145" s="83"/>
      <c r="C145" s="72"/>
      <c r="D145" s="72"/>
      <c r="E145" s="48"/>
      <c r="F145" s="49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6.8" x14ac:dyDescent="0.3">
      <c r="A146" s="83"/>
      <c r="B146" s="83"/>
      <c r="C146" s="82" t="s">
        <v>136</v>
      </c>
      <c r="D146" s="82"/>
      <c r="E146" s="72" t="s">
        <v>108</v>
      </c>
      <c r="F146" s="72"/>
      <c r="G146" s="88">
        <v>3</v>
      </c>
      <c r="H146" s="88">
        <v>3</v>
      </c>
      <c r="I146" s="88">
        <v>3</v>
      </c>
      <c r="J146" s="88">
        <v>3</v>
      </c>
      <c r="K146" s="88">
        <v>3</v>
      </c>
      <c r="L146" s="88">
        <v>1</v>
      </c>
      <c r="M146" s="88">
        <v>1</v>
      </c>
      <c r="N146" s="88">
        <v>1</v>
      </c>
      <c r="O146" s="88">
        <v>1</v>
      </c>
      <c r="P146" s="88">
        <v>1</v>
      </c>
      <c r="Q146" s="88">
        <v>1</v>
      </c>
      <c r="R146" s="88">
        <v>1</v>
      </c>
      <c r="S146" s="89">
        <v>0</v>
      </c>
      <c r="T146" s="88">
        <v>0</v>
      </c>
      <c r="U146" s="88">
        <v>0</v>
      </c>
      <c r="V146" s="88">
        <v>0</v>
      </c>
      <c r="W146" s="88">
        <v>0</v>
      </c>
      <c r="X146" s="88">
        <v>0</v>
      </c>
      <c r="Y146" s="88">
        <v>0</v>
      </c>
      <c r="Z146" s="88">
        <v>0</v>
      </c>
    </row>
    <row r="147" spans="1:26" ht="16.8" x14ac:dyDescent="0.3">
      <c r="A147" s="83"/>
      <c r="B147" s="83"/>
      <c r="C147" s="72"/>
      <c r="D147" s="72"/>
      <c r="E147" s="48"/>
      <c r="F147" s="49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 spans="1:26" ht="16.8" x14ac:dyDescent="0.3">
      <c r="A148" s="83"/>
      <c r="B148" s="83"/>
      <c r="C148" s="82" t="s">
        <v>137</v>
      </c>
      <c r="D148" s="82"/>
      <c r="E148" s="72" t="s">
        <v>108</v>
      </c>
      <c r="F148" s="72"/>
      <c r="G148" s="88">
        <v>3</v>
      </c>
      <c r="H148" s="88">
        <v>3</v>
      </c>
      <c r="I148" s="88">
        <v>3</v>
      </c>
      <c r="J148" s="88">
        <v>3</v>
      </c>
      <c r="K148" s="88">
        <v>3</v>
      </c>
      <c r="L148" s="88">
        <v>3</v>
      </c>
      <c r="M148" s="88">
        <v>3</v>
      </c>
      <c r="N148" s="88">
        <v>3</v>
      </c>
      <c r="O148" s="88">
        <v>3</v>
      </c>
      <c r="P148" s="88">
        <v>3</v>
      </c>
      <c r="Q148" s="88">
        <v>3</v>
      </c>
      <c r="R148" s="88">
        <v>3</v>
      </c>
      <c r="S148" s="88">
        <v>3</v>
      </c>
      <c r="T148" s="88">
        <v>3</v>
      </c>
      <c r="U148" s="89">
        <v>0</v>
      </c>
      <c r="V148" s="88">
        <v>0</v>
      </c>
      <c r="W148" s="88">
        <v>0</v>
      </c>
      <c r="X148" s="88">
        <v>0</v>
      </c>
      <c r="Y148" s="88">
        <v>0</v>
      </c>
      <c r="Z148" s="88">
        <v>0</v>
      </c>
    </row>
    <row r="149" spans="1:26" ht="16.8" x14ac:dyDescent="0.3">
      <c r="A149" s="83"/>
      <c r="B149" s="83"/>
      <c r="C149" s="82" t="s">
        <v>138</v>
      </c>
      <c r="D149" s="82"/>
      <c r="E149" s="72" t="s">
        <v>108</v>
      </c>
      <c r="F149" s="72"/>
      <c r="G149" s="88">
        <v>3</v>
      </c>
      <c r="H149" s="88">
        <v>3</v>
      </c>
      <c r="I149" s="88">
        <v>3</v>
      </c>
      <c r="J149" s="88">
        <v>3</v>
      </c>
      <c r="K149" s="88">
        <v>3</v>
      </c>
      <c r="L149" s="88">
        <v>3</v>
      </c>
      <c r="M149" s="88">
        <v>3</v>
      </c>
      <c r="N149" s="88">
        <v>3</v>
      </c>
      <c r="O149" s="88">
        <v>3</v>
      </c>
      <c r="P149" s="88">
        <v>3</v>
      </c>
      <c r="Q149" s="88">
        <v>3</v>
      </c>
      <c r="R149" s="88">
        <v>3</v>
      </c>
      <c r="S149" s="88">
        <v>3</v>
      </c>
      <c r="T149" s="88">
        <v>3</v>
      </c>
      <c r="U149" s="88">
        <v>3</v>
      </c>
      <c r="V149" s="88">
        <v>3</v>
      </c>
      <c r="W149" s="89">
        <v>0</v>
      </c>
      <c r="X149" s="88">
        <v>0</v>
      </c>
      <c r="Y149" s="88">
        <v>0</v>
      </c>
      <c r="Z149" s="88">
        <v>0</v>
      </c>
    </row>
    <row r="150" spans="1:26" ht="16.8" x14ac:dyDescent="0.3">
      <c r="A150" s="83"/>
      <c r="B150" s="83"/>
      <c r="C150" s="82" t="s">
        <v>22</v>
      </c>
      <c r="D150" s="82"/>
      <c r="E150" s="72" t="s">
        <v>28</v>
      </c>
      <c r="F150" s="72"/>
      <c r="G150" s="88">
        <v>3</v>
      </c>
      <c r="H150" s="88">
        <v>3</v>
      </c>
      <c r="I150" s="88">
        <v>3</v>
      </c>
      <c r="J150" s="88">
        <v>3</v>
      </c>
      <c r="K150" s="88">
        <v>3</v>
      </c>
      <c r="L150" s="88">
        <v>3</v>
      </c>
      <c r="M150" s="88">
        <v>3</v>
      </c>
      <c r="N150" s="88">
        <v>3</v>
      </c>
      <c r="O150" s="88">
        <v>3</v>
      </c>
      <c r="P150" s="88">
        <v>3</v>
      </c>
      <c r="Q150" s="88">
        <v>3</v>
      </c>
      <c r="R150" s="88">
        <v>3</v>
      </c>
      <c r="S150" s="88">
        <v>3</v>
      </c>
      <c r="T150" s="88">
        <v>3</v>
      </c>
      <c r="U150" s="88">
        <v>3</v>
      </c>
      <c r="V150" s="88">
        <v>3</v>
      </c>
      <c r="W150" s="89">
        <v>0</v>
      </c>
      <c r="X150" s="88">
        <v>0</v>
      </c>
      <c r="Y150" s="88">
        <v>0</v>
      </c>
      <c r="Z150" s="88">
        <v>0</v>
      </c>
    </row>
    <row r="151" spans="1:26" ht="16.8" x14ac:dyDescent="0.3">
      <c r="A151" s="83"/>
      <c r="B151" s="83" t="s">
        <v>23</v>
      </c>
      <c r="C151" s="82" t="s">
        <v>139</v>
      </c>
      <c r="D151" s="82"/>
      <c r="E151" s="72" t="s">
        <v>29</v>
      </c>
      <c r="F151" s="72"/>
      <c r="G151" s="88">
        <v>6</v>
      </c>
      <c r="H151" s="88">
        <v>6</v>
      </c>
      <c r="I151" s="88">
        <v>6</v>
      </c>
      <c r="J151" s="88">
        <v>6</v>
      </c>
      <c r="K151" s="88">
        <v>6</v>
      </c>
      <c r="L151" s="88">
        <v>6</v>
      </c>
      <c r="M151" s="89">
        <v>0</v>
      </c>
      <c r="N151" s="88">
        <v>0</v>
      </c>
      <c r="O151" s="88">
        <v>0</v>
      </c>
      <c r="P151" s="88">
        <v>0</v>
      </c>
      <c r="Q151" s="88">
        <v>0</v>
      </c>
      <c r="R151" s="88">
        <v>0</v>
      </c>
      <c r="S151" s="88">
        <v>0</v>
      </c>
      <c r="T151" s="88">
        <v>0</v>
      </c>
      <c r="U151" s="88">
        <v>0</v>
      </c>
      <c r="V151" s="88">
        <v>0</v>
      </c>
      <c r="W151" s="88">
        <v>0</v>
      </c>
      <c r="X151" s="88">
        <v>0</v>
      </c>
      <c r="Y151" s="88">
        <v>0</v>
      </c>
      <c r="Z151" s="88">
        <v>0</v>
      </c>
    </row>
    <row r="152" spans="1:26" ht="16.8" x14ac:dyDescent="0.3">
      <c r="A152" s="83"/>
      <c r="B152" s="83"/>
      <c r="C152" s="82" t="s">
        <v>140</v>
      </c>
      <c r="D152" s="82"/>
      <c r="E152" s="72" t="s">
        <v>58</v>
      </c>
      <c r="F152" s="72"/>
      <c r="G152" s="88">
        <v>6</v>
      </c>
      <c r="H152" s="88">
        <v>6</v>
      </c>
      <c r="I152" s="88">
        <v>6</v>
      </c>
      <c r="J152" s="88">
        <v>6</v>
      </c>
      <c r="K152" s="88">
        <v>6</v>
      </c>
      <c r="L152" s="88">
        <v>6</v>
      </c>
      <c r="M152" s="89">
        <v>0</v>
      </c>
      <c r="N152" s="88">
        <v>0</v>
      </c>
      <c r="O152" s="88">
        <v>0</v>
      </c>
      <c r="P152" s="88">
        <v>0</v>
      </c>
      <c r="Q152" s="88">
        <v>0</v>
      </c>
      <c r="R152" s="88">
        <v>0</v>
      </c>
      <c r="S152" s="88">
        <v>0</v>
      </c>
      <c r="T152" s="88">
        <v>0</v>
      </c>
      <c r="U152" s="88">
        <v>0</v>
      </c>
      <c r="V152" s="88">
        <v>0</v>
      </c>
      <c r="W152" s="88">
        <v>0</v>
      </c>
      <c r="X152" s="88">
        <v>0</v>
      </c>
      <c r="Y152" s="88">
        <v>0</v>
      </c>
      <c r="Z152" s="88">
        <v>0</v>
      </c>
    </row>
    <row r="153" spans="1:26" ht="16.8" x14ac:dyDescent="0.3">
      <c r="A153" s="83"/>
      <c r="B153" s="83"/>
      <c r="C153" s="82" t="s">
        <v>141</v>
      </c>
      <c r="D153" s="82"/>
      <c r="E153" s="72" t="s">
        <v>29</v>
      </c>
      <c r="F153" s="72"/>
      <c r="G153" s="88">
        <v>8</v>
      </c>
      <c r="H153" s="88">
        <v>8</v>
      </c>
      <c r="I153" s="88">
        <v>8</v>
      </c>
      <c r="J153" s="88">
        <v>8</v>
      </c>
      <c r="K153" s="88">
        <v>8</v>
      </c>
      <c r="L153" s="88">
        <v>8</v>
      </c>
      <c r="M153" s="88">
        <v>8</v>
      </c>
      <c r="N153" s="88">
        <v>8</v>
      </c>
      <c r="O153" s="89">
        <v>0</v>
      </c>
      <c r="P153" s="88">
        <v>0</v>
      </c>
      <c r="Q153" s="88">
        <v>0</v>
      </c>
      <c r="R153" s="88">
        <v>0</v>
      </c>
      <c r="S153" s="88">
        <v>0</v>
      </c>
      <c r="T153" s="88">
        <v>0</v>
      </c>
      <c r="U153" s="88">
        <v>0</v>
      </c>
      <c r="V153" s="88">
        <v>0</v>
      </c>
      <c r="W153" s="88">
        <v>0</v>
      </c>
      <c r="X153" s="88">
        <v>0</v>
      </c>
      <c r="Y153" s="88">
        <v>0</v>
      </c>
      <c r="Z153" s="88">
        <v>0</v>
      </c>
    </row>
    <row r="154" spans="1:26" ht="16.8" x14ac:dyDescent="0.3">
      <c r="A154" s="83"/>
      <c r="B154" s="83"/>
      <c r="C154" s="82" t="s">
        <v>142</v>
      </c>
      <c r="D154" s="82"/>
      <c r="E154" s="72" t="s">
        <v>58</v>
      </c>
      <c r="F154" s="72"/>
      <c r="G154" s="88">
        <v>8</v>
      </c>
      <c r="H154" s="88">
        <v>8</v>
      </c>
      <c r="I154" s="88">
        <v>8</v>
      </c>
      <c r="J154" s="88">
        <v>8</v>
      </c>
      <c r="K154" s="88">
        <v>8</v>
      </c>
      <c r="L154" s="88">
        <v>8</v>
      </c>
      <c r="M154" s="88">
        <v>8</v>
      </c>
      <c r="N154" s="88">
        <v>8</v>
      </c>
      <c r="O154" s="89">
        <v>0</v>
      </c>
      <c r="P154" s="88">
        <v>0</v>
      </c>
      <c r="Q154" s="88">
        <v>0</v>
      </c>
      <c r="R154" s="88">
        <v>0</v>
      </c>
      <c r="S154" s="88">
        <v>0</v>
      </c>
      <c r="T154" s="88">
        <v>0</v>
      </c>
      <c r="U154" s="88">
        <v>0</v>
      </c>
      <c r="V154" s="88">
        <v>0</v>
      </c>
      <c r="W154" s="88">
        <v>0</v>
      </c>
      <c r="X154" s="88">
        <v>0</v>
      </c>
      <c r="Y154" s="88">
        <v>0</v>
      </c>
      <c r="Z154" s="88">
        <v>0</v>
      </c>
    </row>
    <row r="155" spans="1:26" ht="16.8" x14ac:dyDescent="0.3">
      <c r="A155" s="83"/>
      <c r="B155" s="83"/>
      <c r="C155" s="82" t="s">
        <v>143</v>
      </c>
      <c r="D155" s="82"/>
      <c r="E155" s="72" t="s">
        <v>29</v>
      </c>
      <c r="F155" s="72"/>
      <c r="G155" s="88">
        <v>10</v>
      </c>
      <c r="H155" s="88">
        <v>10</v>
      </c>
      <c r="I155" s="88">
        <v>10</v>
      </c>
      <c r="J155" s="88">
        <v>10</v>
      </c>
      <c r="K155" s="88">
        <v>10</v>
      </c>
      <c r="L155" s="88">
        <v>10</v>
      </c>
      <c r="M155" s="88">
        <v>10</v>
      </c>
      <c r="N155" s="88">
        <v>6</v>
      </c>
      <c r="O155" s="88">
        <v>6</v>
      </c>
      <c r="P155" s="88">
        <v>6</v>
      </c>
      <c r="Q155" s="89">
        <v>0</v>
      </c>
      <c r="R155" s="88">
        <v>0</v>
      </c>
      <c r="S155" s="88">
        <v>0</v>
      </c>
      <c r="T155" s="88">
        <v>0</v>
      </c>
      <c r="U155" s="88">
        <v>0</v>
      </c>
      <c r="V155" s="88">
        <v>0</v>
      </c>
      <c r="W155" s="88">
        <v>0</v>
      </c>
      <c r="X155" s="88">
        <v>0</v>
      </c>
      <c r="Y155" s="88">
        <v>0</v>
      </c>
      <c r="Z155" s="88">
        <v>0</v>
      </c>
    </row>
    <row r="156" spans="1:26" ht="16.8" x14ac:dyDescent="0.3">
      <c r="A156" s="83"/>
      <c r="B156" s="83"/>
      <c r="C156" s="82" t="s">
        <v>144</v>
      </c>
      <c r="D156" s="82"/>
      <c r="E156" s="72" t="s">
        <v>58</v>
      </c>
      <c r="F156" s="72"/>
      <c r="G156" s="88">
        <v>10</v>
      </c>
      <c r="H156" s="88">
        <v>10</v>
      </c>
      <c r="I156" s="88">
        <v>10</v>
      </c>
      <c r="J156" s="88">
        <v>10</v>
      </c>
      <c r="K156" s="88">
        <v>10</v>
      </c>
      <c r="L156" s="88">
        <v>10</v>
      </c>
      <c r="M156" s="88">
        <v>10</v>
      </c>
      <c r="N156" s="88">
        <v>6</v>
      </c>
      <c r="O156" s="88">
        <v>6</v>
      </c>
      <c r="P156" s="88">
        <v>6</v>
      </c>
      <c r="Q156" s="89">
        <v>0</v>
      </c>
      <c r="R156" s="88">
        <v>0</v>
      </c>
      <c r="S156" s="88">
        <v>0</v>
      </c>
      <c r="T156" s="88">
        <v>0</v>
      </c>
      <c r="U156" s="88">
        <v>0</v>
      </c>
      <c r="V156" s="88">
        <v>0</v>
      </c>
      <c r="W156" s="88">
        <v>0</v>
      </c>
      <c r="X156" s="88">
        <v>0</v>
      </c>
      <c r="Y156" s="88">
        <v>0</v>
      </c>
      <c r="Z156" s="88">
        <v>0</v>
      </c>
    </row>
    <row r="157" spans="1:26" ht="16.8" x14ac:dyDescent="0.3">
      <c r="A157" s="83"/>
      <c r="B157" s="83"/>
      <c r="C157" s="82" t="s">
        <v>145</v>
      </c>
      <c r="D157" s="82"/>
      <c r="E157" s="72" t="s">
        <v>29</v>
      </c>
      <c r="F157" s="72"/>
      <c r="G157" s="88">
        <v>8</v>
      </c>
      <c r="H157" s="88">
        <v>8</v>
      </c>
      <c r="I157" s="88">
        <v>8</v>
      </c>
      <c r="J157" s="88">
        <v>8</v>
      </c>
      <c r="K157" s="88">
        <v>8</v>
      </c>
      <c r="L157" s="88">
        <v>8</v>
      </c>
      <c r="M157" s="88">
        <v>8</v>
      </c>
      <c r="N157" s="88">
        <v>8</v>
      </c>
      <c r="O157" s="88">
        <v>8</v>
      </c>
      <c r="P157" s="88">
        <v>8</v>
      </c>
      <c r="Q157" s="88">
        <v>8</v>
      </c>
      <c r="R157" s="88">
        <v>8</v>
      </c>
      <c r="S157" s="89">
        <v>0</v>
      </c>
      <c r="T157" s="88">
        <v>0</v>
      </c>
      <c r="U157" s="88">
        <v>0</v>
      </c>
      <c r="V157" s="88">
        <v>0</v>
      </c>
      <c r="W157" s="88">
        <v>0</v>
      </c>
      <c r="X157" s="88">
        <v>0</v>
      </c>
      <c r="Y157" s="88">
        <v>0</v>
      </c>
      <c r="Z157" s="88">
        <v>0</v>
      </c>
    </row>
    <row r="158" spans="1:26" ht="16.8" x14ac:dyDescent="0.3">
      <c r="A158" s="83"/>
      <c r="B158" s="83"/>
      <c r="C158" s="82" t="s">
        <v>146</v>
      </c>
      <c r="D158" s="82"/>
      <c r="E158" s="72" t="s">
        <v>58</v>
      </c>
      <c r="F158" s="72"/>
      <c r="G158" s="88">
        <v>8</v>
      </c>
      <c r="H158" s="88">
        <v>8</v>
      </c>
      <c r="I158" s="88">
        <v>8</v>
      </c>
      <c r="J158" s="88">
        <v>8</v>
      </c>
      <c r="K158" s="88">
        <v>8</v>
      </c>
      <c r="L158" s="88">
        <v>8</v>
      </c>
      <c r="M158" s="88">
        <v>8</v>
      </c>
      <c r="N158" s="88">
        <v>8</v>
      </c>
      <c r="O158" s="88">
        <v>8</v>
      </c>
      <c r="P158" s="88">
        <v>8</v>
      </c>
      <c r="Q158" s="88">
        <v>8</v>
      </c>
      <c r="R158" s="88">
        <v>8</v>
      </c>
      <c r="S158" s="89">
        <v>0</v>
      </c>
      <c r="T158" s="88">
        <v>0</v>
      </c>
      <c r="U158" s="88">
        <v>0</v>
      </c>
      <c r="V158" s="88">
        <v>0</v>
      </c>
      <c r="W158" s="88">
        <v>0</v>
      </c>
      <c r="X158" s="88">
        <v>0</v>
      </c>
      <c r="Y158" s="88">
        <v>0</v>
      </c>
      <c r="Z158" s="88">
        <v>0</v>
      </c>
    </row>
    <row r="159" spans="1:26" ht="16.8" x14ac:dyDescent="0.3">
      <c r="A159" s="83"/>
      <c r="B159" s="83"/>
      <c r="C159" s="82" t="s">
        <v>147</v>
      </c>
      <c r="D159" s="82"/>
      <c r="E159" s="72" t="s">
        <v>29</v>
      </c>
      <c r="F159" s="72"/>
      <c r="G159" s="88">
        <v>8</v>
      </c>
      <c r="H159" s="88">
        <v>8</v>
      </c>
      <c r="I159" s="88">
        <v>8</v>
      </c>
      <c r="J159" s="88">
        <v>8</v>
      </c>
      <c r="K159" s="88">
        <v>8</v>
      </c>
      <c r="L159" s="88">
        <v>8</v>
      </c>
      <c r="M159" s="88">
        <v>8</v>
      </c>
      <c r="N159" s="88">
        <v>8</v>
      </c>
      <c r="O159" s="88">
        <v>8</v>
      </c>
      <c r="P159" s="88">
        <v>8</v>
      </c>
      <c r="Q159" s="88">
        <v>8</v>
      </c>
      <c r="R159" s="88">
        <v>4</v>
      </c>
      <c r="S159" s="88">
        <v>4</v>
      </c>
      <c r="T159" s="88">
        <v>4</v>
      </c>
      <c r="U159" s="89">
        <v>0</v>
      </c>
      <c r="V159" s="88">
        <v>0</v>
      </c>
      <c r="W159" s="88">
        <v>0</v>
      </c>
      <c r="X159" s="88">
        <v>0</v>
      </c>
      <c r="Y159" s="88">
        <v>0</v>
      </c>
      <c r="Z159" s="88">
        <v>0</v>
      </c>
    </row>
    <row r="160" spans="1:26" ht="16.8" x14ac:dyDescent="0.3">
      <c r="A160" s="83"/>
      <c r="B160" s="83"/>
      <c r="C160" s="72"/>
      <c r="D160" s="72"/>
      <c r="E160" s="72"/>
      <c r="F160" s="72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 spans="1:26" ht="16.8" x14ac:dyDescent="0.3">
      <c r="A161" s="83"/>
      <c r="B161" s="83"/>
      <c r="C161" s="82" t="s">
        <v>148</v>
      </c>
      <c r="D161" s="82"/>
      <c r="E161" s="72" t="s">
        <v>58</v>
      </c>
      <c r="F161" s="72"/>
      <c r="G161" s="88">
        <v>8</v>
      </c>
      <c r="H161" s="88">
        <v>8</v>
      </c>
      <c r="I161" s="88">
        <v>8</v>
      </c>
      <c r="J161" s="88">
        <v>8</v>
      </c>
      <c r="K161" s="88">
        <v>8</v>
      </c>
      <c r="L161" s="88">
        <v>8</v>
      </c>
      <c r="M161" s="88">
        <v>8</v>
      </c>
      <c r="N161" s="88">
        <v>8</v>
      </c>
      <c r="O161" s="88">
        <v>8</v>
      </c>
      <c r="P161" s="88">
        <v>8</v>
      </c>
      <c r="Q161" s="88">
        <v>8</v>
      </c>
      <c r="R161" s="88">
        <v>4</v>
      </c>
      <c r="S161" s="88">
        <v>4</v>
      </c>
      <c r="T161" s="88">
        <v>4</v>
      </c>
      <c r="U161" s="89">
        <v>0</v>
      </c>
      <c r="V161" s="88">
        <v>0</v>
      </c>
      <c r="W161" s="88">
        <v>0</v>
      </c>
      <c r="X161" s="88">
        <v>0</v>
      </c>
      <c r="Y161" s="88">
        <v>0</v>
      </c>
      <c r="Z161" s="88">
        <v>0</v>
      </c>
    </row>
    <row r="162" spans="1:26" ht="16.8" x14ac:dyDescent="0.3">
      <c r="A162" s="83"/>
      <c r="B162" s="83"/>
      <c r="C162" s="72"/>
      <c r="D162" s="72"/>
      <c r="E162" s="48"/>
      <c r="F162" s="49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 spans="1:26" ht="16.8" x14ac:dyDescent="0.3">
      <c r="A163" s="83"/>
      <c r="B163" s="83"/>
      <c r="C163" s="82" t="s">
        <v>149</v>
      </c>
      <c r="D163" s="82"/>
      <c r="E163" s="72" t="s">
        <v>29</v>
      </c>
      <c r="F163" s="72"/>
      <c r="G163" s="88">
        <v>8</v>
      </c>
      <c r="H163" s="88">
        <v>8</v>
      </c>
      <c r="I163" s="88">
        <v>8</v>
      </c>
      <c r="J163" s="88">
        <v>8</v>
      </c>
      <c r="K163" s="88">
        <v>8</v>
      </c>
      <c r="L163" s="88">
        <v>8</v>
      </c>
      <c r="M163" s="88">
        <v>8</v>
      </c>
      <c r="N163" s="88">
        <v>8</v>
      </c>
      <c r="O163" s="88">
        <v>8</v>
      </c>
      <c r="P163" s="88">
        <v>8</v>
      </c>
      <c r="Q163" s="88">
        <v>8</v>
      </c>
      <c r="R163" s="88">
        <v>8</v>
      </c>
      <c r="S163" s="88">
        <v>8</v>
      </c>
      <c r="T163" s="88">
        <v>2</v>
      </c>
      <c r="U163" s="88">
        <v>2</v>
      </c>
      <c r="V163" s="88">
        <v>2</v>
      </c>
      <c r="W163" s="89">
        <v>0</v>
      </c>
      <c r="X163" s="88">
        <v>0</v>
      </c>
      <c r="Y163" s="88">
        <v>0</v>
      </c>
      <c r="Z163" s="88">
        <v>0</v>
      </c>
    </row>
    <row r="164" spans="1:26" ht="16.8" x14ac:dyDescent="0.3">
      <c r="A164" s="83"/>
      <c r="B164" s="83"/>
      <c r="C164" s="82" t="s">
        <v>150</v>
      </c>
      <c r="D164" s="82"/>
      <c r="E164" s="72" t="s">
        <v>58</v>
      </c>
      <c r="F164" s="72"/>
      <c r="G164" s="88">
        <v>8</v>
      </c>
      <c r="H164" s="88">
        <v>8</v>
      </c>
      <c r="I164" s="88">
        <v>8</v>
      </c>
      <c r="J164" s="88">
        <v>8</v>
      </c>
      <c r="K164" s="88">
        <v>8</v>
      </c>
      <c r="L164" s="88">
        <v>8</v>
      </c>
      <c r="M164" s="88">
        <v>8</v>
      </c>
      <c r="N164" s="88">
        <v>8</v>
      </c>
      <c r="O164" s="88">
        <v>8</v>
      </c>
      <c r="P164" s="88">
        <v>8</v>
      </c>
      <c r="Q164" s="88">
        <v>8</v>
      </c>
      <c r="R164" s="88">
        <v>8</v>
      </c>
      <c r="S164" s="88">
        <v>8</v>
      </c>
      <c r="T164" s="88">
        <v>2</v>
      </c>
      <c r="U164" s="88">
        <v>2</v>
      </c>
      <c r="V164" s="88">
        <v>2</v>
      </c>
      <c r="W164" s="89">
        <v>0</v>
      </c>
      <c r="X164" s="88">
        <v>0</v>
      </c>
      <c r="Y164" s="88">
        <v>0</v>
      </c>
      <c r="Z164" s="88">
        <v>0</v>
      </c>
    </row>
    <row r="165" spans="1:26" ht="16.8" x14ac:dyDescent="0.3">
      <c r="A165" s="83"/>
      <c r="B165" s="83"/>
      <c r="C165" s="82" t="s">
        <v>24</v>
      </c>
      <c r="D165" s="82"/>
      <c r="E165" s="72" t="s">
        <v>19</v>
      </c>
      <c r="F165" s="72"/>
      <c r="G165" s="88">
        <v>6</v>
      </c>
      <c r="H165" s="88">
        <v>6</v>
      </c>
      <c r="I165" s="88">
        <v>6</v>
      </c>
      <c r="J165" s="88">
        <v>6</v>
      </c>
      <c r="K165" s="88">
        <v>6</v>
      </c>
      <c r="L165" s="88">
        <v>6</v>
      </c>
      <c r="M165" s="88">
        <v>6</v>
      </c>
      <c r="N165" s="88">
        <v>6</v>
      </c>
      <c r="O165" s="88">
        <v>6</v>
      </c>
      <c r="P165" s="88">
        <v>6</v>
      </c>
      <c r="Q165" s="88">
        <v>6</v>
      </c>
      <c r="R165" s="88">
        <v>6</v>
      </c>
      <c r="S165" s="88">
        <v>6</v>
      </c>
      <c r="T165" s="88">
        <v>6</v>
      </c>
      <c r="U165" s="88">
        <v>6</v>
      </c>
      <c r="V165" s="88">
        <v>6</v>
      </c>
      <c r="W165" s="89">
        <v>0</v>
      </c>
      <c r="X165" s="88">
        <v>0</v>
      </c>
      <c r="Y165" s="88">
        <v>0</v>
      </c>
      <c r="Z165" s="88">
        <v>0</v>
      </c>
    </row>
    <row r="166" spans="1:26" ht="16.8" x14ac:dyDescent="0.3">
      <c r="A166" s="83"/>
      <c r="B166" s="83"/>
      <c r="C166" s="72"/>
      <c r="D166" s="72"/>
      <c r="E166" s="48"/>
      <c r="F166" s="49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 spans="1:26" ht="16.8" x14ac:dyDescent="0.3">
      <c r="A167" s="83"/>
      <c r="B167" s="83" t="s">
        <v>25</v>
      </c>
      <c r="C167" s="82" t="s">
        <v>151</v>
      </c>
      <c r="D167" s="82"/>
      <c r="E167" s="72" t="s">
        <v>109</v>
      </c>
      <c r="F167" s="72"/>
      <c r="G167" s="88">
        <v>3</v>
      </c>
      <c r="H167" s="88">
        <v>3</v>
      </c>
      <c r="I167" s="88">
        <v>3</v>
      </c>
      <c r="J167" s="88">
        <v>3</v>
      </c>
      <c r="K167" s="88">
        <v>3</v>
      </c>
      <c r="L167" s="88">
        <v>3</v>
      </c>
      <c r="M167" s="88">
        <v>3</v>
      </c>
      <c r="N167" s="89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  <c r="T167" s="88">
        <v>0</v>
      </c>
      <c r="U167" s="88">
        <v>0</v>
      </c>
      <c r="V167" s="88">
        <v>0</v>
      </c>
      <c r="W167" s="88">
        <v>0</v>
      </c>
      <c r="X167" s="88">
        <v>0</v>
      </c>
      <c r="Y167" s="88">
        <v>0</v>
      </c>
      <c r="Z167" s="88">
        <v>0</v>
      </c>
    </row>
    <row r="168" spans="1:26" ht="16.8" x14ac:dyDescent="0.3">
      <c r="A168" s="83"/>
      <c r="B168" s="83"/>
      <c r="C168" s="82" t="s">
        <v>152</v>
      </c>
      <c r="D168" s="82"/>
      <c r="E168" s="72" t="s">
        <v>109</v>
      </c>
      <c r="F168" s="72"/>
      <c r="G168" s="88">
        <v>3</v>
      </c>
      <c r="H168" s="88">
        <v>3</v>
      </c>
      <c r="I168" s="88">
        <v>3</v>
      </c>
      <c r="J168" s="88">
        <v>3</v>
      </c>
      <c r="K168" s="88">
        <v>3</v>
      </c>
      <c r="L168" s="88">
        <v>3</v>
      </c>
      <c r="M168" s="88">
        <v>3</v>
      </c>
      <c r="N168" s="88">
        <v>3</v>
      </c>
      <c r="O168" s="88">
        <v>3</v>
      </c>
      <c r="P168" s="89">
        <v>0</v>
      </c>
      <c r="Q168" s="88">
        <v>0</v>
      </c>
      <c r="R168" s="88">
        <v>0</v>
      </c>
      <c r="S168" s="88">
        <v>0</v>
      </c>
      <c r="T168" s="88">
        <v>0</v>
      </c>
      <c r="U168" s="88">
        <v>0</v>
      </c>
      <c r="V168" s="88">
        <v>0</v>
      </c>
      <c r="W168" s="88">
        <v>0</v>
      </c>
      <c r="X168" s="88">
        <v>0</v>
      </c>
      <c r="Y168" s="88">
        <v>0</v>
      </c>
      <c r="Z168" s="88">
        <v>0</v>
      </c>
    </row>
    <row r="169" spans="1:26" ht="16.8" x14ac:dyDescent="0.3">
      <c r="A169" s="83"/>
      <c r="B169" s="83"/>
      <c r="C169" s="82" t="s">
        <v>153</v>
      </c>
      <c r="D169" s="82"/>
      <c r="E169" s="72" t="s">
        <v>109</v>
      </c>
      <c r="F169" s="72"/>
      <c r="G169" s="88">
        <v>3</v>
      </c>
      <c r="H169" s="88">
        <v>3</v>
      </c>
      <c r="I169" s="88">
        <v>3</v>
      </c>
      <c r="J169" s="88">
        <v>3</v>
      </c>
      <c r="K169" s="88">
        <v>3</v>
      </c>
      <c r="L169" s="88">
        <v>3</v>
      </c>
      <c r="M169" s="88">
        <v>3</v>
      </c>
      <c r="N169" s="88">
        <v>3</v>
      </c>
      <c r="O169" s="88">
        <v>3</v>
      </c>
      <c r="P169" s="88">
        <v>3</v>
      </c>
      <c r="Q169" s="88">
        <v>3</v>
      </c>
      <c r="R169" s="89">
        <v>0</v>
      </c>
      <c r="S169" s="88">
        <v>0</v>
      </c>
      <c r="T169" s="88">
        <v>0</v>
      </c>
      <c r="U169" s="88">
        <v>0</v>
      </c>
      <c r="V169" s="88">
        <v>0</v>
      </c>
      <c r="W169" s="88">
        <v>0</v>
      </c>
      <c r="X169" s="88">
        <v>0</v>
      </c>
      <c r="Y169" s="88">
        <v>0</v>
      </c>
      <c r="Z169" s="88">
        <v>0</v>
      </c>
    </row>
    <row r="170" spans="1:26" ht="16.8" x14ac:dyDescent="0.3">
      <c r="A170" s="83"/>
      <c r="B170" s="83"/>
      <c r="C170" s="82" t="s">
        <v>154</v>
      </c>
      <c r="D170" s="82"/>
      <c r="E170" s="72" t="s">
        <v>109</v>
      </c>
      <c r="F170" s="72"/>
      <c r="G170" s="88">
        <v>3</v>
      </c>
      <c r="H170" s="88">
        <v>3</v>
      </c>
      <c r="I170" s="88">
        <v>3</v>
      </c>
      <c r="J170" s="88">
        <v>3</v>
      </c>
      <c r="K170" s="88">
        <v>3</v>
      </c>
      <c r="L170" s="88">
        <v>3</v>
      </c>
      <c r="M170" s="88">
        <v>3</v>
      </c>
      <c r="N170" s="88">
        <v>3</v>
      </c>
      <c r="O170" s="88">
        <v>3</v>
      </c>
      <c r="P170" s="88">
        <v>3</v>
      </c>
      <c r="Q170" s="88">
        <v>3</v>
      </c>
      <c r="R170" s="88">
        <v>3</v>
      </c>
      <c r="S170" s="88">
        <v>3</v>
      </c>
      <c r="T170" s="89">
        <v>0</v>
      </c>
      <c r="U170" s="88">
        <v>0</v>
      </c>
      <c r="V170" s="88">
        <v>0</v>
      </c>
      <c r="W170" s="88">
        <v>0</v>
      </c>
      <c r="X170" s="88">
        <v>0</v>
      </c>
      <c r="Y170" s="88">
        <v>0</v>
      </c>
      <c r="Z170" s="88">
        <v>0</v>
      </c>
    </row>
    <row r="171" spans="1:26" ht="16.8" x14ac:dyDescent="0.3">
      <c r="A171" s="83"/>
      <c r="B171" s="83"/>
      <c r="C171" s="72"/>
      <c r="D171" s="72"/>
      <c r="E171" s="48"/>
      <c r="F171" s="49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1:26" ht="16.8" x14ac:dyDescent="0.3">
      <c r="A172" s="83"/>
      <c r="B172" s="83"/>
      <c r="C172" s="82" t="s">
        <v>155</v>
      </c>
      <c r="D172" s="82"/>
      <c r="E172" s="72" t="s">
        <v>109</v>
      </c>
      <c r="F172" s="72"/>
      <c r="G172" s="88">
        <v>3</v>
      </c>
      <c r="H172" s="88">
        <v>3</v>
      </c>
      <c r="I172" s="88">
        <v>3</v>
      </c>
      <c r="J172" s="88">
        <v>3</v>
      </c>
      <c r="K172" s="88">
        <v>3</v>
      </c>
      <c r="L172" s="88">
        <v>3</v>
      </c>
      <c r="M172" s="88">
        <v>3</v>
      </c>
      <c r="N172" s="88">
        <v>3</v>
      </c>
      <c r="O172" s="88">
        <v>3</v>
      </c>
      <c r="P172" s="88">
        <v>3</v>
      </c>
      <c r="Q172" s="88">
        <v>3</v>
      </c>
      <c r="R172" s="88">
        <v>3</v>
      </c>
      <c r="S172" s="88">
        <v>3</v>
      </c>
      <c r="T172" s="88">
        <v>3</v>
      </c>
      <c r="U172" s="88">
        <v>3</v>
      </c>
      <c r="V172" s="89">
        <v>0</v>
      </c>
      <c r="W172" s="88">
        <v>0</v>
      </c>
      <c r="X172" s="88">
        <v>0</v>
      </c>
      <c r="Y172" s="88">
        <v>0</v>
      </c>
      <c r="Z172" s="88">
        <v>0</v>
      </c>
    </row>
    <row r="173" spans="1:26" ht="16.8" x14ac:dyDescent="0.3">
      <c r="A173" s="83"/>
      <c r="B173" s="83"/>
      <c r="C173" s="72"/>
      <c r="D173" s="72"/>
      <c r="E173" s="72"/>
      <c r="F173" s="72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1:26" ht="16.8" x14ac:dyDescent="0.3">
      <c r="A174" s="83"/>
      <c r="B174" s="83"/>
      <c r="C174" s="82" t="s">
        <v>156</v>
      </c>
      <c r="D174" s="82"/>
      <c r="E174" s="72" t="s">
        <v>109</v>
      </c>
      <c r="F174" s="72"/>
      <c r="G174" s="88">
        <v>3</v>
      </c>
      <c r="H174" s="88">
        <v>3</v>
      </c>
      <c r="I174" s="88">
        <v>3</v>
      </c>
      <c r="J174" s="88">
        <v>3</v>
      </c>
      <c r="K174" s="88">
        <v>3</v>
      </c>
      <c r="L174" s="88">
        <v>3</v>
      </c>
      <c r="M174" s="88">
        <v>3</v>
      </c>
      <c r="N174" s="88">
        <v>3</v>
      </c>
      <c r="O174" s="88">
        <v>3</v>
      </c>
      <c r="P174" s="88">
        <v>3</v>
      </c>
      <c r="Q174" s="88">
        <v>3</v>
      </c>
      <c r="R174" s="88">
        <v>3</v>
      </c>
      <c r="S174" s="88">
        <v>3</v>
      </c>
      <c r="T174" s="88">
        <v>3</v>
      </c>
      <c r="U174" s="88">
        <v>3</v>
      </c>
      <c r="V174" s="88">
        <v>3</v>
      </c>
      <c r="W174" s="88">
        <v>3</v>
      </c>
      <c r="X174" s="89">
        <v>0</v>
      </c>
      <c r="Y174" s="88">
        <v>0</v>
      </c>
      <c r="Z174" s="88">
        <v>0</v>
      </c>
    </row>
    <row r="175" spans="1:26" ht="16.8" x14ac:dyDescent="0.3">
      <c r="A175" s="83"/>
      <c r="B175" s="83" t="s">
        <v>26</v>
      </c>
      <c r="C175" s="82" t="s">
        <v>157</v>
      </c>
      <c r="D175" s="82"/>
      <c r="E175" s="72" t="s">
        <v>107</v>
      </c>
      <c r="F175" s="72"/>
      <c r="G175" s="88">
        <v>4</v>
      </c>
      <c r="H175" s="88">
        <v>4</v>
      </c>
      <c r="I175" s="88">
        <v>4</v>
      </c>
      <c r="J175" s="88">
        <v>4</v>
      </c>
      <c r="K175" s="88">
        <v>4</v>
      </c>
      <c r="L175" s="88">
        <v>4</v>
      </c>
      <c r="M175" s="88">
        <v>4</v>
      </c>
      <c r="N175" s="88">
        <v>4</v>
      </c>
      <c r="O175" s="89">
        <v>0</v>
      </c>
      <c r="P175" s="88">
        <v>0</v>
      </c>
      <c r="Q175" s="88">
        <v>0</v>
      </c>
      <c r="R175" s="88">
        <v>0</v>
      </c>
      <c r="S175" s="88">
        <v>0</v>
      </c>
      <c r="T175" s="88">
        <v>0</v>
      </c>
      <c r="U175" s="88">
        <v>0</v>
      </c>
      <c r="V175" s="88">
        <v>0</v>
      </c>
      <c r="W175" s="88">
        <v>0</v>
      </c>
      <c r="X175" s="88">
        <v>0</v>
      </c>
      <c r="Y175" s="88">
        <v>0</v>
      </c>
      <c r="Z175" s="88">
        <v>0</v>
      </c>
    </row>
    <row r="176" spans="1:26" ht="16.8" x14ac:dyDescent="0.3">
      <c r="A176" s="83"/>
      <c r="B176" s="83"/>
      <c r="C176" s="82" t="s">
        <v>158</v>
      </c>
      <c r="D176" s="82"/>
      <c r="E176" s="72" t="s">
        <v>107</v>
      </c>
      <c r="F176" s="72"/>
      <c r="G176" s="88">
        <v>4</v>
      </c>
      <c r="H176" s="88">
        <v>4</v>
      </c>
      <c r="I176" s="88">
        <v>4</v>
      </c>
      <c r="J176" s="88">
        <v>4</v>
      </c>
      <c r="K176" s="88">
        <v>4</v>
      </c>
      <c r="L176" s="88">
        <v>4</v>
      </c>
      <c r="M176" s="88">
        <v>4</v>
      </c>
      <c r="N176" s="88">
        <v>4</v>
      </c>
      <c r="O176" s="88">
        <v>4</v>
      </c>
      <c r="P176" s="89">
        <v>0</v>
      </c>
      <c r="Q176" s="88">
        <v>0</v>
      </c>
      <c r="R176" s="88">
        <v>0</v>
      </c>
      <c r="S176" s="88">
        <v>0</v>
      </c>
      <c r="T176" s="88">
        <v>0</v>
      </c>
      <c r="U176" s="88">
        <v>0</v>
      </c>
      <c r="V176" s="88">
        <v>0</v>
      </c>
      <c r="W176" s="88">
        <v>0</v>
      </c>
      <c r="X176" s="88">
        <v>0</v>
      </c>
      <c r="Y176" s="88">
        <v>0</v>
      </c>
      <c r="Z176" s="88">
        <v>0</v>
      </c>
    </row>
    <row r="177" spans="1:26" ht="16.8" x14ac:dyDescent="0.3">
      <c r="A177" s="83"/>
      <c r="B177" s="83"/>
      <c r="C177" s="72"/>
      <c r="D177" s="72"/>
      <c r="E177" s="72"/>
      <c r="F177" s="72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spans="1:26" ht="16.8" x14ac:dyDescent="0.3">
      <c r="A178" s="83"/>
      <c r="B178" s="83"/>
      <c r="C178" s="82" t="s">
        <v>159</v>
      </c>
      <c r="D178" s="82"/>
      <c r="E178" s="72" t="s">
        <v>107</v>
      </c>
      <c r="F178" s="72"/>
      <c r="G178" s="88">
        <v>4</v>
      </c>
      <c r="H178" s="88">
        <v>4</v>
      </c>
      <c r="I178" s="88">
        <v>4</v>
      </c>
      <c r="J178" s="88">
        <v>4</v>
      </c>
      <c r="K178" s="88">
        <v>4</v>
      </c>
      <c r="L178" s="88">
        <v>4</v>
      </c>
      <c r="M178" s="88">
        <v>4</v>
      </c>
      <c r="N178" s="88">
        <v>4</v>
      </c>
      <c r="O178" s="88">
        <v>4</v>
      </c>
      <c r="P178" s="88">
        <v>4</v>
      </c>
      <c r="Q178" s="88">
        <v>4</v>
      </c>
      <c r="R178" s="88">
        <v>4</v>
      </c>
      <c r="S178" s="89">
        <v>0</v>
      </c>
      <c r="T178" s="88">
        <v>0</v>
      </c>
      <c r="U178" s="88">
        <v>0</v>
      </c>
      <c r="V178" s="88">
        <v>0</v>
      </c>
      <c r="W178" s="88">
        <v>0</v>
      </c>
      <c r="X178" s="88">
        <v>0</v>
      </c>
      <c r="Y178" s="88">
        <v>0</v>
      </c>
      <c r="Z178" s="88">
        <v>0</v>
      </c>
    </row>
    <row r="179" spans="1:26" ht="16.8" x14ac:dyDescent="0.3">
      <c r="A179" s="83"/>
      <c r="B179" s="83"/>
      <c r="C179" s="72"/>
      <c r="D179" s="72"/>
      <c r="E179" s="48"/>
      <c r="F179" s="49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spans="1:26" ht="16.8" x14ac:dyDescent="0.3">
      <c r="A180" s="83"/>
      <c r="B180" s="83"/>
      <c r="C180" s="82" t="s">
        <v>160</v>
      </c>
      <c r="D180" s="82"/>
      <c r="E180" s="72" t="s">
        <v>107</v>
      </c>
      <c r="F180" s="72"/>
      <c r="G180" s="88">
        <v>4</v>
      </c>
      <c r="H180" s="88">
        <v>4</v>
      </c>
      <c r="I180" s="88">
        <v>4</v>
      </c>
      <c r="J180" s="88">
        <v>4</v>
      </c>
      <c r="K180" s="88">
        <v>4</v>
      </c>
      <c r="L180" s="88">
        <v>4</v>
      </c>
      <c r="M180" s="88">
        <v>4</v>
      </c>
      <c r="N180" s="88">
        <v>4</v>
      </c>
      <c r="O180" s="88">
        <v>4</v>
      </c>
      <c r="P180" s="88">
        <v>4</v>
      </c>
      <c r="Q180" s="88">
        <v>4</v>
      </c>
      <c r="R180" s="88">
        <v>4</v>
      </c>
      <c r="S180" s="88">
        <v>4</v>
      </c>
      <c r="T180" s="88">
        <v>4</v>
      </c>
      <c r="U180" s="89">
        <v>0</v>
      </c>
      <c r="V180" s="88">
        <v>0</v>
      </c>
      <c r="W180" s="88">
        <v>0</v>
      </c>
      <c r="X180" s="88">
        <v>0</v>
      </c>
      <c r="Y180" s="88">
        <v>0</v>
      </c>
      <c r="Z180" s="88">
        <v>0</v>
      </c>
    </row>
    <row r="181" spans="1:26" ht="16.8" x14ac:dyDescent="0.3">
      <c r="A181" s="83"/>
      <c r="B181" s="83"/>
      <c r="C181" s="82" t="s">
        <v>161</v>
      </c>
      <c r="D181" s="82"/>
      <c r="E181" s="72" t="s">
        <v>107</v>
      </c>
      <c r="F181" s="72"/>
      <c r="G181" s="88">
        <v>4</v>
      </c>
      <c r="H181" s="88">
        <v>4</v>
      </c>
      <c r="I181" s="88">
        <v>4</v>
      </c>
      <c r="J181" s="88">
        <v>4</v>
      </c>
      <c r="K181" s="88">
        <v>4</v>
      </c>
      <c r="L181" s="88">
        <v>4</v>
      </c>
      <c r="M181" s="88">
        <v>4</v>
      </c>
      <c r="N181" s="88">
        <v>4</v>
      </c>
      <c r="O181" s="88">
        <v>4</v>
      </c>
      <c r="P181" s="88">
        <v>4</v>
      </c>
      <c r="Q181" s="88">
        <v>4</v>
      </c>
      <c r="R181" s="88">
        <v>4</v>
      </c>
      <c r="S181" s="88">
        <v>4</v>
      </c>
      <c r="T181" s="88">
        <v>4</v>
      </c>
      <c r="U181" s="88">
        <v>4</v>
      </c>
      <c r="V181" s="88">
        <v>4</v>
      </c>
      <c r="W181" s="89">
        <v>0</v>
      </c>
      <c r="X181" s="88">
        <v>0</v>
      </c>
      <c r="Y181" s="88">
        <v>0</v>
      </c>
      <c r="Z181" s="88">
        <v>0</v>
      </c>
    </row>
    <row r="182" spans="1:26" ht="16.8" x14ac:dyDescent="0.3">
      <c r="A182" s="83"/>
      <c r="B182" s="83"/>
      <c r="C182" s="72"/>
      <c r="D182" s="72"/>
      <c r="E182" s="72"/>
      <c r="F182" s="72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 spans="1:26" ht="16.8" x14ac:dyDescent="0.3">
      <c r="A183" s="83"/>
      <c r="B183" s="83"/>
      <c r="C183" s="82" t="s">
        <v>162</v>
      </c>
      <c r="D183" s="82"/>
      <c r="E183" s="72" t="s">
        <v>107</v>
      </c>
      <c r="F183" s="72"/>
      <c r="G183" s="88">
        <v>4</v>
      </c>
      <c r="H183" s="88">
        <v>4</v>
      </c>
      <c r="I183" s="88">
        <v>4</v>
      </c>
      <c r="J183" s="88">
        <v>4</v>
      </c>
      <c r="K183" s="88">
        <v>4</v>
      </c>
      <c r="L183" s="88">
        <v>4</v>
      </c>
      <c r="M183" s="88">
        <v>4</v>
      </c>
      <c r="N183" s="88">
        <v>4</v>
      </c>
      <c r="O183" s="88">
        <v>4</v>
      </c>
      <c r="P183" s="88">
        <v>4</v>
      </c>
      <c r="Q183" s="88">
        <v>4</v>
      </c>
      <c r="R183" s="88">
        <v>4</v>
      </c>
      <c r="S183" s="88">
        <v>4</v>
      </c>
      <c r="T183" s="88">
        <v>4</v>
      </c>
      <c r="U183" s="88">
        <v>4</v>
      </c>
      <c r="V183" s="88">
        <v>1</v>
      </c>
      <c r="W183" s="88">
        <v>1</v>
      </c>
      <c r="X183" s="88">
        <v>1</v>
      </c>
      <c r="Y183" s="89">
        <v>0</v>
      </c>
      <c r="Z183" s="88">
        <v>0</v>
      </c>
    </row>
    <row r="184" spans="1:26" ht="16.8" x14ac:dyDescent="0.3">
      <c r="A184" s="83"/>
      <c r="B184" s="83"/>
      <c r="C184" s="72"/>
      <c r="D184" s="72"/>
      <c r="E184" s="48"/>
      <c r="F184" s="49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6.8" x14ac:dyDescent="0.3">
      <c r="A185" s="83"/>
      <c r="B185" s="83" t="s">
        <v>27</v>
      </c>
      <c r="C185" s="82" t="s">
        <v>151</v>
      </c>
      <c r="D185" s="82"/>
      <c r="E185" s="72" t="s">
        <v>28</v>
      </c>
      <c r="F185" s="72"/>
      <c r="G185" s="88">
        <v>3</v>
      </c>
      <c r="H185" s="88">
        <v>3</v>
      </c>
      <c r="I185" s="88">
        <v>3</v>
      </c>
      <c r="J185" s="88">
        <v>3</v>
      </c>
      <c r="K185" s="88">
        <v>3</v>
      </c>
      <c r="L185" s="88">
        <v>3</v>
      </c>
      <c r="M185" s="88">
        <v>3</v>
      </c>
      <c r="N185" s="88">
        <v>3</v>
      </c>
      <c r="O185" s="89">
        <v>0</v>
      </c>
      <c r="P185" s="88">
        <v>0</v>
      </c>
      <c r="Q185" s="88">
        <v>0</v>
      </c>
      <c r="R185" s="88">
        <v>0</v>
      </c>
      <c r="S185" s="88">
        <v>0</v>
      </c>
      <c r="T185" s="88">
        <v>0</v>
      </c>
      <c r="U185" s="88">
        <v>0</v>
      </c>
      <c r="V185" s="88">
        <v>0</v>
      </c>
      <c r="W185" s="88">
        <v>0</v>
      </c>
      <c r="X185" s="88">
        <v>0</v>
      </c>
      <c r="Y185" s="88">
        <v>0</v>
      </c>
      <c r="Z185" s="88">
        <v>0</v>
      </c>
    </row>
    <row r="186" spans="1:26" ht="16.8" x14ac:dyDescent="0.3">
      <c r="A186" s="83"/>
      <c r="B186" s="83"/>
      <c r="C186" s="72"/>
      <c r="D186" s="72"/>
      <c r="E186" s="48"/>
      <c r="F186" s="49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spans="1:26" ht="16.8" x14ac:dyDescent="0.3">
      <c r="A187" s="83"/>
      <c r="B187" s="83"/>
      <c r="C187" s="82" t="s">
        <v>152</v>
      </c>
      <c r="D187" s="82"/>
      <c r="E187" s="72" t="s">
        <v>28</v>
      </c>
      <c r="F187" s="72"/>
      <c r="G187" s="88">
        <v>3</v>
      </c>
      <c r="H187" s="88">
        <v>3</v>
      </c>
      <c r="I187" s="88">
        <v>3</v>
      </c>
      <c r="J187" s="88">
        <v>3</v>
      </c>
      <c r="K187" s="88">
        <v>3</v>
      </c>
      <c r="L187" s="88">
        <v>3</v>
      </c>
      <c r="M187" s="88">
        <v>3</v>
      </c>
      <c r="N187" s="88">
        <v>3</v>
      </c>
      <c r="O187" s="88">
        <v>3</v>
      </c>
      <c r="P187" s="88">
        <v>3</v>
      </c>
      <c r="Q187" s="89">
        <v>0</v>
      </c>
      <c r="R187" s="88">
        <v>0</v>
      </c>
      <c r="S187" s="88">
        <v>0</v>
      </c>
      <c r="T187" s="88">
        <v>0</v>
      </c>
      <c r="U187" s="88">
        <v>0</v>
      </c>
      <c r="V187" s="88">
        <v>0</v>
      </c>
      <c r="W187" s="88">
        <v>0</v>
      </c>
      <c r="X187" s="88">
        <v>0</v>
      </c>
      <c r="Y187" s="88">
        <v>0</v>
      </c>
      <c r="Z187" s="88">
        <v>0</v>
      </c>
    </row>
    <row r="188" spans="1:26" ht="16.8" x14ac:dyDescent="0.3">
      <c r="A188" s="83"/>
      <c r="B188" s="83"/>
      <c r="C188" s="72"/>
      <c r="D188" s="72"/>
      <c r="E188" s="48"/>
      <c r="F188" s="49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 spans="1:26" ht="16.8" x14ac:dyDescent="0.3">
      <c r="A189" s="83"/>
      <c r="B189" s="83"/>
      <c r="C189" s="82" t="s">
        <v>153</v>
      </c>
      <c r="D189" s="82"/>
      <c r="E189" s="72" t="s">
        <v>28</v>
      </c>
      <c r="F189" s="72"/>
      <c r="G189" s="88">
        <v>3</v>
      </c>
      <c r="H189" s="88">
        <v>3</v>
      </c>
      <c r="I189" s="88">
        <v>3</v>
      </c>
      <c r="J189" s="88">
        <v>3</v>
      </c>
      <c r="K189" s="88">
        <v>3</v>
      </c>
      <c r="L189" s="88">
        <v>3</v>
      </c>
      <c r="M189" s="88">
        <v>3</v>
      </c>
      <c r="N189" s="88">
        <v>3</v>
      </c>
      <c r="O189" s="88">
        <v>3</v>
      </c>
      <c r="P189" s="88">
        <v>3</v>
      </c>
      <c r="Q189" s="88">
        <v>3</v>
      </c>
      <c r="R189" s="88">
        <v>3</v>
      </c>
      <c r="S189" s="89">
        <v>0</v>
      </c>
      <c r="T189" s="88">
        <v>0</v>
      </c>
      <c r="U189" s="88">
        <v>0</v>
      </c>
      <c r="V189" s="88">
        <v>0</v>
      </c>
      <c r="W189" s="88">
        <v>0</v>
      </c>
      <c r="X189" s="88">
        <v>0</v>
      </c>
      <c r="Y189" s="88">
        <v>0</v>
      </c>
      <c r="Z189" s="88">
        <v>0</v>
      </c>
    </row>
    <row r="190" spans="1:26" ht="16.8" x14ac:dyDescent="0.3">
      <c r="A190" s="83"/>
      <c r="B190" s="83"/>
      <c r="C190" s="72"/>
      <c r="D190" s="72"/>
      <c r="E190" s="48"/>
      <c r="F190" s="49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 spans="1:26" ht="16.8" x14ac:dyDescent="0.3">
      <c r="A191" s="83"/>
      <c r="B191" s="83"/>
      <c r="C191" s="82" t="s">
        <v>154</v>
      </c>
      <c r="D191" s="82"/>
      <c r="E191" s="72" t="s">
        <v>28</v>
      </c>
      <c r="F191" s="72"/>
      <c r="G191" s="88">
        <v>3</v>
      </c>
      <c r="H191" s="88">
        <v>3</v>
      </c>
      <c r="I191" s="88">
        <v>3</v>
      </c>
      <c r="J191" s="88">
        <v>3</v>
      </c>
      <c r="K191" s="88">
        <v>3</v>
      </c>
      <c r="L191" s="88">
        <v>3</v>
      </c>
      <c r="M191" s="88">
        <v>3</v>
      </c>
      <c r="N191" s="88">
        <v>3</v>
      </c>
      <c r="O191" s="88">
        <v>3</v>
      </c>
      <c r="P191" s="88">
        <v>3</v>
      </c>
      <c r="Q191" s="88">
        <v>3</v>
      </c>
      <c r="R191" s="88">
        <v>3</v>
      </c>
      <c r="S191" s="88">
        <v>3</v>
      </c>
      <c r="T191" s="88">
        <v>3</v>
      </c>
      <c r="U191" s="89">
        <v>0</v>
      </c>
      <c r="V191" s="88">
        <v>0</v>
      </c>
      <c r="W191" s="88">
        <v>0</v>
      </c>
      <c r="X191" s="88">
        <v>0</v>
      </c>
      <c r="Y191" s="88">
        <v>0</v>
      </c>
      <c r="Z191" s="88">
        <v>0</v>
      </c>
    </row>
    <row r="192" spans="1:26" ht="16.8" x14ac:dyDescent="0.3">
      <c r="A192" s="83"/>
      <c r="B192" s="83"/>
      <c r="C192" s="82" t="s">
        <v>155</v>
      </c>
      <c r="D192" s="82"/>
      <c r="E192" s="72" t="s">
        <v>28</v>
      </c>
      <c r="F192" s="72"/>
      <c r="G192" s="88">
        <v>3</v>
      </c>
      <c r="H192" s="88">
        <v>3</v>
      </c>
      <c r="I192" s="88">
        <v>3</v>
      </c>
      <c r="J192" s="88">
        <v>3</v>
      </c>
      <c r="K192" s="88">
        <v>3</v>
      </c>
      <c r="L192" s="88">
        <v>3</v>
      </c>
      <c r="M192" s="88">
        <v>3</v>
      </c>
      <c r="N192" s="88">
        <v>3</v>
      </c>
      <c r="O192" s="88">
        <v>3</v>
      </c>
      <c r="P192" s="88">
        <v>3</v>
      </c>
      <c r="Q192" s="88">
        <v>3</v>
      </c>
      <c r="R192" s="88">
        <v>3</v>
      </c>
      <c r="S192" s="88">
        <v>3</v>
      </c>
      <c r="T192" s="88">
        <v>3</v>
      </c>
      <c r="U192" s="88">
        <v>3</v>
      </c>
      <c r="V192" s="88">
        <v>3</v>
      </c>
      <c r="W192" s="89">
        <v>0</v>
      </c>
      <c r="X192" s="88">
        <v>0</v>
      </c>
      <c r="Y192" s="88">
        <v>0</v>
      </c>
      <c r="Z192" s="88">
        <v>0</v>
      </c>
    </row>
    <row r="193" spans="1:26" ht="16.8" x14ac:dyDescent="0.3">
      <c r="A193" s="83"/>
      <c r="B193" s="83"/>
      <c r="C193" s="94"/>
      <c r="D193" s="95"/>
      <c r="E193" s="48"/>
      <c r="F193" s="49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 spans="1:26" ht="16.8" x14ac:dyDescent="0.3">
      <c r="A194" s="83"/>
      <c r="B194" s="83"/>
      <c r="C194" s="82" t="s">
        <v>156</v>
      </c>
      <c r="D194" s="82"/>
      <c r="E194" s="72" t="s">
        <v>28</v>
      </c>
      <c r="F194" s="72"/>
      <c r="G194" s="88">
        <v>3</v>
      </c>
      <c r="H194" s="88">
        <v>3</v>
      </c>
      <c r="I194" s="88">
        <v>3</v>
      </c>
      <c r="J194" s="88">
        <v>3</v>
      </c>
      <c r="K194" s="88">
        <v>3</v>
      </c>
      <c r="L194" s="88">
        <v>3</v>
      </c>
      <c r="M194" s="88">
        <v>3</v>
      </c>
      <c r="N194" s="88">
        <v>3</v>
      </c>
      <c r="O194" s="88">
        <v>3</v>
      </c>
      <c r="P194" s="88">
        <v>3</v>
      </c>
      <c r="Q194" s="88">
        <v>3</v>
      </c>
      <c r="R194" s="88">
        <v>3</v>
      </c>
      <c r="S194" s="88">
        <v>3</v>
      </c>
      <c r="T194" s="88">
        <v>3</v>
      </c>
      <c r="U194" s="88">
        <v>3</v>
      </c>
      <c r="V194" s="88">
        <v>3</v>
      </c>
      <c r="W194" s="88">
        <v>3</v>
      </c>
      <c r="X194" s="89">
        <v>0</v>
      </c>
      <c r="Y194" s="88">
        <v>0</v>
      </c>
      <c r="Z194" s="88">
        <v>0</v>
      </c>
    </row>
    <row r="195" spans="1:26" ht="16.8" x14ac:dyDescent="0.3">
      <c r="A195" s="83"/>
      <c r="B195" s="83"/>
      <c r="C195" s="94"/>
      <c r="D195" s="95"/>
      <c r="E195" s="48"/>
      <c r="F195" s="49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 spans="1:26" ht="16.8" x14ac:dyDescent="0.3">
      <c r="A196" s="83"/>
      <c r="B196" s="83" t="s">
        <v>163</v>
      </c>
      <c r="C196" s="85" t="s">
        <v>163</v>
      </c>
      <c r="D196" s="93"/>
      <c r="E196" s="72" t="s">
        <v>19</v>
      </c>
      <c r="F196" s="72"/>
      <c r="G196" s="88">
        <v>4</v>
      </c>
      <c r="H196" s="88">
        <v>4</v>
      </c>
      <c r="I196" s="88">
        <v>4</v>
      </c>
      <c r="J196" s="88">
        <v>4</v>
      </c>
      <c r="K196" s="88">
        <v>4</v>
      </c>
      <c r="L196" s="88">
        <v>4</v>
      </c>
      <c r="M196" s="88">
        <v>4</v>
      </c>
      <c r="N196" s="88">
        <v>4</v>
      </c>
      <c r="O196" s="88">
        <v>4</v>
      </c>
      <c r="P196" s="88">
        <v>4</v>
      </c>
      <c r="Q196" s="88">
        <v>4</v>
      </c>
      <c r="R196" s="88">
        <v>4</v>
      </c>
      <c r="S196" s="88">
        <v>4</v>
      </c>
      <c r="T196" s="88">
        <v>4</v>
      </c>
      <c r="U196" s="88">
        <v>4</v>
      </c>
      <c r="V196" s="88">
        <v>4</v>
      </c>
      <c r="W196" s="88">
        <v>4</v>
      </c>
      <c r="X196" s="88">
        <v>4</v>
      </c>
      <c r="Y196" s="89">
        <v>0</v>
      </c>
      <c r="Z196" s="88">
        <v>0</v>
      </c>
    </row>
    <row r="197" spans="1:26" ht="16.8" x14ac:dyDescent="0.3">
      <c r="A197" s="83"/>
      <c r="B197" s="83"/>
      <c r="C197" s="82" t="s">
        <v>164</v>
      </c>
      <c r="D197" s="82"/>
      <c r="E197" s="72" t="s">
        <v>19</v>
      </c>
      <c r="F197" s="72"/>
      <c r="G197" s="88">
        <v>4</v>
      </c>
      <c r="H197" s="88">
        <v>4</v>
      </c>
      <c r="I197" s="88">
        <v>4</v>
      </c>
      <c r="J197" s="88">
        <v>4</v>
      </c>
      <c r="K197" s="88">
        <v>4</v>
      </c>
      <c r="L197" s="88">
        <v>4</v>
      </c>
      <c r="M197" s="88">
        <v>4</v>
      </c>
      <c r="N197" s="88">
        <v>4</v>
      </c>
      <c r="O197" s="88">
        <v>4</v>
      </c>
      <c r="P197" s="88">
        <v>4</v>
      </c>
      <c r="Q197" s="88">
        <v>4</v>
      </c>
      <c r="R197" s="88">
        <v>4</v>
      </c>
      <c r="S197" s="88">
        <v>4</v>
      </c>
      <c r="T197" s="88">
        <v>4</v>
      </c>
      <c r="U197" s="88">
        <v>4</v>
      </c>
      <c r="V197" s="88">
        <v>4</v>
      </c>
      <c r="W197" s="88">
        <v>4</v>
      </c>
      <c r="X197" s="88">
        <v>4</v>
      </c>
      <c r="Y197" s="88">
        <v>4</v>
      </c>
      <c r="Z197" s="89">
        <v>0</v>
      </c>
    </row>
    <row r="198" spans="1:26" ht="16.8" x14ac:dyDescent="0.3">
      <c r="A198" s="83"/>
      <c r="B198" s="83"/>
      <c r="C198" s="82" t="s">
        <v>165</v>
      </c>
      <c r="D198" s="82"/>
      <c r="E198" s="72" t="s">
        <v>19</v>
      </c>
      <c r="F198" s="72"/>
      <c r="G198" s="88">
        <v>4</v>
      </c>
      <c r="H198" s="88">
        <v>4</v>
      </c>
      <c r="I198" s="88">
        <v>4</v>
      </c>
      <c r="J198" s="88">
        <v>4</v>
      </c>
      <c r="K198" s="88">
        <v>4</v>
      </c>
      <c r="L198" s="88">
        <v>4</v>
      </c>
      <c r="M198" s="88">
        <v>4</v>
      </c>
      <c r="N198" s="88">
        <v>4</v>
      </c>
      <c r="O198" s="88">
        <v>4</v>
      </c>
      <c r="P198" s="88">
        <v>4</v>
      </c>
      <c r="Q198" s="88">
        <v>4</v>
      </c>
      <c r="R198" s="88">
        <v>4</v>
      </c>
      <c r="S198" s="88">
        <v>4</v>
      </c>
      <c r="T198" s="88">
        <v>4</v>
      </c>
      <c r="U198" s="88">
        <v>4</v>
      </c>
      <c r="V198" s="88">
        <v>4</v>
      </c>
      <c r="W198" s="88">
        <v>4</v>
      </c>
      <c r="X198" s="88">
        <v>4</v>
      </c>
      <c r="Y198" s="88">
        <v>4</v>
      </c>
      <c r="Z198" s="89">
        <v>0</v>
      </c>
    </row>
    <row r="199" spans="1:26" ht="16.8" x14ac:dyDescent="0.3">
      <c r="A199" s="83"/>
      <c r="B199" s="65" t="s">
        <v>14</v>
      </c>
      <c r="C199" s="65"/>
      <c r="D199" s="65"/>
      <c r="E199" s="66" t="s">
        <v>13</v>
      </c>
      <c r="F199" s="66"/>
      <c r="G199" s="88">
        <f>SUM(G127:G198)</f>
        <v>238</v>
      </c>
      <c r="H199" s="88">
        <f t="shared" ref="H199:Z199" si="1">SUM(H127:H198)</f>
        <v>230</v>
      </c>
      <c r="I199" s="88">
        <f t="shared" si="1"/>
        <v>222</v>
      </c>
      <c r="J199" s="88">
        <f t="shared" si="1"/>
        <v>216</v>
      </c>
      <c r="K199" s="88">
        <f t="shared" si="1"/>
        <v>195</v>
      </c>
      <c r="L199" s="88">
        <f t="shared" si="1"/>
        <v>189</v>
      </c>
      <c r="M199" s="88">
        <f t="shared" si="1"/>
        <v>174</v>
      </c>
      <c r="N199" s="88">
        <f t="shared" si="1"/>
        <v>163</v>
      </c>
      <c r="O199" s="88">
        <f t="shared" si="1"/>
        <v>139</v>
      </c>
      <c r="P199" s="88">
        <f t="shared" si="1"/>
        <v>132</v>
      </c>
      <c r="Q199" s="88">
        <f t="shared" si="1"/>
        <v>116</v>
      </c>
      <c r="R199" s="88">
        <f t="shared" si="1"/>
        <v>105</v>
      </c>
      <c r="S199" s="88">
        <f t="shared" si="1"/>
        <v>81</v>
      </c>
      <c r="T199" s="88">
        <f t="shared" si="1"/>
        <v>66</v>
      </c>
      <c r="U199" s="88">
        <f t="shared" si="1"/>
        <v>48</v>
      </c>
      <c r="V199" s="88">
        <f t="shared" si="1"/>
        <v>42</v>
      </c>
      <c r="W199" s="88">
        <f t="shared" si="1"/>
        <v>19</v>
      </c>
      <c r="X199" s="88">
        <f t="shared" si="1"/>
        <v>13</v>
      </c>
      <c r="Y199" s="88">
        <f t="shared" si="1"/>
        <v>8</v>
      </c>
      <c r="Z199" s="96">
        <f t="shared" si="1"/>
        <v>0</v>
      </c>
    </row>
  </sheetData>
  <mergeCells count="290">
    <mergeCell ref="B196:B198"/>
    <mergeCell ref="C196:D196"/>
    <mergeCell ref="E196:F196"/>
    <mergeCell ref="C197:D197"/>
    <mergeCell ref="E197:F197"/>
    <mergeCell ref="C198:D198"/>
    <mergeCell ref="E198:F198"/>
    <mergeCell ref="B199:D199"/>
    <mergeCell ref="E199:F199"/>
    <mergeCell ref="B185:B195"/>
    <mergeCell ref="C185:D185"/>
    <mergeCell ref="E185:F185"/>
    <mergeCell ref="C186:D186"/>
    <mergeCell ref="C187:D187"/>
    <mergeCell ref="E187:F187"/>
    <mergeCell ref="C188:D188"/>
    <mergeCell ref="C189:D189"/>
    <mergeCell ref="E189:F189"/>
    <mergeCell ref="C190:D190"/>
    <mergeCell ref="C191:D191"/>
    <mergeCell ref="E191:F191"/>
    <mergeCell ref="C192:D192"/>
    <mergeCell ref="E192:F192"/>
    <mergeCell ref="C194:D194"/>
    <mergeCell ref="E194:F194"/>
    <mergeCell ref="B175:B184"/>
    <mergeCell ref="C175:D175"/>
    <mergeCell ref="E175:F175"/>
    <mergeCell ref="C176:D176"/>
    <mergeCell ref="E176:F176"/>
    <mergeCell ref="C177:D177"/>
    <mergeCell ref="E177:F177"/>
    <mergeCell ref="C178:D178"/>
    <mergeCell ref="E178:F178"/>
    <mergeCell ref="C179:D179"/>
    <mergeCell ref="C180:D180"/>
    <mergeCell ref="E180:F180"/>
    <mergeCell ref="C181:D181"/>
    <mergeCell ref="E181:F181"/>
    <mergeCell ref="C182:D182"/>
    <mergeCell ref="E182:F182"/>
    <mergeCell ref="C183:D183"/>
    <mergeCell ref="E183:F183"/>
    <mergeCell ref="C184:D184"/>
    <mergeCell ref="C163:D163"/>
    <mergeCell ref="E163:F163"/>
    <mergeCell ref="C164:D164"/>
    <mergeCell ref="E164:F164"/>
    <mergeCell ref="C165:D165"/>
    <mergeCell ref="E165:F165"/>
    <mergeCell ref="C166:D166"/>
    <mergeCell ref="B167:B174"/>
    <mergeCell ref="C167:D167"/>
    <mergeCell ref="E167:F167"/>
    <mergeCell ref="C168:D168"/>
    <mergeCell ref="E168:F168"/>
    <mergeCell ref="C169:D169"/>
    <mergeCell ref="E169:F169"/>
    <mergeCell ref="C170:D170"/>
    <mergeCell ref="E170:F170"/>
    <mergeCell ref="C171:D171"/>
    <mergeCell ref="C172:D172"/>
    <mergeCell ref="E172:F172"/>
    <mergeCell ref="C173:D173"/>
    <mergeCell ref="E173:F173"/>
    <mergeCell ref="C174:D174"/>
    <mergeCell ref="E174:F174"/>
    <mergeCell ref="B151:B166"/>
    <mergeCell ref="C151:D151"/>
    <mergeCell ref="E151:F151"/>
    <mergeCell ref="C152:D152"/>
    <mergeCell ref="E152:F152"/>
    <mergeCell ref="C153:D153"/>
    <mergeCell ref="E153:F153"/>
    <mergeCell ref="C154:D154"/>
    <mergeCell ref="E154:F154"/>
    <mergeCell ref="C155:D155"/>
    <mergeCell ref="E155:F155"/>
    <mergeCell ref="C156:D156"/>
    <mergeCell ref="E156:F156"/>
    <mergeCell ref="C157:D157"/>
    <mergeCell ref="E157:F157"/>
    <mergeCell ref="C158:D158"/>
    <mergeCell ref="E158:F158"/>
    <mergeCell ref="C159:D159"/>
    <mergeCell ref="E159:F159"/>
    <mergeCell ref="C160:D160"/>
    <mergeCell ref="E160:F160"/>
    <mergeCell ref="C161:D161"/>
    <mergeCell ref="E161:F161"/>
    <mergeCell ref="C162:D162"/>
    <mergeCell ref="C139:D139"/>
    <mergeCell ref="E139:F139"/>
    <mergeCell ref="B140:B150"/>
    <mergeCell ref="C140:D140"/>
    <mergeCell ref="E140:F140"/>
    <mergeCell ref="C141:D141"/>
    <mergeCell ref="C142:D142"/>
    <mergeCell ref="E142:F142"/>
    <mergeCell ref="C143:D143"/>
    <mergeCell ref="C144:D144"/>
    <mergeCell ref="E144:F144"/>
    <mergeCell ref="C145:D145"/>
    <mergeCell ref="C146:D146"/>
    <mergeCell ref="E146:F146"/>
    <mergeCell ref="C147:D147"/>
    <mergeCell ref="C148:D148"/>
    <mergeCell ref="E148:F148"/>
    <mergeCell ref="C149:D149"/>
    <mergeCell ref="E149:F149"/>
    <mergeCell ref="C150:D150"/>
    <mergeCell ref="E150:F150"/>
    <mergeCell ref="C126:D126"/>
    <mergeCell ref="E126:F126"/>
    <mergeCell ref="A127:A199"/>
    <mergeCell ref="B127:D127"/>
    <mergeCell ref="E127:F127"/>
    <mergeCell ref="B128:D128"/>
    <mergeCell ref="E128:F128"/>
    <mergeCell ref="B129:D129"/>
    <mergeCell ref="E129:F129"/>
    <mergeCell ref="B130:B139"/>
    <mergeCell ref="E130:F130"/>
    <mergeCell ref="C131:D131"/>
    <mergeCell ref="E131:F131"/>
    <mergeCell ref="C132:D132"/>
    <mergeCell ref="E132:F132"/>
    <mergeCell ref="C133:D133"/>
    <mergeCell ref="E133:F133"/>
    <mergeCell ref="C134:D134"/>
    <mergeCell ref="E134:F134"/>
    <mergeCell ref="C135:D135"/>
    <mergeCell ref="C136:D136"/>
    <mergeCell ref="E136:F136"/>
    <mergeCell ref="C138:D138"/>
    <mergeCell ref="E138:F138"/>
    <mergeCell ref="A3:B3"/>
    <mergeCell ref="C3:F3"/>
    <mergeCell ref="Q3:S3"/>
    <mergeCell ref="A4:B4"/>
    <mergeCell ref="C4:F4"/>
    <mergeCell ref="Q4:S4"/>
    <mergeCell ref="A1:B1"/>
    <mergeCell ref="C1:F1"/>
    <mergeCell ref="Q1:S1"/>
    <mergeCell ref="A2:B2"/>
    <mergeCell ref="C2:F2"/>
    <mergeCell ref="Q2:S2"/>
    <mergeCell ref="Q5:S5"/>
    <mergeCell ref="B6:E6"/>
    <mergeCell ref="B13:C13"/>
    <mergeCell ref="C16:D16"/>
    <mergeCell ref="E16:F16"/>
    <mergeCell ref="A17:A91"/>
    <mergeCell ref="B17:D17"/>
    <mergeCell ref="E17:F17"/>
    <mergeCell ref="B18:D18"/>
    <mergeCell ref="E18:F18"/>
    <mergeCell ref="B86:B88"/>
    <mergeCell ref="C86:D86"/>
    <mergeCell ref="E86:F86"/>
    <mergeCell ref="B19:D19"/>
    <mergeCell ref="E19:F19"/>
    <mergeCell ref="B20:B29"/>
    <mergeCell ref="E20:F20"/>
    <mergeCell ref="C21:D21"/>
    <mergeCell ref="E21:F21"/>
    <mergeCell ref="C22:D22"/>
    <mergeCell ref="E22:F22"/>
    <mergeCell ref="C23:D23"/>
    <mergeCell ref="C35:D35"/>
    <mergeCell ref="C28:D28"/>
    <mergeCell ref="E28:F28"/>
    <mergeCell ref="C29:D29"/>
    <mergeCell ref="E29:F29"/>
    <mergeCell ref="E23:F23"/>
    <mergeCell ref="C24:D24"/>
    <mergeCell ref="E24:F24"/>
    <mergeCell ref="C26:D26"/>
    <mergeCell ref="E26:F26"/>
    <mergeCell ref="C25:D25"/>
    <mergeCell ref="C36:D36"/>
    <mergeCell ref="E36:F36"/>
    <mergeCell ref="C37:D37"/>
    <mergeCell ref="C38:D38"/>
    <mergeCell ref="E38:F38"/>
    <mergeCell ref="C39:D39"/>
    <mergeCell ref="E39:F39"/>
    <mergeCell ref="B30:B40"/>
    <mergeCell ref="C30:D30"/>
    <mergeCell ref="E30:F30"/>
    <mergeCell ref="C31:D31"/>
    <mergeCell ref="C32:D32"/>
    <mergeCell ref="E32:F32"/>
    <mergeCell ref="C33:D33"/>
    <mergeCell ref="C34:D34"/>
    <mergeCell ref="E34:F34"/>
    <mergeCell ref="C43:D43"/>
    <mergeCell ref="E43:F43"/>
    <mergeCell ref="C44:D44"/>
    <mergeCell ref="E44:F44"/>
    <mergeCell ref="C40:D40"/>
    <mergeCell ref="E40:F40"/>
    <mergeCell ref="B41:B56"/>
    <mergeCell ref="C41:D41"/>
    <mergeCell ref="E41:F41"/>
    <mergeCell ref="C42:D42"/>
    <mergeCell ref="E42:F42"/>
    <mergeCell ref="C47:D47"/>
    <mergeCell ref="E47:F47"/>
    <mergeCell ref="C48:D48"/>
    <mergeCell ref="E48:F48"/>
    <mergeCell ref="C45:D45"/>
    <mergeCell ref="E45:F45"/>
    <mergeCell ref="C46:D46"/>
    <mergeCell ref="E46:F46"/>
    <mergeCell ref="E59:F59"/>
    <mergeCell ref="C55:D55"/>
    <mergeCell ref="E55:F55"/>
    <mergeCell ref="C56:D56"/>
    <mergeCell ref="C64:D64"/>
    <mergeCell ref="E64:F64"/>
    <mergeCell ref="C49:D49"/>
    <mergeCell ref="E49:F49"/>
    <mergeCell ref="C50:D50"/>
    <mergeCell ref="E50:F50"/>
    <mergeCell ref="C51:D51"/>
    <mergeCell ref="E51:F51"/>
    <mergeCell ref="C52:D52"/>
    <mergeCell ref="C53:D53"/>
    <mergeCell ref="E53:F53"/>
    <mergeCell ref="C54:D54"/>
    <mergeCell ref="E54:F54"/>
    <mergeCell ref="E58:F58"/>
    <mergeCell ref="C60:D60"/>
    <mergeCell ref="E60:F60"/>
    <mergeCell ref="C61:D61"/>
    <mergeCell ref="C62:D62"/>
    <mergeCell ref="E62:F62"/>
    <mergeCell ref="C63:D63"/>
    <mergeCell ref="E63:F63"/>
    <mergeCell ref="B65:B74"/>
    <mergeCell ref="C65:D65"/>
    <mergeCell ref="E65:F65"/>
    <mergeCell ref="C66:D66"/>
    <mergeCell ref="E66:F66"/>
    <mergeCell ref="C67:D67"/>
    <mergeCell ref="E67:F67"/>
    <mergeCell ref="C68:D68"/>
    <mergeCell ref="B57:B64"/>
    <mergeCell ref="C57:D57"/>
    <mergeCell ref="E57:F57"/>
    <mergeCell ref="C58:D58"/>
    <mergeCell ref="C59:D59"/>
    <mergeCell ref="E79:F79"/>
    <mergeCell ref="C81:D81"/>
    <mergeCell ref="C72:D72"/>
    <mergeCell ref="E72:F72"/>
    <mergeCell ref="C73:D73"/>
    <mergeCell ref="E73:F73"/>
    <mergeCell ref="C74:D74"/>
    <mergeCell ref="E68:F68"/>
    <mergeCell ref="C69:D69"/>
    <mergeCell ref="C70:D70"/>
    <mergeCell ref="E70:F70"/>
    <mergeCell ref="C71:D71"/>
    <mergeCell ref="E71:F71"/>
    <mergeCell ref="B89:D90"/>
    <mergeCell ref="E89:F89"/>
    <mergeCell ref="G89:H89"/>
    <mergeCell ref="E90:F90"/>
    <mergeCell ref="G90:H90"/>
    <mergeCell ref="C80:D80"/>
    <mergeCell ref="C84:D84"/>
    <mergeCell ref="C87:D87"/>
    <mergeCell ref="E87:F87"/>
    <mergeCell ref="C88:D88"/>
    <mergeCell ref="E88:F88"/>
    <mergeCell ref="E81:F81"/>
    <mergeCell ref="E82:F82"/>
    <mergeCell ref="C82:D82"/>
    <mergeCell ref="E84:F84"/>
    <mergeCell ref="B75:B85"/>
    <mergeCell ref="C75:D75"/>
    <mergeCell ref="E75:F75"/>
    <mergeCell ref="C76:D76"/>
    <mergeCell ref="C77:D77"/>
    <mergeCell ref="E77:F77"/>
    <mergeCell ref="C78:D78"/>
    <mergeCell ref="C79:D79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9EFB-A261-44BA-B8D8-8A33E4D6D14E}">
  <dimension ref="A1:T177"/>
  <sheetViews>
    <sheetView topLeftCell="A51" zoomScale="70" zoomScaleNormal="70" workbookViewId="0">
      <selection activeCell="Q77" sqref="Q77"/>
    </sheetView>
  </sheetViews>
  <sheetFormatPr defaultRowHeight="13.8" x14ac:dyDescent="0.25"/>
  <cols>
    <col min="1" max="1" width="13.6640625" style="87" customWidth="1"/>
    <col min="2" max="2" width="21.109375" style="87" customWidth="1"/>
    <col min="3" max="3" width="55.88671875" style="87" customWidth="1"/>
    <col min="4" max="4" width="16.88671875" style="87" customWidth="1"/>
    <col min="5" max="5" width="10.21875" style="87" customWidth="1"/>
    <col min="6" max="6" width="20.109375" style="87" customWidth="1"/>
    <col min="7" max="8" width="6.109375" style="87" customWidth="1"/>
    <col min="9" max="15" width="6" style="87" customWidth="1"/>
    <col min="16" max="16" width="5.21875" style="87" customWidth="1"/>
    <col min="17" max="19" width="6" style="87" customWidth="1"/>
    <col min="20" max="20" width="6.109375" style="87" customWidth="1"/>
    <col min="21" max="27" width="6" style="87" customWidth="1"/>
    <col min="28" max="28" width="6.109375" style="87" customWidth="1"/>
    <col min="29" max="29" width="6" style="87" customWidth="1"/>
    <col min="30" max="16384" width="8.88671875" style="87"/>
  </cols>
  <sheetData>
    <row r="1" spans="1:20" ht="37.200000000000003" customHeight="1" x14ac:dyDescent="0.3">
      <c r="A1" s="75" t="s">
        <v>0</v>
      </c>
      <c r="B1" s="75"/>
      <c r="C1" s="71" t="s">
        <v>88</v>
      </c>
      <c r="D1" s="71"/>
      <c r="E1" s="71"/>
      <c r="F1" s="71"/>
      <c r="O1" s="7"/>
      <c r="P1" s="74" t="s">
        <v>5</v>
      </c>
      <c r="Q1" s="74"/>
      <c r="R1" s="74"/>
    </row>
    <row r="2" spans="1:20" ht="20.399999999999999" customHeight="1" x14ac:dyDescent="0.3">
      <c r="A2" s="75" t="s">
        <v>1</v>
      </c>
      <c r="B2" s="75"/>
      <c r="C2" s="72" t="s">
        <v>168</v>
      </c>
      <c r="D2" s="72"/>
      <c r="E2" s="72"/>
      <c r="F2" s="72"/>
      <c r="O2" s="25"/>
      <c r="P2" s="70" t="s">
        <v>6</v>
      </c>
      <c r="Q2" s="70"/>
      <c r="R2" s="70"/>
    </row>
    <row r="3" spans="1:20" ht="20.399999999999999" customHeight="1" x14ac:dyDescent="0.3">
      <c r="A3" s="75" t="s">
        <v>2</v>
      </c>
      <c r="B3" s="75"/>
      <c r="C3" s="73" t="s">
        <v>224</v>
      </c>
      <c r="D3" s="73"/>
      <c r="E3" s="73"/>
      <c r="F3" s="73"/>
      <c r="O3" s="26"/>
      <c r="P3" s="70" t="s">
        <v>7</v>
      </c>
      <c r="Q3" s="70"/>
      <c r="R3" s="70"/>
    </row>
    <row r="4" spans="1:20" ht="20.399999999999999" customHeight="1" x14ac:dyDescent="0.3">
      <c r="A4" s="75" t="s">
        <v>3</v>
      </c>
      <c r="B4" s="75"/>
      <c r="C4" s="73" t="s">
        <v>169</v>
      </c>
      <c r="D4" s="73"/>
      <c r="E4" s="73"/>
      <c r="F4" s="73"/>
      <c r="O4" s="27"/>
      <c r="P4" s="70" t="s">
        <v>8</v>
      </c>
      <c r="Q4" s="70"/>
      <c r="R4" s="70"/>
    </row>
    <row r="5" spans="1:20" ht="22.8" customHeight="1" x14ac:dyDescent="0.3">
      <c r="A5" s="2"/>
      <c r="B5" s="2"/>
      <c r="C5" s="2"/>
      <c r="D5" s="2"/>
      <c r="O5" s="28"/>
      <c r="P5" s="70" t="s">
        <v>9</v>
      </c>
      <c r="Q5" s="70"/>
      <c r="R5" s="70"/>
    </row>
    <row r="6" spans="1:20" ht="16.8" x14ac:dyDescent="0.3">
      <c r="A6" s="2"/>
      <c r="B6" s="76" t="s">
        <v>167</v>
      </c>
      <c r="C6" s="76"/>
      <c r="D6" s="76"/>
      <c r="E6" s="76"/>
    </row>
    <row r="7" spans="1:20" ht="17.399999999999999" thickBot="1" x14ac:dyDescent="0.35">
      <c r="A7" s="2"/>
      <c r="B7" s="24" t="s">
        <v>10</v>
      </c>
      <c r="C7" s="24" t="s">
        <v>11</v>
      </c>
      <c r="D7" s="24" t="s">
        <v>12</v>
      </c>
      <c r="E7" s="24" t="s">
        <v>13</v>
      </c>
    </row>
    <row r="8" spans="1:20" ht="17.399999999999999" thickBot="1" x14ac:dyDescent="0.35">
      <c r="A8" s="2"/>
      <c r="B8" s="3">
        <v>1</v>
      </c>
      <c r="C8" s="1" t="s">
        <v>42</v>
      </c>
      <c r="D8" s="1">
        <f ca="1">SUMIF($E$17:$F$90,"Đô",$G$17:$G$88) + SUMIF($E$17:$F$90,"Nguyên, Đô",$G$17:$G$88)/2 +SUMIF($E$17:$F$90,"All team",$G$17:$G$88)/5</f>
        <v>54.5</v>
      </c>
      <c r="E8" s="1">
        <f ca="1">SUMIF($E$17:$F$90,"Đô",$H$17:$H$88)+ SUMIF($E$17:$F$90,"Nguyên, Đô",$H$17:$H$88)/2 +SUMIF($E$17:$F$90,"All team",$H$17:$H$88)/5</f>
        <v>58.9</v>
      </c>
    </row>
    <row r="9" spans="1:20" ht="17.399999999999999" thickBot="1" x14ac:dyDescent="0.35">
      <c r="A9" s="2"/>
      <c r="B9" s="3">
        <v>2</v>
      </c>
      <c r="C9" s="1" t="s">
        <v>43</v>
      </c>
      <c r="D9" s="1">
        <f ca="1">SUMIF($E$17:$F$90,"Việt",$G$17:$G$88)+ SUMIF($E$17:$F$90,"Lợi, Việt",$G$17:$G$88)/2 +SUMIF($E$17:$F$90,"All team",$G$17:$G$88)/5</f>
        <v>19</v>
      </c>
      <c r="E9" s="1">
        <f ca="1">SUMIF($E$17:$F$90,"Việt",$H$17:$H$88)+ SUMIF($E$17:$F$90,"Lợi, Việt",$H$17:$H$88)/2 +SUMIF($E$17:$F$90,"All team",$H$17:$H$88)/5</f>
        <v>23.4</v>
      </c>
    </row>
    <row r="10" spans="1:20" ht="17.399999999999999" thickBot="1" x14ac:dyDescent="0.35">
      <c r="A10" s="2"/>
      <c r="B10" s="3">
        <v>3</v>
      </c>
      <c r="C10" s="1" t="s">
        <v>44</v>
      </c>
      <c r="D10" s="1">
        <f ca="1">SUMIF($E$17:$F$90,"Lợi",$G$17:$G$88)+ SUMIF($E$17:$F$90,"Lợi, Việt",$G$17:$G$88)/2 +SUMIF($E$17:$F$90,"All team",$G$17:$G$88)/5</f>
        <v>23</v>
      </c>
      <c r="E10" s="1">
        <f ca="1">SUMIF($E$17:$F$90,"Lợi",$H$17:$H$88)+ SUMIF($E$17:$F$90,"Lợi, Việt",$H$17:$H$88)/2 +SUMIF($E$17:$F$90,"All team",$H$17:$H$88)/5</f>
        <v>26.4</v>
      </c>
    </row>
    <row r="11" spans="1:20" ht="17.399999999999999" thickBot="1" x14ac:dyDescent="0.35">
      <c r="A11" s="2"/>
      <c r="B11" s="3">
        <v>4</v>
      </c>
      <c r="C11" s="1" t="s">
        <v>45</v>
      </c>
      <c r="D11" s="1">
        <f ca="1">SUMIF($E$17:$F$90,"Nguyên",$G$17:$G$88)+SUMIF($E$17:$F$90,"Nguyên, Khang",$G$17:$G$88)/2+SUMIF($E$17:$F$90,"Nguyên, Đô",$G$17:$G$88)/2 +SUMIF($E$17:$F$90,"All team",$G$17:$G$88)/5</f>
        <v>62.5</v>
      </c>
      <c r="E11" s="1">
        <f ca="1">SUMIF($E$17:$F$90,"Nguyên",$H$17:$H$88)+ SUMIF($E$17:$F$90,"Nguyên, Đô",$H$17:$H$88)/2 + SUMIF($E$17:$F$90,"Nguyên, Khang",$H$17:$H$88)/2+SUMIF($E$17:$F$90,"All team",$H$17:$H$88)/5</f>
        <v>64.900000000000006</v>
      </c>
    </row>
    <row r="12" spans="1:20" ht="17.399999999999999" thickBot="1" x14ac:dyDescent="0.35">
      <c r="A12" s="2"/>
      <c r="B12" s="3">
        <v>5</v>
      </c>
      <c r="C12" s="1" t="s">
        <v>89</v>
      </c>
      <c r="D12" s="1">
        <f ca="1">SUMIF($E$17:$F$90,"Khang",$G$17:$G$88)+SUMIF($E$17:$F$90,"Nguyên, Khang",$G$17:$G$88)/2 + SUMIF($E$17:$F$90,"All team",$G$17:$G$88)/5</f>
        <v>23</v>
      </c>
      <c r="E12" s="1">
        <f ca="1">SUMIF($E$17:$F$90,"Khang",$H$17:$H$88)+ SUMIF($E$17:$F$90,"Nguyên, Khang",$H$17:$H$88)/2+SUMIF($E$17:$F$90,"All team",$H$17:$H$88)/5</f>
        <v>25.4</v>
      </c>
    </row>
    <row r="13" spans="1:20" ht="17.399999999999999" thickBot="1" x14ac:dyDescent="0.35">
      <c r="A13" s="2"/>
      <c r="B13" s="77" t="s">
        <v>14</v>
      </c>
      <c r="C13" s="77"/>
      <c r="D13" s="4">
        <f ca="1">SUM(D8:D12)</f>
        <v>182</v>
      </c>
      <c r="E13" s="4">
        <f ca="1">SUM(E8:E12)</f>
        <v>199</v>
      </c>
    </row>
    <row r="14" spans="1:20" ht="16.8" x14ac:dyDescent="0.3">
      <c r="A14" s="2"/>
    </row>
    <row r="16" spans="1:20" ht="55.2" x14ac:dyDescent="0.25">
      <c r="A16" s="50" t="s">
        <v>15</v>
      </c>
      <c r="B16" s="50" t="s">
        <v>16</v>
      </c>
      <c r="C16" s="65" t="s">
        <v>17</v>
      </c>
      <c r="D16" s="65"/>
      <c r="E16" s="65" t="s">
        <v>18</v>
      </c>
      <c r="F16" s="65"/>
      <c r="G16" s="5" t="s">
        <v>12</v>
      </c>
      <c r="H16" s="5" t="s">
        <v>13</v>
      </c>
      <c r="I16" s="8" t="s">
        <v>170</v>
      </c>
      <c r="J16" s="8" t="s">
        <v>171</v>
      </c>
      <c r="K16" s="8" t="s">
        <v>172</v>
      </c>
      <c r="L16" s="8" t="s">
        <v>173</v>
      </c>
      <c r="M16" s="8" t="s">
        <v>174</v>
      </c>
      <c r="N16" s="8" t="s">
        <v>175</v>
      </c>
      <c r="O16" s="8" t="s">
        <v>176</v>
      </c>
      <c r="P16" s="8" t="s">
        <v>177</v>
      </c>
      <c r="Q16" s="11" t="s">
        <v>178</v>
      </c>
      <c r="R16" s="11" t="s">
        <v>179</v>
      </c>
      <c r="S16" s="11" t="s">
        <v>180</v>
      </c>
      <c r="T16" s="11" t="s">
        <v>181</v>
      </c>
    </row>
    <row r="17" spans="1:20" ht="16.8" x14ac:dyDescent="0.3">
      <c r="A17" s="67" t="s">
        <v>168</v>
      </c>
      <c r="B17" s="84" t="s">
        <v>73</v>
      </c>
      <c r="C17" s="84"/>
      <c r="D17" s="84"/>
      <c r="E17" s="58" t="s">
        <v>109</v>
      </c>
      <c r="F17" s="59"/>
      <c r="G17" s="6">
        <v>2</v>
      </c>
      <c r="H17" s="6">
        <v>2</v>
      </c>
      <c r="I17" s="7">
        <v>0</v>
      </c>
      <c r="J17" s="88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</row>
    <row r="18" spans="1:20" ht="16.8" x14ac:dyDescent="0.3">
      <c r="A18" s="68"/>
      <c r="B18" s="60" t="s">
        <v>188</v>
      </c>
      <c r="C18" s="61"/>
      <c r="D18" s="62"/>
      <c r="E18" s="58" t="s">
        <v>71</v>
      </c>
      <c r="F18" s="59"/>
      <c r="G18" s="6">
        <v>2</v>
      </c>
      <c r="H18" s="6">
        <v>2</v>
      </c>
      <c r="I18" s="7">
        <v>0</v>
      </c>
      <c r="J18" s="88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</row>
    <row r="19" spans="1:20" ht="16.8" x14ac:dyDescent="0.3">
      <c r="A19" s="68"/>
      <c r="B19" s="84" t="s">
        <v>185</v>
      </c>
      <c r="C19" s="84"/>
      <c r="D19" s="84"/>
      <c r="E19" s="58" t="s">
        <v>105</v>
      </c>
      <c r="F19" s="59"/>
      <c r="G19" s="6">
        <v>4</v>
      </c>
      <c r="H19" s="6">
        <v>4</v>
      </c>
      <c r="I19" s="6">
        <v>4</v>
      </c>
      <c r="J19" s="7">
        <v>0</v>
      </c>
      <c r="K19" s="40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</row>
    <row r="20" spans="1:20" ht="16.8" customHeight="1" x14ac:dyDescent="0.3">
      <c r="A20" s="68"/>
      <c r="B20" s="67" t="s">
        <v>20</v>
      </c>
      <c r="C20" s="51" t="s">
        <v>106</v>
      </c>
      <c r="D20" s="54"/>
      <c r="E20" s="58" t="s">
        <v>71</v>
      </c>
      <c r="F20" s="59"/>
      <c r="G20" s="6">
        <v>8</v>
      </c>
      <c r="H20" s="6">
        <v>8</v>
      </c>
      <c r="I20" s="89">
        <v>0</v>
      </c>
      <c r="J20" s="88">
        <v>0</v>
      </c>
      <c r="K20" s="88">
        <v>0</v>
      </c>
      <c r="L20" s="88">
        <v>0</v>
      </c>
      <c r="M20" s="88">
        <v>0</v>
      </c>
      <c r="N20" s="88">
        <v>0</v>
      </c>
      <c r="O20" s="88">
        <v>0</v>
      </c>
      <c r="P20" s="88">
        <v>0</v>
      </c>
      <c r="Q20" s="88">
        <v>0</v>
      </c>
      <c r="R20" s="88">
        <v>0</v>
      </c>
      <c r="S20" s="88">
        <v>0</v>
      </c>
      <c r="T20" s="88">
        <v>0</v>
      </c>
    </row>
    <row r="21" spans="1:20" ht="16.8" customHeight="1" x14ac:dyDescent="0.3">
      <c r="A21" s="68"/>
      <c r="B21" s="68"/>
      <c r="C21" s="82" t="s">
        <v>189</v>
      </c>
      <c r="D21" s="82"/>
      <c r="E21" s="58" t="s">
        <v>71</v>
      </c>
      <c r="F21" s="59"/>
      <c r="G21" s="6">
        <v>2</v>
      </c>
      <c r="H21" s="6">
        <v>2</v>
      </c>
      <c r="I21" s="7">
        <v>0</v>
      </c>
      <c r="J21" s="88">
        <v>0</v>
      </c>
      <c r="K21" s="88">
        <v>0</v>
      </c>
      <c r="L21" s="88">
        <v>0</v>
      </c>
      <c r="M21" s="88">
        <v>0</v>
      </c>
      <c r="N21" s="88">
        <v>0</v>
      </c>
      <c r="O21" s="88">
        <v>0</v>
      </c>
      <c r="P21" s="88">
        <v>0</v>
      </c>
      <c r="Q21" s="88">
        <v>0</v>
      </c>
      <c r="R21" s="88">
        <v>0</v>
      </c>
      <c r="S21" s="88">
        <v>0</v>
      </c>
      <c r="T21" s="88">
        <v>0</v>
      </c>
    </row>
    <row r="22" spans="1:20" ht="16.8" x14ac:dyDescent="0.3">
      <c r="A22" s="68"/>
      <c r="B22" s="68"/>
      <c r="C22" s="82" t="s">
        <v>190</v>
      </c>
      <c r="D22" s="82"/>
      <c r="E22" s="58" t="s">
        <v>71</v>
      </c>
      <c r="F22" s="59"/>
      <c r="G22" s="6">
        <v>2</v>
      </c>
      <c r="H22" s="6">
        <v>2</v>
      </c>
      <c r="I22" s="7">
        <v>0</v>
      </c>
      <c r="J22" s="88">
        <v>0</v>
      </c>
      <c r="K22" s="88">
        <v>0</v>
      </c>
      <c r="L22" s="88">
        <v>0</v>
      </c>
      <c r="M22" s="88">
        <v>0</v>
      </c>
      <c r="N22" s="88">
        <v>0</v>
      </c>
      <c r="O22" s="88">
        <v>0</v>
      </c>
      <c r="P22" s="88">
        <v>0</v>
      </c>
      <c r="Q22" s="88">
        <v>0</v>
      </c>
      <c r="R22" s="88">
        <v>0</v>
      </c>
      <c r="S22" s="88">
        <v>0</v>
      </c>
      <c r="T22" s="88">
        <v>0</v>
      </c>
    </row>
    <row r="23" spans="1:20" ht="16.8" x14ac:dyDescent="0.3">
      <c r="A23" s="68"/>
      <c r="B23" s="68"/>
      <c r="C23" s="82" t="s">
        <v>191</v>
      </c>
      <c r="D23" s="82"/>
      <c r="E23" s="58" t="s">
        <v>71</v>
      </c>
      <c r="F23" s="59"/>
      <c r="G23" s="6">
        <v>3</v>
      </c>
      <c r="H23" s="6">
        <v>3</v>
      </c>
      <c r="I23" s="7">
        <v>0</v>
      </c>
      <c r="J23" s="88">
        <v>0</v>
      </c>
      <c r="K23" s="88">
        <v>0</v>
      </c>
      <c r="L23" s="88">
        <v>0</v>
      </c>
      <c r="M23" s="88">
        <v>0</v>
      </c>
      <c r="N23" s="88">
        <v>0</v>
      </c>
      <c r="O23" s="88">
        <v>0</v>
      </c>
      <c r="P23" s="88">
        <v>0</v>
      </c>
      <c r="Q23" s="88">
        <v>0</v>
      </c>
      <c r="R23" s="88">
        <v>0</v>
      </c>
      <c r="S23" s="88">
        <v>0</v>
      </c>
      <c r="T23" s="88">
        <v>0</v>
      </c>
    </row>
    <row r="24" spans="1:20" ht="16.8" x14ac:dyDescent="0.3">
      <c r="A24" s="68"/>
      <c r="B24" s="68"/>
      <c r="C24" s="82" t="s">
        <v>192</v>
      </c>
      <c r="D24" s="82"/>
      <c r="E24" s="58" t="s">
        <v>29</v>
      </c>
      <c r="F24" s="59"/>
      <c r="G24" s="6">
        <v>4</v>
      </c>
      <c r="H24" s="6">
        <v>3</v>
      </c>
      <c r="I24" s="7">
        <v>0</v>
      </c>
      <c r="J24" s="88">
        <v>0</v>
      </c>
      <c r="K24" s="88">
        <v>0</v>
      </c>
      <c r="L24" s="88">
        <v>0</v>
      </c>
      <c r="M24" s="88">
        <v>0</v>
      </c>
      <c r="N24" s="88">
        <v>0</v>
      </c>
      <c r="O24" s="88">
        <v>0</v>
      </c>
      <c r="P24" s="88">
        <v>0</v>
      </c>
      <c r="Q24" s="88">
        <v>0</v>
      </c>
      <c r="R24" s="88">
        <v>0</v>
      </c>
      <c r="S24" s="88">
        <v>0</v>
      </c>
      <c r="T24" s="88">
        <v>0</v>
      </c>
    </row>
    <row r="25" spans="1:20" ht="16.8" x14ac:dyDescent="0.3">
      <c r="A25" s="68"/>
      <c r="B25" s="68"/>
      <c r="C25" s="58"/>
      <c r="D25" s="59"/>
      <c r="E25" s="53"/>
      <c r="F25" s="54"/>
      <c r="G25" s="6"/>
      <c r="H25" s="6"/>
      <c r="I25" s="26">
        <v>1</v>
      </c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</row>
    <row r="26" spans="1:20" ht="16.8" x14ac:dyDescent="0.3">
      <c r="A26" s="68"/>
      <c r="B26" s="68"/>
      <c r="C26" s="82" t="s">
        <v>193</v>
      </c>
      <c r="D26" s="82"/>
      <c r="E26" s="58" t="s">
        <v>71</v>
      </c>
      <c r="F26" s="59"/>
      <c r="G26" s="6">
        <v>3</v>
      </c>
      <c r="H26" s="6">
        <v>2</v>
      </c>
      <c r="I26" s="7">
        <v>0</v>
      </c>
      <c r="J26" s="88">
        <v>0</v>
      </c>
      <c r="K26" s="88">
        <v>0</v>
      </c>
      <c r="L26" s="88">
        <v>0</v>
      </c>
      <c r="M26" s="88">
        <v>0</v>
      </c>
      <c r="N26" s="88">
        <v>0</v>
      </c>
      <c r="O26" s="88">
        <v>0</v>
      </c>
      <c r="P26" s="88">
        <v>0</v>
      </c>
      <c r="Q26" s="88">
        <v>0</v>
      </c>
      <c r="R26" s="88">
        <v>0</v>
      </c>
      <c r="S26" s="88">
        <v>0</v>
      </c>
      <c r="T26" s="88">
        <v>0</v>
      </c>
    </row>
    <row r="27" spans="1:20" ht="16.8" x14ac:dyDescent="0.3">
      <c r="A27" s="68"/>
      <c r="B27" s="68"/>
      <c r="C27" s="51"/>
      <c r="D27" s="52"/>
      <c r="E27" s="53"/>
      <c r="F27" s="54"/>
      <c r="G27" s="6"/>
      <c r="H27" s="6"/>
      <c r="I27" s="26">
        <v>1</v>
      </c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</row>
    <row r="28" spans="1:20" ht="16.8" x14ac:dyDescent="0.3">
      <c r="A28" s="68"/>
      <c r="B28" s="68"/>
      <c r="C28" s="82" t="s">
        <v>186</v>
      </c>
      <c r="D28" s="82"/>
      <c r="E28" s="58" t="s">
        <v>19</v>
      </c>
      <c r="F28" s="59"/>
      <c r="G28" s="6">
        <v>4</v>
      </c>
      <c r="H28" s="6">
        <v>6</v>
      </c>
      <c r="I28" s="7">
        <v>0</v>
      </c>
      <c r="J28" s="88">
        <v>0</v>
      </c>
      <c r="K28" s="88">
        <v>0</v>
      </c>
      <c r="L28" s="88">
        <v>0</v>
      </c>
      <c r="M28" s="88">
        <v>0</v>
      </c>
      <c r="N28" s="88">
        <v>0</v>
      </c>
      <c r="O28" s="88">
        <v>0</v>
      </c>
      <c r="P28" s="88">
        <v>0</v>
      </c>
      <c r="Q28" s="88">
        <v>0</v>
      </c>
      <c r="R28" s="88">
        <v>0</v>
      </c>
      <c r="S28" s="88">
        <v>0</v>
      </c>
      <c r="T28" s="88">
        <v>0</v>
      </c>
    </row>
    <row r="29" spans="1:20" ht="16.8" x14ac:dyDescent="0.3">
      <c r="A29" s="68"/>
      <c r="B29" s="69"/>
      <c r="C29" s="48"/>
      <c r="D29" s="49"/>
      <c r="E29" s="53"/>
      <c r="F29" s="54"/>
      <c r="G29" s="6"/>
      <c r="H29" s="6"/>
      <c r="I29" s="17">
        <v>2</v>
      </c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</row>
    <row r="30" spans="1:20" ht="16.8" x14ac:dyDescent="0.3">
      <c r="A30" s="68"/>
      <c r="B30" s="83" t="s">
        <v>21</v>
      </c>
      <c r="C30" s="82" t="s">
        <v>194</v>
      </c>
      <c r="D30" s="82"/>
      <c r="E30" s="58" t="s">
        <v>108</v>
      </c>
      <c r="F30" s="59"/>
      <c r="G30" s="6">
        <v>2</v>
      </c>
      <c r="H30" s="6">
        <v>3</v>
      </c>
      <c r="I30" s="12">
        <v>3</v>
      </c>
      <c r="J30" s="7">
        <v>0</v>
      </c>
      <c r="K30" s="6">
        <v>0</v>
      </c>
      <c r="L30" s="6">
        <v>0</v>
      </c>
      <c r="M30" s="88">
        <v>0</v>
      </c>
      <c r="N30" s="88">
        <v>0</v>
      </c>
      <c r="O30" s="12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 ht="16.8" x14ac:dyDescent="0.3">
      <c r="A31" s="68"/>
      <c r="B31" s="83"/>
      <c r="C31" s="58"/>
      <c r="D31" s="59"/>
      <c r="E31" s="53"/>
      <c r="F31" s="54"/>
      <c r="G31" s="6"/>
      <c r="H31" s="6"/>
      <c r="I31" s="88"/>
      <c r="J31" s="17">
        <v>1</v>
      </c>
      <c r="K31" s="6"/>
      <c r="L31" s="6"/>
      <c r="M31" s="88"/>
      <c r="N31" s="88"/>
      <c r="O31" s="12"/>
      <c r="P31" s="6"/>
      <c r="Q31" s="6"/>
      <c r="R31" s="6"/>
      <c r="S31" s="6"/>
      <c r="T31" s="6"/>
    </row>
    <row r="32" spans="1:20" ht="16.8" x14ac:dyDescent="0.3">
      <c r="A32" s="68"/>
      <c r="B32" s="83"/>
      <c r="C32" s="82" t="s">
        <v>195</v>
      </c>
      <c r="D32" s="82"/>
      <c r="E32" s="58" t="s">
        <v>108</v>
      </c>
      <c r="F32" s="59"/>
      <c r="G32" s="6">
        <v>2</v>
      </c>
      <c r="H32" s="6">
        <v>3</v>
      </c>
      <c r="I32" s="6">
        <v>3</v>
      </c>
      <c r="J32" s="6">
        <v>3</v>
      </c>
      <c r="K32" s="6">
        <v>3</v>
      </c>
      <c r="L32" s="7">
        <v>0</v>
      </c>
      <c r="M32" s="6">
        <v>0</v>
      </c>
      <c r="N32" s="40">
        <v>0</v>
      </c>
      <c r="O32" s="90">
        <v>0</v>
      </c>
      <c r="P32" s="12">
        <v>0</v>
      </c>
      <c r="Q32" s="6">
        <v>0</v>
      </c>
      <c r="R32" s="6">
        <v>0</v>
      </c>
      <c r="S32" s="6">
        <v>0</v>
      </c>
      <c r="T32" s="6">
        <v>0</v>
      </c>
    </row>
    <row r="33" spans="1:20" ht="16.8" x14ac:dyDescent="0.3">
      <c r="A33" s="68"/>
      <c r="B33" s="83"/>
      <c r="C33" s="58"/>
      <c r="D33" s="59"/>
      <c r="E33" s="53"/>
      <c r="F33" s="54"/>
      <c r="G33" s="6"/>
      <c r="H33" s="6"/>
      <c r="I33" s="6"/>
      <c r="J33" s="6"/>
      <c r="K33" s="6"/>
      <c r="L33" s="17">
        <v>1</v>
      </c>
      <c r="M33" s="6"/>
      <c r="N33" s="88"/>
      <c r="O33" s="88"/>
      <c r="P33" s="12"/>
      <c r="Q33" s="6"/>
      <c r="R33" s="6"/>
      <c r="S33" s="6"/>
      <c r="T33" s="6"/>
    </row>
    <row r="34" spans="1:20" ht="16.8" x14ac:dyDescent="0.3">
      <c r="A34" s="68"/>
      <c r="B34" s="83"/>
      <c r="C34" s="82" t="s">
        <v>196</v>
      </c>
      <c r="D34" s="82"/>
      <c r="E34" s="58" t="s">
        <v>108</v>
      </c>
      <c r="F34" s="59"/>
      <c r="G34" s="6">
        <v>2</v>
      </c>
      <c r="H34" s="6">
        <v>3</v>
      </c>
      <c r="I34" s="6">
        <v>3</v>
      </c>
      <c r="J34" s="6">
        <v>3</v>
      </c>
      <c r="K34" s="6">
        <v>3</v>
      </c>
      <c r="L34" s="6">
        <v>3</v>
      </c>
      <c r="M34" s="7">
        <v>0</v>
      </c>
      <c r="N34" s="90">
        <v>0</v>
      </c>
      <c r="O34" s="6">
        <v>0</v>
      </c>
      <c r="P34" s="88">
        <v>0</v>
      </c>
      <c r="Q34" s="40">
        <v>0</v>
      </c>
      <c r="R34" s="6">
        <v>0</v>
      </c>
      <c r="S34" s="6">
        <v>0</v>
      </c>
      <c r="T34" s="6">
        <v>0</v>
      </c>
    </row>
    <row r="35" spans="1:20" ht="16.8" x14ac:dyDescent="0.3">
      <c r="A35" s="68"/>
      <c r="B35" s="83"/>
      <c r="C35" s="58"/>
      <c r="D35" s="59"/>
      <c r="E35" s="53"/>
      <c r="F35" s="54"/>
      <c r="G35" s="6"/>
      <c r="H35" s="6"/>
      <c r="I35" s="6"/>
      <c r="J35" s="6"/>
      <c r="K35" s="6"/>
      <c r="L35" s="6"/>
      <c r="M35" s="17">
        <v>1</v>
      </c>
      <c r="N35" s="88"/>
      <c r="O35" s="88"/>
      <c r="P35" s="88"/>
      <c r="Q35" s="88"/>
      <c r="R35" s="6"/>
      <c r="S35" s="6"/>
      <c r="T35" s="6"/>
    </row>
    <row r="36" spans="1:20" ht="16.8" x14ac:dyDescent="0.3">
      <c r="A36" s="68"/>
      <c r="B36" s="83"/>
      <c r="C36" s="82" t="s">
        <v>197</v>
      </c>
      <c r="D36" s="82"/>
      <c r="E36" s="58" t="s">
        <v>108</v>
      </c>
      <c r="F36" s="59"/>
      <c r="G36" s="6">
        <v>2</v>
      </c>
      <c r="H36" s="6">
        <v>3</v>
      </c>
      <c r="I36" s="6">
        <v>3</v>
      </c>
      <c r="J36" s="6">
        <v>3</v>
      </c>
      <c r="K36" s="6">
        <v>3</v>
      </c>
      <c r="L36" s="6">
        <v>3</v>
      </c>
      <c r="M36" s="6">
        <v>3</v>
      </c>
      <c r="N36" s="6">
        <v>3</v>
      </c>
      <c r="O36" s="7">
        <v>0</v>
      </c>
      <c r="P36" s="40">
        <v>0</v>
      </c>
      <c r="Q36" s="6">
        <v>0</v>
      </c>
      <c r="R36" s="6">
        <v>0</v>
      </c>
      <c r="S36" s="40">
        <v>0</v>
      </c>
      <c r="T36" s="88">
        <v>0</v>
      </c>
    </row>
    <row r="37" spans="1:20" ht="16.8" x14ac:dyDescent="0.3">
      <c r="A37" s="68"/>
      <c r="B37" s="83"/>
      <c r="C37" s="58"/>
      <c r="D37" s="59"/>
      <c r="E37" s="53"/>
      <c r="F37" s="54"/>
      <c r="G37" s="6"/>
      <c r="H37" s="6"/>
      <c r="I37" s="6"/>
      <c r="J37" s="6"/>
      <c r="K37" s="6"/>
      <c r="L37" s="6"/>
      <c r="M37" s="6"/>
      <c r="N37" s="6"/>
      <c r="O37" s="17">
        <v>1</v>
      </c>
      <c r="P37" s="88"/>
      <c r="Q37" s="88"/>
      <c r="R37" s="6"/>
      <c r="S37" s="88"/>
      <c r="T37" s="88"/>
    </row>
    <row r="38" spans="1:20" ht="16.8" x14ac:dyDescent="0.3">
      <c r="A38" s="68"/>
      <c r="B38" s="83"/>
      <c r="C38" s="82" t="s">
        <v>198</v>
      </c>
      <c r="D38" s="82"/>
      <c r="E38" s="58" t="s">
        <v>108</v>
      </c>
      <c r="F38" s="59"/>
      <c r="G38" s="6">
        <v>3</v>
      </c>
      <c r="H38" s="6">
        <v>3</v>
      </c>
      <c r="I38" s="6">
        <v>3</v>
      </c>
      <c r="J38" s="6">
        <v>3</v>
      </c>
      <c r="K38" s="6">
        <v>3</v>
      </c>
      <c r="L38" s="6">
        <v>3</v>
      </c>
      <c r="M38" s="43">
        <v>3</v>
      </c>
      <c r="N38" s="6">
        <v>2</v>
      </c>
      <c r="O38" s="6">
        <v>1</v>
      </c>
      <c r="P38" s="12">
        <v>1</v>
      </c>
      <c r="Q38" s="7">
        <v>0</v>
      </c>
      <c r="R38" s="40">
        <v>0</v>
      </c>
      <c r="S38" s="12">
        <v>0</v>
      </c>
      <c r="T38" s="12">
        <v>0</v>
      </c>
    </row>
    <row r="39" spans="1:20" ht="16.8" x14ac:dyDescent="0.3">
      <c r="A39" s="68"/>
      <c r="B39" s="83"/>
      <c r="C39" s="82" t="s">
        <v>187</v>
      </c>
      <c r="D39" s="82"/>
      <c r="E39" s="58" t="s">
        <v>19</v>
      </c>
      <c r="F39" s="59"/>
      <c r="G39" s="6">
        <v>5</v>
      </c>
      <c r="H39" s="6">
        <v>5</v>
      </c>
      <c r="I39" s="6">
        <v>5</v>
      </c>
      <c r="J39" s="6">
        <v>5</v>
      </c>
      <c r="K39" s="6">
        <v>5</v>
      </c>
      <c r="L39" s="6">
        <v>5</v>
      </c>
      <c r="M39" s="6">
        <v>4</v>
      </c>
      <c r="N39" s="6">
        <v>4</v>
      </c>
      <c r="O39" s="6">
        <v>4</v>
      </c>
      <c r="P39" s="12">
        <v>3</v>
      </c>
      <c r="Q39" s="7">
        <v>0</v>
      </c>
      <c r="R39" s="6">
        <v>0</v>
      </c>
      <c r="S39" s="6">
        <v>0</v>
      </c>
      <c r="T39" s="88">
        <v>0</v>
      </c>
    </row>
    <row r="40" spans="1:20" ht="16.8" x14ac:dyDescent="0.3">
      <c r="A40" s="68"/>
      <c r="B40" s="67" t="s">
        <v>23</v>
      </c>
      <c r="C40" s="82" t="s">
        <v>199</v>
      </c>
      <c r="D40" s="82"/>
      <c r="E40" s="58" t="s">
        <v>71</v>
      </c>
      <c r="F40" s="59"/>
      <c r="G40" s="6">
        <v>8</v>
      </c>
      <c r="H40" s="6">
        <v>8</v>
      </c>
      <c r="I40" s="6">
        <v>8</v>
      </c>
      <c r="J40" s="7">
        <v>0</v>
      </c>
      <c r="K40" s="6">
        <v>0</v>
      </c>
      <c r="L40" s="6">
        <v>0</v>
      </c>
      <c r="M40" s="88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88">
        <v>0</v>
      </c>
    </row>
    <row r="41" spans="1:20" ht="16.8" x14ac:dyDescent="0.3">
      <c r="A41" s="68"/>
      <c r="B41" s="68"/>
      <c r="C41" s="82" t="s">
        <v>200</v>
      </c>
      <c r="D41" s="82"/>
      <c r="E41" s="58" t="s">
        <v>28</v>
      </c>
      <c r="F41" s="59"/>
      <c r="G41" s="6">
        <v>8</v>
      </c>
      <c r="H41" s="6">
        <v>8</v>
      </c>
      <c r="I41" s="6">
        <v>8</v>
      </c>
      <c r="J41" s="7">
        <v>0</v>
      </c>
      <c r="K41" s="6">
        <v>0</v>
      </c>
      <c r="L41" s="6">
        <v>0</v>
      </c>
      <c r="M41" s="88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88">
        <v>0</v>
      </c>
    </row>
    <row r="42" spans="1:20" ht="16.8" x14ac:dyDescent="0.3">
      <c r="A42" s="68"/>
      <c r="B42" s="68"/>
      <c r="C42" s="82" t="s">
        <v>201</v>
      </c>
      <c r="D42" s="82"/>
      <c r="E42" s="58" t="s">
        <v>71</v>
      </c>
      <c r="F42" s="59"/>
      <c r="G42" s="6">
        <v>8</v>
      </c>
      <c r="H42" s="6">
        <v>8</v>
      </c>
      <c r="I42" s="6">
        <v>8</v>
      </c>
      <c r="J42" s="6">
        <v>8</v>
      </c>
      <c r="K42" s="6">
        <v>8</v>
      </c>
      <c r="L42" s="7">
        <v>0</v>
      </c>
      <c r="M42" s="6">
        <v>0</v>
      </c>
      <c r="N42" s="40">
        <v>0</v>
      </c>
      <c r="O42" s="88">
        <v>0</v>
      </c>
      <c r="P42" s="6">
        <v>0</v>
      </c>
      <c r="Q42" s="6">
        <v>0</v>
      </c>
      <c r="R42" s="6">
        <v>0</v>
      </c>
      <c r="S42" s="6">
        <v>0</v>
      </c>
      <c r="T42" s="88">
        <v>0</v>
      </c>
    </row>
    <row r="43" spans="1:20" ht="16.8" x14ac:dyDescent="0.3">
      <c r="A43" s="68"/>
      <c r="B43" s="68"/>
      <c r="C43" s="82" t="s">
        <v>202</v>
      </c>
      <c r="D43" s="82"/>
      <c r="E43" s="58" t="s">
        <v>28</v>
      </c>
      <c r="F43" s="59"/>
      <c r="G43" s="6">
        <v>8</v>
      </c>
      <c r="H43" s="6">
        <v>8</v>
      </c>
      <c r="I43" s="6">
        <v>8</v>
      </c>
      <c r="J43" s="6">
        <v>8</v>
      </c>
      <c r="K43" s="6">
        <v>8</v>
      </c>
      <c r="L43" s="7">
        <v>0</v>
      </c>
      <c r="M43" s="6">
        <v>0</v>
      </c>
      <c r="N43" s="40">
        <v>0</v>
      </c>
      <c r="O43" s="88">
        <v>0</v>
      </c>
      <c r="P43" s="6">
        <v>0</v>
      </c>
      <c r="Q43" s="6">
        <v>0</v>
      </c>
      <c r="R43" s="6">
        <v>0</v>
      </c>
      <c r="S43" s="6">
        <v>0</v>
      </c>
      <c r="T43" s="88">
        <v>0</v>
      </c>
    </row>
    <row r="44" spans="1:20" ht="16.8" x14ac:dyDescent="0.3">
      <c r="A44" s="68"/>
      <c r="B44" s="68"/>
      <c r="C44" s="82" t="s">
        <v>203</v>
      </c>
      <c r="D44" s="82"/>
      <c r="E44" s="58" t="s">
        <v>29</v>
      </c>
      <c r="F44" s="59"/>
      <c r="G44" s="6">
        <v>4</v>
      </c>
      <c r="H44" s="6">
        <v>5</v>
      </c>
      <c r="I44" s="6">
        <v>5</v>
      </c>
      <c r="J44" s="6">
        <v>5</v>
      </c>
      <c r="K44" s="6">
        <v>5</v>
      </c>
      <c r="L44" s="6">
        <v>5</v>
      </c>
      <c r="M44" s="7">
        <v>0</v>
      </c>
      <c r="N44" s="40">
        <v>0</v>
      </c>
      <c r="O44" s="40">
        <v>0</v>
      </c>
      <c r="P44" s="6">
        <v>0</v>
      </c>
      <c r="Q44" s="88">
        <v>0</v>
      </c>
      <c r="R44" s="6">
        <v>0</v>
      </c>
      <c r="S44" s="6">
        <v>0</v>
      </c>
      <c r="T44" s="88">
        <v>0</v>
      </c>
    </row>
    <row r="45" spans="1:20" ht="16.8" x14ac:dyDescent="0.3">
      <c r="A45" s="68"/>
      <c r="B45" s="68"/>
      <c r="C45" s="58"/>
      <c r="D45" s="59"/>
      <c r="E45" s="53"/>
      <c r="F45" s="54"/>
      <c r="G45" s="6"/>
      <c r="H45" s="6"/>
      <c r="I45" s="6"/>
      <c r="J45" s="6"/>
      <c r="K45" s="6"/>
      <c r="L45" s="6"/>
      <c r="M45" s="17">
        <v>1</v>
      </c>
      <c r="N45" s="88"/>
      <c r="O45" s="88"/>
      <c r="P45" s="6"/>
      <c r="Q45" s="88"/>
      <c r="R45" s="6"/>
      <c r="S45" s="6"/>
      <c r="T45" s="6"/>
    </row>
    <row r="46" spans="1:20" ht="16.8" x14ac:dyDescent="0.3">
      <c r="A46" s="68"/>
      <c r="B46" s="68"/>
      <c r="C46" s="82" t="s">
        <v>204</v>
      </c>
      <c r="D46" s="82"/>
      <c r="E46" s="58" t="s">
        <v>58</v>
      </c>
      <c r="F46" s="59"/>
      <c r="G46" s="6">
        <v>4</v>
      </c>
      <c r="H46" s="6">
        <v>5</v>
      </c>
      <c r="I46" s="6">
        <v>5</v>
      </c>
      <c r="J46" s="6">
        <v>5</v>
      </c>
      <c r="K46" s="6">
        <v>5</v>
      </c>
      <c r="L46" s="6">
        <v>5</v>
      </c>
      <c r="M46" s="7">
        <v>1</v>
      </c>
      <c r="N46" s="40">
        <v>0</v>
      </c>
      <c r="O46" s="40">
        <v>0</v>
      </c>
      <c r="P46" s="6">
        <v>0</v>
      </c>
      <c r="Q46" s="88">
        <v>0</v>
      </c>
      <c r="R46" s="6">
        <v>0</v>
      </c>
      <c r="S46" s="6">
        <v>0</v>
      </c>
      <c r="T46" s="88">
        <v>0</v>
      </c>
    </row>
    <row r="47" spans="1:20" ht="16.8" x14ac:dyDescent="0.3">
      <c r="A47" s="68"/>
      <c r="B47" s="68"/>
      <c r="C47" s="58"/>
      <c r="D47" s="59"/>
      <c r="E47" s="53"/>
      <c r="F47" s="54"/>
      <c r="G47" s="6"/>
      <c r="H47" s="6"/>
      <c r="I47" s="6"/>
      <c r="J47" s="6"/>
      <c r="K47" s="6"/>
      <c r="L47" s="6"/>
      <c r="M47" s="17">
        <v>1</v>
      </c>
      <c r="N47" s="88"/>
      <c r="O47" s="88"/>
      <c r="P47" s="6"/>
      <c r="Q47" s="88"/>
      <c r="R47" s="6"/>
      <c r="S47" s="6"/>
      <c r="T47" s="88"/>
    </row>
    <row r="48" spans="1:20" ht="16.8" x14ac:dyDescent="0.3">
      <c r="A48" s="68"/>
      <c r="B48" s="68"/>
      <c r="C48" s="82" t="s">
        <v>205</v>
      </c>
      <c r="D48" s="82"/>
      <c r="E48" s="58" t="s">
        <v>29</v>
      </c>
      <c r="F48" s="59"/>
      <c r="G48" s="6">
        <v>8</v>
      </c>
      <c r="H48" s="6">
        <v>8</v>
      </c>
      <c r="I48" s="6">
        <v>8</v>
      </c>
      <c r="J48" s="6">
        <v>8</v>
      </c>
      <c r="K48" s="6">
        <v>8</v>
      </c>
      <c r="L48" s="6">
        <v>8</v>
      </c>
      <c r="M48" s="6">
        <v>8</v>
      </c>
      <c r="N48" s="6">
        <v>8</v>
      </c>
      <c r="O48" s="7">
        <v>0</v>
      </c>
      <c r="P48" s="40">
        <v>0</v>
      </c>
      <c r="Q48" s="6">
        <v>0</v>
      </c>
      <c r="R48" s="6">
        <v>0</v>
      </c>
      <c r="S48" s="88">
        <v>0</v>
      </c>
      <c r="T48" s="88">
        <v>0</v>
      </c>
    </row>
    <row r="49" spans="1:20" ht="16.8" x14ac:dyDescent="0.3">
      <c r="A49" s="68"/>
      <c r="B49" s="68"/>
      <c r="C49" s="82" t="s">
        <v>206</v>
      </c>
      <c r="D49" s="82"/>
      <c r="E49" s="58" t="s">
        <v>58</v>
      </c>
      <c r="F49" s="59"/>
      <c r="G49" s="6">
        <v>8</v>
      </c>
      <c r="H49" s="6">
        <v>8</v>
      </c>
      <c r="I49" s="6">
        <v>8</v>
      </c>
      <c r="J49" s="6">
        <v>8</v>
      </c>
      <c r="K49" s="6">
        <v>8</v>
      </c>
      <c r="L49" s="6">
        <v>8</v>
      </c>
      <c r="M49" s="6">
        <v>8</v>
      </c>
      <c r="N49" s="6">
        <v>8</v>
      </c>
      <c r="O49" s="7">
        <v>0</v>
      </c>
      <c r="P49" s="40">
        <v>0</v>
      </c>
      <c r="Q49" s="6">
        <v>0</v>
      </c>
      <c r="R49" s="6">
        <v>0</v>
      </c>
      <c r="S49" s="88">
        <v>0</v>
      </c>
      <c r="T49" s="88">
        <v>0</v>
      </c>
    </row>
    <row r="50" spans="1:20" ht="16.8" x14ac:dyDescent="0.3">
      <c r="A50" s="68"/>
      <c r="B50" s="68"/>
      <c r="C50" s="56" t="s">
        <v>207</v>
      </c>
      <c r="D50" s="57"/>
      <c r="E50" s="58" t="s">
        <v>71</v>
      </c>
      <c r="F50" s="59"/>
      <c r="G50" s="6">
        <v>10</v>
      </c>
      <c r="H50" s="6">
        <v>8</v>
      </c>
      <c r="I50" s="6">
        <v>8</v>
      </c>
      <c r="J50" s="6">
        <v>8</v>
      </c>
      <c r="K50" s="6">
        <v>8</v>
      </c>
      <c r="L50" s="6">
        <v>8</v>
      </c>
      <c r="M50" s="6">
        <v>8</v>
      </c>
      <c r="N50" s="6">
        <v>8</v>
      </c>
      <c r="O50" s="6">
        <v>8</v>
      </c>
      <c r="P50" s="6">
        <v>8</v>
      </c>
      <c r="Q50" s="7">
        <v>0</v>
      </c>
      <c r="R50" s="40">
        <v>0</v>
      </c>
      <c r="S50" s="6">
        <v>0</v>
      </c>
      <c r="T50" s="6">
        <v>0</v>
      </c>
    </row>
    <row r="51" spans="1:20" ht="16.8" x14ac:dyDescent="0.3">
      <c r="A51" s="68"/>
      <c r="B51" s="68"/>
      <c r="C51" s="72"/>
      <c r="D51" s="72"/>
      <c r="E51" s="58"/>
      <c r="F51" s="59"/>
      <c r="G51" s="6"/>
      <c r="H51" s="6"/>
      <c r="I51" s="6"/>
      <c r="J51" s="6"/>
      <c r="K51" s="6"/>
      <c r="L51" s="6"/>
      <c r="M51" s="6"/>
      <c r="N51" s="6"/>
      <c r="O51" s="6"/>
      <c r="P51" s="88"/>
      <c r="Q51" s="26">
        <v>2</v>
      </c>
      <c r="R51" s="88"/>
      <c r="S51" s="6"/>
      <c r="T51" s="88"/>
    </row>
    <row r="52" spans="1:20" ht="16.8" x14ac:dyDescent="0.3">
      <c r="A52" s="68"/>
      <c r="B52" s="68"/>
      <c r="C52" s="82" t="s">
        <v>208</v>
      </c>
      <c r="D52" s="82"/>
      <c r="E52" s="58" t="s">
        <v>28</v>
      </c>
      <c r="F52" s="59"/>
      <c r="G52" s="6">
        <v>10</v>
      </c>
      <c r="H52" s="6">
        <v>8</v>
      </c>
      <c r="I52" s="6">
        <v>8</v>
      </c>
      <c r="J52" s="6">
        <v>8</v>
      </c>
      <c r="K52" s="6">
        <v>8</v>
      </c>
      <c r="L52" s="6">
        <v>8</v>
      </c>
      <c r="M52" s="6">
        <v>8</v>
      </c>
      <c r="N52" s="6">
        <v>8</v>
      </c>
      <c r="O52" s="6">
        <v>8</v>
      </c>
      <c r="P52" s="6">
        <v>8</v>
      </c>
      <c r="Q52" s="7">
        <v>0</v>
      </c>
      <c r="R52" s="40">
        <v>0</v>
      </c>
      <c r="S52" s="6">
        <v>0</v>
      </c>
      <c r="T52" s="6">
        <v>0</v>
      </c>
    </row>
    <row r="53" spans="1:20" ht="16.8" x14ac:dyDescent="0.3">
      <c r="A53" s="68"/>
      <c r="B53" s="68"/>
      <c r="C53" s="58"/>
      <c r="D53" s="59"/>
      <c r="E53" s="53"/>
      <c r="F53" s="54"/>
      <c r="G53" s="6"/>
      <c r="H53" s="6"/>
      <c r="I53" s="6"/>
      <c r="J53" s="6"/>
      <c r="K53" s="6"/>
      <c r="L53" s="6"/>
      <c r="M53" s="6"/>
      <c r="N53" s="6"/>
      <c r="O53" s="6"/>
      <c r="P53" s="6"/>
      <c r="Q53" s="26">
        <v>2</v>
      </c>
      <c r="R53" s="88"/>
      <c r="S53" s="6"/>
      <c r="T53" s="88"/>
    </row>
    <row r="54" spans="1:20" ht="16.8" x14ac:dyDescent="0.3">
      <c r="A54" s="68"/>
      <c r="B54" s="68"/>
      <c r="C54" s="82" t="s">
        <v>24</v>
      </c>
      <c r="D54" s="82"/>
      <c r="E54" s="58" t="s">
        <v>19</v>
      </c>
      <c r="F54" s="59"/>
      <c r="G54" s="6">
        <v>10</v>
      </c>
      <c r="H54" s="6">
        <v>8</v>
      </c>
      <c r="I54" s="6">
        <v>8</v>
      </c>
      <c r="J54" s="6">
        <v>8</v>
      </c>
      <c r="K54" s="6">
        <v>8</v>
      </c>
      <c r="L54" s="6">
        <v>8</v>
      </c>
      <c r="M54" s="6">
        <v>8</v>
      </c>
      <c r="N54" s="6">
        <v>8</v>
      </c>
      <c r="O54" s="6">
        <v>8</v>
      </c>
      <c r="P54" s="6">
        <v>8</v>
      </c>
      <c r="Q54" s="7">
        <v>0</v>
      </c>
      <c r="R54" s="40">
        <v>0</v>
      </c>
      <c r="S54" s="6">
        <v>0</v>
      </c>
      <c r="T54" s="6">
        <v>0</v>
      </c>
    </row>
    <row r="55" spans="1:20" ht="16.8" x14ac:dyDescent="0.3">
      <c r="A55" s="68"/>
      <c r="B55" s="69"/>
      <c r="C55" s="58"/>
      <c r="D55" s="59"/>
      <c r="E55" s="53"/>
      <c r="F55" s="54"/>
      <c r="G55" s="6"/>
      <c r="H55" s="6"/>
      <c r="I55" s="6"/>
      <c r="J55" s="6"/>
      <c r="K55" s="6"/>
      <c r="L55" s="6"/>
      <c r="M55" s="6"/>
      <c r="N55" s="6"/>
      <c r="O55" s="6"/>
      <c r="P55" s="6"/>
      <c r="Q55" s="26">
        <v>2</v>
      </c>
      <c r="R55" s="88"/>
      <c r="S55" s="88"/>
      <c r="T55" s="88"/>
    </row>
    <row r="56" spans="1:20" ht="16.8" x14ac:dyDescent="0.3">
      <c r="A56" s="68"/>
      <c r="B56" s="67" t="s">
        <v>25</v>
      </c>
      <c r="C56" s="82" t="s">
        <v>209</v>
      </c>
      <c r="D56" s="82"/>
      <c r="E56" s="58" t="s">
        <v>109</v>
      </c>
      <c r="F56" s="59"/>
      <c r="G56" s="6">
        <v>2</v>
      </c>
      <c r="H56" s="6">
        <v>3</v>
      </c>
      <c r="I56" s="6">
        <v>3</v>
      </c>
      <c r="J56" s="6">
        <v>3</v>
      </c>
      <c r="K56" s="7">
        <v>0</v>
      </c>
      <c r="L56" s="6">
        <v>0</v>
      </c>
      <c r="M56" s="6">
        <v>0</v>
      </c>
      <c r="N56" s="40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</row>
    <row r="57" spans="1:20" ht="16.8" x14ac:dyDescent="0.3">
      <c r="A57" s="68"/>
      <c r="B57" s="68"/>
      <c r="C57" s="58"/>
      <c r="D57" s="59"/>
      <c r="E57" s="58"/>
      <c r="F57" s="59"/>
      <c r="G57" s="6"/>
      <c r="H57" s="6"/>
      <c r="I57" s="6"/>
      <c r="J57" s="6"/>
      <c r="K57" s="17">
        <v>1</v>
      </c>
      <c r="L57" s="6"/>
      <c r="M57" s="6"/>
      <c r="N57" s="88"/>
      <c r="O57" s="6"/>
      <c r="P57" s="6"/>
      <c r="Q57" s="6"/>
      <c r="R57" s="6"/>
      <c r="S57" s="6"/>
      <c r="T57" s="6"/>
    </row>
    <row r="58" spans="1:20" ht="16.8" x14ac:dyDescent="0.3">
      <c r="A58" s="68"/>
      <c r="B58" s="68"/>
      <c r="C58" s="82" t="s">
        <v>210</v>
      </c>
      <c r="D58" s="82"/>
      <c r="E58" s="58" t="s">
        <v>109</v>
      </c>
      <c r="F58" s="59"/>
      <c r="G58" s="6">
        <v>2</v>
      </c>
      <c r="H58" s="6">
        <v>3</v>
      </c>
      <c r="I58" s="6">
        <v>3</v>
      </c>
      <c r="J58" s="6">
        <v>3</v>
      </c>
      <c r="K58" s="6">
        <v>3</v>
      </c>
      <c r="L58" s="6">
        <v>3</v>
      </c>
      <c r="M58" s="7">
        <v>0</v>
      </c>
      <c r="N58" s="6">
        <v>0</v>
      </c>
      <c r="O58" s="40">
        <v>0</v>
      </c>
      <c r="P58" s="40">
        <v>0</v>
      </c>
      <c r="Q58" s="6">
        <v>0</v>
      </c>
      <c r="R58" s="6">
        <v>0</v>
      </c>
      <c r="S58" s="6">
        <v>0</v>
      </c>
      <c r="T58" s="6">
        <v>0</v>
      </c>
    </row>
    <row r="59" spans="1:20" ht="16.8" x14ac:dyDescent="0.3">
      <c r="A59" s="68"/>
      <c r="B59" s="68"/>
      <c r="C59" s="58"/>
      <c r="D59" s="59"/>
      <c r="E59" s="58"/>
      <c r="F59" s="59"/>
      <c r="G59" s="6"/>
      <c r="H59" s="6"/>
      <c r="I59" s="6"/>
      <c r="J59" s="6"/>
      <c r="K59" s="6"/>
      <c r="L59" s="6"/>
      <c r="M59" s="17">
        <v>1</v>
      </c>
      <c r="N59" s="6"/>
      <c r="O59" s="88"/>
      <c r="P59" s="88"/>
      <c r="Q59" s="6"/>
      <c r="R59" s="6"/>
      <c r="S59" s="6"/>
      <c r="T59" s="6"/>
    </row>
    <row r="60" spans="1:20" ht="16.8" x14ac:dyDescent="0.3">
      <c r="A60" s="68"/>
      <c r="B60" s="68"/>
      <c r="C60" s="82" t="s">
        <v>211</v>
      </c>
      <c r="D60" s="82"/>
      <c r="E60" s="58" t="s">
        <v>109</v>
      </c>
      <c r="F60" s="59"/>
      <c r="G60" s="6">
        <v>2</v>
      </c>
      <c r="H60" s="6">
        <v>3</v>
      </c>
      <c r="I60" s="6">
        <v>3</v>
      </c>
      <c r="J60" s="6">
        <v>3</v>
      </c>
      <c r="K60" s="6">
        <v>3</v>
      </c>
      <c r="L60" s="6">
        <v>3</v>
      </c>
      <c r="M60" s="6">
        <v>3</v>
      </c>
      <c r="N60" s="7">
        <v>0</v>
      </c>
      <c r="O60" s="40">
        <v>0</v>
      </c>
      <c r="P60" s="40">
        <v>0</v>
      </c>
      <c r="Q60" s="6">
        <v>0</v>
      </c>
      <c r="R60" s="40">
        <v>0</v>
      </c>
      <c r="S60" s="6">
        <v>0</v>
      </c>
      <c r="T60" s="6">
        <v>0</v>
      </c>
    </row>
    <row r="61" spans="1:20" ht="16.8" x14ac:dyDescent="0.3">
      <c r="A61" s="68"/>
      <c r="B61" s="68"/>
      <c r="C61" s="58"/>
      <c r="D61" s="59"/>
      <c r="E61" s="53"/>
      <c r="F61" s="54"/>
      <c r="G61" s="6"/>
      <c r="H61" s="6"/>
      <c r="I61" s="6"/>
      <c r="J61" s="6"/>
      <c r="K61" s="6"/>
      <c r="L61" s="6"/>
      <c r="M61" s="6"/>
      <c r="N61" s="17">
        <v>1</v>
      </c>
      <c r="O61" s="88"/>
      <c r="P61" s="88"/>
      <c r="Q61" s="6"/>
      <c r="R61" s="88"/>
      <c r="S61" s="6"/>
      <c r="T61" s="6"/>
    </row>
    <row r="62" spans="1:20" ht="16.8" x14ac:dyDescent="0.3">
      <c r="A62" s="68"/>
      <c r="B62" s="68"/>
      <c r="C62" s="82" t="s">
        <v>212</v>
      </c>
      <c r="D62" s="82"/>
      <c r="E62" s="58" t="s">
        <v>109</v>
      </c>
      <c r="F62" s="59"/>
      <c r="G62" s="6">
        <v>2</v>
      </c>
      <c r="H62" s="6">
        <v>3</v>
      </c>
      <c r="I62" s="6">
        <v>3</v>
      </c>
      <c r="J62" s="6">
        <v>3</v>
      </c>
      <c r="K62" s="6">
        <v>3</v>
      </c>
      <c r="L62" s="6">
        <v>3</v>
      </c>
      <c r="M62" s="6">
        <v>3</v>
      </c>
      <c r="N62" s="6">
        <v>3</v>
      </c>
      <c r="O62" s="6">
        <v>3</v>
      </c>
      <c r="P62" s="7">
        <v>0</v>
      </c>
      <c r="Q62" s="40">
        <v>0</v>
      </c>
      <c r="R62" s="6">
        <v>0</v>
      </c>
      <c r="S62" s="6">
        <v>0</v>
      </c>
      <c r="T62" s="40">
        <v>0</v>
      </c>
    </row>
    <row r="63" spans="1:20" ht="16.8" x14ac:dyDescent="0.3">
      <c r="A63" s="68"/>
      <c r="B63" s="68"/>
      <c r="C63" s="58"/>
      <c r="D63" s="59"/>
      <c r="E63" s="53"/>
      <c r="F63" s="54"/>
      <c r="G63" s="6"/>
      <c r="H63" s="6"/>
      <c r="I63" s="6"/>
      <c r="J63" s="6"/>
      <c r="K63" s="6"/>
      <c r="L63" s="6"/>
      <c r="M63" s="6"/>
      <c r="N63" s="6"/>
      <c r="O63" s="6"/>
      <c r="P63" s="17">
        <v>1</v>
      </c>
      <c r="Q63" s="88"/>
      <c r="R63" s="6"/>
      <c r="S63" s="6"/>
      <c r="T63" s="88"/>
    </row>
    <row r="64" spans="1:20" ht="16.8" x14ac:dyDescent="0.3">
      <c r="A64" s="68"/>
      <c r="B64" s="68"/>
      <c r="C64" s="82" t="s">
        <v>213</v>
      </c>
      <c r="D64" s="82"/>
      <c r="E64" s="58" t="s">
        <v>109</v>
      </c>
      <c r="F64" s="59"/>
      <c r="G64" s="6">
        <v>6</v>
      </c>
      <c r="H64" s="6">
        <v>3</v>
      </c>
      <c r="I64" s="6">
        <v>3</v>
      </c>
      <c r="J64" s="6">
        <v>3</v>
      </c>
      <c r="K64" s="6">
        <v>3</v>
      </c>
      <c r="L64" s="6">
        <v>3</v>
      </c>
      <c r="M64" s="6">
        <v>3</v>
      </c>
      <c r="N64" s="6">
        <v>3</v>
      </c>
      <c r="O64" s="6">
        <v>3</v>
      </c>
      <c r="P64" s="6">
        <v>3</v>
      </c>
      <c r="Q64" s="6">
        <v>3</v>
      </c>
      <c r="R64" s="7">
        <v>0</v>
      </c>
      <c r="S64" s="40">
        <v>0</v>
      </c>
      <c r="T64" s="6">
        <v>0</v>
      </c>
    </row>
    <row r="65" spans="1:20" ht="16.8" x14ac:dyDescent="0.3">
      <c r="A65" s="68"/>
      <c r="B65" s="68"/>
      <c r="C65" s="58"/>
      <c r="D65" s="59"/>
      <c r="E65" s="58"/>
      <c r="F65" s="59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26">
        <v>3</v>
      </c>
      <c r="S65" s="88"/>
      <c r="T65" s="6"/>
    </row>
    <row r="66" spans="1:20" ht="16.8" x14ac:dyDescent="0.3">
      <c r="A66" s="68"/>
      <c r="B66" s="67" t="s">
        <v>26</v>
      </c>
      <c r="C66" s="82" t="s">
        <v>214</v>
      </c>
      <c r="D66" s="82"/>
      <c r="E66" s="58" t="s">
        <v>108</v>
      </c>
      <c r="F66" s="59"/>
      <c r="G66" s="6">
        <v>0</v>
      </c>
      <c r="H66" s="6">
        <v>4</v>
      </c>
      <c r="I66" s="6">
        <v>4</v>
      </c>
      <c r="J66" s="6">
        <v>4</v>
      </c>
      <c r="K66" s="7">
        <v>0</v>
      </c>
      <c r="L66" s="6">
        <v>0</v>
      </c>
      <c r="M66" s="6">
        <v>0</v>
      </c>
      <c r="N66" s="88">
        <v>0</v>
      </c>
      <c r="O66" s="40">
        <v>0</v>
      </c>
      <c r="P66" s="88">
        <v>0</v>
      </c>
      <c r="Q66" s="12">
        <v>0</v>
      </c>
      <c r="R66" s="6">
        <v>0</v>
      </c>
      <c r="S66" s="6">
        <v>0</v>
      </c>
      <c r="T66" s="6">
        <v>0</v>
      </c>
    </row>
    <row r="67" spans="1:20" ht="16.8" x14ac:dyDescent="0.3">
      <c r="A67" s="68"/>
      <c r="B67" s="68"/>
      <c r="C67" s="58"/>
      <c r="D67" s="59"/>
      <c r="E67" s="58"/>
      <c r="F67" s="59"/>
      <c r="G67" s="6"/>
      <c r="H67" s="6"/>
      <c r="I67" s="6"/>
      <c r="J67" s="6"/>
      <c r="K67" s="17">
        <v>4</v>
      </c>
      <c r="L67" s="6"/>
      <c r="M67" s="6"/>
      <c r="N67" s="88"/>
      <c r="O67" s="88"/>
      <c r="P67" s="88"/>
      <c r="Q67" s="12"/>
      <c r="R67" s="6"/>
      <c r="S67" s="6"/>
      <c r="T67" s="6"/>
    </row>
    <row r="68" spans="1:20" ht="16.8" x14ac:dyDescent="0.3">
      <c r="A68" s="68"/>
      <c r="B68" s="68"/>
      <c r="C68" s="82" t="s">
        <v>215</v>
      </c>
      <c r="D68" s="82"/>
      <c r="E68" s="58" t="s">
        <v>108</v>
      </c>
      <c r="F68" s="59"/>
      <c r="G68" s="6">
        <v>0</v>
      </c>
      <c r="H68" s="6">
        <v>4</v>
      </c>
      <c r="I68" s="6">
        <v>4</v>
      </c>
      <c r="J68" s="6">
        <v>4</v>
      </c>
      <c r="K68" s="6">
        <v>4</v>
      </c>
      <c r="L68" s="6">
        <v>4</v>
      </c>
      <c r="M68" s="7">
        <v>0</v>
      </c>
      <c r="N68" s="6">
        <v>0</v>
      </c>
      <c r="O68" s="88">
        <v>0</v>
      </c>
      <c r="P68" s="6">
        <v>0</v>
      </c>
      <c r="Q68" s="88">
        <v>0</v>
      </c>
      <c r="R68" s="12">
        <v>0</v>
      </c>
      <c r="S68" s="6">
        <v>0</v>
      </c>
      <c r="T68" s="6">
        <v>0</v>
      </c>
    </row>
    <row r="69" spans="1:20" ht="16.8" x14ac:dyDescent="0.3">
      <c r="A69" s="68"/>
      <c r="B69" s="68"/>
      <c r="C69" s="58"/>
      <c r="D69" s="59"/>
      <c r="E69" s="58"/>
      <c r="F69" s="59"/>
      <c r="G69" s="6"/>
      <c r="H69" s="6"/>
      <c r="I69" s="6"/>
      <c r="J69" s="6"/>
      <c r="K69" s="6"/>
      <c r="L69" s="6"/>
      <c r="M69" s="17">
        <v>4</v>
      </c>
      <c r="N69" s="88"/>
      <c r="O69" s="88"/>
      <c r="P69" s="6"/>
      <c r="Q69" s="88"/>
      <c r="R69" s="12"/>
      <c r="S69" s="6"/>
      <c r="T69" s="6"/>
    </row>
    <row r="70" spans="1:20" ht="16.8" x14ac:dyDescent="0.3">
      <c r="A70" s="68"/>
      <c r="B70" s="68"/>
      <c r="C70" s="82" t="s">
        <v>216</v>
      </c>
      <c r="D70" s="82"/>
      <c r="E70" s="58" t="s">
        <v>107</v>
      </c>
      <c r="F70" s="59"/>
      <c r="G70" s="6">
        <v>0</v>
      </c>
      <c r="H70" s="6">
        <v>4</v>
      </c>
      <c r="I70" s="6">
        <v>4</v>
      </c>
      <c r="J70" s="6">
        <v>4</v>
      </c>
      <c r="K70" s="6">
        <v>4</v>
      </c>
      <c r="L70" s="6">
        <v>4</v>
      </c>
      <c r="M70" s="6">
        <v>4</v>
      </c>
      <c r="N70" s="7">
        <v>0</v>
      </c>
      <c r="O70" s="88">
        <v>0</v>
      </c>
      <c r="P70" s="6">
        <v>0</v>
      </c>
      <c r="Q70" s="6">
        <v>0</v>
      </c>
      <c r="R70" s="6">
        <v>0</v>
      </c>
      <c r="S70" s="40">
        <v>0</v>
      </c>
      <c r="T70" s="6">
        <v>0</v>
      </c>
    </row>
    <row r="71" spans="1:20" ht="16.8" x14ac:dyDescent="0.3">
      <c r="A71" s="68"/>
      <c r="B71" s="68"/>
      <c r="C71" s="58"/>
      <c r="D71" s="59"/>
      <c r="E71" s="53"/>
      <c r="F71" s="54"/>
      <c r="G71" s="6"/>
      <c r="H71" s="6"/>
      <c r="I71" s="6"/>
      <c r="J71" s="6"/>
      <c r="K71" s="6"/>
      <c r="L71" s="6"/>
      <c r="M71" s="6"/>
      <c r="N71" s="17">
        <v>4</v>
      </c>
      <c r="O71" s="88"/>
      <c r="P71" s="88"/>
      <c r="Q71" s="6"/>
      <c r="R71" s="88"/>
      <c r="S71" s="88"/>
      <c r="T71" s="6"/>
    </row>
    <row r="72" spans="1:20" ht="16.8" x14ac:dyDescent="0.3">
      <c r="A72" s="68"/>
      <c r="B72" s="68"/>
      <c r="C72" s="82" t="s">
        <v>217</v>
      </c>
      <c r="D72" s="82"/>
      <c r="E72" s="58" t="s">
        <v>107</v>
      </c>
      <c r="F72" s="59"/>
      <c r="G72" s="6">
        <v>4</v>
      </c>
      <c r="H72" s="6">
        <v>4</v>
      </c>
      <c r="I72" s="6">
        <v>4</v>
      </c>
      <c r="J72" s="6">
        <v>4</v>
      </c>
      <c r="K72" s="6">
        <v>4</v>
      </c>
      <c r="L72" s="6">
        <v>4</v>
      </c>
      <c r="M72" s="6">
        <v>4</v>
      </c>
      <c r="N72" s="6">
        <v>4</v>
      </c>
      <c r="O72" s="6">
        <v>4</v>
      </c>
      <c r="P72" s="7">
        <v>0</v>
      </c>
      <c r="Q72" s="88">
        <v>0</v>
      </c>
      <c r="R72" s="6">
        <v>0</v>
      </c>
      <c r="S72" s="6">
        <v>0</v>
      </c>
      <c r="T72" s="6">
        <v>0</v>
      </c>
    </row>
    <row r="73" spans="1:20" ht="16.8" x14ac:dyDescent="0.3">
      <c r="A73" s="68"/>
      <c r="B73" s="68"/>
      <c r="C73" s="82" t="s">
        <v>218</v>
      </c>
      <c r="D73" s="82"/>
      <c r="E73" s="58" t="s">
        <v>108</v>
      </c>
      <c r="F73" s="59"/>
      <c r="G73" s="6">
        <v>8</v>
      </c>
      <c r="H73" s="6">
        <v>4</v>
      </c>
      <c r="I73" s="6">
        <v>4</v>
      </c>
      <c r="J73" s="6">
        <v>4</v>
      </c>
      <c r="K73" s="6">
        <v>4</v>
      </c>
      <c r="L73" s="6">
        <v>4</v>
      </c>
      <c r="M73" s="6">
        <v>4</v>
      </c>
      <c r="N73" s="6">
        <v>4</v>
      </c>
      <c r="O73" s="6">
        <v>4</v>
      </c>
      <c r="P73" s="6">
        <v>4</v>
      </c>
      <c r="Q73" s="6">
        <v>4</v>
      </c>
      <c r="R73" s="7">
        <v>0</v>
      </c>
      <c r="S73" s="88">
        <v>0</v>
      </c>
      <c r="T73" s="6">
        <v>0</v>
      </c>
    </row>
    <row r="74" spans="1:20" ht="16.8" x14ac:dyDescent="0.3">
      <c r="A74" s="68"/>
      <c r="B74" s="68"/>
      <c r="E74" s="58"/>
      <c r="F74" s="59"/>
      <c r="G74" s="6"/>
      <c r="H74" s="6"/>
      <c r="I74" s="6"/>
      <c r="J74" s="6"/>
      <c r="K74" s="6"/>
      <c r="L74" s="6"/>
      <c r="M74" s="6"/>
      <c r="N74" s="88"/>
      <c r="O74" s="88"/>
      <c r="P74" s="6"/>
      <c r="Q74" s="6"/>
      <c r="R74" s="26">
        <v>4</v>
      </c>
      <c r="S74" s="88"/>
      <c r="T74" s="88"/>
    </row>
    <row r="75" spans="1:20" ht="16.8" x14ac:dyDescent="0.3">
      <c r="A75" s="68"/>
      <c r="B75" s="67" t="s">
        <v>27</v>
      </c>
      <c r="C75" s="82" t="s">
        <v>209</v>
      </c>
      <c r="D75" s="82"/>
      <c r="E75" s="58" t="s">
        <v>28</v>
      </c>
      <c r="F75" s="59"/>
      <c r="G75" s="6">
        <v>1</v>
      </c>
      <c r="H75" s="6">
        <v>3</v>
      </c>
      <c r="I75" s="6">
        <v>3</v>
      </c>
      <c r="J75" s="6">
        <v>3</v>
      </c>
      <c r="K75" s="7">
        <v>0</v>
      </c>
      <c r="L75" s="88">
        <v>0</v>
      </c>
      <c r="M75" s="6">
        <v>0</v>
      </c>
      <c r="N75" s="88">
        <v>0</v>
      </c>
      <c r="O75" s="40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</row>
    <row r="76" spans="1:20" ht="16.8" x14ac:dyDescent="0.3">
      <c r="A76" s="68"/>
      <c r="B76" s="68"/>
      <c r="C76" s="58"/>
      <c r="D76" s="59"/>
      <c r="E76" s="53"/>
      <c r="F76" s="54"/>
      <c r="G76" s="6"/>
      <c r="H76" s="6"/>
      <c r="I76" s="6"/>
      <c r="J76" s="6"/>
      <c r="K76" s="17">
        <v>2</v>
      </c>
      <c r="L76" s="88"/>
      <c r="M76" s="6"/>
      <c r="N76" s="88"/>
      <c r="O76" s="88"/>
      <c r="P76" s="88"/>
      <c r="Q76" s="88"/>
      <c r="R76" s="12"/>
      <c r="S76" s="6"/>
      <c r="T76" s="6"/>
    </row>
    <row r="77" spans="1:20" ht="16.8" x14ac:dyDescent="0.3">
      <c r="A77" s="68"/>
      <c r="B77" s="68"/>
      <c r="C77" s="82" t="s">
        <v>210</v>
      </c>
      <c r="D77" s="82"/>
      <c r="E77" s="58" t="s">
        <v>28</v>
      </c>
      <c r="F77" s="59"/>
      <c r="G77" s="6">
        <v>1</v>
      </c>
      <c r="H77" s="6">
        <v>3</v>
      </c>
      <c r="I77" s="6">
        <v>3</v>
      </c>
      <c r="J77" s="6">
        <v>3</v>
      </c>
      <c r="K77" s="6">
        <v>3</v>
      </c>
      <c r="L77" s="6">
        <v>3</v>
      </c>
      <c r="M77" s="7">
        <v>0</v>
      </c>
      <c r="N77" s="88">
        <v>0</v>
      </c>
      <c r="O77" s="6">
        <v>0</v>
      </c>
      <c r="P77" s="6">
        <v>0</v>
      </c>
      <c r="Q77" s="40">
        <v>0</v>
      </c>
      <c r="R77" s="6">
        <v>0</v>
      </c>
      <c r="S77" s="6">
        <v>0</v>
      </c>
      <c r="T77" s="6">
        <v>0</v>
      </c>
    </row>
    <row r="78" spans="1:20" ht="16.8" x14ac:dyDescent="0.3">
      <c r="A78" s="68"/>
      <c r="B78" s="68"/>
      <c r="C78" s="58"/>
      <c r="D78" s="59"/>
      <c r="E78" s="53"/>
      <c r="F78" s="54"/>
      <c r="G78" s="6"/>
      <c r="H78" s="6"/>
      <c r="I78" s="6"/>
      <c r="J78" s="6"/>
      <c r="K78" s="6"/>
      <c r="L78" s="6"/>
      <c r="M78" s="17">
        <v>2</v>
      </c>
      <c r="N78" s="88"/>
      <c r="O78" s="88"/>
      <c r="P78" s="12"/>
      <c r="Q78" s="88"/>
      <c r="R78" s="6"/>
      <c r="S78" s="6"/>
      <c r="T78" s="6"/>
    </row>
    <row r="79" spans="1:20" ht="16.8" x14ac:dyDescent="0.3">
      <c r="A79" s="68"/>
      <c r="B79" s="68"/>
      <c r="C79" s="82" t="s">
        <v>211</v>
      </c>
      <c r="D79" s="82"/>
      <c r="E79" s="58" t="s">
        <v>28</v>
      </c>
      <c r="F79" s="59"/>
      <c r="G79" s="6">
        <v>1</v>
      </c>
      <c r="H79" s="6">
        <v>3</v>
      </c>
      <c r="I79" s="6">
        <v>3</v>
      </c>
      <c r="J79" s="6">
        <v>3</v>
      </c>
      <c r="K79" s="6">
        <v>3</v>
      </c>
      <c r="L79" s="6">
        <v>3</v>
      </c>
      <c r="M79" s="6">
        <v>3</v>
      </c>
      <c r="N79" s="6">
        <v>3</v>
      </c>
      <c r="O79" s="7">
        <v>0</v>
      </c>
      <c r="P79" s="88">
        <v>0</v>
      </c>
      <c r="Q79" s="6">
        <v>0</v>
      </c>
      <c r="R79" s="6">
        <v>0</v>
      </c>
      <c r="S79" s="40">
        <v>0</v>
      </c>
      <c r="T79" s="6">
        <v>0</v>
      </c>
    </row>
    <row r="80" spans="1:20" ht="16.8" x14ac:dyDescent="0.3">
      <c r="A80" s="68"/>
      <c r="B80" s="68"/>
      <c r="C80" s="58"/>
      <c r="D80" s="59"/>
      <c r="E80" s="53"/>
      <c r="F80" s="54"/>
      <c r="G80" s="6"/>
      <c r="H80" s="6"/>
      <c r="I80" s="6"/>
      <c r="J80" s="6"/>
      <c r="K80" s="6"/>
      <c r="L80" s="6"/>
      <c r="M80" s="6"/>
      <c r="N80" s="6"/>
      <c r="O80" s="17">
        <v>2</v>
      </c>
      <c r="P80" s="88"/>
      <c r="Q80" s="6"/>
      <c r="R80" s="6"/>
      <c r="S80" s="88"/>
      <c r="T80" s="6"/>
    </row>
    <row r="81" spans="1:20" ht="16.8" x14ac:dyDescent="0.3">
      <c r="A81" s="68"/>
      <c r="B81" s="68"/>
      <c r="C81" s="82" t="s">
        <v>212</v>
      </c>
      <c r="D81" s="82"/>
      <c r="E81" s="58" t="s">
        <v>28</v>
      </c>
      <c r="F81" s="59"/>
      <c r="G81" s="6">
        <v>3</v>
      </c>
      <c r="H81" s="6">
        <v>3</v>
      </c>
      <c r="I81" s="6">
        <v>3</v>
      </c>
      <c r="J81" s="6">
        <v>3</v>
      </c>
      <c r="K81" s="6">
        <v>3</v>
      </c>
      <c r="L81" s="6">
        <v>3</v>
      </c>
      <c r="M81" s="6">
        <v>3</v>
      </c>
      <c r="N81" s="6">
        <v>3</v>
      </c>
      <c r="O81" s="6">
        <v>3</v>
      </c>
      <c r="P81" s="6">
        <v>3</v>
      </c>
      <c r="Q81" s="7">
        <v>0</v>
      </c>
      <c r="R81" s="88">
        <v>0</v>
      </c>
      <c r="S81" s="6">
        <v>0</v>
      </c>
      <c r="T81" s="6">
        <v>0</v>
      </c>
    </row>
    <row r="82" spans="1:20" ht="16.8" x14ac:dyDescent="0.3">
      <c r="A82" s="68"/>
      <c r="B82" s="68"/>
      <c r="C82" s="82" t="s">
        <v>213</v>
      </c>
      <c r="D82" s="82"/>
      <c r="E82" s="58" t="s">
        <v>28</v>
      </c>
      <c r="F82" s="59"/>
      <c r="G82" s="6">
        <v>8</v>
      </c>
      <c r="H82" s="6">
        <v>3</v>
      </c>
      <c r="I82" s="6">
        <v>3</v>
      </c>
      <c r="J82" s="6">
        <v>3</v>
      </c>
      <c r="K82" s="6">
        <v>3</v>
      </c>
      <c r="L82" s="6">
        <v>3</v>
      </c>
      <c r="M82" s="6">
        <v>3</v>
      </c>
      <c r="N82" s="6">
        <v>3</v>
      </c>
      <c r="O82" s="6">
        <v>3</v>
      </c>
      <c r="P82" s="6">
        <v>3</v>
      </c>
      <c r="Q82" s="6">
        <v>3</v>
      </c>
      <c r="R82" s="7">
        <v>0</v>
      </c>
      <c r="S82" s="88">
        <v>0</v>
      </c>
      <c r="T82" s="88">
        <v>0</v>
      </c>
    </row>
    <row r="83" spans="1:20" ht="16.8" x14ac:dyDescent="0.3">
      <c r="A83" s="68"/>
      <c r="B83" s="68"/>
      <c r="E83" s="53"/>
      <c r="F83" s="54"/>
      <c r="G83" s="6"/>
      <c r="H83" s="6"/>
      <c r="I83" s="6"/>
      <c r="J83" s="6"/>
      <c r="K83" s="6"/>
      <c r="L83" s="6"/>
      <c r="M83" s="6"/>
      <c r="N83" s="88"/>
      <c r="O83" s="6"/>
      <c r="P83" s="6"/>
      <c r="Q83" s="6"/>
      <c r="R83" s="26">
        <v>5</v>
      </c>
      <c r="S83" s="88"/>
      <c r="T83" s="88"/>
    </row>
    <row r="84" spans="1:20" ht="16.8" x14ac:dyDescent="0.3">
      <c r="A84" s="68"/>
      <c r="B84" s="68" t="s">
        <v>182</v>
      </c>
      <c r="C84" s="86" t="s">
        <v>182</v>
      </c>
      <c r="D84" s="91"/>
      <c r="E84" s="58" t="s">
        <v>19</v>
      </c>
      <c r="F84" s="59"/>
      <c r="G84" s="6">
        <v>2</v>
      </c>
      <c r="H84" s="6">
        <v>5</v>
      </c>
      <c r="I84" s="6">
        <v>5</v>
      </c>
      <c r="J84" s="6">
        <v>5</v>
      </c>
      <c r="K84" s="6">
        <v>5</v>
      </c>
      <c r="L84" s="6">
        <v>5</v>
      </c>
      <c r="M84" s="6">
        <v>5</v>
      </c>
      <c r="N84" s="6">
        <v>5</v>
      </c>
      <c r="O84" s="6">
        <v>5</v>
      </c>
      <c r="P84" s="6">
        <v>5</v>
      </c>
      <c r="Q84" s="6">
        <v>5</v>
      </c>
      <c r="R84" s="6">
        <v>5</v>
      </c>
      <c r="S84" s="7">
        <v>0</v>
      </c>
      <c r="T84" s="88">
        <v>0</v>
      </c>
    </row>
    <row r="85" spans="1:20" ht="16.8" x14ac:dyDescent="0.3">
      <c r="A85" s="68"/>
      <c r="B85" s="68"/>
      <c r="C85" s="55"/>
      <c r="D85" s="92"/>
      <c r="E85" s="53"/>
      <c r="F85" s="54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17">
        <v>3</v>
      </c>
      <c r="T85" s="88"/>
    </row>
    <row r="86" spans="1:20" ht="16.8" x14ac:dyDescent="0.3">
      <c r="A86" s="68"/>
      <c r="B86" s="68"/>
      <c r="C86" s="82" t="s">
        <v>183</v>
      </c>
      <c r="D86" s="82"/>
      <c r="E86" s="58" t="s">
        <v>19</v>
      </c>
      <c r="F86" s="59"/>
      <c r="G86" s="6">
        <v>2</v>
      </c>
      <c r="H86" s="6">
        <v>4</v>
      </c>
      <c r="I86" s="6">
        <v>4</v>
      </c>
      <c r="J86" s="6">
        <v>4</v>
      </c>
      <c r="K86" s="6">
        <v>4</v>
      </c>
      <c r="L86" s="6">
        <v>4</v>
      </c>
      <c r="M86" s="6">
        <v>4</v>
      </c>
      <c r="N86" s="6">
        <v>4</v>
      </c>
      <c r="O86" s="6">
        <v>4</v>
      </c>
      <c r="P86" s="6">
        <v>4</v>
      </c>
      <c r="Q86" s="6">
        <v>4</v>
      </c>
      <c r="R86" s="6">
        <v>4</v>
      </c>
      <c r="S86" s="6">
        <v>4</v>
      </c>
      <c r="T86" s="7">
        <v>0</v>
      </c>
    </row>
    <row r="87" spans="1:20" ht="16.8" x14ac:dyDescent="0.3">
      <c r="A87" s="68"/>
      <c r="B87" s="68"/>
      <c r="C87" s="58"/>
      <c r="D87" s="59"/>
      <c r="E87" s="53"/>
      <c r="F87" s="54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17">
        <v>2</v>
      </c>
    </row>
    <row r="88" spans="1:20" ht="16.8" x14ac:dyDescent="0.3">
      <c r="A88" s="68"/>
      <c r="B88" s="69"/>
      <c r="C88" s="82" t="s">
        <v>184</v>
      </c>
      <c r="D88" s="82"/>
      <c r="E88" s="58" t="s">
        <v>19</v>
      </c>
      <c r="F88" s="59"/>
      <c r="G88" s="6">
        <v>2</v>
      </c>
      <c r="H88" s="6">
        <v>4</v>
      </c>
      <c r="I88" s="6">
        <v>4</v>
      </c>
      <c r="J88" s="6">
        <v>4</v>
      </c>
      <c r="K88" s="6">
        <v>4</v>
      </c>
      <c r="L88" s="6">
        <v>4</v>
      </c>
      <c r="M88" s="6">
        <v>4</v>
      </c>
      <c r="N88" s="6">
        <v>4</v>
      </c>
      <c r="O88" s="6">
        <v>4</v>
      </c>
      <c r="P88" s="6">
        <v>4</v>
      </c>
      <c r="Q88" s="6">
        <v>4</v>
      </c>
      <c r="R88" s="6">
        <v>4</v>
      </c>
      <c r="S88" s="6">
        <v>4</v>
      </c>
      <c r="T88" s="7">
        <v>0</v>
      </c>
    </row>
    <row r="89" spans="1:20" ht="16.8" x14ac:dyDescent="0.3">
      <c r="A89" s="68"/>
      <c r="B89" s="37"/>
      <c r="C89" s="38"/>
      <c r="D89" s="39"/>
      <c r="E89" s="53"/>
      <c r="F89" s="54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7">
        <v>2</v>
      </c>
    </row>
    <row r="90" spans="1:20" ht="16.8" x14ac:dyDescent="0.3">
      <c r="A90" s="68"/>
      <c r="B90" s="78" t="s">
        <v>14</v>
      </c>
      <c r="C90" s="79"/>
      <c r="D90" s="80"/>
      <c r="E90" s="66" t="s">
        <v>12</v>
      </c>
      <c r="F90" s="66"/>
      <c r="G90" s="72">
        <f>SUM(G17:G88)</f>
        <v>182</v>
      </c>
      <c r="H90" s="72"/>
      <c r="I90" s="6">
        <f>SUM(I17:I89)-I29+I25+I27</f>
        <v>173</v>
      </c>
      <c r="J90" s="6">
        <f>SUM(J17:J88)-J31</f>
        <v>146</v>
      </c>
      <c r="K90" s="6">
        <f>SUM(K17:K88)-K76-K67-K57</f>
        <v>136</v>
      </c>
      <c r="L90" s="6">
        <f>SUM(L17:L88)-L33</f>
        <v>117</v>
      </c>
      <c r="M90" s="6">
        <f>SUM(M17:M88)-M78-M69-M59-M47-M45-M35</f>
        <v>94</v>
      </c>
      <c r="N90" s="6">
        <f>SUM(N17:N88)-N71-N61</f>
        <v>85</v>
      </c>
      <c r="O90" s="6">
        <f>SUM(O17:O88)-O80-O37</f>
        <v>62</v>
      </c>
      <c r="P90" s="6">
        <f>SUM(P17:P88)-P63</f>
        <v>54</v>
      </c>
      <c r="Q90" s="6">
        <f>SUM(Q17:Q88)+6</f>
        <v>35</v>
      </c>
      <c r="R90" s="6">
        <f>SUM(R17:R88)</f>
        <v>25</v>
      </c>
      <c r="S90" s="6">
        <f>SUM(S17:S88)-S85</f>
        <v>8</v>
      </c>
      <c r="T90" s="6">
        <v>0</v>
      </c>
    </row>
    <row r="91" spans="1:20" ht="16.8" x14ac:dyDescent="0.3">
      <c r="A91" s="68"/>
      <c r="B91" s="63"/>
      <c r="C91" s="64"/>
      <c r="D91" s="81"/>
      <c r="E91" s="66" t="s">
        <v>13</v>
      </c>
      <c r="F91" s="66"/>
      <c r="G91" s="72">
        <f>H177</f>
        <v>199</v>
      </c>
      <c r="H91" s="72"/>
      <c r="I91" s="6">
        <f>I177</f>
        <v>169</v>
      </c>
      <c r="J91" s="6">
        <f t="shared" ref="J91:T91" si="0">J177</f>
        <v>146</v>
      </c>
      <c r="K91" s="6">
        <f t="shared" si="0"/>
        <v>136</v>
      </c>
      <c r="L91" s="6">
        <f t="shared" si="0"/>
        <v>117</v>
      </c>
      <c r="M91" s="6">
        <f t="shared" si="0"/>
        <v>95</v>
      </c>
      <c r="N91" s="6">
        <f t="shared" si="0"/>
        <v>87</v>
      </c>
      <c r="O91" s="6">
        <f t="shared" si="0"/>
        <v>65</v>
      </c>
      <c r="P91" s="6">
        <f t="shared" si="0"/>
        <v>58</v>
      </c>
      <c r="Q91" s="6">
        <f t="shared" si="0"/>
        <v>23</v>
      </c>
      <c r="R91" s="6">
        <f t="shared" si="0"/>
        <v>13</v>
      </c>
      <c r="S91" s="6">
        <f t="shared" si="0"/>
        <v>8</v>
      </c>
      <c r="T91" s="6">
        <f t="shared" si="0"/>
        <v>0</v>
      </c>
    </row>
    <row r="92" spans="1:20" ht="16.8" x14ac:dyDescent="0.3">
      <c r="A92" s="6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131" spans="1:20" ht="55.2" x14ac:dyDescent="0.25">
      <c r="A131" s="50" t="s">
        <v>15</v>
      </c>
      <c r="B131" s="50" t="s">
        <v>16</v>
      </c>
      <c r="C131" s="65" t="s">
        <v>17</v>
      </c>
      <c r="D131" s="65"/>
      <c r="E131" s="65" t="s">
        <v>18</v>
      </c>
      <c r="F131" s="65"/>
      <c r="G131" s="88"/>
      <c r="H131" s="5" t="s">
        <v>13</v>
      </c>
      <c r="I131" s="8" t="s">
        <v>170</v>
      </c>
      <c r="J131" s="8" t="s">
        <v>171</v>
      </c>
      <c r="K131" s="8" t="s">
        <v>172</v>
      </c>
      <c r="L131" s="8" t="s">
        <v>173</v>
      </c>
      <c r="M131" s="8" t="s">
        <v>174</v>
      </c>
      <c r="N131" s="8" t="s">
        <v>175</v>
      </c>
      <c r="O131" s="8" t="s">
        <v>176</v>
      </c>
      <c r="P131" s="8" t="s">
        <v>177</v>
      </c>
      <c r="Q131" s="11" t="s">
        <v>178</v>
      </c>
      <c r="R131" s="11" t="s">
        <v>179</v>
      </c>
      <c r="S131" s="11" t="s">
        <v>180</v>
      </c>
      <c r="T131" s="11" t="s">
        <v>181</v>
      </c>
    </row>
    <row r="132" spans="1:20" ht="16.8" x14ac:dyDescent="0.3">
      <c r="A132" s="83" t="s">
        <v>168</v>
      </c>
      <c r="B132" s="84" t="s">
        <v>73</v>
      </c>
      <c r="C132" s="84"/>
      <c r="D132" s="84"/>
      <c r="E132" s="72" t="s">
        <v>109</v>
      </c>
      <c r="F132" s="72"/>
      <c r="G132" s="88"/>
      <c r="H132" s="6">
        <v>2</v>
      </c>
      <c r="I132" s="7">
        <v>0</v>
      </c>
      <c r="J132" s="88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</row>
    <row r="133" spans="1:20" ht="16.8" x14ac:dyDescent="0.3">
      <c r="A133" s="83"/>
      <c r="B133" s="84" t="s">
        <v>188</v>
      </c>
      <c r="C133" s="84"/>
      <c r="D133" s="84"/>
      <c r="E133" s="72" t="s">
        <v>71</v>
      </c>
      <c r="F133" s="72"/>
      <c r="G133" s="88"/>
      <c r="H133" s="6">
        <v>2</v>
      </c>
      <c r="I133" s="7">
        <v>0</v>
      </c>
      <c r="J133" s="88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</row>
    <row r="134" spans="1:20" ht="16.8" x14ac:dyDescent="0.3">
      <c r="A134" s="83"/>
      <c r="B134" s="84" t="s">
        <v>185</v>
      </c>
      <c r="C134" s="84"/>
      <c r="D134" s="84"/>
      <c r="E134" s="72" t="s">
        <v>105</v>
      </c>
      <c r="F134" s="72"/>
      <c r="G134" s="88"/>
      <c r="H134" s="6">
        <v>4</v>
      </c>
      <c r="I134" s="6">
        <v>4</v>
      </c>
      <c r="J134" s="7">
        <v>0</v>
      </c>
      <c r="K134" s="40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</row>
    <row r="135" spans="1:20" ht="16.8" x14ac:dyDescent="0.3">
      <c r="A135" s="83"/>
      <c r="B135" s="83" t="s">
        <v>20</v>
      </c>
      <c r="C135" s="48" t="s">
        <v>106</v>
      </c>
      <c r="D135" s="49"/>
      <c r="E135" s="72" t="s">
        <v>71</v>
      </c>
      <c r="F135" s="72"/>
      <c r="G135" s="88"/>
      <c r="H135" s="6">
        <v>8</v>
      </c>
      <c r="I135" s="89">
        <v>0</v>
      </c>
      <c r="J135" s="88">
        <v>0</v>
      </c>
      <c r="K135" s="88">
        <v>0</v>
      </c>
      <c r="L135" s="88">
        <v>0</v>
      </c>
      <c r="M135" s="88">
        <v>0</v>
      </c>
      <c r="N135" s="88">
        <v>0</v>
      </c>
      <c r="O135" s="88">
        <v>0</v>
      </c>
      <c r="P135" s="88">
        <v>0</v>
      </c>
      <c r="Q135" s="88">
        <v>0</v>
      </c>
      <c r="R135" s="88">
        <v>0</v>
      </c>
      <c r="S135" s="88">
        <v>0</v>
      </c>
      <c r="T135" s="88">
        <v>0</v>
      </c>
    </row>
    <row r="136" spans="1:20" ht="16.8" x14ac:dyDescent="0.3">
      <c r="A136" s="83"/>
      <c r="B136" s="83"/>
      <c r="C136" s="82" t="s">
        <v>189</v>
      </c>
      <c r="D136" s="82"/>
      <c r="E136" s="72" t="s">
        <v>71</v>
      </c>
      <c r="F136" s="72"/>
      <c r="G136" s="88"/>
      <c r="H136" s="6">
        <v>2</v>
      </c>
      <c r="I136" s="7">
        <v>0</v>
      </c>
      <c r="J136" s="88">
        <v>0</v>
      </c>
      <c r="K136" s="88">
        <v>0</v>
      </c>
      <c r="L136" s="88">
        <v>0</v>
      </c>
      <c r="M136" s="88">
        <v>0</v>
      </c>
      <c r="N136" s="88">
        <v>0</v>
      </c>
      <c r="O136" s="88">
        <v>0</v>
      </c>
      <c r="P136" s="88">
        <v>0</v>
      </c>
      <c r="Q136" s="88">
        <v>0</v>
      </c>
      <c r="R136" s="88">
        <v>0</v>
      </c>
      <c r="S136" s="88">
        <v>0</v>
      </c>
      <c r="T136" s="88">
        <v>0</v>
      </c>
    </row>
    <row r="137" spans="1:20" ht="16.8" x14ac:dyDescent="0.3">
      <c r="A137" s="83"/>
      <c r="B137" s="83"/>
      <c r="C137" s="82" t="s">
        <v>190</v>
      </c>
      <c r="D137" s="82"/>
      <c r="E137" s="72" t="s">
        <v>71</v>
      </c>
      <c r="F137" s="72"/>
      <c r="G137" s="88"/>
      <c r="H137" s="6">
        <v>2</v>
      </c>
      <c r="I137" s="7">
        <v>0</v>
      </c>
      <c r="J137" s="88">
        <v>0</v>
      </c>
      <c r="K137" s="88">
        <v>0</v>
      </c>
      <c r="L137" s="88">
        <v>0</v>
      </c>
      <c r="M137" s="88">
        <v>0</v>
      </c>
      <c r="N137" s="88">
        <v>0</v>
      </c>
      <c r="O137" s="88">
        <v>0</v>
      </c>
      <c r="P137" s="88">
        <v>0</v>
      </c>
      <c r="Q137" s="88">
        <v>0</v>
      </c>
      <c r="R137" s="88">
        <v>0</v>
      </c>
      <c r="S137" s="88">
        <v>0</v>
      </c>
      <c r="T137" s="88">
        <v>0</v>
      </c>
    </row>
    <row r="138" spans="1:20" ht="16.8" x14ac:dyDescent="0.3">
      <c r="A138" s="83"/>
      <c r="B138" s="83"/>
      <c r="C138" s="82" t="s">
        <v>191</v>
      </c>
      <c r="D138" s="82"/>
      <c r="E138" s="72" t="s">
        <v>71</v>
      </c>
      <c r="F138" s="72"/>
      <c r="G138" s="88"/>
      <c r="H138" s="6">
        <v>3</v>
      </c>
      <c r="I138" s="7">
        <v>0</v>
      </c>
      <c r="J138" s="88">
        <v>0</v>
      </c>
      <c r="K138" s="88">
        <v>0</v>
      </c>
      <c r="L138" s="88">
        <v>0</v>
      </c>
      <c r="M138" s="88">
        <v>0</v>
      </c>
      <c r="N138" s="88">
        <v>0</v>
      </c>
      <c r="O138" s="88">
        <v>0</v>
      </c>
      <c r="P138" s="88">
        <v>0</v>
      </c>
      <c r="Q138" s="88">
        <v>0</v>
      </c>
      <c r="R138" s="88">
        <v>0</v>
      </c>
      <c r="S138" s="88">
        <v>0</v>
      </c>
      <c r="T138" s="88">
        <v>0</v>
      </c>
    </row>
    <row r="139" spans="1:20" ht="16.8" x14ac:dyDescent="0.3">
      <c r="A139" s="83"/>
      <c r="B139" s="83"/>
      <c r="C139" s="82" t="s">
        <v>192</v>
      </c>
      <c r="D139" s="82"/>
      <c r="E139" s="72" t="s">
        <v>29</v>
      </c>
      <c r="F139" s="72"/>
      <c r="G139" s="88"/>
      <c r="H139" s="6">
        <v>3</v>
      </c>
      <c r="I139" s="7">
        <v>0</v>
      </c>
      <c r="J139" s="88">
        <v>0</v>
      </c>
      <c r="K139" s="88">
        <v>0</v>
      </c>
      <c r="L139" s="88">
        <v>0</v>
      </c>
      <c r="M139" s="88">
        <v>0</v>
      </c>
      <c r="N139" s="88">
        <v>0</v>
      </c>
      <c r="O139" s="88">
        <v>0</v>
      </c>
      <c r="P139" s="88">
        <v>0</v>
      </c>
      <c r="Q139" s="88">
        <v>0</v>
      </c>
      <c r="R139" s="88">
        <v>0</v>
      </c>
      <c r="S139" s="88">
        <v>0</v>
      </c>
      <c r="T139" s="88">
        <v>0</v>
      </c>
    </row>
    <row r="140" spans="1:20" ht="16.8" x14ac:dyDescent="0.3">
      <c r="A140" s="83"/>
      <c r="B140" s="83"/>
      <c r="C140" s="82" t="s">
        <v>193</v>
      </c>
      <c r="D140" s="82"/>
      <c r="E140" s="72" t="s">
        <v>71</v>
      </c>
      <c r="F140" s="72"/>
      <c r="G140" s="88"/>
      <c r="H140" s="6">
        <v>2</v>
      </c>
      <c r="I140" s="7">
        <v>0</v>
      </c>
      <c r="J140" s="88">
        <v>0</v>
      </c>
      <c r="K140" s="88">
        <v>0</v>
      </c>
      <c r="L140" s="88">
        <v>0</v>
      </c>
      <c r="M140" s="88">
        <v>0</v>
      </c>
      <c r="N140" s="88">
        <v>0</v>
      </c>
      <c r="O140" s="88">
        <v>0</v>
      </c>
      <c r="P140" s="88">
        <v>0</v>
      </c>
      <c r="Q140" s="88">
        <v>0</v>
      </c>
      <c r="R140" s="88">
        <v>0</v>
      </c>
      <c r="S140" s="88">
        <v>0</v>
      </c>
      <c r="T140" s="88">
        <v>0</v>
      </c>
    </row>
    <row r="141" spans="1:20" ht="16.8" x14ac:dyDescent="0.3">
      <c r="A141" s="83"/>
      <c r="B141" s="83"/>
      <c r="C141" s="82" t="s">
        <v>186</v>
      </c>
      <c r="D141" s="82"/>
      <c r="E141" s="72" t="s">
        <v>19</v>
      </c>
      <c r="F141" s="72"/>
      <c r="G141" s="88"/>
      <c r="H141" s="6">
        <v>6</v>
      </c>
      <c r="I141" s="7">
        <v>0</v>
      </c>
      <c r="J141" s="88">
        <v>0</v>
      </c>
      <c r="K141" s="88">
        <v>0</v>
      </c>
      <c r="L141" s="88">
        <v>0</v>
      </c>
      <c r="M141" s="88">
        <v>0</v>
      </c>
      <c r="N141" s="88">
        <v>0</v>
      </c>
      <c r="O141" s="88">
        <v>0</v>
      </c>
      <c r="P141" s="88">
        <v>0</v>
      </c>
      <c r="Q141" s="88">
        <v>0</v>
      </c>
      <c r="R141" s="88">
        <v>0</v>
      </c>
      <c r="S141" s="88">
        <v>0</v>
      </c>
      <c r="T141" s="88">
        <v>0</v>
      </c>
    </row>
    <row r="142" spans="1:20" ht="16.8" x14ac:dyDescent="0.3">
      <c r="A142" s="83"/>
      <c r="B142" s="83" t="s">
        <v>21</v>
      </c>
      <c r="C142" s="82" t="s">
        <v>194</v>
      </c>
      <c r="D142" s="82"/>
      <c r="E142" s="72" t="s">
        <v>108</v>
      </c>
      <c r="F142" s="72"/>
      <c r="G142" s="88"/>
      <c r="H142" s="6">
        <v>3</v>
      </c>
      <c r="I142" s="12">
        <v>3</v>
      </c>
      <c r="J142" s="7">
        <v>0</v>
      </c>
      <c r="K142" s="6">
        <v>0</v>
      </c>
      <c r="L142" s="6">
        <v>0</v>
      </c>
      <c r="M142" s="88">
        <v>0</v>
      </c>
      <c r="N142" s="88">
        <v>0</v>
      </c>
      <c r="O142" s="12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</row>
    <row r="143" spans="1:20" ht="16.8" x14ac:dyDescent="0.3">
      <c r="A143" s="83"/>
      <c r="B143" s="83"/>
      <c r="C143" s="82" t="s">
        <v>195</v>
      </c>
      <c r="D143" s="82"/>
      <c r="E143" s="72" t="s">
        <v>108</v>
      </c>
      <c r="F143" s="72"/>
      <c r="G143" s="88"/>
      <c r="H143" s="6">
        <v>3</v>
      </c>
      <c r="I143" s="6">
        <v>3</v>
      </c>
      <c r="J143" s="6">
        <v>3</v>
      </c>
      <c r="K143" s="6">
        <v>3</v>
      </c>
      <c r="L143" s="7">
        <v>0</v>
      </c>
      <c r="M143" s="6">
        <v>0</v>
      </c>
      <c r="N143" s="40">
        <v>0</v>
      </c>
      <c r="O143" s="90">
        <v>0</v>
      </c>
      <c r="P143" s="12">
        <v>0</v>
      </c>
      <c r="Q143" s="6">
        <v>0</v>
      </c>
      <c r="R143" s="6">
        <v>0</v>
      </c>
      <c r="S143" s="6">
        <v>0</v>
      </c>
      <c r="T143" s="6">
        <v>0</v>
      </c>
    </row>
    <row r="144" spans="1:20" ht="16.8" x14ac:dyDescent="0.3">
      <c r="A144" s="83"/>
      <c r="B144" s="83"/>
      <c r="C144" s="82" t="s">
        <v>196</v>
      </c>
      <c r="D144" s="82"/>
      <c r="E144" s="72" t="s">
        <v>108</v>
      </c>
      <c r="F144" s="72"/>
      <c r="G144" s="88"/>
      <c r="H144" s="6">
        <v>3</v>
      </c>
      <c r="I144" s="6">
        <v>3</v>
      </c>
      <c r="J144" s="6">
        <v>3</v>
      </c>
      <c r="K144" s="6">
        <v>3</v>
      </c>
      <c r="L144" s="6">
        <v>3</v>
      </c>
      <c r="M144" s="7">
        <v>0</v>
      </c>
      <c r="N144" s="90">
        <v>0</v>
      </c>
      <c r="O144" s="6">
        <v>0</v>
      </c>
      <c r="P144" s="88">
        <v>0</v>
      </c>
      <c r="Q144" s="40">
        <v>0</v>
      </c>
      <c r="R144" s="6">
        <v>0</v>
      </c>
      <c r="S144" s="6">
        <v>0</v>
      </c>
      <c r="T144" s="6">
        <v>0</v>
      </c>
    </row>
    <row r="145" spans="1:20" ht="16.8" x14ac:dyDescent="0.3">
      <c r="A145" s="83"/>
      <c r="B145" s="83"/>
      <c r="C145" s="82" t="s">
        <v>197</v>
      </c>
      <c r="D145" s="82"/>
      <c r="E145" s="72" t="s">
        <v>108</v>
      </c>
      <c r="F145" s="72"/>
      <c r="G145" s="88"/>
      <c r="H145" s="6">
        <v>3</v>
      </c>
      <c r="I145" s="6">
        <v>3</v>
      </c>
      <c r="J145" s="6">
        <v>3</v>
      </c>
      <c r="K145" s="6">
        <v>3</v>
      </c>
      <c r="L145" s="6">
        <v>3</v>
      </c>
      <c r="M145" s="6">
        <v>3</v>
      </c>
      <c r="N145" s="6">
        <v>3</v>
      </c>
      <c r="O145" s="7">
        <v>0</v>
      </c>
      <c r="P145" s="40">
        <v>0</v>
      </c>
      <c r="Q145" s="6">
        <v>0</v>
      </c>
      <c r="R145" s="6">
        <v>0</v>
      </c>
      <c r="S145" s="40">
        <v>0</v>
      </c>
      <c r="T145" s="88">
        <v>0</v>
      </c>
    </row>
    <row r="146" spans="1:20" ht="16.8" x14ac:dyDescent="0.3">
      <c r="A146" s="83"/>
      <c r="B146" s="83"/>
      <c r="C146" s="82" t="s">
        <v>198</v>
      </c>
      <c r="D146" s="82"/>
      <c r="E146" s="72" t="s">
        <v>108</v>
      </c>
      <c r="F146" s="72"/>
      <c r="G146" s="88"/>
      <c r="H146" s="6">
        <v>3</v>
      </c>
      <c r="I146" s="6">
        <v>3</v>
      </c>
      <c r="J146" s="6">
        <v>3</v>
      </c>
      <c r="K146" s="6">
        <v>3</v>
      </c>
      <c r="L146" s="6">
        <v>3</v>
      </c>
      <c r="M146" s="6">
        <v>3</v>
      </c>
      <c r="N146" s="6">
        <v>3</v>
      </c>
      <c r="O146" s="6">
        <v>3</v>
      </c>
      <c r="P146" s="6">
        <v>3</v>
      </c>
      <c r="Q146" s="7">
        <v>0</v>
      </c>
      <c r="R146" s="40">
        <v>0</v>
      </c>
      <c r="S146" s="12">
        <v>0</v>
      </c>
      <c r="T146" s="12">
        <v>0</v>
      </c>
    </row>
    <row r="147" spans="1:20" ht="16.8" x14ac:dyDescent="0.3">
      <c r="A147" s="83"/>
      <c r="B147" s="83"/>
      <c r="C147" s="82" t="s">
        <v>187</v>
      </c>
      <c r="D147" s="82"/>
      <c r="E147" s="72" t="s">
        <v>19</v>
      </c>
      <c r="F147" s="72"/>
      <c r="G147" s="88"/>
      <c r="H147" s="6">
        <v>5</v>
      </c>
      <c r="I147" s="6">
        <v>5</v>
      </c>
      <c r="J147" s="6">
        <v>5</v>
      </c>
      <c r="K147" s="6">
        <v>5</v>
      </c>
      <c r="L147" s="6">
        <v>5</v>
      </c>
      <c r="M147" s="6">
        <v>5</v>
      </c>
      <c r="N147" s="6">
        <v>5</v>
      </c>
      <c r="O147" s="6">
        <v>5</v>
      </c>
      <c r="P147" s="6">
        <v>5</v>
      </c>
      <c r="Q147" s="7">
        <v>0</v>
      </c>
      <c r="R147" s="6">
        <v>0</v>
      </c>
      <c r="S147" s="6">
        <v>0</v>
      </c>
      <c r="T147" s="88">
        <v>0</v>
      </c>
    </row>
    <row r="148" spans="1:20" ht="16.8" x14ac:dyDescent="0.3">
      <c r="A148" s="83"/>
      <c r="B148" s="83" t="s">
        <v>23</v>
      </c>
      <c r="C148" s="82" t="s">
        <v>199</v>
      </c>
      <c r="D148" s="82"/>
      <c r="E148" s="72" t="s">
        <v>71</v>
      </c>
      <c r="F148" s="72"/>
      <c r="G148" s="88"/>
      <c r="H148" s="6">
        <v>8</v>
      </c>
      <c r="I148" s="6">
        <v>8</v>
      </c>
      <c r="J148" s="7">
        <v>0</v>
      </c>
      <c r="K148" s="6">
        <v>0</v>
      </c>
      <c r="L148" s="6">
        <v>0</v>
      </c>
      <c r="M148" s="88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88">
        <v>0</v>
      </c>
    </row>
    <row r="149" spans="1:20" ht="16.8" x14ac:dyDescent="0.3">
      <c r="A149" s="83"/>
      <c r="B149" s="83"/>
      <c r="C149" s="82" t="s">
        <v>200</v>
      </c>
      <c r="D149" s="82"/>
      <c r="E149" s="72" t="s">
        <v>28</v>
      </c>
      <c r="F149" s="72"/>
      <c r="G149" s="88"/>
      <c r="H149" s="6">
        <v>8</v>
      </c>
      <c r="I149" s="6">
        <v>8</v>
      </c>
      <c r="J149" s="7">
        <v>0</v>
      </c>
      <c r="K149" s="6">
        <v>0</v>
      </c>
      <c r="L149" s="6">
        <v>0</v>
      </c>
      <c r="M149" s="88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88">
        <v>0</v>
      </c>
    </row>
    <row r="150" spans="1:20" ht="16.8" x14ac:dyDescent="0.3">
      <c r="A150" s="83"/>
      <c r="B150" s="83"/>
      <c r="C150" s="82" t="s">
        <v>201</v>
      </c>
      <c r="D150" s="82"/>
      <c r="E150" s="72" t="s">
        <v>71</v>
      </c>
      <c r="F150" s="72"/>
      <c r="G150" s="88"/>
      <c r="H150" s="6">
        <v>8</v>
      </c>
      <c r="I150" s="6">
        <v>8</v>
      </c>
      <c r="J150" s="6">
        <v>8</v>
      </c>
      <c r="K150" s="6">
        <v>8</v>
      </c>
      <c r="L150" s="7">
        <v>0</v>
      </c>
      <c r="M150" s="6">
        <v>0</v>
      </c>
      <c r="N150" s="40">
        <v>0</v>
      </c>
      <c r="O150" s="88">
        <v>0</v>
      </c>
      <c r="P150" s="6">
        <v>0</v>
      </c>
      <c r="Q150" s="6">
        <v>0</v>
      </c>
      <c r="R150" s="6">
        <v>0</v>
      </c>
      <c r="S150" s="6">
        <v>0</v>
      </c>
      <c r="T150" s="88">
        <v>0</v>
      </c>
    </row>
    <row r="151" spans="1:20" ht="16.8" x14ac:dyDescent="0.3">
      <c r="A151" s="83"/>
      <c r="B151" s="83"/>
      <c r="C151" s="82" t="s">
        <v>202</v>
      </c>
      <c r="D151" s="82"/>
      <c r="E151" s="72" t="s">
        <v>28</v>
      </c>
      <c r="F151" s="72"/>
      <c r="G151" s="88"/>
      <c r="H151" s="6">
        <v>8</v>
      </c>
      <c r="I151" s="6">
        <v>8</v>
      </c>
      <c r="J151" s="6">
        <v>8</v>
      </c>
      <c r="K151" s="6">
        <v>8</v>
      </c>
      <c r="L151" s="7">
        <v>0</v>
      </c>
      <c r="M151" s="6">
        <v>0</v>
      </c>
      <c r="N151" s="40">
        <v>0</v>
      </c>
      <c r="O151" s="88">
        <v>0</v>
      </c>
      <c r="P151" s="6">
        <v>0</v>
      </c>
      <c r="Q151" s="6">
        <v>0</v>
      </c>
      <c r="R151" s="6">
        <v>0</v>
      </c>
      <c r="S151" s="6">
        <v>0</v>
      </c>
      <c r="T151" s="88">
        <v>0</v>
      </c>
    </row>
    <row r="152" spans="1:20" ht="16.8" x14ac:dyDescent="0.3">
      <c r="A152" s="83"/>
      <c r="B152" s="83"/>
      <c r="C152" s="82" t="s">
        <v>203</v>
      </c>
      <c r="D152" s="82"/>
      <c r="E152" s="72" t="s">
        <v>29</v>
      </c>
      <c r="F152" s="72"/>
      <c r="G152" s="88"/>
      <c r="H152" s="6">
        <v>5</v>
      </c>
      <c r="I152" s="6">
        <v>5</v>
      </c>
      <c r="J152" s="6">
        <v>5</v>
      </c>
      <c r="K152" s="6">
        <v>5</v>
      </c>
      <c r="L152" s="6">
        <v>5</v>
      </c>
      <c r="M152" s="7">
        <v>0</v>
      </c>
      <c r="N152" s="40">
        <v>0</v>
      </c>
      <c r="O152" s="40">
        <v>0</v>
      </c>
      <c r="P152" s="6">
        <v>0</v>
      </c>
      <c r="Q152" s="88">
        <v>0</v>
      </c>
      <c r="R152" s="6">
        <v>0</v>
      </c>
      <c r="S152" s="6">
        <v>0</v>
      </c>
      <c r="T152" s="88">
        <v>0</v>
      </c>
    </row>
    <row r="153" spans="1:20" ht="16.8" x14ac:dyDescent="0.3">
      <c r="A153" s="83"/>
      <c r="B153" s="83"/>
      <c r="C153" s="82" t="s">
        <v>204</v>
      </c>
      <c r="D153" s="82"/>
      <c r="E153" s="72" t="s">
        <v>58</v>
      </c>
      <c r="F153" s="72"/>
      <c r="G153" s="88"/>
      <c r="H153" s="6">
        <v>5</v>
      </c>
      <c r="I153" s="6">
        <v>5</v>
      </c>
      <c r="J153" s="6">
        <v>5</v>
      </c>
      <c r="K153" s="6">
        <v>5</v>
      </c>
      <c r="L153" s="6">
        <v>5</v>
      </c>
      <c r="M153" s="7">
        <v>1</v>
      </c>
      <c r="N153" s="40">
        <v>0</v>
      </c>
      <c r="O153" s="40">
        <v>0</v>
      </c>
      <c r="P153" s="6">
        <v>0</v>
      </c>
      <c r="Q153" s="88">
        <v>0</v>
      </c>
      <c r="R153" s="6">
        <v>0</v>
      </c>
      <c r="S153" s="6">
        <v>0</v>
      </c>
      <c r="T153" s="88">
        <v>0</v>
      </c>
    </row>
    <row r="154" spans="1:20" ht="16.8" x14ac:dyDescent="0.3">
      <c r="A154" s="83"/>
      <c r="B154" s="83"/>
      <c r="C154" s="82" t="s">
        <v>205</v>
      </c>
      <c r="D154" s="82"/>
      <c r="E154" s="72" t="s">
        <v>29</v>
      </c>
      <c r="F154" s="72"/>
      <c r="G154" s="88"/>
      <c r="H154" s="6">
        <v>8</v>
      </c>
      <c r="I154" s="6">
        <v>8</v>
      </c>
      <c r="J154" s="6">
        <v>8</v>
      </c>
      <c r="K154" s="6">
        <v>8</v>
      </c>
      <c r="L154" s="6">
        <v>8</v>
      </c>
      <c r="M154" s="6">
        <v>8</v>
      </c>
      <c r="N154" s="6">
        <v>8</v>
      </c>
      <c r="O154" s="7">
        <v>0</v>
      </c>
      <c r="P154" s="40">
        <v>0</v>
      </c>
      <c r="Q154" s="6">
        <v>0</v>
      </c>
      <c r="R154" s="6">
        <v>0</v>
      </c>
      <c r="S154" s="88">
        <v>0</v>
      </c>
      <c r="T154" s="88">
        <v>0</v>
      </c>
    </row>
    <row r="155" spans="1:20" ht="16.8" x14ac:dyDescent="0.3">
      <c r="A155" s="83"/>
      <c r="B155" s="83"/>
      <c r="C155" s="82" t="s">
        <v>206</v>
      </c>
      <c r="D155" s="82"/>
      <c r="E155" s="72" t="s">
        <v>58</v>
      </c>
      <c r="F155" s="72"/>
      <c r="G155" s="88"/>
      <c r="H155" s="6">
        <v>8</v>
      </c>
      <c r="I155" s="6">
        <v>8</v>
      </c>
      <c r="J155" s="6">
        <v>8</v>
      </c>
      <c r="K155" s="6">
        <v>8</v>
      </c>
      <c r="L155" s="6">
        <v>8</v>
      </c>
      <c r="M155" s="6">
        <v>8</v>
      </c>
      <c r="N155" s="6">
        <v>8</v>
      </c>
      <c r="O155" s="7">
        <v>0</v>
      </c>
      <c r="P155" s="40">
        <v>0</v>
      </c>
      <c r="Q155" s="6">
        <v>0</v>
      </c>
      <c r="R155" s="6">
        <v>0</v>
      </c>
      <c r="S155" s="88">
        <v>0</v>
      </c>
      <c r="T155" s="88">
        <v>0</v>
      </c>
    </row>
    <row r="156" spans="1:20" ht="16.8" x14ac:dyDescent="0.3">
      <c r="A156" s="83"/>
      <c r="B156" s="83"/>
      <c r="C156" s="82" t="s">
        <v>207</v>
      </c>
      <c r="D156" s="82"/>
      <c r="E156" s="72" t="s">
        <v>71</v>
      </c>
      <c r="F156" s="72"/>
      <c r="G156" s="88"/>
      <c r="H156" s="6">
        <v>8</v>
      </c>
      <c r="I156" s="6">
        <v>8</v>
      </c>
      <c r="J156" s="6">
        <v>8</v>
      </c>
      <c r="K156" s="6">
        <v>8</v>
      </c>
      <c r="L156" s="6">
        <v>8</v>
      </c>
      <c r="M156" s="6">
        <v>8</v>
      </c>
      <c r="N156" s="6">
        <v>8</v>
      </c>
      <c r="O156" s="6">
        <v>8</v>
      </c>
      <c r="P156" s="6">
        <v>8</v>
      </c>
      <c r="Q156" s="7">
        <v>0</v>
      </c>
      <c r="R156" s="40">
        <v>0</v>
      </c>
      <c r="S156" s="6">
        <v>0</v>
      </c>
      <c r="T156" s="6">
        <v>0</v>
      </c>
    </row>
    <row r="157" spans="1:20" ht="16.8" x14ac:dyDescent="0.3">
      <c r="A157" s="83"/>
      <c r="B157" s="83"/>
      <c r="C157" s="82" t="s">
        <v>208</v>
      </c>
      <c r="D157" s="82"/>
      <c r="E157" s="72" t="s">
        <v>28</v>
      </c>
      <c r="F157" s="72"/>
      <c r="G157" s="88"/>
      <c r="H157" s="6">
        <v>8</v>
      </c>
      <c r="I157" s="6">
        <v>8</v>
      </c>
      <c r="J157" s="6">
        <v>8</v>
      </c>
      <c r="K157" s="6">
        <v>8</v>
      </c>
      <c r="L157" s="6">
        <v>8</v>
      </c>
      <c r="M157" s="6">
        <v>8</v>
      </c>
      <c r="N157" s="6">
        <v>8</v>
      </c>
      <c r="O157" s="6">
        <v>8</v>
      </c>
      <c r="P157" s="6">
        <v>8</v>
      </c>
      <c r="Q157" s="7">
        <v>0</v>
      </c>
      <c r="R157" s="40">
        <v>0</v>
      </c>
      <c r="S157" s="6">
        <v>0</v>
      </c>
      <c r="T157" s="6">
        <v>0</v>
      </c>
    </row>
    <row r="158" spans="1:20" ht="16.8" x14ac:dyDescent="0.3">
      <c r="A158" s="83"/>
      <c r="B158" s="83"/>
      <c r="C158" s="82" t="s">
        <v>24</v>
      </c>
      <c r="D158" s="82"/>
      <c r="E158" s="72" t="s">
        <v>19</v>
      </c>
      <c r="F158" s="72"/>
      <c r="G158" s="88"/>
      <c r="H158" s="6">
        <v>8</v>
      </c>
      <c r="I158" s="6">
        <v>8</v>
      </c>
      <c r="J158" s="6">
        <v>8</v>
      </c>
      <c r="K158" s="6">
        <v>8</v>
      </c>
      <c r="L158" s="6">
        <v>8</v>
      </c>
      <c r="M158" s="6">
        <v>8</v>
      </c>
      <c r="N158" s="6">
        <v>8</v>
      </c>
      <c r="O158" s="6">
        <v>8</v>
      </c>
      <c r="P158" s="6">
        <v>8</v>
      </c>
      <c r="Q158" s="7">
        <v>0</v>
      </c>
      <c r="R158" s="40">
        <v>0</v>
      </c>
      <c r="S158" s="6">
        <v>0</v>
      </c>
      <c r="T158" s="6">
        <v>0</v>
      </c>
    </row>
    <row r="159" spans="1:20" ht="16.8" x14ac:dyDescent="0.3">
      <c r="A159" s="83"/>
      <c r="B159" s="83" t="s">
        <v>25</v>
      </c>
      <c r="C159" s="82" t="s">
        <v>209</v>
      </c>
      <c r="D159" s="82"/>
      <c r="E159" s="72" t="s">
        <v>109</v>
      </c>
      <c r="F159" s="72"/>
      <c r="G159" s="88"/>
      <c r="H159" s="6">
        <v>3</v>
      </c>
      <c r="I159" s="6">
        <v>3</v>
      </c>
      <c r="J159" s="6">
        <v>3</v>
      </c>
      <c r="K159" s="7">
        <v>0</v>
      </c>
      <c r="L159" s="6">
        <v>0</v>
      </c>
      <c r="M159" s="6">
        <v>0</v>
      </c>
      <c r="N159" s="40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</row>
    <row r="160" spans="1:20" ht="16.8" x14ac:dyDescent="0.3">
      <c r="A160" s="83"/>
      <c r="B160" s="83"/>
      <c r="C160" s="82" t="s">
        <v>210</v>
      </c>
      <c r="D160" s="82"/>
      <c r="E160" s="72" t="s">
        <v>109</v>
      </c>
      <c r="F160" s="72"/>
      <c r="G160" s="88"/>
      <c r="H160" s="6">
        <v>3</v>
      </c>
      <c r="I160" s="6">
        <v>3</v>
      </c>
      <c r="J160" s="6">
        <v>3</v>
      </c>
      <c r="K160" s="6">
        <v>3</v>
      </c>
      <c r="L160" s="6">
        <v>3</v>
      </c>
      <c r="M160" s="7">
        <v>0</v>
      </c>
      <c r="N160" s="6">
        <v>0</v>
      </c>
      <c r="O160" s="40">
        <v>0</v>
      </c>
      <c r="P160" s="40">
        <v>0</v>
      </c>
      <c r="Q160" s="6">
        <v>0</v>
      </c>
      <c r="R160" s="6">
        <v>0</v>
      </c>
      <c r="S160" s="6">
        <v>0</v>
      </c>
      <c r="T160" s="6">
        <v>0</v>
      </c>
    </row>
    <row r="161" spans="1:20" ht="18.600000000000001" customHeight="1" x14ac:dyDescent="0.3">
      <c r="A161" s="83"/>
      <c r="B161" s="83"/>
      <c r="C161" s="82" t="s">
        <v>211</v>
      </c>
      <c r="D161" s="82"/>
      <c r="E161" s="72" t="s">
        <v>109</v>
      </c>
      <c r="F161" s="72"/>
      <c r="G161" s="88"/>
      <c r="H161" s="6">
        <v>3</v>
      </c>
      <c r="I161" s="6">
        <v>3</v>
      </c>
      <c r="J161" s="6">
        <v>3</v>
      </c>
      <c r="K161" s="6">
        <v>3</v>
      </c>
      <c r="L161" s="6">
        <v>3</v>
      </c>
      <c r="M161" s="6">
        <v>3</v>
      </c>
      <c r="N161" s="7">
        <v>0</v>
      </c>
      <c r="O161" s="40">
        <v>0</v>
      </c>
      <c r="P161" s="40">
        <v>0</v>
      </c>
      <c r="Q161" s="6">
        <v>0</v>
      </c>
      <c r="R161" s="40">
        <v>0</v>
      </c>
      <c r="S161" s="6">
        <v>0</v>
      </c>
      <c r="T161" s="6">
        <v>0</v>
      </c>
    </row>
    <row r="162" spans="1:20" ht="16.8" x14ac:dyDescent="0.3">
      <c r="A162" s="83"/>
      <c r="B162" s="83"/>
      <c r="C162" s="82" t="s">
        <v>212</v>
      </c>
      <c r="D162" s="82"/>
      <c r="E162" s="72" t="s">
        <v>109</v>
      </c>
      <c r="F162" s="72"/>
      <c r="G162" s="88"/>
      <c r="H162" s="6">
        <v>3</v>
      </c>
      <c r="I162" s="6">
        <v>3</v>
      </c>
      <c r="J162" s="6">
        <v>3</v>
      </c>
      <c r="K162" s="6">
        <v>3</v>
      </c>
      <c r="L162" s="6">
        <v>3</v>
      </c>
      <c r="M162" s="6">
        <v>3</v>
      </c>
      <c r="N162" s="6">
        <v>3</v>
      </c>
      <c r="O162" s="6">
        <v>3</v>
      </c>
      <c r="P162" s="7">
        <v>0</v>
      </c>
      <c r="Q162" s="40">
        <v>0</v>
      </c>
      <c r="R162" s="6">
        <v>0</v>
      </c>
      <c r="S162" s="6">
        <v>0</v>
      </c>
      <c r="T162" s="40">
        <v>0</v>
      </c>
    </row>
    <row r="163" spans="1:20" ht="16.8" x14ac:dyDescent="0.3">
      <c r="A163" s="83"/>
      <c r="B163" s="83"/>
      <c r="C163" s="82" t="s">
        <v>213</v>
      </c>
      <c r="D163" s="82"/>
      <c r="E163" s="72" t="s">
        <v>109</v>
      </c>
      <c r="F163" s="72"/>
      <c r="G163" s="88"/>
      <c r="H163" s="6">
        <v>3</v>
      </c>
      <c r="I163" s="6">
        <v>3</v>
      </c>
      <c r="J163" s="6">
        <v>3</v>
      </c>
      <c r="K163" s="6">
        <v>3</v>
      </c>
      <c r="L163" s="6">
        <v>3</v>
      </c>
      <c r="M163" s="6">
        <v>3</v>
      </c>
      <c r="N163" s="6">
        <v>3</v>
      </c>
      <c r="O163" s="6">
        <v>3</v>
      </c>
      <c r="P163" s="6">
        <v>3</v>
      </c>
      <c r="Q163" s="6">
        <v>3</v>
      </c>
      <c r="R163" s="7">
        <v>0</v>
      </c>
      <c r="S163" s="40">
        <v>0</v>
      </c>
      <c r="T163" s="6">
        <v>0</v>
      </c>
    </row>
    <row r="164" spans="1:20" ht="16.8" x14ac:dyDescent="0.3">
      <c r="A164" s="83"/>
      <c r="B164" s="83" t="s">
        <v>26</v>
      </c>
      <c r="C164" s="82" t="s">
        <v>214</v>
      </c>
      <c r="D164" s="82"/>
      <c r="E164" s="72" t="s">
        <v>108</v>
      </c>
      <c r="F164" s="72"/>
      <c r="G164" s="88"/>
      <c r="H164" s="6">
        <v>4</v>
      </c>
      <c r="I164" s="6">
        <v>4</v>
      </c>
      <c r="J164" s="6">
        <v>4</v>
      </c>
      <c r="K164" s="7">
        <v>0</v>
      </c>
      <c r="L164" s="6">
        <v>0</v>
      </c>
      <c r="M164" s="6">
        <v>0</v>
      </c>
      <c r="N164" s="88">
        <v>0</v>
      </c>
      <c r="O164" s="40">
        <v>0</v>
      </c>
      <c r="P164" s="88">
        <v>0</v>
      </c>
      <c r="Q164" s="12">
        <v>0</v>
      </c>
      <c r="R164" s="6">
        <v>0</v>
      </c>
      <c r="S164" s="6">
        <v>0</v>
      </c>
      <c r="T164" s="6">
        <v>0</v>
      </c>
    </row>
    <row r="165" spans="1:20" ht="16.8" x14ac:dyDescent="0.3">
      <c r="A165" s="83"/>
      <c r="B165" s="83"/>
      <c r="C165" s="82" t="s">
        <v>215</v>
      </c>
      <c r="D165" s="82"/>
      <c r="E165" s="72" t="s">
        <v>108</v>
      </c>
      <c r="F165" s="72"/>
      <c r="G165" s="88"/>
      <c r="H165" s="6">
        <v>4</v>
      </c>
      <c r="I165" s="6">
        <v>4</v>
      </c>
      <c r="J165" s="6">
        <v>4</v>
      </c>
      <c r="K165" s="6">
        <v>4</v>
      </c>
      <c r="L165" s="6">
        <v>4</v>
      </c>
      <c r="M165" s="7">
        <v>0</v>
      </c>
      <c r="N165" s="6">
        <v>0</v>
      </c>
      <c r="O165" s="88">
        <v>0</v>
      </c>
      <c r="P165" s="6">
        <v>0</v>
      </c>
      <c r="Q165" s="88">
        <v>0</v>
      </c>
      <c r="R165" s="12">
        <v>0</v>
      </c>
      <c r="S165" s="6">
        <v>0</v>
      </c>
      <c r="T165" s="6">
        <v>0</v>
      </c>
    </row>
    <row r="166" spans="1:20" ht="16.8" x14ac:dyDescent="0.3">
      <c r="A166" s="83"/>
      <c r="B166" s="83"/>
      <c r="C166" s="82" t="s">
        <v>216</v>
      </c>
      <c r="D166" s="82"/>
      <c r="E166" s="72" t="s">
        <v>107</v>
      </c>
      <c r="F166" s="72"/>
      <c r="G166" s="88"/>
      <c r="H166" s="6">
        <v>4</v>
      </c>
      <c r="I166" s="6">
        <v>4</v>
      </c>
      <c r="J166" s="6">
        <v>4</v>
      </c>
      <c r="K166" s="6">
        <v>4</v>
      </c>
      <c r="L166" s="6">
        <v>4</v>
      </c>
      <c r="M166" s="6">
        <v>4</v>
      </c>
      <c r="N166" s="7">
        <v>0</v>
      </c>
      <c r="O166" s="88">
        <v>0</v>
      </c>
      <c r="P166" s="6">
        <v>0</v>
      </c>
      <c r="Q166" s="6">
        <v>0</v>
      </c>
      <c r="R166" s="6">
        <v>0</v>
      </c>
      <c r="S166" s="40">
        <v>0</v>
      </c>
      <c r="T166" s="6">
        <v>0</v>
      </c>
    </row>
    <row r="167" spans="1:20" ht="16.8" x14ac:dyDescent="0.3">
      <c r="A167" s="83"/>
      <c r="B167" s="83"/>
      <c r="C167" s="82" t="s">
        <v>217</v>
      </c>
      <c r="D167" s="82"/>
      <c r="E167" s="72" t="s">
        <v>107</v>
      </c>
      <c r="F167" s="72"/>
      <c r="G167" s="88"/>
      <c r="H167" s="6">
        <v>4</v>
      </c>
      <c r="I167" s="6">
        <v>4</v>
      </c>
      <c r="J167" s="6">
        <v>4</v>
      </c>
      <c r="K167" s="6">
        <v>4</v>
      </c>
      <c r="L167" s="6">
        <v>4</v>
      </c>
      <c r="M167" s="6">
        <v>4</v>
      </c>
      <c r="N167" s="6">
        <v>4</v>
      </c>
      <c r="O167" s="6">
        <v>4</v>
      </c>
      <c r="P167" s="7">
        <v>0</v>
      </c>
      <c r="Q167" s="88">
        <v>0</v>
      </c>
      <c r="R167" s="6">
        <v>0</v>
      </c>
      <c r="S167" s="6">
        <v>0</v>
      </c>
      <c r="T167" s="6">
        <v>0</v>
      </c>
    </row>
    <row r="168" spans="1:20" ht="16.8" x14ac:dyDescent="0.3">
      <c r="A168" s="83"/>
      <c r="B168" s="83"/>
      <c r="C168" s="82" t="s">
        <v>218</v>
      </c>
      <c r="D168" s="82"/>
      <c r="E168" s="72" t="s">
        <v>108</v>
      </c>
      <c r="F168" s="72"/>
      <c r="G168" s="88"/>
      <c r="H168" s="6">
        <v>4</v>
      </c>
      <c r="I168" s="6">
        <v>4</v>
      </c>
      <c r="J168" s="6">
        <v>4</v>
      </c>
      <c r="K168" s="6">
        <v>4</v>
      </c>
      <c r="L168" s="6">
        <v>4</v>
      </c>
      <c r="M168" s="6">
        <v>4</v>
      </c>
      <c r="N168" s="6">
        <v>4</v>
      </c>
      <c r="O168" s="6">
        <v>4</v>
      </c>
      <c r="P168" s="6">
        <v>4</v>
      </c>
      <c r="Q168" s="6">
        <v>4</v>
      </c>
      <c r="R168" s="7">
        <v>0</v>
      </c>
      <c r="S168" s="88">
        <v>0</v>
      </c>
      <c r="T168" s="6">
        <v>0</v>
      </c>
    </row>
    <row r="169" spans="1:20" ht="16.8" x14ac:dyDescent="0.3">
      <c r="A169" s="83"/>
      <c r="B169" s="83" t="s">
        <v>27</v>
      </c>
      <c r="C169" s="82" t="s">
        <v>209</v>
      </c>
      <c r="D169" s="82"/>
      <c r="E169" s="72" t="s">
        <v>28</v>
      </c>
      <c r="F169" s="72"/>
      <c r="G169" s="88"/>
      <c r="H169" s="6">
        <v>3</v>
      </c>
      <c r="I169" s="6">
        <v>3</v>
      </c>
      <c r="J169" s="6">
        <v>3</v>
      </c>
      <c r="K169" s="7">
        <v>0</v>
      </c>
      <c r="L169" s="88">
        <v>0</v>
      </c>
      <c r="M169" s="6">
        <v>0</v>
      </c>
      <c r="N169" s="88">
        <v>0</v>
      </c>
      <c r="O169" s="40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</row>
    <row r="170" spans="1:20" ht="16.8" x14ac:dyDescent="0.3">
      <c r="A170" s="83"/>
      <c r="B170" s="83"/>
      <c r="C170" s="82" t="s">
        <v>210</v>
      </c>
      <c r="D170" s="82"/>
      <c r="E170" s="72" t="s">
        <v>28</v>
      </c>
      <c r="F170" s="72"/>
      <c r="G170" s="88"/>
      <c r="H170" s="6">
        <v>3</v>
      </c>
      <c r="I170" s="6">
        <v>3</v>
      </c>
      <c r="J170" s="6">
        <v>3</v>
      </c>
      <c r="K170" s="6">
        <v>3</v>
      </c>
      <c r="L170" s="6">
        <v>3</v>
      </c>
      <c r="M170" s="7">
        <v>0</v>
      </c>
      <c r="N170" s="88">
        <v>0</v>
      </c>
      <c r="O170" s="6">
        <v>0</v>
      </c>
      <c r="P170" s="6">
        <v>0</v>
      </c>
      <c r="Q170" s="40">
        <v>0</v>
      </c>
      <c r="R170" s="6">
        <v>0</v>
      </c>
      <c r="S170" s="6">
        <v>0</v>
      </c>
      <c r="T170" s="6">
        <v>0</v>
      </c>
    </row>
    <row r="171" spans="1:20" ht="16.8" x14ac:dyDescent="0.3">
      <c r="A171" s="83"/>
      <c r="B171" s="83"/>
      <c r="C171" s="82" t="s">
        <v>211</v>
      </c>
      <c r="D171" s="82"/>
      <c r="E171" s="72" t="s">
        <v>28</v>
      </c>
      <c r="F171" s="72"/>
      <c r="G171" s="88"/>
      <c r="H171" s="6">
        <v>3</v>
      </c>
      <c r="I171" s="6">
        <v>3</v>
      </c>
      <c r="J171" s="6">
        <v>3</v>
      </c>
      <c r="K171" s="6">
        <v>3</v>
      </c>
      <c r="L171" s="6">
        <v>3</v>
      </c>
      <c r="M171" s="6">
        <v>3</v>
      </c>
      <c r="N171" s="6">
        <v>3</v>
      </c>
      <c r="O171" s="7">
        <v>0</v>
      </c>
      <c r="P171" s="88">
        <v>0</v>
      </c>
      <c r="Q171" s="6">
        <v>0</v>
      </c>
      <c r="R171" s="6">
        <v>0</v>
      </c>
      <c r="S171" s="40">
        <v>0</v>
      </c>
      <c r="T171" s="6">
        <v>0</v>
      </c>
    </row>
    <row r="172" spans="1:20" ht="16.8" x14ac:dyDescent="0.3">
      <c r="A172" s="83"/>
      <c r="B172" s="83"/>
      <c r="C172" s="82" t="s">
        <v>212</v>
      </c>
      <c r="D172" s="82"/>
      <c r="E172" s="72" t="s">
        <v>28</v>
      </c>
      <c r="F172" s="72"/>
      <c r="G172" s="88"/>
      <c r="H172" s="6">
        <v>3</v>
      </c>
      <c r="I172" s="6">
        <v>3</v>
      </c>
      <c r="J172" s="6">
        <v>3</v>
      </c>
      <c r="K172" s="6">
        <v>3</v>
      </c>
      <c r="L172" s="6">
        <v>3</v>
      </c>
      <c r="M172" s="6">
        <v>3</v>
      </c>
      <c r="N172" s="6">
        <v>3</v>
      </c>
      <c r="O172" s="6">
        <v>3</v>
      </c>
      <c r="P172" s="6">
        <v>3</v>
      </c>
      <c r="Q172" s="7">
        <v>0</v>
      </c>
      <c r="R172" s="88">
        <v>0</v>
      </c>
      <c r="S172" s="6">
        <v>0</v>
      </c>
      <c r="T172" s="6">
        <v>0</v>
      </c>
    </row>
    <row r="173" spans="1:20" ht="16.8" x14ac:dyDescent="0.3">
      <c r="A173" s="83"/>
      <c r="B173" s="83"/>
      <c r="C173" s="82" t="s">
        <v>213</v>
      </c>
      <c r="D173" s="82"/>
      <c r="E173" s="72" t="s">
        <v>28</v>
      </c>
      <c r="F173" s="72"/>
      <c r="G173" s="88"/>
      <c r="H173" s="6">
        <v>3</v>
      </c>
      <c r="I173" s="6">
        <v>3</v>
      </c>
      <c r="J173" s="6">
        <v>3</v>
      </c>
      <c r="K173" s="6">
        <v>3</v>
      </c>
      <c r="L173" s="6">
        <v>3</v>
      </c>
      <c r="M173" s="6">
        <v>3</v>
      </c>
      <c r="N173" s="6">
        <v>3</v>
      </c>
      <c r="O173" s="6">
        <v>3</v>
      </c>
      <c r="P173" s="6">
        <v>3</v>
      </c>
      <c r="Q173" s="6">
        <v>3</v>
      </c>
      <c r="R173" s="7">
        <v>0</v>
      </c>
      <c r="S173" s="88">
        <v>0</v>
      </c>
      <c r="T173" s="88">
        <v>0</v>
      </c>
    </row>
    <row r="174" spans="1:20" ht="16.8" x14ac:dyDescent="0.3">
      <c r="A174" s="83"/>
      <c r="B174" s="83" t="s">
        <v>182</v>
      </c>
      <c r="C174" s="85" t="s">
        <v>182</v>
      </c>
      <c r="D174" s="93"/>
      <c r="E174" s="72" t="s">
        <v>19</v>
      </c>
      <c r="F174" s="72"/>
      <c r="G174" s="88"/>
      <c r="H174" s="6">
        <v>5</v>
      </c>
      <c r="I174" s="6">
        <v>5</v>
      </c>
      <c r="J174" s="6">
        <v>5</v>
      </c>
      <c r="K174" s="6">
        <v>5</v>
      </c>
      <c r="L174" s="6">
        <v>5</v>
      </c>
      <c r="M174" s="6">
        <v>5</v>
      </c>
      <c r="N174" s="6">
        <v>5</v>
      </c>
      <c r="O174" s="6">
        <v>5</v>
      </c>
      <c r="P174" s="6">
        <v>5</v>
      </c>
      <c r="Q174" s="6">
        <v>5</v>
      </c>
      <c r="R174" s="6">
        <v>5</v>
      </c>
      <c r="S174" s="7">
        <v>0</v>
      </c>
      <c r="T174" s="88">
        <v>0</v>
      </c>
    </row>
    <row r="175" spans="1:20" ht="16.8" x14ac:dyDescent="0.3">
      <c r="A175" s="83"/>
      <c r="B175" s="83"/>
      <c r="C175" s="82" t="s">
        <v>183</v>
      </c>
      <c r="D175" s="82"/>
      <c r="E175" s="72" t="s">
        <v>19</v>
      </c>
      <c r="F175" s="72"/>
      <c r="G175" s="88"/>
      <c r="H175" s="6">
        <v>4</v>
      </c>
      <c r="I175" s="6">
        <v>4</v>
      </c>
      <c r="J175" s="6">
        <v>4</v>
      </c>
      <c r="K175" s="6">
        <v>4</v>
      </c>
      <c r="L175" s="6">
        <v>4</v>
      </c>
      <c r="M175" s="6">
        <v>4</v>
      </c>
      <c r="N175" s="6">
        <v>4</v>
      </c>
      <c r="O175" s="6">
        <v>4</v>
      </c>
      <c r="P175" s="6">
        <v>4</v>
      </c>
      <c r="Q175" s="6">
        <v>4</v>
      </c>
      <c r="R175" s="6">
        <v>4</v>
      </c>
      <c r="S175" s="6">
        <v>4</v>
      </c>
      <c r="T175" s="7">
        <v>0</v>
      </c>
    </row>
    <row r="176" spans="1:20" ht="16.8" x14ac:dyDescent="0.3">
      <c r="A176" s="83"/>
      <c r="B176" s="83"/>
      <c r="C176" s="82" t="s">
        <v>184</v>
      </c>
      <c r="D176" s="82"/>
      <c r="E176" s="72" t="s">
        <v>19</v>
      </c>
      <c r="F176" s="72"/>
      <c r="G176" s="88"/>
      <c r="H176" s="6">
        <v>4</v>
      </c>
      <c r="I176" s="6">
        <v>4</v>
      </c>
      <c r="J176" s="6">
        <v>4</v>
      </c>
      <c r="K176" s="6">
        <v>4</v>
      </c>
      <c r="L176" s="6">
        <v>4</v>
      </c>
      <c r="M176" s="6">
        <v>4</v>
      </c>
      <c r="N176" s="6">
        <v>4</v>
      </c>
      <c r="O176" s="6">
        <v>4</v>
      </c>
      <c r="P176" s="6">
        <v>4</v>
      </c>
      <c r="Q176" s="6">
        <v>4</v>
      </c>
      <c r="R176" s="6">
        <v>4</v>
      </c>
      <c r="S176" s="6">
        <v>4</v>
      </c>
      <c r="T176" s="7">
        <v>0</v>
      </c>
    </row>
    <row r="177" spans="1:20" ht="16.8" x14ac:dyDescent="0.3">
      <c r="A177" s="83"/>
      <c r="B177" s="65" t="s">
        <v>14</v>
      </c>
      <c r="C177" s="65"/>
      <c r="D177" s="65"/>
      <c r="E177" s="66" t="s">
        <v>12</v>
      </c>
      <c r="F177" s="66"/>
      <c r="G177" s="88"/>
      <c r="H177" s="88">
        <f>SUM(H132:H176)</f>
        <v>199</v>
      </c>
      <c r="I177" s="88">
        <f>SUM(I132:I176)</f>
        <v>169</v>
      </c>
      <c r="J177" s="88">
        <f>SUM(J132:J176)</f>
        <v>146</v>
      </c>
      <c r="K177" s="88">
        <f>SUM(K132:K176)</f>
        <v>136</v>
      </c>
      <c r="L177" s="88">
        <f>SUM(L132:L176)</f>
        <v>117</v>
      </c>
      <c r="M177" s="88">
        <f>SUM(M132:M176)</f>
        <v>95</v>
      </c>
      <c r="N177" s="88">
        <f>SUM(N132:N176)</f>
        <v>87</v>
      </c>
      <c r="O177" s="88">
        <f>SUM(O132:O176)</f>
        <v>65</v>
      </c>
      <c r="P177" s="88">
        <f>SUM(P132:P176)</f>
        <v>58</v>
      </c>
      <c r="Q177" s="88">
        <f>SUM(Q132:Q176)</f>
        <v>23</v>
      </c>
      <c r="R177" s="88">
        <f>SUM(R132:R176)</f>
        <v>13</v>
      </c>
      <c r="S177" s="88">
        <f>SUM(S132:S176)</f>
        <v>8</v>
      </c>
      <c r="T177" s="88">
        <f>SUM(T132:T176)</f>
        <v>0</v>
      </c>
    </row>
  </sheetData>
  <mergeCells count="249">
    <mergeCell ref="B174:B176"/>
    <mergeCell ref="C174:D174"/>
    <mergeCell ref="E174:F174"/>
    <mergeCell ref="C175:D175"/>
    <mergeCell ref="E175:F175"/>
    <mergeCell ref="C176:D176"/>
    <mergeCell ref="E176:F176"/>
    <mergeCell ref="B177:D177"/>
    <mergeCell ref="E177:F177"/>
    <mergeCell ref="B169:B173"/>
    <mergeCell ref="C169:D169"/>
    <mergeCell ref="E169:F169"/>
    <mergeCell ref="C170:D170"/>
    <mergeCell ref="E170:F170"/>
    <mergeCell ref="C171:D171"/>
    <mergeCell ref="E171:F171"/>
    <mergeCell ref="C172:D172"/>
    <mergeCell ref="E172:F172"/>
    <mergeCell ref="C173:D173"/>
    <mergeCell ref="E173:F173"/>
    <mergeCell ref="B164:B168"/>
    <mergeCell ref="C164:D164"/>
    <mergeCell ref="E164:F164"/>
    <mergeCell ref="C165:D165"/>
    <mergeCell ref="E165:F165"/>
    <mergeCell ref="C166:D166"/>
    <mergeCell ref="E166:F166"/>
    <mergeCell ref="C167:D167"/>
    <mergeCell ref="E167:F167"/>
    <mergeCell ref="C168:D168"/>
    <mergeCell ref="E168:F168"/>
    <mergeCell ref="E157:F157"/>
    <mergeCell ref="C158:D158"/>
    <mergeCell ref="E158:F158"/>
    <mergeCell ref="B159:B163"/>
    <mergeCell ref="C159:D159"/>
    <mergeCell ref="E159:F159"/>
    <mergeCell ref="C160:D160"/>
    <mergeCell ref="E160:F160"/>
    <mergeCell ref="C161:D161"/>
    <mergeCell ref="E161:F161"/>
    <mergeCell ref="C162:D162"/>
    <mergeCell ref="E162:F162"/>
    <mergeCell ref="C163:D163"/>
    <mergeCell ref="E163:F163"/>
    <mergeCell ref="B148:B158"/>
    <mergeCell ref="C148:D148"/>
    <mergeCell ref="E148:F148"/>
    <mergeCell ref="C149:D149"/>
    <mergeCell ref="E149:F149"/>
    <mergeCell ref="C150:D150"/>
    <mergeCell ref="E150:F150"/>
    <mergeCell ref="C151:D151"/>
    <mergeCell ref="E151:F151"/>
    <mergeCell ref="C152:D152"/>
    <mergeCell ref="E152:F152"/>
    <mergeCell ref="C153:D153"/>
    <mergeCell ref="E153:F153"/>
    <mergeCell ref="C154:D154"/>
    <mergeCell ref="E154:F154"/>
    <mergeCell ref="C155:D155"/>
    <mergeCell ref="E155:F155"/>
    <mergeCell ref="C156:D156"/>
    <mergeCell ref="E156:F156"/>
    <mergeCell ref="C157:D157"/>
    <mergeCell ref="B142:B147"/>
    <mergeCell ref="C142:D142"/>
    <mergeCell ref="E142:F142"/>
    <mergeCell ref="C143:D143"/>
    <mergeCell ref="E143:F143"/>
    <mergeCell ref="C144:D144"/>
    <mergeCell ref="E144:F144"/>
    <mergeCell ref="C145:D145"/>
    <mergeCell ref="E145:F145"/>
    <mergeCell ref="C146:D146"/>
    <mergeCell ref="E146:F146"/>
    <mergeCell ref="C147:D147"/>
    <mergeCell ref="E147:F147"/>
    <mergeCell ref="C131:D131"/>
    <mergeCell ref="E131:F131"/>
    <mergeCell ref="A132:A177"/>
    <mergeCell ref="B132:D132"/>
    <mergeCell ref="E132:F132"/>
    <mergeCell ref="B133:D133"/>
    <mergeCell ref="E133:F133"/>
    <mergeCell ref="B134:D134"/>
    <mergeCell ref="E134:F134"/>
    <mergeCell ref="B135:B141"/>
    <mergeCell ref="E135:F135"/>
    <mergeCell ref="C136:D136"/>
    <mergeCell ref="E136:F136"/>
    <mergeCell ref="C137:D137"/>
    <mergeCell ref="E137:F137"/>
    <mergeCell ref="C138:D138"/>
    <mergeCell ref="E138:F138"/>
    <mergeCell ref="C139:D139"/>
    <mergeCell ref="E139:F139"/>
    <mergeCell ref="C140:D140"/>
    <mergeCell ref="E140:F140"/>
    <mergeCell ref="C141:D141"/>
    <mergeCell ref="E141:F141"/>
    <mergeCell ref="A3:B3"/>
    <mergeCell ref="C3:F3"/>
    <mergeCell ref="P3:R3"/>
    <mergeCell ref="A4:B4"/>
    <mergeCell ref="C4:F4"/>
    <mergeCell ref="P4:R4"/>
    <mergeCell ref="A1:B1"/>
    <mergeCell ref="C1:F1"/>
    <mergeCell ref="P1:R1"/>
    <mergeCell ref="A2:B2"/>
    <mergeCell ref="C2:F2"/>
    <mergeCell ref="P2:R2"/>
    <mergeCell ref="P5:R5"/>
    <mergeCell ref="B6:E6"/>
    <mergeCell ref="B13:C13"/>
    <mergeCell ref="C16:D16"/>
    <mergeCell ref="E16:F16"/>
    <mergeCell ref="A17:A92"/>
    <mergeCell ref="B17:D17"/>
    <mergeCell ref="E17:F17"/>
    <mergeCell ref="B18:D18"/>
    <mergeCell ref="E18:F18"/>
    <mergeCell ref="B19:D19"/>
    <mergeCell ref="E19:F19"/>
    <mergeCell ref="E20:F20"/>
    <mergeCell ref="C21:D21"/>
    <mergeCell ref="E21:F21"/>
    <mergeCell ref="C22:D22"/>
    <mergeCell ref="E22:F22"/>
    <mergeCell ref="C23:D23"/>
    <mergeCell ref="C28:D28"/>
    <mergeCell ref="E28:F28"/>
    <mergeCell ref="B30:B39"/>
    <mergeCell ref="C30:D30"/>
    <mergeCell ref="E30:F30"/>
    <mergeCell ref="C31:D31"/>
    <mergeCell ref="C32:D32"/>
    <mergeCell ref="E32:F32"/>
    <mergeCell ref="E23:F23"/>
    <mergeCell ref="C24:D24"/>
    <mergeCell ref="E24:F24"/>
    <mergeCell ref="C25:D25"/>
    <mergeCell ref="C26:D26"/>
    <mergeCell ref="E26:F26"/>
    <mergeCell ref="C37:D37"/>
    <mergeCell ref="C38:D38"/>
    <mergeCell ref="E38:F38"/>
    <mergeCell ref="C39:D39"/>
    <mergeCell ref="E39:F39"/>
    <mergeCell ref="C33:D33"/>
    <mergeCell ref="C34:D34"/>
    <mergeCell ref="E34:F34"/>
    <mergeCell ref="C35:D35"/>
    <mergeCell ref="C36:D36"/>
    <mergeCell ref="E36:F36"/>
    <mergeCell ref="B40:B55"/>
    <mergeCell ref="C40:D40"/>
    <mergeCell ref="E40:F40"/>
    <mergeCell ref="C41:D41"/>
    <mergeCell ref="E41:F41"/>
    <mergeCell ref="C42:D42"/>
    <mergeCell ref="E42:F42"/>
    <mergeCell ref="C46:D46"/>
    <mergeCell ref="E46:F46"/>
    <mergeCell ref="C47:D47"/>
    <mergeCell ref="C48:D48"/>
    <mergeCell ref="E48:F48"/>
    <mergeCell ref="C43:D43"/>
    <mergeCell ref="E43:F43"/>
    <mergeCell ref="C44:D44"/>
    <mergeCell ref="E44:F44"/>
    <mergeCell ref="C45:D45"/>
    <mergeCell ref="C54:D54"/>
    <mergeCell ref="E54:F54"/>
    <mergeCell ref="C55:D55"/>
    <mergeCell ref="C52:D52"/>
    <mergeCell ref="E52:F52"/>
    <mergeCell ref="C53:D53"/>
    <mergeCell ref="C49:D49"/>
    <mergeCell ref="E49:F49"/>
    <mergeCell ref="C50:D50"/>
    <mergeCell ref="E50:F50"/>
    <mergeCell ref="C51:D51"/>
    <mergeCell ref="E51:F51"/>
    <mergeCell ref="B66:B74"/>
    <mergeCell ref="E66:F66"/>
    <mergeCell ref="E67:F67"/>
    <mergeCell ref="E60:F60"/>
    <mergeCell ref="C61:D61"/>
    <mergeCell ref="C62:D62"/>
    <mergeCell ref="E62:F62"/>
    <mergeCell ref="C63:D63"/>
    <mergeCell ref="C64:D64"/>
    <mergeCell ref="E64:F64"/>
    <mergeCell ref="B56:B6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C68:D68"/>
    <mergeCell ref="E68:F68"/>
    <mergeCell ref="C69:D69"/>
    <mergeCell ref="E69:F69"/>
    <mergeCell ref="C70:D70"/>
    <mergeCell ref="E70:F70"/>
    <mergeCell ref="C65:D65"/>
    <mergeCell ref="E65:F65"/>
    <mergeCell ref="C66:D66"/>
    <mergeCell ref="C67:D67"/>
    <mergeCell ref="E75:F75"/>
    <mergeCell ref="C77:D77"/>
    <mergeCell ref="E77:F77"/>
    <mergeCell ref="C78:D78"/>
    <mergeCell ref="C71:D71"/>
    <mergeCell ref="C72:D72"/>
    <mergeCell ref="E72:F72"/>
    <mergeCell ref="E73:F73"/>
    <mergeCell ref="C73:D73"/>
    <mergeCell ref="E74:F74"/>
    <mergeCell ref="B20:B29"/>
    <mergeCell ref="B90:D91"/>
    <mergeCell ref="E90:F90"/>
    <mergeCell ref="G90:H90"/>
    <mergeCell ref="E91:F91"/>
    <mergeCell ref="G91:H91"/>
    <mergeCell ref="C82:D82"/>
    <mergeCell ref="C86:D86"/>
    <mergeCell ref="E86:F86"/>
    <mergeCell ref="C87:D87"/>
    <mergeCell ref="C88:D88"/>
    <mergeCell ref="E88:F88"/>
    <mergeCell ref="B84:B88"/>
    <mergeCell ref="C84:D84"/>
    <mergeCell ref="E84:F84"/>
    <mergeCell ref="C79:D79"/>
    <mergeCell ref="E79:F79"/>
    <mergeCell ref="C80:D80"/>
    <mergeCell ref="C81:D81"/>
    <mergeCell ref="E81:F81"/>
    <mergeCell ref="E82:F82"/>
    <mergeCell ref="C75:D75"/>
    <mergeCell ref="C76:D76"/>
    <mergeCell ref="B75:B8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sprint_1</vt:lpstr>
      <vt:lpstr>sprint_2</vt:lpstr>
      <vt:lpstr>sprint_3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TechCare</dc:creator>
  <cp:lastModifiedBy>TechCare</cp:lastModifiedBy>
  <dcterms:created xsi:type="dcterms:W3CDTF">2015-06-05T18:17:20Z</dcterms:created>
  <dcterms:modified xsi:type="dcterms:W3CDTF">2025-05-19T08:40:34Z</dcterms:modified>
</cp:coreProperties>
</file>