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dio\new\2425_CS445AC_nhom3\"/>
    </mc:Choice>
  </mc:AlternateContent>
  <xr:revisionPtr revIDLastSave="0" documentId="13_ncr:1_{EF14C4DA-C074-4A60-B583-D40D84BEEDC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rint_1" sheetId="1" r:id="rId1"/>
    <sheet name="sprint_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K128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J129" i="2"/>
  <c r="J116" i="1"/>
  <c r="J128" i="2"/>
  <c r="G129" i="2"/>
  <c r="G128" i="2"/>
  <c r="L128" i="2" l="1"/>
  <c r="E11" i="2"/>
  <c r="E10" i="2"/>
  <c r="D10" i="2"/>
  <c r="E9" i="2"/>
  <c r="D9" i="2"/>
  <c r="E8" i="2"/>
  <c r="M115" i="1"/>
  <c r="L115" i="1"/>
  <c r="L116" i="1"/>
  <c r="E11" i="1"/>
  <c r="E10" i="1"/>
  <c r="E9" i="1"/>
  <c r="E8" i="1"/>
  <c r="D11" i="1"/>
  <c r="D10" i="1"/>
  <c r="D9" i="1"/>
  <c r="D8" i="1"/>
  <c r="G115" i="1"/>
  <c r="D12" i="2" l="1"/>
  <c r="E12" i="2"/>
  <c r="X115" i="1"/>
  <c r="W115" i="1"/>
  <c r="V115" i="1"/>
  <c r="U115" i="1"/>
  <c r="T115" i="1"/>
  <c r="S115" i="1"/>
  <c r="R115" i="1"/>
  <c r="Q115" i="1"/>
  <c r="O115" i="1"/>
  <c r="N115" i="1"/>
  <c r="K115" i="1"/>
  <c r="J115" i="1"/>
  <c r="G116" i="1"/>
  <c r="K116" i="1" l="1"/>
  <c r="Q116" i="1"/>
  <c r="R116" i="1"/>
  <c r="S116" i="1"/>
  <c r="T116" i="1"/>
  <c r="U116" i="1"/>
  <c r="V116" i="1"/>
  <c r="W116" i="1"/>
  <c r="X116" i="1"/>
  <c r="P116" i="1"/>
  <c r="O116" i="1"/>
  <c r="N116" i="1"/>
  <c r="M116" i="1"/>
  <c r="P115" i="1"/>
  <c r="E12" i="1" l="1"/>
  <c r="D12" i="1"/>
</calcChain>
</file>

<file path=xl/sharedStrings.xml><?xml version="1.0" encoding="utf-8"?>
<sst xmlns="http://schemas.openxmlformats.org/spreadsheetml/2006/main" count="362" uniqueCount="192">
  <si>
    <t>Project name:</t>
  </si>
  <si>
    <t>Module name:</t>
  </si>
  <si>
    <t>Start date:</t>
  </si>
  <si>
    <t>End date:</t>
  </si>
  <si>
    <t>Sprint 1</t>
  </si>
  <si>
    <t>Kết thúc</t>
  </si>
  <si>
    <t>Tăng ca</t>
  </si>
  <si>
    <t>Muộn</t>
  </si>
  <si>
    <t>Chậm tiến độ</t>
  </si>
  <si>
    <t>Trước thời hạn</t>
  </si>
  <si>
    <t>No</t>
  </si>
  <si>
    <t>Thành viên</t>
  </si>
  <si>
    <t>Thực tế</t>
  </si>
  <si>
    <t>Ước tính</t>
  </si>
  <si>
    <t>Tổng</t>
  </si>
  <si>
    <t>Sprint</t>
  </si>
  <si>
    <t>Compoment</t>
  </si>
  <si>
    <t>Task name</t>
  </si>
  <si>
    <t>Responsible Member</t>
  </si>
  <si>
    <t>All team</t>
  </si>
  <si>
    <t>User interface design</t>
  </si>
  <si>
    <t>Design test case</t>
  </si>
  <si>
    <t>Review all test case of sprint 2</t>
  </si>
  <si>
    <t>Coding</t>
  </si>
  <si>
    <t xml:space="preserve">Integrate code </t>
  </si>
  <si>
    <t>Testing</t>
  </si>
  <si>
    <t>Fix Bug</t>
  </si>
  <si>
    <t>Re-testing</t>
  </si>
  <si>
    <t>13/11</t>
  </si>
  <si>
    <t>14/11</t>
  </si>
  <si>
    <t>08/11</t>
  </si>
  <si>
    <t>09/11</t>
  </si>
  <si>
    <t>10/11</t>
  </si>
  <si>
    <t>11/11</t>
  </si>
  <si>
    <t>12/11</t>
  </si>
  <si>
    <t>15/11</t>
  </si>
  <si>
    <t>16/11</t>
  </si>
  <si>
    <t>17/11</t>
  </si>
  <si>
    <t>18/11</t>
  </si>
  <si>
    <t>19/11</t>
  </si>
  <si>
    <t>20/11</t>
  </si>
  <si>
    <t>21/11</t>
  </si>
  <si>
    <t>22/11</t>
  </si>
  <si>
    <t>23/11</t>
  </si>
  <si>
    <t>Đô</t>
  </si>
  <si>
    <t>Lợi</t>
  </si>
  <si>
    <t>Giao diện đăng nhập</t>
  </si>
  <si>
    <t>Giao diện đăng ký</t>
  </si>
  <si>
    <t>Giao diện tìm kiếm bài viết</t>
  </si>
  <si>
    <t>Giao diện duyệt bài viết</t>
  </si>
  <si>
    <t>Giao diện tương tác bài viết</t>
  </si>
  <si>
    <t>Giao diện quản lý bài viết cá nhân</t>
  </si>
  <si>
    <t>Thiết kế trường kiểm thử cho đăng nhập</t>
  </si>
  <si>
    <t>Thiết kế trường kiểm thử cho đăng ký</t>
  </si>
  <si>
    <t>Giao diện đăng xuất</t>
  </si>
  <si>
    <t>Thiết kế trường kiểm thử đăng xuất</t>
  </si>
  <si>
    <t>Thiết kế trường kiểm thử cho tìm kiếm bài viết</t>
  </si>
  <si>
    <t>Thiết kế trường kiểm thử cho quản lý bài viết cá nhân</t>
  </si>
  <si>
    <t>Thiết kế trường kiểm thử cho duyệt bài viết</t>
  </si>
  <si>
    <t>Thiết kế trường kiểm thử cho tương tác bài viết</t>
  </si>
  <si>
    <t>Trần Hữu Đô</t>
  </si>
  <si>
    <t>Lê Phước Việt</t>
  </si>
  <si>
    <t>Mai Văn Lợi</t>
  </si>
  <si>
    <t>Trần Đỗ Tuấn Nguyên</t>
  </si>
  <si>
    <t>Thiết kê front-end cho đăng nhập</t>
  </si>
  <si>
    <t>Code back-end cho đăng nhập</t>
  </si>
  <si>
    <t>Thiết kê front-end cho đăng ký</t>
  </si>
  <si>
    <t>Code back-end cho đăng ký</t>
  </si>
  <si>
    <t>Thiết kê front-end cho đăng xuất</t>
  </si>
  <si>
    <t>Code back-end cho đăng xuất</t>
  </si>
  <si>
    <t>Thiết kê front-end cho tìm kiếm bài viết</t>
  </si>
  <si>
    <t>Code back-end cho tìm kiếm bài viết</t>
  </si>
  <si>
    <t>Thiết kê front-end cho duyệt bài viết</t>
  </si>
  <si>
    <t>Code back-end cho duyệt bài viết</t>
  </si>
  <si>
    <t>Thiết kê front-end cho quản lý bài viết cá nhân</t>
  </si>
  <si>
    <t>Code back-end cho quản lý bài viết</t>
  </si>
  <si>
    <t>Thiết kê front-end cho tương tác bài viết</t>
  </si>
  <si>
    <t>Code back-end cho tương tác bài viết</t>
  </si>
  <si>
    <t>Việt</t>
  </si>
  <si>
    <t>Kiểm tra đăng nhập</t>
  </si>
  <si>
    <t>Kiểm tra đăng ký</t>
  </si>
  <si>
    <t>Kiểm tra đăng xuất</t>
  </si>
  <si>
    <t>Kiểm tra tìm kiếm bài viết</t>
  </si>
  <si>
    <t>Kiểm tra duyệt bài viết</t>
  </si>
  <si>
    <t>Kiểm tra quản lý bài viết cá nhân</t>
  </si>
  <si>
    <t>Kiểm tra tương tác bài viết</t>
  </si>
  <si>
    <t>Sửa lỗi đăng nhập</t>
  </si>
  <si>
    <t>Sửa lỗi đăng ký</t>
  </si>
  <si>
    <t>Sửa lỗi đăng xuất</t>
  </si>
  <si>
    <t>Sửa lỗi tìm kiếm bài viết</t>
  </si>
  <si>
    <t>Sửa lỗi duyệt bài viết</t>
  </si>
  <si>
    <t>Sửa lỗi quản lý bài viết cá nhân</t>
  </si>
  <si>
    <t>Sửa lỗi tương tác bài viết</t>
  </si>
  <si>
    <t>Nguyên</t>
  </si>
  <si>
    <t>08/21/2024</t>
  </si>
  <si>
    <t>23/11/2024</t>
  </si>
  <si>
    <t>Kiểm tra lại tương tác bài viết</t>
  </si>
  <si>
    <t>Sprint Planning Meeting</t>
  </si>
  <si>
    <t xml:space="preserve">Create Sprint 1 backlog </t>
  </si>
  <si>
    <t>Create Test Plan Document for Sprint 1</t>
  </si>
  <si>
    <t>Release Sprint 1</t>
  </si>
  <si>
    <t>Sprint 1 review meeting</t>
  </si>
  <si>
    <t>Sprint 1 retrospective</t>
  </si>
  <si>
    <t>Xây dựng diễn đàn chia sẻ kiến thức đa ngôn ngữ</t>
  </si>
  <si>
    <t>SPRINT 1 REPORT</t>
  </si>
  <si>
    <t>Review all user interfaces of sprint 1</t>
  </si>
  <si>
    <t>24/11</t>
  </si>
  <si>
    <t>17/12</t>
  </si>
  <si>
    <t>25/11</t>
  </si>
  <si>
    <t>26/11</t>
  </si>
  <si>
    <t>27/11</t>
  </si>
  <si>
    <t>28/11</t>
  </si>
  <si>
    <t>29/11</t>
  </si>
  <si>
    <t>30/11</t>
  </si>
  <si>
    <t>01/12</t>
  </si>
  <si>
    <t>02/12</t>
  </si>
  <si>
    <t>03/12</t>
  </si>
  <si>
    <t>04/12</t>
  </si>
  <si>
    <t>05/12</t>
  </si>
  <si>
    <t>06/12</t>
  </si>
  <si>
    <t>07/12</t>
  </si>
  <si>
    <t>08/12</t>
  </si>
  <si>
    <t>09/12</t>
  </si>
  <si>
    <t>10/12</t>
  </si>
  <si>
    <t>11/12</t>
  </si>
  <si>
    <t>12/12</t>
  </si>
  <si>
    <t>13/12</t>
  </si>
  <si>
    <t>14/12</t>
  </si>
  <si>
    <t>15/12</t>
  </si>
  <si>
    <t>16/12</t>
  </si>
  <si>
    <t>Sprint 2 Planning Meeting</t>
  </si>
  <si>
    <t xml:space="preserve">Create Sprint 2 backlog </t>
  </si>
  <si>
    <t>Sprint 2</t>
  </si>
  <si>
    <t>Giao diện nhận thông báo</t>
  </si>
  <si>
    <t>Giao diện quản lý tài khoản cá nhân</t>
  </si>
  <si>
    <t>Giao diện quảng cáo bài viết</t>
  </si>
  <si>
    <t>Giao diện quản lý tài khoản</t>
  </si>
  <si>
    <t>Giao diện quản lý toàn bộ bài viết</t>
  </si>
  <si>
    <t>Giao diện quản lý thống kê bài đăng</t>
  </si>
  <si>
    <t>Giao diện thống kê lượng tương tác</t>
  </si>
  <si>
    <t>Giao diện thống kê doanh thu</t>
  </si>
  <si>
    <t>Thiết kế trường kiểm thử cho nhận thông báo</t>
  </si>
  <si>
    <t>Thiết kê front-end cho nhận thông báo</t>
  </si>
  <si>
    <t>Code back-end cho nhận thông báo</t>
  </si>
  <si>
    <t>Kiểm tra nhận thông báo</t>
  </si>
  <si>
    <t>Sửa lỗi nhận thông báo</t>
  </si>
  <si>
    <t>Thiết kế trường kiểm thử cho quản lý tài khoản cá nhân</t>
  </si>
  <si>
    <t>Thiết kê front-end cho quản lý tài khoản cá nhân</t>
  </si>
  <si>
    <t>Code back-end cho quản lý tài khoản cá nhân</t>
  </si>
  <si>
    <t>Kiểm tra quản lý tài khoản cá nhân</t>
  </si>
  <si>
    <t>Sửa lỗi quản lý tài khoản cá nhân</t>
  </si>
  <si>
    <t>Thiết kế trường kiểm thử quảng cáo bài viết</t>
  </si>
  <si>
    <t>Thiết kê front-end cho quảng cáo bài viết</t>
  </si>
  <si>
    <t>Code back-end cho quảng cáo bài viết</t>
  </si>
  <si>
    <t>Kiểm tra quảng cáo bài viết</t>
  </si>
  <si>
    <t>Sửa lỗi quảng cáo bài viết</t>
  </si>
  <si>
    <t>Thiết kế trường kiểm thử cho quản lý tài khoản</t>
  </si>
  <si>
    <t>Thiết kê front-end cho quản lý tài khoản</t>
  </si>
  <si>
    <t>Code back-end cho quản lý tài khoản</t>
  </si>
  <si>
    <t>Kiểm tra quản lý tài khoản</t>
  </si>
  <si>
    <t>Sửa lỗi quản lý tài khoản</t>
  </si>
  <si>
    <t>Thiết kế trường kiểm thử cho quản lý toàn bộ bài viết</t>
  </si>
  <si>
    <t>Thiết kê front-end cho quản lý toàn bộ bài viết</t>
  </si>
  <si>
    <t>Code back-end cho quản lý toàn bộ bài viết</t>
  </si>
  <si>
    <t>Kiểm tra quản lý toàn bộ bài viết</t>
  </si>
  <si>
    <t>Sửa lỗi quản lý toàn bộ bài viết</t>
  </si>
  <si>
    <t>Thiết kế trường kiểm thử cho thống kê bài đăng</t>
  </si>
  <si>
    <t>Thiết kê front-end cho thống kê bài đăng</t>
  </si>
  <si>
    <t>Kiểm tra thống kê bài đăng</t>
  </si>
  <si>
    <t>Sửa lỗi thống kê bài đăng</t>
  </si>
  <si>
    <t>Code back-end cho thống kê bài đăng</t>
  </si>
  <si>
    <t>Thiết kế trường kiểm thử cho thống kê lượng tương tác</t>
  </si>
  <si>
    <t>Thiết kê front-end cho thống kê lượng tương tác</t>
  </si>
  <si>
    <t>Code back-end cho thống kê lượng tương tác</t>
  </si>
  <si>
    <t>Kiểm tra thống kê lượng tương tác</t>
  </si>
  <si>
    <t>Sửa lỗi thống kê lượng tương tác</t>
  </si>
  <si>
    <t>Kiểm tra lại thống kê lượng tương tác</t>
  </si>
  <si>
    <t>sprint 2 REPORT</t>
  </si>
  <si>
    <t>sprint 2</t>
  </si>
  <si>
    <t>Create Test Plan Document for sprint 2</t>
  </si>
  <si>
    <t>Review all user interfaces of sprint 2</t>
  </si>
  <si>
    <t>Release sprint 2</t>
  </si>
  <si>
    <t>sprint 2 review meeting</t>
  </si>
  <si>
    <t>sprint 2 retrospective</t>
  </si>
  <si>
    <t>17/12/2024</t>
  </si>
  <si>
    <t>Thiết kế trường kiểm thử cho thống kê doanh thu</t>
  </si>
  <si>
    <t>Thiết kế front-end cho thống kê doanh thu</t>
  </si>
  <si>
    <t>Thiết kế back-end cho thống kê doanh thu</t>
  </si>
  <si>
    <t>Kiểm tra lại thống kê doanh thu</t>
  </si>
  <si>
    <t>Sửa lỗi thống kê doanh thu</t>
  </si>
  <si>
    <t>Kiểm tra thống kê doanh thu</t>
  </si>
  <si>
    <t>24/11/2024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</si>
</sst>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0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sz val="8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2" borderId="2" xfId="0" applyFont="1" applyFill="1" applyBorder="1"/>
    <xf numFmtId="0" fontId="3" fillId="0" borderId="3" xfId="0" applyFont="1" applyBorder="1" applyAlignment="1">
      <alignment horizontal="left" vertical="center"/>
    </xf>
    <xf numFmtId="0" fontId="2" fillId="3" borderId="4" xfId="0" applyFont="1" applyFill="1" applyBorder="1"/>
    <xf numFmtId="0" fontId="3" fillId="0" borderId="5" xfId="0" applyFont="1" applyBorder="1" applyAlignment="1">
      <alignment horizontal="left" vertical="center" wrapText="1"/>
    </xf>
    <xf numFmtId="0" fontId="2" fillId="4" borderId="4" xfId="0" applyFont="1" applyFill="1" applyBorder="1"/>
    <xf numFmtId="0" fontId="2" fillId="5" borderId="4" xfId="0" applyFont="1" applyFill="1" applyBorder="1"/>
    <xf numFmtId="0" fontId="2" fillId="6" borderId="6" xfId="0" applyFont="1" applyFill="1" applyBorder="1"/>
    <xf numFmtId="0" fontId="3" fillId="0" borderId="7" xfId="0" applyFont="1" applyBorder="1" applyAlignment="1">
      <alignment vertical="center" wrapText="1"/>
    </xf>
    <xf numFmtId="0" fontId="1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9" borderId="1" xfId="0" applyFont="1" applyFill="1" applyBorder="1"/>
    <xf numFmtId="0" fontId="1" fillId="10" borderId="9" xfId="0" applyFont="1" applyFill="1" applyBorder="1"/>
    <xf numFmtId="0" fontId="1" fillId="0" borderId="9" xfId="0" applyFont="1" applyBorder="1" applyAlignment="1">
      <alignment textRotation="90" wrapText="1"/>
    </xf>
    <xf numFmtId="0" fontId="2" fillId="0" borderId="9" xfId="0" applyFont="1" applyBorder="1"/>
    <xf numFmtId="0" fontId="2" fillId="2" borderId="9" xfId="0" applyFont="1" applyFill="1" applyBorder="1"/>
    <xf numFmtId="164" fontId="1" fillId="0" borderId="9" xfId="0" quotePrefix="1" applyNumberFormat="1" applyFont="1" applyBorder="1" applyAlignment="1">
      <alignment textRotation="90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4" fontId="2" fillId="0" borderId="1" xfId="0" quotePrefix="1" applyNumberFormat="1" applyFont="1" applyBorder="1" applyAlignment="1">
      <alignment horizontal="left"/>
    </xf>
    <xf numFmtId="164" fontId="1" fillId="0" borderId="9" xfId="0" quotePrefix="1" applyNumberFormat="1" applyFont="1" applyFill="1" applyBorder="1" applyAlignment="1">
      <alignment textRotation="90" wrapText="1"/>
    </xf>
    <xf numFmtId="0" fontId="2" fillId="11" borderId="9" xfId="0" applyFont="1" applyFill="1" applyBorder="1"/>
    <xf numFmtId="0" fontId="5" fillId="2" borderId="9" xfId="0" applyFont="1" applyFill="1" applyBorder="1"/>
    <xf numFmtId="0" fontId="5" fillId="0" borderId="9" xfId="0" applyFont="1" applyBorder="1"/>
    <xf numFmtId="0" fontId="5" fillId="0" borderId="0" xfId="0" applyFont="1"/>
    <xf numFmtId="0" fontId="5" fillId="4" borderId="9" xfId="0" applyFont="1" applyFill="1" applyBorder="1"/>
    <xf numFmtId="0" fontId="2" fillId="12" borderId="9" xfId="0" applyFont="1" applyFill="1" applyBorder="1"/>
    <xf numFmtId="0" fontId="5" fillId="12" borderId="9" xfId="0" applyFont="1" applyFill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8" xfId="0" applyFont="1" applyBorder="1" applyAlignment="1"/>
    <xf numFmtId="0" fontId="2" fillId="0" borderId="11" xfId="0" applyFont="1" applyBorder="1" applyAlignment="1"/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9" xfId="0" applyFont="1" applyBorder="1" applyAlignment="1"/>
    <xf numFmtId="0" fontId="0" fillId="0" borderId="9" xfId="0" applyBorder="1"/>
    <xf numFmtId="0" fontId="6" fillId="0" borderId="1" xfId="0" applyFont="1" applyBorder="1"/>
    <xf numFmtId="0" fontId="7" fillId="0" borderId="0" xfId="0" applyFont="1"/>
    <xf numFmtId="0" fontId="7" fillId="2" borderId="2" xfId="0" applyFont="1" applyFill="1" applyBorder="1"/>
    <xf numFmtId="0" fontId="8" fillId="0" borderId="3" xfId="0" applyFont="1" applyBorder="1" applyAlignment="1">
      <alignment horizontal="left" vertical="center"/>
    </xf>
    <xf numFmtId="0" fontId="9" fillId="0" borderId="0" xfId="0" applyFont="1"/>
    <xf numFmtId="0" fontId="7" fillId="0" borderId="1" xfId="0" applyFont="1" applyBorder="1"/>
    <xf numFmtId="0" fontId="7" fillId="3" borderId="4" xfId="0" applyFont="1" applyFill="1" applyBorder="1"/>
    <xf numFmtId="0" fontId="8" fillId="0" borderId="5" xfId="0" applyFont="1" applyBorder="1" applyAlignment="1">
      <alignment horizontal="left" vertical="center" wrapText="1"/>
    </xf>
    <xf numFmtId="14" fontId="7" fillId="0" borderId="1" xfId="0" quotePrefix="1" applyNumberFormat="1" applyFont="1" applyBorder="1" applyAlignment="1">
      <alignment horizontal="left"/>
    </xf>
    <xf numFmtId="0" fontId="7" fillId="4" borderId="4" xfId="0" applyFont="1" applyFill="1" applyBorder="1"/>
    <xf numFmtId="0" fontId="7" fillId="5" borderId="4" xfId="0" applyFont="1" applyFill="1" applyBorder="1"/>
    <xf numFmtId="0" fontId="7" fillId="6" borderId="6" xfId="0" applyFont="1" applyFill="1" applyBorder="1"/>
    <xf numFmtId="0" fontId="8" fillId="0" borderId="7" xfId="0" applyFont="1" applyBorder="1" applyAlignment="1">
      <alignment vertical="center" wrapText="1"/>
    </xf>
    <xf numFmtId="0" fontId="6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9" borderId="1" xfId="0" applyFont="1" applyFill="1" applyBorder="1"/>
    <xf numFmtId="0" fontId="6" fillId="10" borderId="9" xfId="0" applyFont="1" applyFill="1" applyBorder="1"/>
    <xf numFmtId="0" fontId="6" fillId="0" borderId="9" xfId="0" applyFont="1" applyBorder="1" applyAlignment="1">
      <alignment textRotation="90" wrapText="1"/>
    </xf>
    <xf numFmtId="164" fontId="6" fillId="0" borderId="9" xfId="0" quotePrefix="1" applyNumberFormat="1" applyFont="1" applyBorder="1" applyAlignment="1">
      <alignment textRotation="90" wrapText="1"/>
    </xf>
    <xf numFmtId="164" fontId="6" fillId="0" borderId="9" xfId="0" quotePrefix="1" applyNumberFormat="1" applyFont="1" applyFill="1" applyBorder="1" applyAlignment="1">
      <alignment textRotation="90" wrapText="1"/>
    </xf>
    <xf numFmtId="0" fontId="7" fillId="0" borderId="9" xfId="0" applyFont="1" applyBorder="1"/>
    <xf numFmtId="0" fontId="7" fillId="2" borderId="9" xfId="0" applyFont="1" applyFill="1" applyBorder="1"/>
    <xf numFmtId="0" fontId="7" fillId="0" borderId="10" xfId="0" applyFont="1" applyBorder="1" applyAlignment="1"/>
    <xf numFmtId="0" fontId="7" fillId="0" borderId="18" xfId="0" applyFont="1" applyBorder="1" applyAlignment="1"/>
    <xf numFmtId="0" fontId="7" fillId="0" borderId="11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12" borderId="9" xfId="0" applyFont="1" applyFill="1" applyBorder="1"/>
    <xf numFmtId="0" fontId="9" fillId="0" borderId="9" xfId="0" applyFont="1" applyBorder="1"/>
    <xf numFmtId="0" fontId="7" fillId="0" borderId="9" xfId="0" applyFont="1" applyBorder="1" applyAlignment="1"/>
    <xf numFmtId="0" fontId="7" fillId="11" borderId="9" xfId="0" applyFont="1" applyFill="1" applyBorder="1"/>
    <xf numFmtId="0" fontId="9" fillId="2" borderId="9" xfId="0" applyFont="1" applyFill="1" applyBorder="1"/>
    <xf numFmtId="0" fontId="9" fillId="12" borderId="9" xfId="0" applyFont="1" applyFill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9" fillId="4" borderId="9" xfId="0" applyFont="1" applyFill="1" applyBorder="1"/>
    <xf numFmtId="0" fontId="9" fillId="11" borderId="9" xfId="0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1" fillId="10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" fillId="10" borderId="15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2" fillId="0" borderId="10" xfId="0" applyFont="1" applyBorder="1" applyAlignment="1"/>
    <xf numFmtId="0" fontId="2" fillId="0" borderId="18" xfId="0" applyFont="1" applyBorder="1" applyAlignment="1"/>
    <xf numFmtId="0" fontId="2" fillId="0" borderId="11" xfId="0" applyFont="1" applyBorder="1" applyAlignment="1"/>
    <xf numFmtId="0" fontId="6" fillId="10" borderId="12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0" xfId="0" applyFont="1" applyBorder="1" applyAlignment="1"/>
    <xf numFmtId="0" fontId="7" fillId="0" borderId="18" xfId="0" applyFont="1" applyBorder="1" applyAlignment="1"/>
    <xf numFmtId="0" fontId="7" fillId="0" borderId="11" xfId="0" applyFont="1" applyBorder="1" applyAlignment="1"/>
    <xf numFmtId="0" fontId="7" fillId="0" borderId="9" xfId="0" applyFont="1" applyBorder="1" applyAlignment="1"/>
    <xf numFmtId="0" fontId="6" fillId="0" borderId="1" xfId="0" applyFont="1" applyBorder="1" applyAlignment="1">
      <alignment horizontal="left"/>
    </xf>
    <xf numFmtId="0" fontId="6" fillId="7" borderId="1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sprint_1!$I$15:$X$15</c:f>
              <c:strCache>
                <c:ptCount val="16"/>
                <c:pt idx="0">
                  <c:v>08/11</c:v>
                </c:pt>
                <c:pt idx="1">
                  <c:v>09/11</c:v>
                </c:pt>
                <c:pt idx="2">
                  <c:v>10/11</c:v>
                </c:pt>
                <c:pt idx="3">
                  <c:v>11/11</c:v>
                </c:pt>
                <c:pt idx="4">
                  <c:v>12/11</c:v>
                </c:pt>
                <c:pt idx="5">
                  <c:v>13/11</c:v>
                </c:pt>
                <c:pt idx="6">
                  <c:v>14/11</c:v>
                </c:pt>
                <c:pt idx="7">
                  <c:v>15/11</c:v>
                </c:pt>
                <c:pt idx="8">
                  <c:v>16/11</c:v>
                </c:pt>
                <c:pt idx="9">
                  <c:v>17/11</c:v>
                </c:pt>
                <c:pt idx="10">
                  <c:v>18/11</c:v>
                </c:pt>
                <c:pt idx="11">
                  <c:v>19/11</c:v>
                </c:pt>
                <c:pt idx="12">
                  <c:v>20/11</c:v>
                </c:pt>
                <c:pt idx="13">
                  <c:v>21/11</c:v>
                </c:pt>
                <c:pt idx="14">
                  <c:v>22/11</c:v>
                </c:pt>
                <c:pt idx="15">
                  <c:v>23/11</c:v>
                </c:pt>
              </c:strCache>
            </c:strRef>
          </c:cat>
          <c:val>
            <c:numRef>
              <c:f>sprint_1!$I$115:$X$115</c:f>
              <c:numCache>
                <c:formatCode>General</c:formatCode>
                <c:ptCount val="16"/>
                <c:pt idx="0">
                  <c:v>330</c:v>
                </c:pt>
                <c:pt idx="1">
                  <c:v>299</c:v>
                </c:pt>
                <c:pt idx="2">
                  <c:v>297</c:v>
                </c:pt>
                <c:pt idx="3">
                  <c:v>296.5</c:v>
                </c:pt>
                <c:pt idx="4">
                  <c:v>283</c:v>
                </c:pt>
                <c:pt idx="5">
                  <c:v>249</c:v>
                </c:pt>
                <c:pt idx="6">
                  <c:v>216</c:v>
                </c:pt>
                <c:pt idx="7">
                  <c:v>190</c:v>
                </c:pt>
                <c:pt idx="8">
                  <c:v>164</c:v>
                </c:pt>
                <c:pt idx="9">
                  <c:v>136</c:v>
                </c:pt>
                <c:pt idx="10">
                  <c:v>84</c:v>
                </c:pt>
                <c:pt idx="11">
                  <c:v>51</c:v>
                </c:pt>
                <c:pt idx="12">
                  <c:v>46</c:v>
                </c:pt>
                <c:pt idx="13">
                  <c:v>26</c:v>
                </c:pt>
                <c:pt idx="14">
                  <c:v>10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B-4D23-9828-CFB8D1760355}"/>
            </c:ext>
          </c:extLst>
        </c:ser>
        <c:ser>
          <c:idx val="1"/>
          <c:order val="1"/>
          <c:tx>
            <c:v>Ước tính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sprint_1!$I$15:$X$15</c:f>
              <c:strCache>
                <c:ptCount val="16"/>
                <c:pt idx="0">
                  <c:v>08/11</c:v>
                </c:pt>
                <c:pt idx="1">
                  <c:v>09/11</c:v>
                </c:pt>
                <c:pt idx="2">
                  <c:v>10/11</c:v>
                </c:pt>
                <c:pt idx="3">
                  <c:v>11/11</c:v>
                </c:pt>
                <c:pt idx="4">
                  <c:v>12/11</c:v>
                </c:pt>
                <c:pt idx="5">
                  <c:v>13/11</c:v>
                </c:pt>
                <c:pt idx="6">
                  <c:v>14/11</c:v>
                </c:pt>
                <c:pt idx="7">
                  <c:v>15/11</c:v>
                </c:pt>
                <c:pt idx="8">
                  <c:v>16/11</c:v>
                </c:pt>
                <c:pt idx="9">
                  <c:v>17/11</c:v>
                </c:pt>
                <c:pt idx="10">
                  <c:v>18/11</c:v>
                </c:pt>
                <c:pt idx="11">
                  <c:v>19/11</c:v>
                </c:pt>
                <c:pt idx="12">
                  <c:v>20/11</c:v>
                </c:pt>
                <c:pt idx="13">
                  <c:v>21/11</c:v>
                </c:pt>
                <c:pt idx="14">
                  <c:v>22/11</c:v>
                </c:pt>
                <c:pt idx="15">
                  <c:v>23/11</c:v>
                </c:pt>
              </c:strCache>
            </c:strRef>
          </c:cat>
          <c:val>
            <c:numRef>
              <c:f>sprint_1!$I$116:$X$116</c:f>
              <c:numCache>
                <c:formatCode>General</c:formatCode>
                <c:ptCount val="16"/>
                <c:pt idx="0">
                  <c:v>330</c:v>
                </c:pt>
                <c:pt idx="1">
                  <c:v>305</c:v>
                </c:pt>
                <c:pt idx="2">
                  <c:v>299</c:v>
                </c:pt>
                <c:pt idx="3">
                  <c:v>296.5</c:v>
                </c:pt>
                <c:pt idx="4">
                  <c:v>283.5</c:v>
                </c:pt>
                <c:pt idx="5">
                  <c:v>259</c:v>
                </c:pt>
                <c:pt idx="6">
                  <c:v>229</c:v>
                </c:pt>
                <c:pt idx="7">
                  <c:v>188</c:v>
                </c:pt>
                <c:pt idx="8">
                  <c:v>175</c:v>
                </c:pt>
                <c:pt idx="9">
                  <c:v>133</c:v>
                </c:pt>
                <c:pt idx="10">
                  <c:v>92</c:v>
                </c:pt>
                <c:pt idx="11">
                  <c:v>56</c:v>
                </c:pt>
                <c:pt idx="12">
                  <c:v>41</c:v>
                </c:pt>
                <c:pt idx="13">
                  <c:v>22</c:v>
                </c:pt>
                <c:pt idx="14">
                  <c:v>12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B-4D23-9828-CFB8D176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55256"/>
        <c:axId val="518947056"/>
      </c:lineChart>
      <c:catAx>
        <c:axId val="51895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47056"/>
        <c:crosses val="autoZero"/>
        <c:auto val="1"/>
        <c:lblAlgn val="ctr"/>
        <c:lblOffset val="100"/>
        <c:noMultiLvlLbl val="0"/>
      </c:catAx>
      <c:valAx>
        <c:axId val="5189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sprint_2!$I$128:$AF$128</c:f>
              <c:numCache>
                <c:formatCode>General</c:formatCode>
                <c:ptCount val="24"/>
                <c:pt idx="0">
                  <c:v>334</c:v>
                </c:pt>
                <c:pt idx="1">
                  <c:v>327</c:v>
                </c:pt>
                <c:pt idx="2">
                  <c:v>325</c:v>
                </c:pt>
                <c:pt idx="3">
                  <c:v>324.5</c:v>
                </c:pt>
                <c:pt idx="4">
                  <c:v>311</c:v>
                </c:pt>
                <c:pt idx="5">
                  <c:v>298</c:v>
                </c:pt>
                <c:pt idx="6">
                  <c:v>292</c:v>
                </c:pt>
                <c:pt idx="7">
                  <c:v>267</c:v>
                </c:pt>
                <c:pt idx="8">
                  <c:v>249</c:v>
                </c:pt>
                <c:pt idx="9">
                  <c:v>225</c:v>
                </c:pt>
                <c:pt idx="10">
                  <c:v>218</c:v>
                </c:pt>
                <c:pt idx="11">
                  <c:v>194</c:v>
                </c:pt>
                <c:pt idx="12">
                  <c:v>140</c:v>
                </c:pt>
                <c:pt idx="13">
                  <c:v>116</c:v>
                </c:pt>
                <c:pt idx="14">
                  <c:v>85</c:v>
                </c:pt>
                <c:pt idx="15">
                  <c:v>81</c:v>
                </c:pt>
                <c:pt idx="16">
                  <c:v>60</c:v>
                </c:pt>
                <c:pt idx="17">
                  <c:v>52</c:v>
                </c:pt>
                <c:pt idx="18">
                  <c:v>50</c:v>
                </c:pt>
                <c:pt idx="19">
                  <c:v>50</c:v>
                </c:pt>
                <c:pt idx="20">
                  <c:v>30</c:v>
                </c:pt>
                <c:pt idx="21">
                  <c:v>27</c:v>
                </c:pt>
                <c:pt idx="22">
                  <c:v>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7-46E3-AD93-CEF58B70DD49}"/>
            </c:ext>
          </c:extLst>
        </c:ser>
        <c:ser>
          <c:idx val="1"/>
          <c:order val="1"/>
          <c:tx>
            <c:v>Ước tính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sprint_2!$I$129:$AF$129</c:f>
              <c:numCache>
                <c:formatCode>General</c:formatCode>
                <c:ptCount val="24"/>
                <c:pt idx="0">
                  <c:v>334</c:v>
                </c:pt>
                <c:pt idx="1">
                  <c:v>333</c:v>
                </c:pt>
                <c:pt idx="2">
                  <c:v>327</c:v>
                </c:pt>
                <c:pt idx="3">
                  <c:v>324.5</c:v>
                </c:pt>
                <c:pt idx="4">
                  <c:v>311.5</c:v>
                </c:pt>
                <c:pt idx="5">
                  <c:v>300</c:v>
                </c:pt>
                <c:pt idx="6">
                  <c:v>294</c:v>
                </c:pt>
                <c:pt idx="7">
                  <c:v>277</c:v>
                </c:pt>
                <c:pt idx="8">
                  <c:v>255</c:v>
                </c:pt>
                <c:pt idx="9">
                  <c:v>229</c:v>
                </c:pt>
                <c:pt idx="10">
                  <c:v>223</c:v>
                </c:pt>
                <c:pt idx="11">
                  <c:v>189</c:v>
                </c:pt>
                <c:pt idx="12">
                  <c:v>155</c:v>
                </c:pt>
                <c:pt idx="13">
                  <c:v>116</c:v>
                </c:pt>
                <c:pt idx="14">
                  <c:v>90</c:v>
                </c:pt>
                <c:pt idx="15">
                  <c:v>79</c:v>
                </c:pt>
                <c:pt idx="16">
                  <c:v>64</c:v>
                </c:pt>
                <c:pt idx="17">
                  <c:v>54</c:v>
                </c:pt>
                <c:pt idx="18">
                  <c:v>46</c:v>
                </c:pt>
                <c:pt idx="19">
                  <c:v>45</c:v>
                </c:pt>
                <c:pt idx="20">
                  <c:v>26</c:v>
                </c:pt>
                <c:pt idx="21">
                  <c:v>23</c:v>
                </c:pt>
                <c:pt idx="22">
                  <c:v>13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7-46E3-AD93-CEF58B70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41944"/>
        <c:axId val="558846208"/>
      </c:lineChart>
      <c:catAx>
        <c:axId val="55884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46208"/>
        <c:crosses val="autoZero"/>
        <c:auto val="1"/>
        <c:lblAlgn val="ctr"/>
        <c:lblOffset val="100"/>
        <c:noMultiLvlLbl val="0"/>
      </c:catAx>
      <c:valAx>
        <c:axId val="5588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4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10885</xdr:colOff>
      <xdr:row>118</xdr:row>
      <xdr:rowOff>59868</xdr:rowOff>
    </xdr:from>
    <xdr:to>
      <xdr:col>24</xdr:col>
      <xdr:colOff>326571</xdr:colOff>
      <xdr:row>163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6475B-36E8-4F15-B2A3-3CC903110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847724</xdr:colOff>
      <xdr:row>132</xdr:row>
      <xdr:rowOff>9524</xdr:rowOff>
    </xdr:from>
    <xdr:to>
      <xdr:col>31</xdr:col>
      <xdr:colOff>571499</xdr:colOff>
      <xdr:row>176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9F2D4-3EEF-4C8E-846B-637B633BC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"/>
  <sheetViews>
    <sheetView tabSelected="1" topLeftCell="A11" zoomScale="70" zoomScaleNormal="70" workbookViewId="0">
      <selection activeCell="U55" sqref="U55"/>
    </sheetView>
  </sheetViews>
  <sheetFormatPr defaultRowHeight="14.4" x14ac:dyDescent="0.3"/>
  <cols>
    <col min="1" max="1" width="13.6640625" customWidth="1"/>
    <col min="2" max="2" width="21.109375" customWidth="1"/>
    <col min="3" max="3" width="55.88671875" customWidth="1"/>
    <col min="4" max="4" width="12" customWidth="1"/>
    <col min="5" max="5" width="10.21875" customWidth="1"/>
    <col min="6" max="6" width="20.109375" customWidth="1"/>
    <col min="7" max="8" width="6.109375" customWidth="1"/>
    <col min="9" max="19" width="6" customWidth="1"/>
    <col min="20" max="20" width="6.109375" customWidth="1"/>
    <col min="21" max="28" width="6" customWidth="1"/>
    <col min="29" max="29" width="6.109375" customWidth="1"/>
    <col min="30" max="30" width="6" customWidth="1"/>
  </cols>
  <sheetData>
    <row r="1" spans="1:24" ht="17.399999999999999" thickBot="1" x14ac:dyDescent="0.35">
      <c r="A1" s="79" t="s">
        <v>0</v>
      </c>
      <c r="B1" s="79"/>
      <c r="C1" s="1" t="s">
        <v>103</v>
      </c>
      <c r="D1" s="3"/>
      <c r="E1" s="4"/>
      <c r="F1" s="5" t="s">
        <v>5</v>
      </c>
    </row>
    <row r="2" spans="1:24" ht="17.399999999999999" thickBot="1" x14ac:dyDescent="0.35">
      <c r="A2" s="79" t="s">
        <v>1</v>
      </c>
      <c r="B2" s="79"/>
      <c r="C2" s="2" t="s">
        <v>4</v>
      </c>
      <c r="D2" s="3"/>
      <c r="E2" s="6"/>
      <c r="F2" s="7" t="s">
        <v>6</v>
      </c>
    </row>
    <row r="3" spans="1:24" ht="17.399999999999999" thickBot="1" x14ac:dyDescent="0.35">
      <c r="A3" s="79" t="s">
        <v>2</v>
      </c>
      <c r="B3" s="79"/>
      <c r="C3" s="22" t="s">
        <v>94</v>
      </c>
      <c r="D3" s="3"/>
      <c r="E3" s="8"/>
      <c r="F3" s="7" t="s">
        <v>7</v>
      </c>
    </row>
    <row r="4" spans="1:24" ht="17.399999999999999" thickBot="1" x14ac:dyDescent="0.35">
      <c r="A4" s="79" t="s">
        <v>3</v>
      </c>
      <c r="B4" s="79"/>
      <c r="C4" s="22" t="s">
        <v>95</v>
      </c>
      <c r="D4" s="3"/>
      <c r="E4" s="9"/>
      <c r="F4" s="7" t="s">
        <v>8</v>
      </c>
    </row>
    <row r="5" spans="1:24" ht="17.399999999999999" thickBot="1" x14ac:dyDescent="0.35">
      <c r="A5" s="3"/>
      <c r="B5" s="3"/>
      <c r="C5" s="3"/>
      <c r="D5" s="3"/>
      <c r="E5" s="10"/>
      <c r="F5" s="11" t="s">
        <v>9</v>
      </c>
    </row>
    <row r="6" spans="1:24" ht="17.399999999999999" thickBot="1" x14ac:dyDescent="0.35">
      <c r="A6" s="3"/>
      <c r="B6" s="80" t="s">
        <v>104</v>
      </c>
      <c r="C6" s="80"/>
      <c r="D6" s="80"/>
      <c r="E6" s="81"/>
    </row>
    <row r="7" spans="1:24" ht="17.399999999999999" thickBot="1" x14ac:dyDescent="0.35">
      <c r="A7" s="3"/>
      <c r="B7" s="12" t="s">
        <v>10</v>
      </c>
      <c r="C7" s="12" t="s">
        <v>11</v>
      </c>
      <c r="D7" s="12" t="s">
        <v>12</v>
      </c>
      <c r="E7" s="12" t="s">
        <v>13</v>
      </c>
    </row>
    <row r="8" spans="1:24" ht="17.399999999999999" thickBot="1" x14ac:dyDescent="0.35">
      <c r="A8" s="3"/>
      <c r="B8" s="13">
        <v>1</v>
      </c>
      <c r="C8" s="2" t="s">
        <v>60</v>
      </c>
      <c r="D8" s="2">
        <f ca="1">SUMIF($E$16:$F$115,"Đô",$G$16:$G$114)+SUMIF($E$16:$F$115,"All team",$G$16:$G$114)/4</f>
        <v>43.75</v>
      </c>
      <c r="E8" s="2">
        <f ca="1">SUMIF($E$16:$F$115,"Đô",$H$16:$H$114)+SUMIF($E$16:$F$115,"All team",$H$16:$H$114)/4</f>
        <v>55.5</v>
      </c>
    </row>
    <row r="9" spans="1:24" ht="17.399999999999999" thickBot="1" x14ac:dyDescent="0.35">
      <c r="A9" s="3"/>
      <c r="B9" s="13">
        <v>2</v>
      </c>
      <c r="C9" s="2" t="s">
        <v>61</v>
      </c>
      <c r="D9" s="2">
        <f ca="1">SUMIF($E$16:$F$115,"Việt",$G$16:$G$114)+SUMIF($E$16:$F$115,"All team",$G$16:$G$114)/4</f>
        <v>68.75</v>
      </c>
      <c r="E9" s="2">
        <f ca="1">SUMIF($E$16:$F$115,"Việt",$H$16:$H$114)+SUMIF($E$16:$F$115,"All team",$H$16:$H$114)/4</f>
        <v>108.5</v>
      </c>
    </row>
    <row r="10" spans="1:24" ht="17.399999999999999" thickBot="1" x14ac:dyDescent="0.35">
      <c r="A10" s="3"/>
      <c r="B10" s="13">
        <v>3</v>
      </c>
      <c r="C10" s="2" t="s">
        <v>62</v>
      </c>
      <c r="D10" s="2">
        <f ca="1">SUMIF($E$16:$F$115,"Lợi",$G$16:$G$114)+SUMIF($E$16:$F$115,"All team",$G$16:$G$114)/4</f>
        <v>59.25</v>
      </c>
      <c r="E10" s="2">
        <f ca="1">SUMIF($E$16:$F$115,"Lợi",$H$16:$H$114)+SUMIF($E$16:$F$115,"All team",$H$16:$H$114)/4</f>
        <v>101.5</v>
      </c>
    </row>
    <row r="11" spans="1:24" ht="17.399999999999999" thickBot="1" x14ac:dyDescent="0.35">
      <c r="A11" s="3"/>
      <c r="B11" s="13">
        <v>4</v>
      </c>
      <c r="C11" s="2" t="s">
        <v>63</v>
      </c>
      <c r="D11" s="2">
        <f ca="1">SUMIF($E$16:$F$115,"Nguyên",$G$16:$G$114)+SUMIF($E$16:$F$115,"All team",$G$16:$G$114)/4</f>
        <v>42.75</v>
      </c>
      <c r="E11" s="2">
        <f ca="1">SUMIF($E$16:$F$115,"Nguyên",$H$16:$H$114)+SUMIF($E$16:$F$115,"All team",$H$16:$H$114)/4</f>
        <v>64.5</v>
      </c>
    </row>
    <row r="12" spans="1:24" ht="17.399999999999999" thickBot="1" x14ac:dyDescent="0.35">
      <c r="A12" s="3"/>
      <c r="B12" s="82" t="s">
        <v>14</v>
      </c>
      <c r="C12" s="82"/>
      <c r="D12" s="14">
        <f ca="1">SUM(D8:D11)</f>
        <v>214.5</v>
      </c>
      <c r="E12" s="14">
        <f ca="1">SUM(E8:E11)</f>
        <v>330</v>
      </c>
    </row>
    <row r="13" spans="1:24" ht="16.8" x14ac:dyDescent="0.3">
      <c r="A13" s="3"/>
    </row>
    <row r="15" spans="1:24" ht="55.2" x14ac:dyDescent="0.3">
      <c r="A15" s="15" t="s">
        <v>15</v>
      </c>
      <c r="B15" s="15" t="s">
        <v>16</v>
      </c>
      <c r="C15" s="83" t="s">
        <v>17</v>
      </c>
      <c r="D15" s="83"/>
      <c r="E15" s="101" t="s">
        <v>18</v>
      </c>
      <c r="F15" s="102"/>
      <c r="G15" s="16" t="s">
        <v>12</v>
      </c>
      <c r="H15" s="16" t="s">
        <v>13</v>
      </c>
      <c r="I15" s="19" t="s">
        <v>30</v>
      </c>
      <c r="J15" s="19" t="s">
        <v>31</v>
      </c>
      <c r="K15" s="19" t="s">
        <v>32</v>
      </c>
      <c r="L15" s="19" t="s">
        <v>33</v>
      </c>
      <c r="M15" s="19" t="s">
        <v>34</v>
      </c>
      <c r="N15" s="19" t="s">
        <v>28</v>
      </c>
      <c r="O15" s="19" t="s">
        <v>29</v>
      </c>
      <c r="P15" s="19" t="s">
        <v>35</v>
      </c>
      <c r="Q15" s="23" t="s">
        <v>36</v>
      </c>
      <c r="R15" s="23" t="s">
        <v>37</v>
      </c>
      <c r="S15" s="23" t="s">
        <v>38</v>
      </c>
      <c r="T15" s="23" t="s">
        <v>39</v>
      </c>
      <c r="U15" s="23" t="s">
        <v>40</v>
      </c>
      <c r="V15" s="23" t="s">
        <v>41</v>
      </c>
      <c r="W15" s="23" t="s">
        <v>42</v>
      </c>
      <c r="X15" s="23" t="s">
        <v>43</v>
      </c>
    </row>
    <row r="16" spans="1:24" ht="16.8" x14ac:dyDescent="0.3">
      <c r="A16" s="77" t="s">
        <v>4</v>
      </c>
      <c r="B16" s="78" t="s">
        <v>97</v>
      </c>
      <c r="C16" s="78"/>
      <c r="D16" s="78"/>
      <c r="E16" s="85" t="s">
        <v>93</v>
      </c>
      <c r="F16" s="86"/>
      <c r="G16" s="17">
        <v>3</v>
      </c>
      <c r="H16" s="17">
        <v>8</v>
      </c>
      <c r="I16" s="17">
        <v>3</v>
      </c>
      <c r="J16" s="18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</row>
    <row r="17" spans="1:24" ht="16.8" x14ac:dyDescent="0.3">
      <c r="A17" s="77"/>
      <c r="B17" s="33"/>
      <c r="C17" s="34"/>
      <c r="D17" s="35"/>
      <c r="E17" s="31"/>
      <c r="F17" s="32"/>
      <c r="G17" s="17"/>
      <c r="H17" s="17"/>
      <c r="I17" s="17"/>
      <c r="J17" s="29">
        <v>3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ht="16.8" x14ac:dyDescent="0.3">
      <c r="A18" s="77"/>
      <c r="B18" s="103" t="s">
        <v>98</v>
      </c>
      <c r="C18" s="104"/>
      <c r="D18" s="105"/>
      <c r="E18" s="85" t="s">
        <v>19</v>
      </c>
      <c r="F18" s="86"/>
      <c r="G18" s="17">
        <v>3</v>
      </c>
      <c r="H18" s="17">
        <v>8</v>
      </c>
      <c r="I18" s="17">
        <v>3</v>
      </c>
      <c r="J18" s="18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</row>
    <row r="19" spans="1:24" ht="16.8" x14ac:dyDescent="0.3">
      <c r="A19" s="77"/>
      <c r="B19" s="33"/>
      <c r="C19" s="34"/>
      <c r="D19" s="35"/>
      <c r="E19" s="31"/>
      <c r="F19" s="32"/>
      <c r="G19" s="17"/>
      <c r="H19" s="17"/>
      <c r="I19" s="17"/>
      <c r="J19" s="29">
        <v>3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ht="16.8" x14ac:dyDescent="0.3">
      <c r="A20" s="77"/>
      <c r="B20" s="78" t="s">
        <v>99</v>
      </c>
      <c r="C20" s="78"/>
      <c r="D20" s="78"/>
      <c r="E20" s="85" t="s">
        <v>19</v>
      </c>
      <c r="F20" s="86"/>
      <c r="G20" s="17">
        <v>2</v>
      </c>
      <c r="H20" s="17">
        <v>6</v>
      </c>
      <c r="I20" s="17">
        <v>6</v>
      </c>
      <c r="J20" s="17">
        <v>2</v>
      </c>
      <c r="K20" s="18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</row>
    <row r="21" spans="1:24" ht="16.8" x14ac:dyDescent="0.3">
      <c r="A21" s="77"/>
      <c r="B21" s="38"/>
      <c r="C21" s="85"/>
      <c r="D21" s="86"/>
      <c r="E21" s="31"/>
      <c r="F21" s="32"/>
      <c r="G21" s="17"/>
      <c r="H21" s="17"/>
      <c r="I21" s="17"/>
      <c r="J21" s="17"/>
      <c r="K21" s="29">
        <v>2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ht="16.8" x14ac:dyDescent="0.3">
      <c r="A22" s="77"/>
      <c r="B22" s="77" t="s">
        <v>20</v>
      </c>
      <c r="C22" s="84" t="s">
        <v>46</v>
      </c>
      <c r="D22" s="84"/>
      <c r="E22" s="85" t="s">
        <v>45</v>
      </c>
      <c r="F22" s="86"/>
      <c r="G22" s="17">
        <v>1</v>
      </c>
      <c r="H22" s="17">
        <v>1</v>
      </c>
      <c r="I22" s="17">
        <v>1</v>
      </c>
      <c r="J22" s="17">
        <v>1</v>
      </c>
      <c r="K22" s="17">
        <v>1</v>
      </c>
      <c r="L22" s="24">
        <v>1</v>
      </c>
      <c r="M22" s="18">
        <v>0</v>
      </c>
      <c r="N22" s="24">
        <v>0</v>
      </c>
      <c r="O22" s="24">
        <v>0</v>
      </c>
      <c r="P22" s="24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</row>
    <row r="23" spans="1:24" ht="16.8" x14ac:dyDescent="0.3">
      <c r="A23" s="77"/>
      <c r="B23" s="77"/>
      <c r="C23" s="84" t="s">
        <v>47</v>
      </c>
      <c r="D23" s="84"/>
      <c r="E23" s="85" t="s">
        <v>45</v>
      </c>
      <c r="F23" s="86"/>
      <c r="G23" s="17">
        <v>1</v>
      </c>
      <c r="H23" s="17">
        <v>1</v>
      </c>
      <c r="I23" s="17">
        <v>1</v>
      </c>
      <c r="J23" s="17">
        <v>1</v>
      </c>
      <c r="K23" s="17">
        <v>1</v>
      </c>
      <c r="L23" s="24">
        <v>1</v>
      </c>
      <c r="M23" s="18">
        <v>0</v>
      </c>
      <c r="N23" s="24">
        <v>0</v>
      </c>
      <c r="O23" s="24">
        <v>0</v>
      </c>
      <c r="P23" s="24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</row>
    <row r="24" spans="1:24" ht="16.8" x14ac:dyDescent="0.3">
      <c r="A24" s="77"/>
      <c r="B24" s="77"/>
      <c r="C24" s="84" t="s">
        <v>54</v>
      </c>
      <c r="D24" s="84"/>
      <c r="E24" s="85" t="s">
        <v>45</v>
      </c>
      <c r="F24" s="86"/>
      <c r="G24" s="17">
        <v>0.5</v>
      </c>
      <c r="H24" s="17">
        <v>1</v>
      </c>
      <c r="I24" s="17">
        <v>1</v>
      </c>
      <c r="J24" s="17">
        <v>1</v>
      </c>
      <c r="K24" s="17">
        <v>1</v>
      </c>
      <c r="L24" s="24">
        <v>0.5</v>
      </c>
      <c r="M24" s="18">
        <v>0</v>
      </c>
      <c r="N24" s="24">
        <v>0</v>
      </c>
      <c r="O24" s="24">
        <v>0</v>
      </c>
      <c r="P24" s="24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</row>
    <row r="25" spans="1:24" ht="16.8" x14ac:dyDescent="0.3">
      <c r="A25" s="77"/>
      <c r="B25" s="77"/>
      <c r="C25" s="85"/>
      <c r="D25" s="86"/>
      <c r="E25" s="31"/>
      <c r="F25" s="32"/>
      <c r="G25" s="17"/>
      <c r="H25" s="17"/>
      <c r="I25" s="17"/>
      <c r="J25" s="17"/>
      <c r="K25" s="17"/>
      <c r="L25" s="24"/>
      <c r="M25" s="29">
        <v>0.5</v>
      </c>
      <c r="N25" s="24"/>
      <c r="O25" s="24"/>
      <c r="P25" s="24"/>
      <c r="Q25" s="17"/>
      <c r="R25" s="17"/>
      <c r="S25" s="17"/>
      <c r="T25" s="17"/>
      <c r="U25" s="17"/>
      <c r="V25" s="17"/>
      <c r="W25" s="17"/>
      <c r="X25" s="17"/>
    </row>
    <row r="26" spans="1:24" ht="16.8" x14ac:dyDescent="0.3">
      <c r="A26" s="77"/>
      <c r="B26" s="77"/>
      <c r="C26" s="84" t="s">
        <v>48</v>
      </c>
      <c r="D26" s="84"/>
      <c r="E26" s="85" t="s">
        <v>45</v>
      </c>
      <c r="F26" s="86"/>
      <c r="G26" s="17">
        <v>1</v>
      </c>
      <c r="H26" s="17">
        <v>1</v>
      </c>
      <c r="I26" s="17">
        <v>1</v>
      </c>
      <c r="J26" s="17">
        <v>1</v>
      </c>
      <c r="K26" s="17">
        <v>1</v>
      </c>
      <c r="L26" s="24">
        <v>1</v>
      </c>
      <c r="M26" s="18">
        <v>0</v>
      </c>
      <c r="N26" s="24">
        <v>0</v>
      </c>
      <c r="O26" s="24">
        <v>0</v>
      </c>
      <c r="P26" s="24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</row>
    <row r="27" spans="1:24" ht="16.8" x14ac:dyDescent="0.3">
      <c r="A27" s="77"/>
      <c r="B27" s="77"/>
      <c r="C27" s="84" t="s">
        <v>49</v>
      </c>
      <c r="D27" s="84"/>
      <c r="E27" s="85" t="s">
        <v>45</v>
      </c>
      <c r="F27" s="86"/>
      <c r="G27" s="17">
        <v>1</v>
      </c>
      <c r="H27" s="17">
        <v>1</v>
      </c>
      <c r="I27" s="17">
        <v>1</v>
      </c>
      <c r="J27" s="17">
        <v>1</v>
      </c>
      <c r="K27" s="17">
        <v>1</v>
      </c>
      <c r="L27" s="24">
        <v>1</v>
      </c>
      <c r="M27" s="18">
        <v>0</v>
      </c>
      <c r="N27" s="24">
        <v>0</v>
      </c>
      <c r="O27" s="24">
        <v>0</v>
      </c>
      <c r="P27" s="24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</row>
    <row r="28" spans="1:24" ht="16.8" x14ac:dyDescent="0.3">
      <c r="A28" s="77"/>
      <c r="B28" s="77"/>
      <c r="C28" s="99" t="s">
        <v>51</v>
      </c>
      <c r="D28" s="100"/>
      <c r="E28" s="85" t="s">
        <v>45</v>
      </c>
      <c r="F28" s="86"/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24">
        <v>1</v>
      </c>
      <c r="M28" s="18">
        <v>0</v>
      </c>
      <c r="N28" s="24">
        <v>0</v>
      </c>
      <c r="O28" s="24">
        <v>0</v>
      </c>
      <c r="P28" s="24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</row>
    <row r="29" spans="1:24" ht="16.8" x14ac:dyDescent="0.3">
      <c r="A29" s="77"/>
      <c r="B29" s="77"/>
      <c r="C29" s="84" t="s">
        <v>50</v>
      </c>
      <c r="D29" s="84"/>
      <c r="E29" s="85" t="s">
        <v>45</v>
      </c>
      <c r="F29" s="86"/>
      <c r="G29" s="17">
        <v>1</v>
      </c>
      <c r="H29" s="17">
        <v>1</v>
      </c>
      <c r="I29" s="17">
        <v>1</v>
      </c>
      <c r="J29" s="17">
        <v>1</v>
      </c>
      <c r="K29" s="17">
        <v>1</v>
      </c>
      <c r="L29" s="24">
        <v>1</v>
      </c>
      <c r="M29" s="18">
        <v>0</v>
      </c>
      <c r="N29" s="24">
        <v>0</v>
      </c>
      <c r="O29" s="24">
        <v>0</v>
      </c>
      <c r="P29" s="24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</row>
    <row r="30" spans="1:24" ht="16.8" x14ac:dyDescent="0.3">
      <c r="A30" s="77"/>
      <c r="B30" s="77"/>
      <c r="C30" s="84" t="s">
        <v>105</v>
      </c>
      <c r="D30" s="84"/>
      <c r="E30" s="85" t="s">
        <v>19</v>
      </c>
      <c r="F30" s="86"/>
      <c r="G30" s="17">
        <v>1</v>
      </c>
      <c r="H30" s="17">
        <v>1</v>
      </c>
      <c r="I30" s="17">
        <v>1</v>
      </c>
      <c r="J30" s="17">
        <v>1</v>
      </c>
      <c r="K30" s="17">
        <v>1</v>
      </c>
      <c r="L30" s="17">
        <v>1</v>
      </c>
      <c r="M30" s="18">
        <v>0</v>
      </c>
      <c r="N30" s="24">
        <v>0</v>
      </c>
      <c r="O30" s="24">
        <v>0</v>
      </c>
      <c r="P30" s="24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</row>
    <row r="31" spans="1:24" ht="17.399999999999999" x14ac:dyDescent="0.35">
      <c r="A31" s="77"/>
      <c r="B31" s="77" t="s">
        <v>21</v>
      </c>
      <c r="C31" s="84" t="s">
        <v>52</v>
      </c>
      <c r="D31" s="84"/>
      <c r="E31" s="85" t="s">
        <v>93</v>
      </c>
      <c r="F31" s="86"/>
      <c r="G31" s="17">
        <v>2</v>
      </c>
      <c r="H31" s="17">
        <v>4</v>
      </c>
      <c r="I31" s="17">
        <v>4</v>
      </c>
      <c r="J31" s="17">
        <v>4</v>
      </c>
      <c r="K31" s="17">
        <v>4</v>
      </c>
      <c r="L31" s="17">
        <v>4</v>
      </c>
      <c r="M31" s="17">
        <v>2</v>
      </c>
      <c r="N31" s="25">
        <v>0</v>
      </c>
      <c r="O31" s="24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</row>
    <row r="32" spans="1:24" ht="17.399999999999999" x14ac:dyDescent="0.35">
      <c r="A32" s="77"/>
      <c r="B32" s="77"/>
      <c r="C32" s="85"/>
      <c r="D32" s="86"/>
      <c r="E32" s="31"/>
      <c r="F32" s="32"/>
      <c r="G32" s="17"/>
      <c r="H32" s="17"/>
      <c r="I32" s="17"/>
      <c r="J32" s="17"/>
      <c r="K32" s="17"/>
      <c r="L32" s="17"/>
      <c r="M32" s="17"/>
      <c r="N32" s="30">
        <v>2</v>
      </c>
      <c r="O32" s="24"/>
      <c r="P32" s="17"/>
      <c r="Q32" s="17"/>
      <c r="R32" s="17"/>
      <c r="S32" s="17"/>
      <c r="T32" s="17"/>
      <c r="U32" s="17"/>
      <c r="V32" s="17"/>
      <c r="W32" s="17"/>
      <c r="X32" s="17"/>
    </row>
    <row r="33" spans="1:24" ht="16.8" x14ac:dyDescent="0.3">
      <c r="A33" s="77"/>
      <c r="B33" s="77"/>
      <c r="C33" s="84" t="s">
        <v>53</v>
      </c>
      <c r="D33" s="84"/>
      <c r="E33" s="85" t="s">
        <v>93</v>
      </c>
      <c r="F33" s="86"/>
      <c r="G33" s="17">
        <v>2</v>
      </c>
      <c r="H33" s="17">
        <v>5</v>
      </c>
      <c r="I33" s="17">
        <v>5</v>
      </c>
      <c r="J33" s="17">
        <v>5</v>
      </c>
      <c r="K33" s="17">
        <v>5</v>
      </c>
      <c r="L33" s="17">
        <v>5</v>
      </c>
      <c r="M33" s="17">
        <v>5</v>
      </c>
      <c r="N33" s="17">
        <v>2</v>
      </c>
      <c r="O33" s="18">
        <v>0</v>
      </c>
      <c r="P33" s="24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</row>
    <row r="34" spans="1:24" ht="16.8" x14ac:dyDescent="0.3">
      <c r="A34" s="77"/>
      <c r="B34" s="77"/>
      <c r="C34" s="85"/>
      <c r="D34" s="86"/>
      <c r="E34" s="31"/>
      <c r="F34" s="32"/>
      <c r="G34" s="17"/>
      <c r="H34" s="17"/>
      <c r="I34" s="17"/>
      <c r="J34" s="17"/>
      <c r="K34" s="17"/>
      <c r="L34" s="17"/>
      <c r="M34" s="17"/>
      <c r="N34" s="17"/>
      <c r="O34" s="29">
        <v>2</v>
      </c>
      <c r="P34" s="24"/>
      <c r="Q34" s="17"/>
      <c r="R34" s="17"/>
      <c r="S34" s="17"/>
      <c r="T34" s="17"/>
      <c r="U34" s="17"/>
      <c r="V34" s="17"/>
      <c r="W34" s="17"/>
      <c r="X34" s="17"/>
    </row>
    <row r="35" spans="1:24" ht="16.8" x14ac:dyDescent="0.3">
      <c r="A35" s="77"/>
      <c r="B35" s="77"/>
      <c r="C35" s="84" t="s">
        <v>55</v>
      </c>
      <c r="D35" s="84"/>
      <c r="E35" s="85" t="s">
        <v>93</v>
      </c>
      <c r="F35" s="86"/>
      <c r="G35" s="17">
        <v>2</v>
      </c>
      <c r="H35" s="17">
        <v>5</v>
      </c>
      <c r="I35" s="17">
        <v>5</v>
      </c>
      <c r="J35" s="17">
        <v>5</v>
      </c>
      <c r="K35" s="17">
        <v>5</v>
      </c>
      <c r="L35" s="17">
        <v>5</v>
      </c>
      <c r="M35" s="17">
        <v>5</v>
      </c>
      <c r="N35" s="17">
        <v>5</v>
      </c>
      <c r="O35" s="17">
        <v>2</v>
      </c>
      <c r="P35" s="18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</row>
    <row r="36" spans="1:24" ht="16.8" x14ac:dyDescent="0.3">
      <c r="A36" s="77"/>
      <c r="B36" s="77"/>
      <c r="C36" s="85"/>
      <c r="D36" s="86"/>
      <c r="E36" s="31"/>
      <c r="F36" s="32"/>
      <c r="G36" s="17"/>
      <c r="H36" s="17"/>
      <c r="I36" s="17"/>
      <c r="J36" s="17"/>
      <c r="K36" s="17"/>
      <c r="L36" s="17"/>
      <c r="M36" s="17"/>
      <c r="N36" s="17"/>
      <c r="O36" s="17"/>
      <c r="P36" s="29">
        <v>2</v>
      </c>
      <c r="Q36" s="17"/>
      <c r="R36" s="17"/>
      <c r="S36" s="17"/>
      <c r="T36" s="17"/>
      <c r="U36" s="17"/>
      <c r="V36" s="17"/>
      <c r="W36" s="17"/>
      <c r="X36" s="17"/>
    </row>
    <row r="37" spans="1:24" ht="17.399999999999999" x14ac:dyDescent="0.35">
      <c r="A37" s="77"/>
      <c r="B37" s="77"/>
      <c r="C37" s="84" t="s">
        <v>56</v>
      </c>
      <c r="D37" s="84"/>
      <c r="E37" s="85" t="s">
        <v>93</v>
      </c>
      <c r="F37" s="86"/>
      <c r="G37" s="17">
        <v>2</v>
      </c>
      <c r="H37" s="17">
        <v>5</v>
      </c>
      <c r="I37" s="17">
        <v>5</v>
      </c>
      <c r="J37" s="17">
        <v>4</v>
      </c>
      <c r="K37" s="17">
        <v>5</v>
      </c>
      <c r="L37" s="17">
        <v>5</v>
      </c>
      <c r="M37" s="17">
        <v>5</v>
      </c>
      <c r="N37" s="17">
        <v>5</v>
      </c>
      <c r="O37" s="17">
        <v>5</v>
      </c>
      <c r="P37" s="24">
        <v>2</v>
      </c>
      <c r="Q37" s="25">
        <v>0</v>
      </c>
      <c r="R37" s="17">
        <v>0</v>
      </c>
      <c r="S37" s="17">
        <v>0</v>
      </c>
      <c r="T37" s="26">
        <v>0</v>
      </c>
      <c r="U37" s="17">
        <v>0</v>
      </c>
      <c r="V37" s="17">
        <v>0</v>
      </c>
      <c r="W37" s="17">
        <v>0</v>
      </c>
      <c r="X37" s="17">
        <v>0</v>
      </c>
    </row>
    <row r="38" spans="1:24" ht="17.399999999999999" x14ac:dyDescent="0.35">
      <c r="A38" s="77"/>
      <c r="B38" s="77"/>
      <c r="C38" s="85"/>
      <c r="D38" s="86"/>
      <c r="E38" s="31"/>
      <c r="F38" s="32"/>
      <c r="G38" s="17"/>
      <c r="H38" s="17"/>
      <c r="I38" s="17"/>
      <c r="J38" s="17"/>
      <c r="K38" s="17"/>
      <c r="L38" s="17"/>
      <c r="M38" s="17"/>
      <c r="N38" s="17"/>
      <c r="O38" s="17"/>
      <c r="P38" s="24"/>
      <c r="Q38" s="30">
        <v>2</v>
      </c>
      <c r="R38" s="17"/>
      <c r="S38" s="17"/>
      <c r="T38" s="26"/>
      <c r="U38" s="17"/>
      <c r="V38" s="17"/>
      <c r="W38" s="17"/>
      <c r="X38" s="17"/>
    </row>
    <row r="39" spans="1:24" ht="17.399999999999999" x14ac:dyDescent="0.35">
      <c r="A39" s="77"/>
      <c r="B39" s="77"/>
      <c r="C39" s="84" t="s">
        <v>58</v>
      </c>
      <c r="D39" s="84"/>
      <c r="E39" s="85" t="s">
        <v>93</v>
      </c>
      <c r="F39" s="86"/>
      <c r="G39" s="17">
        <v>5</v>
      </c>
      <c r="H39" s="17">
        <v>5</v>
      </c>
      <c r="I39" s="17">
        <v>4</v>
      </c>
      <c r="J39" s="17">
        <v>3</v>
      </c>
      <c r="K39" s="17">
        <v>3</v>
      </c>
      <c r="L39" s="17">
        <v>3</v>
      </c>
      <c r="M39" s="17">
        <v>3</v>
      </c>
      <c r="N39" s="17">
        <v>2</v>
      </c>
      <c r="O39" s="17">
        <v>1</v>
      </c>
      <c r="P39" s="24">
        <v>1</v>
      </c>
      <c r="Q39" s="26">
        <v>1</v>
      </c>
      <c r="R39" s="25">
        <v>0</v>
      </c>
      <c r="S39" s="17">
        <v>0</v>
      </c>
      <c r="T39" s="26">
        <v>0</v>
      </c>
      <c r="U39" s="17">
        <v>0</v>
      </c>
      <c r="V39" s="17">
        <v>0</v>
      </c>
      <c r="W39" s="17">
        <v>0</v>
      </c>
      <c r="X39" s="17">
        <v>0</v>
      </c>
    </row>
    <row r="40" spans="1:24" ht="17.399999999999999" x14ac:dyDescent="0.35">
      <c r="A40" s="77"/>
      <c r="B40" s="77"/>
      <c r="C40" s="84" t="s">
        <v>57</v>
      </c>
      <c r="D40" s="84"/>
      <c r="E40" s="85" t="s">
        <v>93</v>
      </c>
      <c r="F40" s="86"/>
      <c r="G40" s="17">
        <v>5</v>
      </c>
      <c r="H40" s="17">
        <v>5</v>
      </c>
      <c r="I40" s="17">
        <v>4</v>
      </c>
      <c r="J40" s="17">
        <v>4</v>
      </c>
      <c r="K40" s="17">
        <v>4</v>
      </c>
      <c r="L40" s="17">
        <v>4</v>
      </c>
      <c r="M40" s="17">
        <v>4</v>
      </c>
      <c r="N40" s="17">
        <v>1</v>
      </c>
      <c r="O40" s="17">
        <v>1</v>
      </c>
      <c r="P40" s="24">
        <v>1</v>
      </c>
      <c r="Q40" s="26">
        <v>1</v>
      </c>
      <c r="R40" s="26">
        <v>1</v>
      </c>
      <c r="S40" s="25">
        <v>0</v>
      </c>
      <c r="T40" s="26">
        <v>0</v>
      </c>
      <c r="U40" s="17">
        <v>0</v>
      </c>
      <c r="V40" s="17">
        <v>0</v>
      </c>
      <c r="W40" s="17">
        <v>0</v>
      </c>
      <c r="X40" s="17">
        <v>0</v>
      </c>
    </row>
    <row r="41" spans="1:24" ht="17.399999999999999" x14ac:dyDescent="0.35">
      <c r="A41" s="77"/>
      <c r="B41" s="77"/>
      <c r="C41" s="84" t="s">
        <v>59</v>
      </c>
      <c r="D41" s="84"/>
      <c r="E41" s="85" t="s">
        <v>93</v>
      </c>
      <c r="F41" s="86"/>
      <c r="G41" s="17">
        <v>5</v>
      </c>
      <c r="H41" s="17">
        <v>5</v>
      </c>
      <c r="I41" s="17">
        <v>2</v>
      </c>
      <c r="J41" s="17">
        <v>2</v>
      </c>
      <c r="K41" s="17">
        <v>2</v>
      </c>
      <c r="L41" s="17">
        <v>2</v>
      </c>
      <c r="M41" s="17">
        <v>2</v>
      </c>
      <c r="N41" s="17">
        <v>1</v>
      </c>
      <c r="O41" s="17">
        <v>1</v>
      </c>
      <c r="P41" s="24">
        <v>1</v>
      </c>
      <c r="Q41" s="26">
        <v>1</v>
      </c>
      <c r="R41" s="26">
        <v>1</v>
      </c>
      <c r="S41" s="26">
        <v>1</v>
      </c>
      <c r="T41" s="25">
        <v>0</v>
      </c>
      <c r="U41" s="17">
        <v>0</v>
      </c>
      <c r="V41" s="17">
        <v>0</v>
      </c>
      <c r="W41" s="17">
        <v>0</v>
      </c>
      <c r="X41" s="17">
        <v>0</v>
      </c>
    </row>
    <row r="42" spans="1:24" ht="17.399999999999999" x14ac:dyDescent="0.35">
      <c r="A42" s="77"/>
      <c r="B42" s="77"/>
      <c r="C42" s="84" t="s">
        <v>22</v>
      </c>
      <c r="D42" s="84"/>
      <c r="E42" s="85" t="s">
        <v>19</v>
      </c>
      <c r="F42" s="86"/>
      <c r="G42" s="17">
        <v>5</v>
      </c>
      <c r="H42" s="17">
        <v>5</v>
      </c>
      <c r="I42" s="17">
        <v>4</v>
      </c>
      <c r="J42" s="17">
        <v>4</v>
      </c>
      <c r="K42" s="17">
        <v>4</v>
      </c>
      <c r="L42" s="17">
        <v>4</v>
      </c>
      <c r="M42" s="17">
        <v>4</v>
      </c>
      <c r="N42" s="17">
        <v>1</v>
      </c>
      <c r="O42" s="17">
        <v>1</v>
      </c>
      <c r="P42" s="24">
        <v>1</v>
      </c>
      <c r="Q42" s="26">
        <v>1</v>
      </c>
      <c r="R42" s="26">
        <v>1</v>
      </c>
      <c r="S42" s="26">
        <v>1</v>
      </c>
      <c r="T42" s="26">
        <v>1</v>
      </c>
      <c r="U42" s="25">
        <v>0</v>
      </c>
      <c r="V42" s="17">
        <v>0</v>
      </c>
      <c r="W42" s="17">
        <v>0</v>
      </c>
      <c r="X42" s="17">
        <v>0</v>
      </c>
    </row>
    <row r="43" spans="1:24" ht="17.399999999999999" x14ac:dyDescent="0.35">
      <c r="A43" s="77"/>
      <c r="B43" s="77"/>
      <c r="C43" s="90"/>
      <c r="D43" s="90"/>
      <c r="E43" s="85"/>
      <c r="F43" s="86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26"/>
      <c r="R43" s="26"/>
      <c r="S43" s="26"/>
      <c r="T43" s="26"/>
      <c r="U43" s="26"/>
      <c r="V43" s="17"/>
      <c r="W43" s="17"/>
      <c r="X43" s="17"/>
    </row>
    <row r="44" spans="1:24" ht="16.8" x14ac:dyDescent="0.3">
      <c r="A44" s="77"/>
      <c r="B44" s="87" t="s">
        <v>23</v>
      </c>
      <c r="C44" s="84" t="s">
        <v>64</v>
      </c>
      <c r="D44" s="84"/>
      <c r="E44" s="85" t="s">
        <v>45</v>
      </c>
      <c r="F44" s="86"/>
      <c r="G44" s="17">
        <v>4</v>
      </c>
      <c r="H44" s="17">
        <v>8</v>
      </c>
      <c r="I44" s="17">
        <v>5</v>
      </c>
      <c r="J44" s="17">
        <v>5</v>
      </c>
      <c r="K44" s="17">
        <v>4</v>
      </c>
      <c r="L44" s="17">
        <v>4</v>
      </c>
      <c r="M44" s="17">
        <v>4</v>
      </c>
      <c r="N44" s="18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</row>
    <row r="45" spans="1:24" ht="16.8" x14ac:dyDescent="0.3">
      <c r="A45" s="77"/>
      <c r="B45" s="88"/>
      <c r="C45" s="85"/>
      <c r="D45" s="86"/>
      <c r="E45" s="20"/>
      <c r="F45" s="21"/>
      <c r="G45" s="17"/>
      <c r="H45" s="17"/>
      <c r="I45" s="17"/>
      <c r="J45" s="17"/>
      <c r="K45" s="17"/>
      <c r="L45" s="24"/>
      <c r="M45" s="17"/>
      <c r="N45" s="29">
        <v>4</v>
      </c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ht="17.399999999999999" x14ac:dyDescent="0.35">
      <c r="A46" s="77"/>
      <c r="B46" s="88"/>
      <c r="C46" s="84" t="s">
        <v>65</v>
      </c>
      <c r="D46" s="84"/>
      <c r="E46" s="85" t="s">
        <v>78</v>
      </c>
      <c r="F46" s="86"/>
      <c r="G46" s="17">
        <v>4</v>
      </c>
      <c r="H46" s="17">
        <v>8</v>
      </c>
      <c r="I46" s="17">
        <v>8</v>
      </c>
      <c r="J46" s="17">
        <v>8</v>
      </c>
      <c r="K46" s="17">
        <v>8</v>
      </c>
      <c r="L46" s="17">
        <v>8</v>
      </c>
      <c r="M46" s="17">
        <v>4</v>
      </c>
      <c r="N46" s="18">
        <v>0</v>
      </c>
      <c r="O46" s="17">
        <v>0</v>
      </c>
      <c r="P46" s="17">
        <v>0</v>
      </c>
      <c r="Q46" s="26">
        <v>0</v>
      </c>
      <c r="R46" s="26">
        <v>0</v>
      </c>
      <c r="S46" s="26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</row>
    <row r="47" spans="1:24" ht="17.399999999999999" x14ac:dyDescent="0.35">
      <c r="A47" s="77"/>
      <c r="B47" s="88"/>
      <c r="C47" s="85"/>
      <c r="D47" s="86"/>
      <c r="E47" s="20"/>
      <c r="F47" s="21"/>
      <c r="G47" s="17"/>
      <c r="H47" s="17"/>
      <c r="I47" s="17"/>
      <c r="J47" s="17"/>
      <c r="K47" s="17"/>
      <c r="L47" s="24"/>
      <c r="M47" s="17"/>
      <c r="N47" s="29">
        <v>4</v>
      </c>
      <c r="O47" s="17"/>
      <c r="P47" s="17"/>
      <c r="Q47" s="26"/>
      <c r="R47" s="26"/>
      <c r="S47" s="26"/>
      <c r="T47" s="17"/>
      <c r="U47" s="17"/>
      <c r="V47" s="17"/>
      <c r="W47" s="17"/>
      <c r="X47" s="17"/>
    </row>
    <row r="48" spans="1:24" ht="17.399999999999999" x14ac:dyDescent="0.35">
      <c r="A48" s="77"/>
      <c r="B48" s="88"/>
      <c r="C48" s="84" t="s">
        <v>66</v>
      </c>
      <c r="D48" s="84"/>
      <c r="E48" s="85" t="s">
        <v>45</v>
      </c>
      <c r="F48" s="86"/>
      <c r="G48" s="17">
        <v>4</v>
      </c>
      <c r="H48" s="17">
        <v>10</v>
      </c>
      <c r="I48" s="17">
        <v>10</v>
      </c>
      <c r="J48" s="17">
        <v>10</v>
      </c>
      <c r="K48" s="17">
        <v>10</v>
      </c>
      <c r="L48" s="17">
        <v>10</v>
      </c>
      <c r="M48" s="17">
        <v>10</v>
      </c>
      <c r="N48" s="17">
        <v>4</v>
      </c>
      <c r="O48" s="18">
        <v>0</v>
      </c>
      <c r="P48" s="17">
        <v>0</v>
      </c>
      <c r="Q48" s="26">
        <v>0</v>
      </c>
      <c r="R48" s="26">
        <v>0</v>
      </c>
      <c r="S48" s="26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</row>
    <row r="49" spans="1:24" ht="17.399999999999999" x14ac:dyDescent="0.35">
      <c r="A49" s="77"/>
      <c r="B49" s="88"/>
      <c r="C49" s="85"/>
      <c r="D49" s="86"/>
      <c r="E49" s="20"/>
      <c r="F49" s="21"/>
      <c r="G49" s="17"/>
      <c r="H49" s="17"/>
      <c r="I49" s="17"/>
      <c r="J49" s="17"/>
      <c r="K49" s="17"/>
      <c r="L49" s="17"/>
      <c r="M49" s="17"/>
      <c r="N49" s="17"/>
      <c r="O49" s="29">
        <v>4</v>
      </c>
      <c r="P49" s="17"/>
      <c r="Q49" s="26"/>
      <c r="R49" s="26"/>
      <c r="S49" s="26"/>
      <c r="T49" s="17"/>
      <c r="U49" s="17"/>
      <c r="V49" s="17"/>
      <c r="W49" s="17"/>
      <c r="X49" s="17"/>
    </row>
    <row r="50" spans="1:24" ht="17.399999999999999" x14ac:dyDescent="0.35">
      <c r="A50" s="77"/>
      <c r="B50" s="88"/>
      <c r="C50" s="84" t="s">
        <v>67</v>
      </c>
      <c r="D50" s="84"/>
      <c r="E50" s="85" t="s">
        <v>78</v>
      </c>
      <c r="F50" s="86"/>
      <c r="G50" s="17">
        <v>4</v>
      </c>
      <c r="H50" s="17">
        <v>10</v>
      </c>
      <c r="I50" s="17">
        <v>10</v>
      </c>
      <c r="J50" s="17">
        <v>10</v>
      </c>
      <c r="K50" s="17">
        <v>10</v>
      </c>
      <c r="L50" s="17">
        <v>10</v>
      </c>
      <c r="M50" s="17">
        <v>10</v>
      </c>
      <c r="N50" s="17">
        <v>4</v>
      </c>
      <c r="O50" s="18">
        <v>0</v>
      </c>
      <c r="P50" s="17">
        <v>0</v>
      </c>
      <c r="Q50" s="26">
        <v>0</v>
      </c>
      <c r="R50" s="26">
        <v>0</v>
      </c>
      <c r="S50" s="26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</row>
    <row r="51" spans="1:24" ht="17.399999999999999" x14ac:dyDescent="0.35">
      <c r="A51" s="77"/>
      <c r="B51" s="88"/>
      <c r="C51" s="85"/>
      <c r="D51" s="86"/>
      <c r="E51" s="20"/>
      <c r="F51" s="21"/>
      <c r="G51" s="17"/>
      <c r="H51" s="17"/>
      <c r="I51" s="17"/>
      <c r="J51" s="17"/>
      <c r="K51" s="17"/>
      <c r="L51" s="17"/>
      <c r="M51" s="17"/>
      <c r="N51" s="17"/>
      <c r="O51" s="29">
        <v>4</v>
      </c>
      <c r="P51" s="17"/>
      <c r="Q51" s="26"/>
      <c r="R51" s="26"/>
      <c r="S51" s="26"/>
      <c r="T51" s="17"/>
      <c r="U51" s="17"/>
      <c r="V51" s="17"/>
      <c r="W51" s="17"/>
      <c r="X51" s="17"/>
    </row>
    <row r="52" spans="1:24" ht="17.399999999999999" x14ac:dyDescent="0.35">
      <c r="A52" s="77"/>
      <c r="B52" s="88"/>
      <c r="C52" s="84" t="s">
        <v>68</v>
      </c>
      <c r="D52" s="84"/>
      <c r="E52" s="85" t="s">
        <v>45</v>
      </c>
      <c r="F52" s="86"/>
      <c r="G52" s="17">
        <v>2</v>
      </c>
      <c r="H52" s="17">
        <v>8</v>
      </c>
      <c r="I52" s="17">
        <v>8</v>
      </c>
      <c r="J52" s="17">
        <v>8</v>
      </c>
      <c r="K52" s="17">
        <v>8</v>
      </c>
      <c r="L52" s="17">
        <v>8</v>
      </c>
      <c r="M52" s="17">
        <v>8</v>
      </c>
      <c r="N52" s="17">
        <v>8</v>
      </c>
      <c r="O52" s="17">
        <v>2</v>
      </c>
      <c r="P52" s="18">
        <v>0</v>
      </c>
      <c r="Q52" s="26">
        <v>0</v>
      </c>
      <c r="R52" s="26">
        <v>0</v>
      </c>
      <c r="S52" s="26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</row>
    <row r="53" spans="1:24" ht="17.399999999999999" x14ac:dyDescent="0.35">
      <c r="A53" s="77"/>
      <c r="B53" s="88"/>
      <c r="C53" s="85"/>
      <c r="D53" s="86"/>
      <c r="E53" s="31"/>
      <c r="F53" s="32"/>
      <c r="G53" s="17"/>
      <c r="H53" s="17"/>
      <c r="I53" s="17"/>
      <c r="J53" s="17"/>
      <c r="K53" s="17"/>
      <c r="L53" s="17"/>
      <c r="M53" s="17"/>
      <c r="N53" s="17"/>
      <c r="O53" s="17"/>
      <c r="P53" s="29">
        <v>2</v>
      </c>
      <c r="Q53" s="26"/>
      <c r="R53" s="26"/>
      <c r="S53" s="26"/>
      <c r="T53" s="17"/>
      <c r="U53" s="17"/>
      <c r="V53" s="17"/>
      <c r="W53" s="17"/>
      <c r="X53" s="17"/>
    </row>
    <row r="54" spans="1:24" ht="17.399999999999999" x14ac:dyDescent="0.35">
      <c r="A54" s="77"/>
      <c r="B54" s="88"/>
      <c r="C54" s="84" t="s">
        <v>69</v>
      </c>
      <c r="D54" s="84"/>
      <c r="E54" s="85" t="s">
        <v>78</v>
      </c>
      <c r="F54" s="86"/>
      <c r="G54" s="17">
        <v>2</v>
      </c>
      <c r="H54" s="17">
        <v>8</v>
      </c>
      <c r="I54" s="17">
        <v>8</v>
      </c>
      <c r="J54" s="17">
        <v>8</v>
      </c>
      <c r="K54" s="17">
        <v>8</v>
      </c>
      <c r="L54" s="17">
        <v>8</v>
      </c>
      <c r="M54" s="17">
        <v>8</v>
      </c>
      <c r="N54" s="17">
        <v>8</v>
      </c>
      <c r="O54" s="17">
        <v>2</v>
      </c>
      <c r="P54" s="18">
        <v>0</v>
      </c>
      <c r="Q54" s="26">
        <v>0</v>
      </c>
      <c r="R54" s="26">
        <v>0</v>
      </c>
      <c r="S54" s="26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</row>
    <row r="55" spans="1:24" ht="17.399999999999999" x14ac:dyDescent="0.35">
      <c r="A55" s="77"/>
      <c r="B55" s="88"/>
      <c r="C55" s="85"/>
      <c r="D55" s="86"/>
      <c r="E55" s="31"/>
      <c r="F55" s="32"/>
      <c r="G55" s="17"/>
      <c r="H55" s="17"/>
      <c r="I55" s="17"/>
      <c r="J55" s="17"/>
      <c r="K55" s="17"/>
      <c r="L55" s="17"/>
      <c r="M55" s="17"/>
      <c r="N55" s="17"/>
      <c r="O55" s="17"/>
      <c r="P55" s="29">
        <v>2</v>
      </c>
      <c r="Q55" s="26"/>
      <c r="R55" s="26"/>
      <c r="S55" s="26"/>
      <c r="T55" s="17"/>
      <c r="U55" s="17"/>
      <c r="V55" s="17"/>
      <c r="W55" s="17"/>
      <c r="X55" s="17"/>
    </row>
    <row r="56" spans="1:24" ht="17.399999999999999" x14ac:dyDescent="0.35">
      <c r="A56" s="77"/>
      <c r="B56" s="88"/>
      <c r="C56" s="84" t="s">
        <v>70</v>
      </c>
      <c r="D56" s="84"/>
      <c r="E56" s="85" t="s">
        <v>45</v>
      </c>
      <c r="F56" s="86"/>
      <c r="G56" s="17">
        <v>3</v>
      </c>
      <c r="H56" s="17">
        <v>10</v>
      </c>
      <c r="I56" s="17">
        <v>10</v>
      </c>
      <c r="J56" s="17">
        <v>10</v>
      </c>
      <c r="K56" s="17">
        <v>10</v>
      </c>
      <c r="L56" s="17">
        <v>10</v>
      </c>
      <c r="M56" s="17">
        <v>10</v>
      </c>
      <c r="N56" s="17">
        <v>10</v>
      </c>
      <c r="O56" s="17">
        <v>10</v>
      </c>
      <c r="P56" s="17">
        <v>3</v>
      </c>
      <c r="Q56" s="25">
        <v>0</v>
      </c>
      <c r="R56" s="26">
        <v>0</v>
      </c>
      <c r="S56" s="26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</row>
    <row r="57" spans="1:24" ht="17.399999999999999" x14ac:dyDescent="0.35">
      <c r="A57" s="77"/>
      <c r="B57" s="88"/>
      <c r="C57" s="85"/>
      <c r="D57" s="86"/>
      <c r="E57" s="31"/>
      <c r="F57" s="32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30">
        <v>3</v>
      </c>
      <c r="R57" s="26"/>
      <c r="S57" s="26"/>
      <c r="T57" s="17"/>
      <c r="U57" s="17"/>
      <c r="V57" s="17"/>
      <c r="W57" s="17"/>
      <c r="X57" s="17"/>
    </row>
    <row r="58" spans="1:24" ht="17.399999999999999" x14ac:dyDescent="0.35">
      <c r="A58" s="77"/>
      <c r="B58" s="88"/>
      <c r="C58" s="84" t="s">
        <v>71</v>
      </c>
      <c r="D58" s="84"/>
      <c r="E58" s="85" t="s">
        <v>78</v>
      </c>
      <c r="F58" s="86"/>
      <c r="G58" s="17">
        <v>2</v>
      </c>
      <c r="H58" s="17">
        <v>10</v>
      </c>
      <c r="I58" s="17">
        <v>10</v>
      </c>
      <c r="J58" s="17">
        <v>10</v>
      </c>
      <c r="K58" s="17">
        <v>10</v>
      </c>
      <c r="L58" s="17">
        <v>10</v>
      </c>
      <c r="M58" s="17">
        <v>10</v>
      </c>
      <c r="N58" s="17">
        <v>10</v>
      </c>
      <c r="O58" s="17">
        <v>10</v>
      </c>
      <c r="P58" s="17">
        <v>2</v>
      </c>
      <c r="Q58" s="25">
        <v>0</v>
      </c>
      <c r="R58" s="26">
        <v>0</v>
      </c>
      <c r="S58" s="26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</row>
    <row r="59" spans="1:24" ht="17.399999999999999" x14ac:dyDescent="0.35">
      <c r="A59" s="77"/>
      <c r="B59" s="88"/>
      <c r="C59" s="36"/>
      <c r="D59" s="37"/>
      <c r="E59" s="31"/>
      <c r="F59" s="32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30">
        <v>2</v>
      </c>
      <c r="R59" s="26"/>
      <c r="S59" s="26"/>
      <c r="T59" s="17"/>
      <c r="U59" s="17"/>
      <c r="V59" s="17"/>
      <c r="W59" s="17"/>
      <c r="X59" s="17"/>
    </row>
    <row r="60" spans="1:24" ht="17.399999999999999" x14ac:dyDescent="0.35">
      <c r="A60" s="77"/>
      <c r="B60" s="88"/>
      <c r="C60" s="99" t="s">
        <v>72</v>
      </c>
      <c r="D60" s="100"/>
      <c r="E60" s="85" t="s">
        <v>45</v>
      </c>
      <c r="F60" s="86"/>
      <c r="G60" s="17">
        <v>14</v>
      </c>
      <c r="H60" s="17">
        <v>10</v>
      </c>
      <c r="I60" s="17">
        <v>10</v>
      </c>
      <c r="J60" s="17">
        <v>10</v>
      </c>
      <c r="K60" s="17">
        <v>10</v>
      </c>
      <c r="L60" s="17">
        <v>10</v>
      </c>
      <c r="M60" s="17">
        <v>10</v>
      </c>
      <c r="N60" s="17">
        <v>10</v>
      </c>
      <c r="O60" s="17">
        <v>10</v>
      </c>
      <c r="P60" s="17">
        <v>10</v>
      </c>
      <c r="Q60" s="17">
        <v>10</v>
      </c>
      <c r="R60" s="25">
        <v>0</v>
      </c>
      <c r="S60" s="26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</row>
    <row r="61" spans="1:24" ht="17.399999999999999" x14ac:dyDescent="0.35">
      <c r="A61" s="77"/>
      <c r="B61" s="88"/>
      <c r="C61" s="90"/>
      <c r="D61" s="90"/>
      <c r="E61" s="85"/>
      <c r="F61" s="86"/>
      <c r="G61" s="17"/>
      <c r="H61" s="17"/>
      <c r="I61" s="17"/>
      <c r="J61" s="17"/>
      <c r="K61" s="17"/>
      <c r="L61" s="17"/>
      <c r="M61" s="17"/>
      <c r="N61" s="17"/>
      <c r="O61" s="17"/>
      <c r="P61" s="17"/>
      <c r="R61" s="28">
        <v>4</v>
      </c>
      <c r="S61" s="26"/>
      <c r="T61" s="26"/>
      <c r="U61" s="26"/>
      <c r="V61" s="17"/>
      <c r="W61" s="17"/>
      <c r="X61" s="17"/>
    </row>
    <row r="62" spans="1:24" ht="17.399999999999999" x14ac:dyDescent="0.35">
      <c r="A62" s="77"/>
      <c r="B62" s="88"/>
      <c r="C62" s="84" t="s">
        <v>73</v>
      </c>
      <c r="D62" s="84"/>
      <c r="E62" s="85" t="s">
        <v>78</v>
      </c>
      <c r="F62" s="86"/>
      <c r="G62" s="17">
        <v>14</v>
      </c>
      <c r="H62" s="17">
        <v>10</v>
      </c>
      <c r="I62" s="17">
        <v>10</v>
      </c>
      <c r="J62" s="17">
        <v>10</v>
      </c>
      <c r="K62" s="17">
        <v>10</v>
      </c>
      <c r="L62" s="17">
        <v>10</v>
      </c>
      <c r="M62" s="17">
        <v>10</v>
      </c>
      <c r="N62" s="17">
        <v>10</v>
      </c>
      <c r="O62" s="17">
        <v>10</v>
      </c>
      <c r="P62" s="17">
        <v>10</v>
      </c>
      <c r="Q62" s="17">
        <v>10</v>
      </c>
      <c r="R62" s="25">
        <v>0</v>
      </c>
      <c r="S62" s="26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</row>
    <row r="63" spans="1:24" ht="17.399999999999999" x14ac:dyDescent="0.35">
      <c r="A63" s="77"/>
      <c r="B63" s="88"/>
      <c r="C63" s="85"/>
      <c r="D63" s="86"/>
      <c r="E63" s="20"/>
      <c r="F63" s="21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28">
        <v>4</v>
      </c>
      <c r="S63" s="26"/>
      <c r="T63" s="17"/>
      <c r="U63" s="17"/>
      <c r="V63" s="17"/>
      <c r="W63" s="17"/>
      <c r="X63" s="17"/>
    </row>
    <row r="64" spans="1:24" ht="17.399999999999999" x14ac:dyDescent="0.35">
      <c r="A64" s="77"/>
      <c r="B64" s="88"/>
      <c r="C64" s="84" t="s">
        <v>74</v>
      </c>
      <c r="D64" s="84"/>
      <c r="E64" s="85" t="s">
        <v>45</v>
      </c>
      <c r="F64" s="86"/>
      <c r="G64" s="17">
        <v>5</v>
      </c>
      <c r="H64" s="17">
        <v>12</v>
      </c>
      <c r="I64" s="17">
        <v>12</v>
      </c>
      <c r="J64" s="17">
        <v>12</v>
      </c>
      <c r="K64" s="17">
        <v>12</v>
      </c>
      <c r="L64" s="17">
        <v>12</v>
      </c>
      <c r="M64" s="17">
        <v>12</v>
      </c>
      <c r="N64" s="17">
        <v>12</v>
      </c>
      <c r="O64" s="17">
        <v>12</v>
      </c>
      <c r="P64" s="17">
        <v>12</v>
      </c>
      <c r="Q64" s="17">
        <v>12</v>
      </c>
      <c r="R64" s="26">
        <v>5</v>
      </c>
      <c r="S64" s="25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</row>
    <row r="65" spans="1:24" ht="17.399999999999999" x14ac:dyDescent="0.35">
      <c r="A65" s="77"/>
      <c r="B65" s="88"/>
      <c r="C65" s="85"/>
      <c r="D65" s="86"/>
      <c r="E65" s="31"/>
      <c r="F65" s="32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26"/>
      <c r="S65" s="30">
        <v>5</v>
      </c>
      <c r="T65" s="17"/>
      <c r="U65" s="17"/>
      <c r="V65" s="17"/>
      <c r="W65" s="17"/>
      <c r="X65" s="17"/>
    </row>
    <row r="66" spans="1:24" ht="17.399999999999999" x14ac:dyDescent="0.35">
      <c r="A66" s="77"/>
      <c r="B66" s="88"/>
      <c r="C66" s="84" t="s">
        <v>75</v>
      </c>
      <c r="D66" s="84"/>
      <c r="E66" s="85" t="s">
        <v>78</v>
      </c>
      <c r="F66" s="86"/>
      <c r="G66" s="17">
        <v>6</v>
      </c>
      <c r="H66" s="17">
        <v>12</v>
      </c>
      <c r="I66" s="17">
        <v>12</v>
      </c>
      <c r="J66" s="17">
        <v>12</v>
      </c>
      <c r="K66" s="17">
        <v>12</v>
      </c>
      <c r="L66" s="17">
        <v>12</v>
      </c>
      <c r="M66" s="17">
        <v>12</v>
      </c>
      <c r="N66" s="17">
        <v>12</v>
      </c>
      <c r="O66" s="17">
        <v>12</v>
      </c>
      <c r="P66" s="17">
        <v>12</v>
      </c>
      <c r="Q66" s="17">
        <v>12</v>
      </c>
      <c r="R66" s="26">
        <v>6</v>
      </c>
      <c r="S66" s="25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</row>
    <row r="67" spans="1:24" ht="17.399999999999999" x14ac:dyDescent="0.35">
      <c r="A67" s="77"/>
      <c r="B67" s="88"/>
      <c r="C67" s="85"/>
      <c r="D67" s="86"/>
      <c r="E67" s="31"/>
      <c r="F67" s="32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26"/>
      <c r="S67" s="30">
        <v>6</v>
      </c>
      <c r="T67" s="17"/>
      <c r="U67" s="17"/>
      <c r="V67" s="17"/>
      <c r="W67" s="17"/>
      <c r="X67" s="17"/>
    </row>
    <row r="68" spans="1:24" ht="17.399999999999999" x14ac:dyDescent="0.35">
      <c r="A68" s="77"/>
      <c r="B68" s="88"/>
      <c r="C68" s="84" t="s">
        <v>76</v>
      </c>
      <c r="D68" s="84"/>
      <c r="E68" s="85" t="s">
        <v>45</v>
      </c>
      <c r="F68" s="86"/>
      <c r="G68" s="17">
        <v>4</v>
      </c>
      <c r="H68" s="17">
        <v>14</v>
      </c>
      <c r="I68" s="17">
        <v>14</v>
      </c>
      <c r="J68" s="17">
        <v>14</v>
      </c>
      <c r="K68" s="17">
        <v>14</v>
      </c>
      <c r="L68" s="17">
        <v>14</v>
      </c>
      <c r="M68" s="17">
        <v>14</v>
      </c>
      <c r="N68" s="17">
        <v>14</v>
      </c>
      <c r="O68" s="17">
        <v>14</v>
      </c>
      <c r="P68" s="17">
        <v>14</v>
      </c>
      <c r="Q68" s="17">
        <v>14</v>
      </c>
      <c r="R68" s="17">
        <v>14</v>
      </c>
      <c r="S68" s="26">
        <v>4</v>
      </c>
      <c r="T68" s="25">
        <v>0</v>
      </c>
      <c r="U68" s="17">
        <v>0</v>
      </c>
      <c r="V68" s="17">
        <v>0</v>
      </c>
      <c r="W68" s="17">
        <v>0</v>
      </c>
      <c r="X68" s="17">
        <v>0</v>
      </c>
    </row>
    <row r="69" spans="1:24" ht="17.399999999999999" x14ac:dyDescent="0.35">
      <c r="A69" s="77"/>
      <c r="B69" s="88"/>
      <c r="C69" s="85"/>
      <c r="D69" s="86"/>
      <c r="E69" s="31"/>
      <c r="F69" s="32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26"/>
      <c r="T69" s="30">
        <v>4</v>
      </c>
      <c r="U69" s="17"/>
      <c r="V69" s="17"/>
      <c r="W69" s="17"/>
      <c r="X69" s="17"/>
    </row>
    <row r="70" spans="1:24" ht="17.399999999999999" x14ac:dyDescent="0.35">
      <c r="A70" s="77"/>
      <c r="B70" s="88"/>
      <c r="C70" s="84" t="s">
        <v>77</v>
      </c>
      <c r="D70" s="84"/>
      <c r="E70" s="85" t="s">
        <v>78</v>
      </c>
      <c r="F70" s="86"/>
      <c r="G70" s="17">
        <v>4</v>
      </c>
      <c r="H70" s="17">
        <v>14</v>
      </c>
      <c r="I70" s="17">
        <v>14</v>
      </c>
      <c r="J70" s="17">
        <v>14</v>
      </c>
      <c r="K70" s="17">
        <v>14</v>
      </c>
      <c r="L70" s="17">
        <v>14</v>
      </c>
      <c r="M70" s="17">
        <v>14</v>
      </c>
      <c r="N70" s="17">
        <v>14</v>
      </c>
      <c r="O70" s="17">
        <v>14</v>
      </c>
      <c r="P70" s="17">
        <v>14</v>
      </c>
      <c r="Q70" s="17">
        <v>14</v>
      </c>
      <c r="R70" s="17">
        <v>14</v>
      </c>
      <c r="S70" s="26">
        <v>4</v>
      </c>
      <c r="T70" s="25">
        <v>0</v>
      </c>
      <c r="U70" s="17">
        <v>0</v>
      </c>
      <c r="V70" s="17">
        <v>0</v>
      </c>
      <c r="W70" s="17">
        <v>0</v>
      </c>
      <c r="X70" s="17">
        <v>0</v>
      </c>
    </row>
    <row r="71" spans="1:24" ht="17.399999999999999" x14ac:dyDescent="0.35">
      <c r="A71" s="77"/>
      <c r="B71" s="88"/>
      <c r="C71" s="85"/>
      <c r="D71" s="86"/>
      <c r="E71" s="31"/>
      <c r="F71" s="32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26"/>
      <c r="T71" s="30">
        <v>4</v>
      </c>
      <c r="U71" s="17"/>
      <c r="V71" s="17"/>
      <c r="W71" s="17"/>
      <c r="X71" s="17"/>
    </row>
    <row r="72" spans="1:24" ht="17.399999999999999" x14ac:dyDescent="0.35">
      <c r="A72" s="77"/>
      <c r="B72" s="88"/>
      <c r="C72" s="84" t="s">
        <v>24</v>
      </c>
      <c r="D72" s="84"/>
      <c r="E72" s="85" t="s">
        <v>78</v>
      </c>
      <c r="F72" s="86"/>
      <c r="G72" s="17">
        <v>16</v>
      </c>
      <c r="H72" s="17">
        <v>14</v>
      </c>
      <c r="I72" s="17">
        <v>14</v>
      </c>
      <c r="J72" s="17">
        <v>14</v>
      </c>
      <c r="K72" s="17">
        <v>14</v>
      </c>
      <c r="L72" s="17">
        <v>14</v>
      </c>
      <c r="M72" s="17">
        <v>14</v>
      </c>
      <c r="N72" s="17">
        <v>14</v>
      </c>
      <c r="O72" s="17">
        <v>14</v>
      </c>
      <c r="P72" s="17">
        <v>14</v>
      </c>
      <c r="Q72" s="17">
        <v>14</v>
      </c>
      <c r="R72" s="17">
        <v>14</v>
      </c>
      <c r="S72" s="26">
        <v>14</v>
      </c>
      <c r="T72" s="25">
        <v>0</v>
      </c>
      <c r="U72" s="17">
        <v>0</v>
      </c>
      <c r="V72" s="17">
        <v>0</v>
      </c>
      <c r="W72" s="17">
        <v>0</v>
      </c>
      <c r="X72" s="17">
        <v>0</v>
      </c>
    </row>
    <row r="73" spans="1:24" ht="17.399999999999999" x14ac:dyDescent="0.35">
      <c r="A73" s="77"/>
      <c r="B73" s="89"/>
      <c r="C73" s="85"/>
      <c r="D73" s="86"/>
      <c r="E73" s="31"/>
      <c r="F73" s="32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26"/>
      <c r="T73" s="28">
        <v>2</v>
      </c>
      <c r="U73" s="17"/>
      <c r="V73" s="17"/>
      <c r="W73" s="17"/>
      <c r="X73" s="17"/>
    </row>
    <row r="74" spans="1:24" ht="17.399999999999999" x14ac:dyDescent="0.35">
      <c r="A74" s="77"/>
      <c r="B74" s="87" t="s">
        <v>25</v>
      </c>
      <c r="C74" s="84" t="s">
        <v>79</v>
      </c>
      <c r="D74" s="84"/>
      <c r="E74" s="85" t="s">
        <v>44</v>
      </c>
      <c r="F74" s="86"/>
      <c r="G74" s="17">
        <v>3</v>
      </c>
      <c r="H74" s="17">
        <v>4</v>
      </c>
      <c r="I74" s="17">
        <v>4</v>
      </c>
      <c r="J74" s="17">
        <v>4</v>
      </c>
      <c r="K74" s="17">
        <v>4</v>
      </c>
      <c r="L74" s="17">
        <v>4</v>
      </c>
      <c r="M74" s="17">
        <v>4</v>
      </c>
      <c r="N74" s="39">
        <v>3</v>
      </c>
      <c r="O74" s="25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</row>
    <row r="75" spans="1:24" ht="17.399999999999999" x14ac:dyDescent="0.35">
      <c r="A75" s="77"/>
      <c r="B75" s="88"/>
      <c r="C75" s="85"/>
      <c r="D75" s="86"/>
      <c r="E75" s="85"/>
      <c r="F75" s="86"/>
      <c r="G75" s="17"/>
      <c r="H75" s="17"/>
      <c r="I75" s="17"/>
      <c r="J75" s="17"/>
      <c r="K75" s="17"/>
      <c r="L75" s="17"/>
      <c r="M75" s="17"/>
      <c r="N75" s="39"/>
      <c r="O75" s="30">
        <v>3</v>
      </c>
      <c r="P75" s="17"/>
      <c r="Q75" s="17"/>
      <c r="R75" s="17"/>
      <c r="S75" s="17"/>
      <c r="T75" s="17"/>
      <c r="U75" s="17"/>
      <c r="V75" s="17"/>
      <c r="W75" s="17"/>
      <c r="X75" s="17"/>
    </row>
    <row r="76" spans="1:24" ht="16.8" x14ac:dyDescent="0.3">
      <c r="A76" s="77"/>
      <c r="B76" s="88"/>
      <c r="C76" s="84" t="s">
        <v>80</v>
      </c>
      <c r="D76" s="84"/>
      <c r="E76" s="85" t="s">
        <v>44</v>
      </c>
      <c r="F76" s="86"/>
      <c r="G76" s="17">
        <v>4</v>
      </c>
      <c r="H76" s="17">
        <v>5</v>
      </c>
      <c r="I76" s="17">
        <v>5</v>
      </c>
      <c r="J76" s="17">
        <v>5</v>
      </c>
      <c r="K76" s="17">
        <v>5</v>
      </c>
      <c r="L76" s="17">
        <v>5</v>
      </c>
      <c r="M76" s="17">
        <v>5</v>
      </c>
      <c r="N76" s="39">
        <v>5</v>
      </c>
      <c r="O76" s="17">
        <v>4</v>
      </c>
      <c r="P76" s="18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</row>
    <row r="77" spans="1:24" ht="16.8" x14ac:dyDescent="0.3">
      <c r="A77" s="77"/>
      <c r="B77" s="88"/>
      <c r="C77" s="85"/>
      <c r="D77" s="86"/>
      <c r="E77" s="85"/>
      <c r="F77" s="86"/>
      <c r="G77" s="17"/>
      <c r="H77" s="17"/>
      <c r="I77" s="17"/>
      <c r="J77" s="17"/>
      <c r="K77" s="17"/>
      <c r="L77" s="17"/>
      <c r="M77" s="17"/>
      <c r="N77" s="39"/>
      <c r="O77" s="17"/>
      <c r="P77" s="29">
        <v>4</v>
      </c>
      <c r="Q77" s="17"/>
      <c r="R77" s="17"/>
      <c r="S77" s="17"/>
      <c r="T77" s="17"/>
      <c r="U77" s="17"/>
      <c r="V77" s="17"/>
      <c r="W77" s="17"/>
      <c r="X77" s="17"/>
    </row>
    <row r="78" spans="1:24" ht="16.8" x14ac:dyDescent="0.3">
      <c r="A78" s="77"/>
      <c r="B78" s="88"/>
      <c r="C78" s="84" t="s">
        <v>81</v>
      </c>
      <c r="D78" s="84"/>
      <c r="E78" s="85" t="s">
        <v>44</v>
      </c>
      <c r="F78" s="86"/>
      <c r="G78" s="17">
        <v>2</v>
      </c>
      <c r="H78" s="17">
        <v>4</v>
      </c>
      <c r="I78" s="17">
        <v>4</v>
      </c>
      <c r="J78" s="17">
        <v>4</v>
      </c>
      <c r="K78" s="17">
        <v>4</v>
      </c>
      <c r="L78" s="17">
        <v>4</v>
      </c>
      <c r="M78" s="17">
        <v>4</v>
      </c>
      <c r="N78" s="39">
        <v>4</v>
      </c>
      <c r="O78" s="17">
        <v>4</v>
      </c>
      <c r="P78" s="17">
        <v>2</v>
      </c>
      <c r="Q78" s="18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</row>
    <row r="79" spans="1:24" ht="16.8" x14ac:dyDescent="0.3">
      <c r="A79" s="77"/>
      <c r="B79" s="88"/>
      <c r="C79" s="85"/>
      <c r="D79" s="86"/>
      <c r="E79" s="31"/>
      <c r="F79" s="32"/>
      <c r="G79" s="17"/>
      <c r="H79" s="17"/>
      <c r="I79" s="17"/>
      <c r="J79" s="17"/>
      <c r="K79" s="17"/>
      <c r="L79" s="17"/>
      <c r="M79" s="17"/>
      <c r="N79" s="39"/>
      <c r="O79" s="17"/>
      <c r="P79" s="17"/>
      <c r="Q79" s="29">
        <v>2</v>
      </c>
      <c r="R79" s="17"/>
      <c r="S79" s="17"/>
      <c r="T79" s="17"/>
      <c r="U79" s="17"/>
      <c r="V79" s="17"/>
      <c r="W79" s="17"/>
      <c r="X79" s="17"/>
    </row>
    <row r="80" spans="1:24" ht="17.399999999999999" x14ac:dyDescent="0.35">
      <c r="A80" s="77"/>
      <c r="B80" s="88"/>
      <c r="C80" s="84" t="s">
        <v>82</v>
      </c>
      <c r="D80" s="84"/>
      <c r="E80" s="85" t="s">
        <v>44</v>
      </c>
      <c r="F80" s="86"/>
      <c r="G80" s="17">
        <v>4</v>
      </c>
      <c r="H80" s="17">
        <v>5</v>
      </c>
      <c r="I80" s="17">
        <v>5</v>
      </c>
      <c r="J80" s="17">
        <v>5</v>
      </c>
      <c r="K80" s="17">
        <v>5</v>
      </c>
      <c r="L80" s="17">
        <v>5</v>
      </c>
      <c r="M80" s="17">
        <v>5</v>
      </c>
      <c r="N80" s="39">
        <v>5</v>
      </c>
      <c r="O80" s="17">
        <v>5</v>
      </c>
      <c r="P80" s="17">
        <v>5</v>
      </c>
      <c r="Q80" s="24">
        <v>4</v>
      </c>
      <c r="R80" s="25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</row>
    <row r="81" spans="1:24" ht="17.399999999999999" x14ac:dyDescent="0.35">
      <c r="A81" s="77"/>
      <c r="B81" s="88"/>
      <c r="C81" s="85"/>
      <c r="D81" s="86"/>
      <c r="E81" s="31"/>
      <c r="F81" s="32"/>
      <c r="G81" s="17"/>
      <c r="H81" s="17"/>
      <c r="I81" s="17"/>
      <c r="J81" s="17"/>
      <c r="K81" s="17"/>
      <c r="L81" s="17"/>
      <c r="M81" s="17"/>
      <c r="N81" s="39"/>
      <c r="O81" s="17"/>
      <c r="P81" s="17"/>
      <c r="Q81" s="24"/>
      <c r="R81" s="30">
        <v>4</v>
      </c>
      <c r="S81" s="17"/>
      <c r="T81" s="17"/>
      <c r="U81" s="17"/>
      <c r="V81" s="17"/>
      <c r="W81" s="17"/>
      <c r="X81" s="17"/>
    </row>
    <row r="82" spans="1:24" ht="17.399999999999999" x14ac:dyDescent="0.35">
      <c r="A82" s="77"/>
      <c r="B82" s="88"/>
      <c r="C82" s="84" t="s">
        <v>83</v>
      </c>
      <c r="D82" s="84"/>
      <c r="E82" s="85" t="s">
        <v>44</v>
      </c>
      <c r="F82" s="86"/>
      <c r="G82" s="17">
        <v>9</v>
      </c>
      <c r="H82" s="17">
        <v>5</v>
      </c>
      <c r="I82" s="17">
        <v>5</v>
      </c>
      <c r="J82" s="17">
        <v>5</v>
      </c>
      <c r="K82" s="17">
        <v>5</v>
      </c>
      <c r="L82" s="17">
        <v>5</v>
      </c>
      <c r="M82" s="17">
        <v>5</v>
      </c>
      <c r="N82" s="17">
        <v>5</v>
      </c>
      <c r="O82" s="17">
        <v>5</v>
      </c>
      <c r="P82" s="17">
        <v>5</v>
      </c>
      <c r="Q82" s="17">
        <v>5</v>
      </c>
      <c r="R82" s="26">
        <v>5</v>
      </c>
      <c r="S82" s="25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</row>
    <row r="83" spans="1:24" ht="17.399999999999999" x14ac:dyDescent="0.35">
      <c r="A83" s="77"/>
      <c r="B83" s="88"/>
      <c r="C83" s="85"/>
      <c r="D83" s="86"/>
      <c r="E83" s="85"/>
      <c r="F83" s="86"/>
      <c r="G83" s="17"/>
      <c r="H83" s="17"/>
      <c r="I83" s="17"/>
      <c r="J83" s="17"/>
      <c r="K83" s="17"/>
      <c r="L83" s="17"/>
      <c r="M83" s="17"/>
      <c r="N83" s="39"/>
      <c r="O83" s="17"/>
      <c r="P83" s="17"/>
      <c r="Q83" s="17"/>
      <c r="R83" s="26"/>
      <c r="S83" s="28">
        <v>4</v>
      </c>
      <c r="T83" s="17"/>
      <c r="U83" s="17"/>
      <c r="V83" s="17"/>
      <c r="W83" s="17"/>
      <c r="X83" s="17"/>
    </row>
    <row r="84" spans="1:24" ht="17.399999999999999" x14ac:dyDescent="0.35">
      <c r="A84" s="77"/>
      <c r="B84" s="88"/>
      <c r="C84" s="84" t="s">
        <v>84</v>
      </c>
      <c r="D84" s="84"/>
      <c r="E84" s="85" t="s">
        <v>44</v>
      </c>
      <c r="F84" s="86"/>
      <c r="G84" s="17">
        <v>3</v>
      </c>
      <c r="H84" s="17">
        <v>5</v>
      </c>
      <c r="I84" s="17">
        <v>5</v>
      </c>
      <c r="J84" s="17">
        <v>5</v>
      </c>
      <c r="K84" s="17">
        <v>5</v>
      </c>
      <c r="L84" s="17">
        <v>5</v>
      </c>
      <c r="M84" s="17">
        <v>5</v>
      </c>
      <c r="N84" s="39">
        <v>5</v>
      </c>
      <c r="O84" s="17">
        <v>5</v>
      </c>
      <c r="P84" s="17">
        <v>5</v>
      </c>
      <c r="Q84" s="17">
        <v>5</v>
      </c>
      <c r="R84" s="17">
        <v>5</v>
      </c>
      <c r="S84" s="26">
        <v>3</v>
      </c>
      <c r="T84" s="25">
        <v>0</v>
      </c>
      <c r="U84" s="17">
        <v>0</v>
      </c>
      <c r="V84" s="17">
        <v>0</v>
      </c>
      <c r="W84" s="17">
        <v>0</v>
      </c>
      <c r="X84" s="17">
        <v>0</v>
      </c>
    </row>
    <row r="85" spans="1:24" ht="17.399999999999999" x14ac:dyDescent="0.35">
      <c r="A85" s="77"/>
      <c r="B85" s="88"/>
      <c r="C85" s="85"/>
      <c r="D85" s="86"/>
      <c r="E85" s="31"/>
      <c r="F85" s="32"/>
      <c r="G85" s="17"/>
      <c r="H85" s="17"/>
      <c r="I85" s="17"/>
      <c r="J85" s="17"/>
      <c r="K85" s="17"/>
      <c r="L85" s="17"/>
      <c r="M85" s="17"/>
      <c r="N85" s="39"/>
      <c r="O85" s="17"/>
      <c r="P85" s="17"/>
      <c r="Q85" s="17"/>
      <c r="R85" s="17"/>
      <c r="S85" s="26"/>
      <c r="T85" s="30">
        <v>3</v>
      </c>
      <c r="U85" s="17"/>
      <c r="V85" s="17"/>
      <c r="W85" s="17"/>
      <c r="X85" s="17"/>
    </row>
    <row r="86" spans="1:24" ht="17.399999999999999" x14ac:dyDescent="0.35">
      <c r="A86" s="77"/>
      <c r="B86" s="88"/>
      <c r="C86" s="84" t="s">
        <v>85</v>
      </c>
      <c r="D86" s="84"/>
      <c r="E86" s="85" t="s">
        <v>44</v>
      </c>
      <c r="F86" s="86"/>
      <c r="G86" s="17">
        <v>2</v>
      </c>
      <c r="H86" s="17">
        <v>5</v>
      </c>
      <c r="I86" s="17">
        <v>5</v>
      </c>
      <c r="J86" s="17">
        <v>5</v>
      </c>
      <c r="K86" s="17">
        <v>5</v>
      </c>
      <c r="L86" s="17">
        <v>5</v>
      </c>
      <c r="M86" s="17">
        <v>5</v>
      </c>
      <c r="N86" s="39">
        <v>5</v>
      </c>
      <c r="O86" s="17">
        <v>5</v>
      </c>
      <c r="P86" s="17">
        <v>5</v>
      </c>
      <c r="Q86" s="17">
        <v>5</v>
      </c>
      <c r="R86" s="17">
        <v>5</v>
      </c>
      <c r="S86" s="17">
        <v>5</v>
      </c>
      <c r="T86" s="26">
        <v>2</v>
      </c>
      <c r="U86" s="25">
        <v>0</v>
      </c>
      <c r="V86" s="17">
        <v>0</v>
      </c>
      <c r="W86" s="17">
        <v>0</v>
      </c>
      <c r="X86" s="17">
        <v>0</v>
      </c>
    </row>
    <row r="87" spans="1:24" ht="17.399999999999999" x14ac:dyDescent="0.35">
      <c r="A87" s="77"/>
      <c r="B87" s="89"/>
      <c r="C87" s="85"/>
      <c r="D87" s="86"/>
      <c r="E87" s="31"/>
      <c r="F87" s="32"/>
      <c r="G87" s="17"/>
      <c r="H87" s="17"/>
      <c r="I87" s="17"/>
      <c r="J87" s="17"/>
      <c r="K87" s="17"/>
      <c r="L87" s="17"/>
      <c r="M87" s="17"/>
      <c r="N87" s="39"/>
      <c r="O87" s="17"/>
      <c r="P87" s="17"/>
      <c r="Q87" s="17"/>
      <c r="R87" s="17"/>
      <c r="S87" s="17"/>
      <c r="T87" s="26"/>
      <c r="U87" s="30">
        <v>2</v>
      </c>
      <c r="V87" s="17"/>
      <c r="W87" s="17"/>
      <c r="X87" s="17"/>
    </row>
    <row r="88" spans="1:24" ht="17.399999999999999" x14ac:dyDescent="0.35">
      <c r="A88" s="77"/>
      <c r="B88" s="77" t="s">
        <v>26</v>
      </c>
      <c r="C88" s="84" t="s">
        <v>86</v>
      </c>
      <c r="D88" s="84"/>
      <c r="E88" s="85" t="s">
        <v>19</v>
      </c>
      <c r="F88" s="86"/>
      <c r="G88" s="17">
        <v>1</v>
      </c>
      <c r="H88" s="17">
        <v>4</v>
      </c>
      <c r="I88" s="17">
        <v>4</v>
      </c>
      <c r="J88" s="17">
        <v>4</v>
      </c>
      <c r="K88" s="17">
        <v>4</v>
      </c>
      <c r="L88" s="17">
        <v>4</v>
      </c>
      <c r="M88" s="17">
        <v>4</v>
      </c>
      <c r="N88" s="39">
        <v>4</v>
      </c>
      <c r="O88" s="39">
        <v>1</v>
      </c>
      <c r="P88" s="25">
        <v>0</v>
      </c>
      <c r="Q88" s="24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</row>
    <row r="89" spans="1:24" ht="17.399999999999999" x14ac:dyDescent="0.35">
      <c r="A89" s="77"/>
      <c r="B89" s="77"/>
      <c r="C89" s="85"/>
      <c r="D89" s="86"/>
      <c r="E89" s="85"/>
      <c r="F89" s="86"/>
      <c r="G89" s="17"/>
      <c r="H89" s="17"/>
      <c r="I89" s="17"/>
      <c r="J89" s="17"/>
      <c r="K89" s="17"/>
      <c r="L89" s="17"/>
      <c r="M89" s="17"/>
      <c r="N89" s="39"/>
      <c r="O89" s="39"/>
      <c r="P89" s="30">
        <v>1</v>
      </c>
      <c r="Q89" s="24"/>
      <c r="R89" s="17"/>
      <c r="S89" s="17"/>
      <c r="T89" s="17"/>
      <c r="U89" s="17"/>
      <c r="V89" s="17"/>
      <c r="W89" s="17"/>
      <c r="X89" s="17"/>
    </row>
    <row r="90" spans="1:24" ht="16.8" x14ac:dyDescent="0.3">
      <c r="A90" s="77"/>
      <c r="B90" s="77"/>
      <c r="C90" s="84" t="s">
        <v>87</v>
      </c>
      <c r="D90" s="84"/>
      <c r="E90" s="85" t="s">
        <v>19</v>
      </c>
      <c r="F90" s="86"/>
      <c r="G90" s="17">
        <v>1</v>
      </c>
      <c r="H90" s="17">
        <v>4</v>
      </c>
      <c r="I90" s="17">
        <v>4</v>
      </c>
      <c r="J90" s="17">
        <v>4</v>
      </c>
      <c r="K90" s="17">
        <v>4</v>
      </c>
      <c r="L90" s="17">
        <v>4</v>
      </c>
      <c r="M90" s="17">
        <v>4</v>
      </c>
      <c r="N90" s="39">
        <v>4</v>
      </c>
      <c r="O90" s="39">
        <v>4</v>
      </c>
      <c r="P90" s="17">
        <v>1</v>
      </c>
      <c r="Q90" s="18">
        <v>0</v>
      </c>
      <c r="R90" s="24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</row>
    <row r="91" spans="1:24" ht="16.8" x14ac:dyDescent="0.3">
      <c r="A91" s="77"/>
      <c r="B91" s="77"/>
      <c r="C91" s="85"/>
      <c r="D91" s="86"/>
      <c r="E91" s="85"/>
      <c r="F91" s="86"/>
      <c r="G91" s="17"/>
      <c r="H91" s="17"/>
      <c r="I91" s="17"/>
      <c r="J91" s="17"/>
      <c r="K91" s="17"/>
      <c r="L91" s="17"/>
      <c r="M91" s="17"/>
      <c r="N91" s="39"/>
      <c r="O91" s="39"/>
      <c r="P91" s="17"/>
      <c r="Q91" s="29">
        <v>1</v>
      </c>
      <c r="R91" s="24"/>
      <c r="S91" s="17"/>
      <c r="T91" s="17"/>
      <c r="U91" s="17"/>
      <c r="V91" s="17"/>
      <c r="W91" s="17"/>
      <c r="X91" s="17"/>
    </row>
    <row r="92" spans="1:24" ht="16.8" x14ac:dyDescent="0.3">
      <c r="A92" s="77"/>
      <c r="B92" s="77"/>
      <c r="C92" s="84" t="s">
        <v>88</v>
      </c>
      <c r="D92" s="84"/>
      <c r="E92" s="85" t="s">
        <v>19</v>
      </c>
      <c r="F92" s="86"/>
      <c r="G92" s="17">
        <v>2</v>
      </c>
      <c r="H92" s="17">
        <v>2</v>
      </c>
      <c r="I92" s="17">
        <v>2</v>
      </c>
      <c r="J92" s="17">
        <v>2</v>
      </c>
      <c r="K92" s="17">
        <v>2</v>
      </c>
      <c r="L92" s="17">
        <v>2</v>
      </c>
      <c r="M92" s="17">
        <v>2</v>
      </c>
      <c r="N92" s="39">
        <v>2</v>
      </c>
      <c r="O92" s="39">
        <v>2</v>
      </c>
      <c r="P92" s="17">
        <v>2</v>
      </c>
      <c r="Q92" s="17">
        <v>2</v>
      </c>
      <c r="R92" s="18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</row>
    <row r="93" spans="1:24" ht="17.399999999999999" x14ac:dyDescent="0.35">
      <c r="A93" s="77"/>
      <c r="B93" s="77"/>
      <c r="C93" s="84" t="s">
        <v>89</v>
      </c>
      <c r="D93" s="84"/>
      <c r="E93" s="85" t="s">
        <v>19</v>
      </c>
      <c r="F93" s="86"/>
      <c r="G93" s="17">
        <v>4</v>
      </c>
      <c r="H93" s="17">
        <v>4</v>
      </c>
      <c r="I93" s="17">
        <v>4</v>
      </c>
      <c r="J93" s="17">
        <v>4</v>
      </c>
      <c r="K93" s="17">
        <v>4</v>
      </c>
      <c r="L93" s="17">
        <v>4</v>
      </c>
      <c r="M93" s="17">
        <v>4</v>
      </c>
      <c r="N93" s="17">
        <v>4</v>
      </c>
      <c r="O93" s="17">
        <v>4</v>
      </c>
      <c r="P93" s="17">
        <v>4</v>
      </c>
      <c r="Q93" s="17">
        <v>4</v>
      </c>
      <c r="R93" s="17">
        <v>4</v>
      </c>
      <c r="S93" s="25">
        <v>0</v>
      </c>
      <c r="T93" s="26">
        <v>0</v>
      </c>
      <c r="U93" s="17">
        <v>0</v>
      </c>
      <c r="V93" s="17">
        <v>0</v>
      </c>
      <c r="W93" s="17">
        <v>0</v>
      </c>
      <c r="X93" s="17">
        <v>0</v>
      </c>
    </row>
    <row r="94" spans="1:24" ht="17.399999999999999" x14ac:dyDescent="0.35">
      <c r="A94" s="77"/>
      <c r="B94" s="77"/>
      <c r="C94" s="84" t="s">
        <v>90</v>
      </c>
      <c r="D94" s="84"/>
      <c r="E94" s="85" t="s">
        <v>19</v>
      </c>
      <c r="F94" s="86"/>
      <c r="G94" s="17">
        <v>8</v>
      </c>
      <c r="H94" s="17">
        <v>4</v>
      </c>
      <c r="I94" s="17">
        <v>4</v>
      </c>
      <c r="J94" s="17">
        <v>4</v>
      </c>
      <c r="K94" s="17">
        <v>4</v>
      </c>
      <c r="L94" s="17">
        <v>4</v>
      </c>
      <c r="M94" s="17">
        <v>4</v>
      </c>
      <c r="N94" s="17">
        <v>4</v>
      </c>
      <c r="O94" s="17">
        <v>4</v>
      </c>
      <c r="P94" s="17">
        <v>4</v>
      </c>
      <c r="Q94" s="17">
        <v>4</v>
      </c>
      <c r="R94" s="17">
        <v>4</v>
      </c>
      <c r="S94" s="26">
        <v>4</v>
      </c>
      <c r="T94" s="25">
        <v>0</v>
      </c>
      <c r="U94" s="17">
        <v>0</v>
      </c>
      <c r="V94" s="17">
        <v>0</v>
      </c>
      <c r="W94" s="17">
        <v>0</v>
      </c>
      <c r="X94" s="17">
        <v>0</v>
      </c>
    </row>
    <row r="95" spans="1:24" ht="17.399999999999999" x14ac:dyDescent="0.35">
      <c r="A95" s="77"/>
      <c r="B95" s="77"/>
      <c r="C95" s="85"/>
      <c r="D95" s="86"/>
      <c r="E95" s="85"/>
      <c r="F95" s="86"/>
      <c r="G95" s="17"/>
      <c r="H95" s="17"/>
      <c r="I95" s="17"/>
      <c r="J95" s="17"/>
      <c r="K95" s="17"/>
      <c r="L95" s="17"/>
      <c r="M95" s="17"/>
      <c r="N95" s="39"/>
      <c r="O95" s="39"/>
      <c r="P95" s="17"/>
      <c r="Q95" s="17"/>
      <c r="R95" s="17"/>
      <c r="S95" s="26"/>
      <c r="T95" s="28">
        <v>4</v>
      </c>
      <c r="U95" s="17"/>
      <c r="V95" s="17"/>
      <c r="W95" s="17"/>
      <c r="X95" s="17"/>
    </row>
    <row r="96" spans="1:24" ht="17.399999999999999" x14ac:dyDescent="0.35">
      <c r="A96" s="77"/>
      <c r="B96" s="77"/>
      <c r="C96" s="84" t="s">
        <v>91</v>
      </c>
      <c r="D96" s="84"/>
      <c r="E96" s="85" t="s">
        <v>19</v>
      </c>
      <c r="F96" s="86"/>
      <c r="G96" s="17">
        <v>7</v>
      </c>
      <c r="H96" s="17">
        <v>4</v>
      </c>
      <c r="I96" s="17">
        <v>4</v>
      </c>
      <c r="J96" s="17">
        <v>4</v>
      </c>
      <c r="K96" s="17">
        <v>4</v>
      </c>
      <c r="L96" s="17">
        <v>4</v>
      </c>
      <c r="M96" s="17">
        <v>4</v>
      </c>
      <c r="N96" s="17">
        <v>4</v>
      </c>
      <c r="O96" s="17">
        <v>4</v>
      </c>
      <c r="P96" s="17">
        <v>4</v>
      </c>
      <c r="Q96" s="17">
        <v>4</v>
      </c>
      <c r="R96" s="17">
        <v>4</v>
      </c>
      <c r="S96" s="17">
        <v>4</v>
      </c>
      <c r="T96" s="17">
        <v>4</v>
      </c>
      <c r="U96" s="25">
        <v>0</v>
      </c>
      <c r="V96" s="17">
        <v>0</v>
      </c>
      <c r="W96" s="17">
        <v>0</v>
      </c>
      <c r="X96" s="17">
        <v>0</v>
      </c>
    </row>
    <row r="97" spans="1:24" ht="17.399999999999999" x14ac:dyDescent="0.35">
      <c r="A97" s="77"/>
      <c r="B97" s="77"/>
      <c r="C97" s="85"/>
      <c r="D97" s="86"/>
      <c r="E97" s="31"/>
      <c r="F97" s="32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28">
        <v>3</v>
      </c>
      <c r="V97" s="17"/>
      <c r="W97" s="17"/>
      <c r="X97" s="17"/>
    </row>
    <row r="98" spans="1:24" ht="17.399999999999999" x14ac:dyDescent="0.35">
      <c r="A98" s="77"/>
      <c r="B98" s="77"/>
      <c r="C98" s="84" t="s">
        <v>92</v>
      </c>
      <c r="D98" s="84"/>
      <c r="E98" s="85" t="s">
        <v>19</v>
      </c>
      <c r="F98" s="86"/>
      <c r="G98" s="17">
        <v>4</v>
      </c>
      <c r="H98" s="17">
        <v>4</v>
      </c>
      <c r="I98" s="17">
        <v>4</v>
      </c>
      <c r="J98" s="17">
        <v>4</v>
      </c>
      <c r="K98" s="17">
        <v>4</v>
      </c>
      <c r="L98" s="17">
        <v>4</v>
      </c>
      <c r="M98" s="17">
        <v>4</v>
      </c>
      <c r="N98" s="17">
        <v>4</v>
      </c>
      <c r="O98" s="17">
        <v>4</v>
      </c>
      <c r="P98" s="17">
        <v>4</v>
      </c>
      <c r="Q98" s="17">
        <v>4</v>
      </c>
      <c r="R98" s="17">
        <v>4</v>
      </c>
      <c r="S98" s="17">
        <v>4</v>
      </c>
      <c r="T98" s="17">
        <v>4</v>
      </c>
      <c r="U98" s="17">
        <v>4</v>
      </c>
      <c r="V98" s="25">
        <v>0</v>
      </c>
      <c r="W98" s="17">
        <v>0</v>
      </c>
      <c r="X98" s="17">
        <v>0</v>
      </c>
    </row>
    <row r="99" spans="1:24" ht="17.399999999999999" x14ac:dyDescent="0.35">
      <c r="A99" s="77"/>
      <c r="B99" s="87" t="s">
        <v>27</v>
      </c>
      <c r="C99" s="84" t="s">
        <v>79</v>
      </c>
      <c r="D99" s="84"/>
      <c r="E99" s="85" t="s">
        <v>19</v>
      </c>
      <c r="F99" s="86"/>
      <c r="G99" s="17">
        <v>1</v>
      </c>
      <c r="H99" s="17">
        <v>4</v>
      </c>
      <c r="I99" s="17">
        <v>4</v>
      </c>
      <c r="J99" s="17">
        <v>4</v>
      </c>
      <c r="K99" s="17">
        <v>4</v>
      </c>
      <c r="L99" s="17">
        <v>4</v>
      </c>
      <c r="M99" s="17">
        <v>4</v>
      </c>
      <c r="N99" s="17">
        <v>4</v>
      </c>
      <c r="O99" s="17">
        <v>4</v>
      </c>
      <c r="P99" s="17">
        <v>1</v>
      </c>
      <c r="Q99" s="25">
        <v>0</v>
      </c>
      <c r="R99" s="24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</row>
    <row r="100" spans="1:24" ht="17.399999999999999" x14ac:dyDescent="0.35">
      <c r="A100" s="77"/>
      <c r="B100" s="88"/>
      <c r="C100" s="85"/>
      <c r="D100" s="86"/>
      <c r="E100" s="20"/>
      <c r="F100" s="21"/>
      <c r="G100" s="17"/>
      <c r="H100" s="17"/>
      <c r="I100" s="17"/>
      <c r="J100" s="17"/>
      <c r="K100" s="17"/>
      <c r="L100" s="17"/>
      <c r="M100" s="17"/>
      <c r="N100" s="39"/>
      <c r="O100" s="39"/>
      <c r="P100" s="39"/>
      <c r="Q100" s="30">
        <v>1</v>
      </c>
      <c r="R100" s="24"/>
      <c r="S100" s="17"/>
      <c r="T100" s="17"/>
      <c r="U100" s="17"/>
      <c r="V100" s="17"/>
      <c r="W100" s="17"/>
      <c r="X100" s="17"/>
    </row>
    <row r="101" spans="1:24" ht="16.8" x14ac:dyDescent="0.3">
      <c r="A101" s="77"/>
      <c r="B101" s="88"/>
      <c r="C101" s="84" t="s">
        <v>80</v>
      </c>
      <c r="D101" s="84"/>
      <c r="E101" s="85" t="s">
        <v>19</v>
      </c>
      <c r="F101" s="86"/>
      <c r="G101" s="17">
        <v>1</v>
      </c>
      <c r="H101" s="17">
        <v>4</v>
      </c>
      <c r="I101" s="17">
        <v>4</v>
      </c>
      <c r="J101" s="17">
        <v>4</v>
      </c>
      <c r="K101" s="17">
        <v>4</v>
      </c>
      <c r="L101" s="17">
        <v>4</v>
      </c>
      <c r="M101" s="17">
        <v>4</v>
      </c>
      <c r="N101" s="17">
        <v>4</v>
      </c>
      <c r="O101" s="17">
        <v>4</v>
      </c>
      <c r="P101" s="17">
        <v>4</v>
      </c>
      <c r="Q101" s="17">
        <v>1</v>
      </c>
      <c r="R101" s="18">
        <v>0</v>
      </c>
      <c r="S101" s="24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</row>
    <row r="102" spans="1:24" ht="16.8" x14ac:dyDescent="0.3">
      <c r="A102" s="77"/>
      <c r="B102" s="88"/>
      <c r="C102" s="85"/>
      <c r="D102" s="86"/>
      <c r="E102" s="20"/>
      <c r="F102" s="21"/>
      <c r="G102" s="17"/>
      <c r="H102" s="17"/>
      <c r="I102" s="17"/>
      <c r="J102" s="17"/>
      <c r="K102" s="17"/>
      <c r="L102" s="17"/>
      <c r="M102" s="17"/>
      <c r="N102" s="39"/>
      <c r="O102" s="39"/>
      <c r="P102" s="39"/>
      <c r="Q102" s="17"/>
      <c r="R102" s="29">
        <v>1</v>
      </c>
      <c r="S102" s="24"/>
      <c r="T102" s="17"/>
      <c r="U102" s="17"/>
      <c r="V102" s="17"/>
      <c r="W102" s="17"/>
      <c r="X102" s="17"/>
    </row>
    <row r="103" spans="1:24" ht="16.8" x14ac:dyDescent="0.3">
      <c r="A103" s="77"/>
      <c r="B103" s="88"/>
      <c r="C103" s="99" t="s">
        <v>81</v>
      </c>
      <c r="D103" s="100"/>
      <c r="E103" s="85" t="s">
        <v>19</v>
      </c>
      <c r="F103" s="86"/>
      <c r="G103" s="17">
        <v>1</v>
      </c>
      <c r="H103" s="17">
        <v>4</v>
      </c>
      <c r="I103" s="17">
        <v>4</v>
      </c>
      <c r="J103" s="17">
        <v>4</v>
      </c>
      <c r="K103" s="17">
        <v>4</v>
      </c>
      <c r="L103" s="17">
        <v>4</v>
      </c>
      <c r="M103" s="17">
        <v>4</v>
      </c>
      <c r="N103" s="17">
        <v>4</v>
      </c>
      <c r="O103" s="17">
        <v>4</v>
      </c>
      <c r="P103" s="17">
        <v>4</v>
      </c>
      <c r="Q103" s="17">
        <v>4</v>
      </c>
      <c r="R103" s="17">
        <v>1</v>
      </c>
      <c r="S103" s="18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</row>
    <row r="104" spans="1:24" ht="16.8" x14ac:dyDescent="0.3">
      <c r="A104" s="77"/>
      <c r="B104" s="88"/>
      <c r="C104" s="36"/>
      <c r="D104" s="37"/>
      <c r="E104" s="31"/>
      <c r="F104" s="32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29">
        <v>1</v>
      </c>
      <c r="T104" s="17"/>
      <c r="U104" s="17"/>
      <c r="V104" s="17"/>
      <c r="W104" s="17"/>
      <c r="X104" s="17"/>
    </row>
    <row r="105" spans="1:24" ht="17.399999999999999" x14ac:dyDescent="0.35">
      <c r="A105" s="77"/>
      <c r="B105" s="88"/>
      <c r="C105" s="84" t="s">
        <v>82</v>
      </c>
      <c r="D105" s="84"/>
      <c r="E105" s="85" t="s">
        <v>19</v>
      </c>
      <c r="F105" s="86"/>
      <c r="G105" s="17">
        <v>4</v>
      </c>
      <c r="H105" s="17">
        <v>4</v>
      </c>
      <c r="I105" s="17">
        <v>4</v>
      </c>
      <c r="J105" s="17">
        <v>4</v>
      </c>
      <c r="K105" s="17">
        <v>4</v>
      </c>
      <c r="L105" s="17">
        <v>4</v>
      </c>
      <c r="M105" s="17">
        <v>4</v>
      </c>
      <c r="N105" s="17">
        <v>4</v>
      </c>
      <c r="O105" s="17">
        <v>4</v>
      </c>
      <c r="P105" s="17">
        <v>4</v>
      </c>
      <c r="Q105" s="17">
        <v>4</v>
      </c>
      <c r="R105" s="17">
        <v>4</v>
      </c>
      <c r="S105" s="17">
        <v>4</v>
      </c>
      <c r="T105" s="25">
        <v>0</v>
      </c>
      <c r="U105" s="26">
        <v>0</v>
      </c>
      <c r="V105" s="26">
        <v>0</v>
      </c>
      <c r="W105" s="26">
        <v>0</v>
      </c>
      <c r="X105" s="17">
        <v>0</v>
      </c>
    </row>
    <row r="106" spans="1:24" ht="17.399999999999999" x14ac:dyDescent="0.35">
      <c r="A106" s="77"/>
      <c r="B106" s="88"/>
      <c r="C106" s="84" t="s">
        <v>83</v>
      </c>
      <c r="D106" s="84"/>
      <c r="E106" s="85" t="s">
        <v>19</v>
      </c>
      <c r="F106" s="86"/>
      <c r="G106" s="17">
        <v>8</v>
      </c>
      <c r="H106" s="17">
        <v>4</v>
      </c>
      <c r="I106" s="17">
        <v>4</v>
      </c>
      <c r="J106" s="17">
        <v>4</v>
      </c>
      <c r="K106" s="17">
        <v>4</v>
      </c>
      <c r="L106" s="17">
        <v>4</v>
      </c>
      <c r="M106" s="17">
        <v>4</v>
      </c>
      <c r="N106" s="17">
        <v>4</v>
      </c>
      <c r="O106" s="17">
        <v>4</v>
      </c>
      <c r="P106" s="17">
        <v>4</v>
      </c>
      <c r="Q106" s="17">
        <v>4</v>
      </c>
      <c r="R106" s="17">
        <v>4</v>
      </c>
      <c r="S106" s="17">
        <v>4</v>
      </c>
      <c r="T106" s="17">
        <v>4</v>
      </c>
      <c r="U106" s="25">
        <v>0</v>
      </c>
      <c r="V106" s="26">
        <v>0</v>
      </c>
      <c r="W106" s="26">
        <v>0</v>
      </c>
      <c r="X106" s="17">
        <v>0</v>
      </c>
    </row>
    <row r="107" spans="1:24" ht="17.399999999999999" x14ac:dyDescent="0.35">
      <c r="A107" s="77"/>
      <c r="B107" s="88"/>
      <c r="C107" s="85"/>
      <c r="D107" s="86"/>
      <c r="E107" s="20"/>
      <c r="F107" s="21"/>
      <c r="G107" s="17"/>
      <c r="H107" s="17"/>
      <c r="I107" s="17"/>
      <c r="J107" s="17"/>
      <c r="K107" s="17"/>
      <c r="L107" s="17"/>
      <c r="M107" s="17"/>
      <c r="N107" s="39"/>
      <c r="O107" s="39"/>
      <c r="P107" s="39"/>
      <c r="Q107" s="17"/>
      <c r="R107" s="17"/>
      <c r="S107" s="17"/>
      <c r="T107" s="26"/>
      <c r="U107" s="28">
        <v>4</v>
      </c>
      <c r="V107" s="26"/>
      <c r="W107" s="26"/>
      <c r="X107" s="17"/>
    </row>
    <row r="108" spans="1:24" ht="17.399999999999999" x14ac:dyDescent="0.35">
      <c r="A108" s="77"/>
      <c r="B108" s="88"/>
      <c r="C108" s="84" t="s">
        <v>84</v>
      </c>
      <c r="D108" s="84"/>
      <c r="E108" s="85" t="s">
        <v>19</v>
      </c>
      <c r="F108" s="86"/>
      <c r="G108" s="17">
        <v>8</v>
      </c>
      <c r="H108" s="17">
        <v>4</v>
      </c>
      <c r="I108" s="17">
        <v>4</v>
      </c>
      <c r="J108" s="17">
        <v>4</v>
      </c>
      <c r="K108" s="17">
        <v>4</v>
      </c>
      <c r="L108" s="17">
        <v>4</v>
      </c>
      <c r="M108" s="17">
        <v>4</v>
      </c>
      <c r="N108" s="17">
        <v>4</v>
      </c>
      <c r="O108" s="17">
        <v>4</v>
      </c>
      <c r="P108" s="17">
        <v>4</v>
      </c>
      <c r="Q108" s="17">
        <v>4</v>
      </c>
      <c r="R108" s="17">
        <v>4</v>
      </c>
      <c r="S108" s="17">
        <v>4</v>
      </c>
      <c r="T108" s="17">
        <v>4</v>
      </c>
      <c r="U108" s="26">
        <v>8</v>
      </c>
      <c r="V108" s="25">
        <v>0</v>
      </c>
      <c r="W108" s="26">
        <v>0</v>
      </c>
      <c r="X108" s="17">
        <v>0</v>
      </c>
    </row>
    <row r="109" spans="1:24" ht="17.399999999999999" x14ac:dyDescent="0.35">
      <c r="A109" s="77"/>
      <c r="B109" s="88"/>
      <c r="C109" s="85"/>
      <c r="D109" s="86"/>
      <c r="E109" s="31"/>
      <c r="F109" s="32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26"/>
      <c r="V109" s="28">
        <v>4</v>
      </c>
      <c r="W109" s="26"/>
      <c r="X109" s="17"/>
    </row>
    <row r="110" spans="1:24" ht="17.399999999999999" x14ac:dyDescent="0.35">
      <c r="A110" s="77"/>
      <c r="B110" s="88"/>
      <c r="C110" s="84" t="s">
        <v>96</v>
      </c>
      <c r="D110" s="84"/>
      <c r="E110" s="85" t="s">
        <v>19</v>
      </c>
      <c r="F110" s="86"/>
      <c r="G110" s="17">
        <v>2</v>
      </c>
      <c r="H110" s="17">
        <v>4</v>
      </c>
      <c r="I110" s="17">
        <v>4</v>
      </c>
      <c r="J110" s="17">
        <v>4</v>
      </c>
      <c r="K110" s="17">
        <v>4</v>
      </c>
      <c r="L110" s="17">
        <v>4</v>
      </c>
      <c r="M110" s="17">
        <v>4</v>
      </c>
      <c r="N110" s="17">
        <v>4</v>
      </c>
      <c r="O110" s="17">
        <v>4</v>
      </c>
      <c r="P110" s="17">
        <v>4</v>
      </c>
      <c r="Q110" s="17">
        <v>4</v>
      </c>
      <c r="R110" s="17">
        <v>4</v>
      </c>
      <c r="S110" s="17">
        <v>4</v>
      </c>
      <c r="T110" s="17">
        <v>4</v>
      </c>
      <c r="U110" s="17">
        <v>4</v>
      </c>
      <c r="V110" s="17">
        <v>2</v>
      </c>
      <c r="W110" s="25">
        <v>0</v>
      </c>
      <c r="X110" s="17">
        <v>0</v>
      </c>
    </row>
    <row r="111" spans="1:24" ht="17.399999999999999" x14ac:dyDescent="0.35">
      <c r="A111" s="77"/>
      <c r="B111" s="89"/>
      <c r="C111" s="85"/>
      <c r="D111" s="86"/>
      <c r="E111" s="31"/>
      <c r="F111" s="32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30">
        <v>2</v>
      </c>
      <c r="X111" s="17"/>
    </row>
    <row r="112" spans="1:24" ht="17.399999999999999" x14ac:dyDescent="0.35">
      <c r="A112" s="77"/>
      <c r="B112" s="77" t="s">
        <v>100</v>
      </c>
      <c r="C112" s="84" t="s">
        <v>101</v>
      </c>
      <c r="D112" s="84"/>
      <c r="E112" s="85" t="s">
        <v>19</v>
      </c>
      <c r="F112" s="86"/>
      <c r="G112" s="17">
        <v>2</v>
      </c>
      <c r="H112" s="17">
        <v>8</v>
      </c>
      <c r="I112" s="17">
        <v>8</v>
      </c>
      <c r="J112" s="17">
        <v>8</v>
      </c>
      <c r="K112" s="17">
        <v>8</v>
      </c>
      <c r="L112" s="17">
        <v>8</v>
      </c>
      <c r="M112" s="17">
        <v>8</v>
      </c>
      <c r="N112" s="17">
        <v>8</v>
      </c>
      <c r="O112" s="17">
        <v>8</v>
      </c>
      <c r="P112" s="17">
        <v>8</v>
      </c>
      <c r="Q112" s="17">
        <v>8</v>
      </c>
      <c r="R112" s="17">
        <v>8</v>
      </c>
      <c r="S112" s="17">
        <v>8</v>
      </c>
      <c r="T112" s="17">
        <v>8</v>
      </c>
      <c r="U112" s="17">
        <v>8</v>
      </c>
      <c r="V112" s="17">
        <v>8</v>
      </c>
      <c r="W112" s="26">
        <v>2</v>
      </c>
      <c r="X112" s="25">
        <v>0</v>
      </c>
    </row>
    <row r="113" spans="1:24" ht="17.399999999999999" x14ac:dyDescent="0.35">
      <c r="A113" s="77"/>
      <c r="B113" s="77"/>
      <c r="C113" s="85"/>
      <c r="D113" s="86"/>
      <c r="E113" s="31"/>
      <c r="F113" s="32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26"/>
      <c r="X113" s="30">
        <v>2</v>
      </c>
    </row>
    <row r="114" spans="1:24" ht="17.399999999999999" x14ac:dyDescent="0.35">
      <c r="A114" s="77"/>
      <c r="B114" s="77"/>
      <c r="C114" s="84" t="s">
        <v>102</v>
      </c>
      <c r="D114" s="84"/>
      <c r="E114" s="85" t="s">
        <v>19</v>
      </c>
      <c r="F114" s="86"/>
      <c r="G114" s="17">
        <v>2</v>
      </c>
      <c r="H114" s="17">
        <v>8</v>
      </c>
      <c r="I114" s="17">
        <v>8</v>
      </c>
      <c r="J114" s="17">
        <v>8</v>
      </c>
      <c r="K114" s="17">
        <v>8</v>
      </c>
      <c r="L114" s="17">
        <v>8</v>
      </c>
      <c r="M114" s="17">
        <v>8</v>
      </c>
      <c r="N114" s="17">
        <v>8</v>
      </c>
      <c r="O114" s="17">
        <v>8</v>
      </c>
      <c r="P114" s="17">
        <v>8</v>
      </c>
      <c r="Q114" s="17">
        <v>8</v>
      </c>
      <c r="R114" s="17">
        <v>8</v>
      </c>
      <c r="S114" s="17">
        <v>8</v>
      </c>
      <c r="T114" s="17">
        <v>8</v>
      </c>
      <c r="U114" s="17">
        <v>8</v>
      </c>
      <c r="V114" s="17">
        <v>8</v>
      </c>
      <c r="W114" s="17">
        <v>8</v>
      </c>
      <c r="X114" s="26">
        <v>2</v>
      </c>
    </row>
    <row r="115" spans="1:24" ht="16.8" x14ac:dyDescent="0.3">
      <c r="A115" s="77"/>
      <c r="B115" s="91" t="s">
        <v>14</v>
      </c>
      <c r="C115" s="92"/>
      <c r="D115" s="93"/>
      <c r="E115" s="97" t="s">
        <v>12</v>
      </c>
      <c r="F115" s="98"/>
      <c r="G115" s="85">
        <f>SUM(G16:G114)</f>
        <v>214.5</v>
      </c>
      <c r="H115" s="86"/>
      <c r="I115" s="17">
        <v>330</v>
      </c>
      <c r="J115" s="17">
        <f>SUM(J16:J114)-J17-J19</f>
        <v>299</v>
      </c>
      <c r="K115" s="17">
        <f>SUM(K16:K114)-K21</f>
        <v>297</v>
      </c>
      <c r="L115" s="17">
        <f>SUM(L16:L114)</f>
        <v>296.5</v>
      </c>
      <c r="M115" s="17">
        <f>SUM(M16:M114)-M25</f>
        <v>283</v>
      </c>
      <c r="N115" s="17">
        <f>SUM(N16:N114)-N32-N45-N47</f>
        <v>249</v>
      </c>
      <c r="O115" s="17">
        <f>SUM(O16:O114)-O34-O49-O51-O75</f>
        <v>216</v>
      </c>
      <c r="P115" s="17">
        <f>SUM(P16:P114)</f>
        <v>190</v>
      </c>
      <c r="Q115" s="17">
        <f>SUM(Q16:Q114)-Q38-Q57-Q59-Q79-Q91-Q100</f>
        <v>164</v>
      </c>
      <c r="R115" s="17">
        <f>SUM(R16:R114)+R61+R63-R81-R102</f>
        <v>136</v>
      </c>
      <c r="S115" s="17">
        <f>SUM(S16:S114)-S65-S67+S83-S104</f>
        <v>84</v>
      </c>
      <c r="T115" s="17">
        <f>SUM(T16:T114)-T69-T71+T73+T95-T85</f>
        <v>51</v>
      </c>
      <c r="U115" s="17">
        <f>SUM(U16:U114)+U97+U107-U87</f>
        <v>46</v>
      </c>
      <c r="V115" s="17">
        <f>SUM(V16:V114)+V109</f>
        <v>26</v>
      </c>
      <c r="W115" s="17">
        <f>SUM(W16:W114)-W111</f>
        <v>10</v>
      </c>
      <c r="X115" s="17">
        <f>SUM(X16:X114)-X113</f>
        <v>2</v>
      </c>
    </row>
    <row r="116" spans="1:24" ht="16.8" x14ac:dyDescent="0.3">
      <c r="A116" s="77"/>
      <c r="B116" s="94"/>
      <c r="C116" s="95"/>
      <c r="D116" s="96"/>
      <c r="E116" s="97" t="s">
        <v>13</v>
      </c>
      <c r="F116" s="98"/>
      <c r="G116" s="85">
        <f>SUM(H16:H114)</f>
        <v>330</v>
      </c>
      <c r="H116" s="86"/>
      <c r="I116" s="17">
        <v>330</v>
      </c>
      <c r="J116" s="17">
        <f>SUM(J16:J114)</f>
        <v>305</v>
      </c>
      <c r="K116" s="17">
        <f>SUM(K16:K114)</f>
        <v>299</v>
      </c>
      <c r="L116" s="17">
        <f>SUM(L16:L114)</f>
        <v>296.5</v>
      </c>
      <c r="M116" s="17">
        <f>SUM(M16:M114)</f>
        <v>283.5</v>
      </c>
      <c r="N116" s="17">
        <f>SUM(N16:N114)+O31</f>
        <v>259</v>
      </c>
      <c r="O116" s="17">
        <f>SUM(O16:O114)-O31</f>
        <v>229</v>
      </c>
      <c r="P116" s="17">
        <f t="shared" ref="P116:X116" si="0">SUM(P16:P114)-P37</f>
        <v>188</v>
      </c>
      <c r="Q116" s="17">
        <f t="shared" si="0"/>
        <v>175</v>
      </c>
      <c r="R116" s="17">
        <f t="shared" si="0"/>
        <v>133</v>
      </c>
      <c r="S116" s="17">
        <f t="shared" si="0"/>
        <v>92</v>
      </c>
      <c r="T116" s="17">
        <f t="shared" si="0"/>
        <v>56</v>
      </c>
      <c r="U116" s="17">
        <f t="shared" si="0"/>
        <v>41</v>
      </c>
      <c r="V116" s="17">
        <f t="shared" si="0"/>
        <v>22</v>
      </c>
      <c r="W116" s="17">
        <f t="shared" si="0"/>
        <v>12</v>
      </c>
      <c r="X116" s="17">
        <f t="shared" si="0"/>
        <v>4</v>
      </c>
    </row>
    <row r="117" spans="1:24" ht="17.399999999999999" x14ac:dyDescent="0.35">
      <c r="A117" s="7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</sheetData>
  <mergeCells count="181">
    <mergeCell ref="G115:H115"/>
    <mergeCell ref="G116:H116"/>
    <mergeCell ref="C111:D111"/>
    <mergeCell ref="C113:D113"/>
    <mergeCell ref="C79:D79"/>
    <mergeCell ref="C81:D81"/>
    <mergeCell ref="C85:D85"/>
    <mergeCell ref="C87:D87"/>
    <mergeCell ref="C32:D32"/>
    <mergeCell ref="C34:D34"/>
    <mergeCell ref="C36:D36"/>
    <mergeCell ref="C38:D38"/>
    <mergeCell ref="E92:F92"/>
    <mergeCell ref="E75:F75"/>
    <mergeCell ref="E77:F77"/>
    <mergeCell ref="E83:F83"/>
    <mergeCell ref="E89:F89"/>
    <mergeCell ref="C107:D107"/>
    <mergeCell ref="C95:D95"/>
    <mergeCell ref="C91:D91"/>
    <mergeCell ref="C100:D100"/>
    <mergeCell ref="C102:D102"/>
    <mergeCell ref="C89:D89"/>
    <mergeCell ref="C77:D77"/>
    <mergeCell ref="C25:D25"/>
    <mergeCell ref="C21:D21"/>
    <mergeCell ref="B44:B73"/>
    <mergeCell ref="C73:D73"/>
    <mergeCell ref="C71:D71"/>
    <mergeCell ref="C67:D67"/>
    <mergeCell ref="C65:D65"/>
    <mergeCell ref="C57:D57"/>
    <mergeCell ref="C53:D53"/>
    <mergeCell ref="C55:D55"/>
    <mergeCell ref="C69:D69"/>
    <mergeCell ref="C28:D28"/>
    <mergeCell ref="C63:D63"/>
    <mergeCell ref="C72:D72"/>
    <mergeCell ref="B18:D18"/>
    <mergeCell ref="E18:F18"/>
    <mergeCell ref="E20:F20"/>
    <mergeCell ref="E99:F99"/>
    <mergeCell ref="E101:F101"/>
    <mergeCell ref="E103:F103"/>
    <mergeCell ref="E105:F105"/>
    <mergeCell ref="E106:F106"/>
    <mergeCell ref="E62:F62"/>
    <mergeCell ref="E64:F64"/>
    <mergeCell ref="E66:F66"/>
    <mergeCell ref="E68:F68"/>
    <mergeCell ref="E70:F70"/>
    <mergeCell ref="E72:F72"/>
    <mergeCell ref="E43:F43"/>
    <mergeCell ref="E44:F44"/>
    <mergeCell ref="E46:F46"/>
    <mergeCell ref="E48:F48"/>
    <mergeCell ref="E58:F58"/>
    <mergeCell ref="E91:F91"/>
    <mergeCell ref="E95:F95"/>
    <mergeCell ref="C45:D45"/>
    <mergeCell ref="C47:D47"/>
    <mergeCell ref="C49:D49"/>
    <mergeCell ref="C86:D86"/>
    <mergeCell ref="C97:D97"/>
    <mergeCell ref="E30:F30"/>
    <mergeCell ref="E31:F31"/>
    <mergeCell ref="E33:F33"/>
    <mergeCell ref="E35:F35"/>
    <mergeCell ref="E37:F37"/>
    <mergeCell ref="C41:D41"/>
    <mergeCell ref="C68:D68"/>
    <mergeCell ref="C70:D70"/>
    <mergeCell ref="C82:D82"/>
    <mergeCell ref="C74:D74"/>
    <mergeCell ref="C76:D76"/>
    <mergeCell ref="C78:D78"/>
    <mergeCell ref="C80:D80"/>
    <mergeCell ref="C62:D62"/>
    <mergeCell ref="C64:D64"/>
    <mergeCell ref="C66:D66"/>
    <mergeCell ref="C58:D58"/>
    <mergeCell ref="C60:D60"/>
    <mergeCell ref="C61:D61"/>
    <mergeCell ref="E15:F15"/>
    <mergeCell ref="E16:F16"/>
    <mergeCell ref="E88:F88"/>
    <mergeCell ref="E90:F90"/>
    <mergeCell ref="E50:F50"/>
    <mergeCell ref="E52:F52"/>
    <mergeCell ref="E54:F54"/>
    <mergeCell ref="E56:F56"/>
    <mergeCell ref="E74:F74"/>
    <mergeCell ref="E76:F76"/>
    <mergeCell ref="E78:F78"/>
    <mergeCell ref="E80:F80"/>
    <mergeCell ref="E82:F82"/>
    <mergeCell ref="E61:F61"/>
    <mergeCell ref="E60:F60"/>
    <mergeCell ref="E29:F29"/>
    <mergeCell ref="E28:F28"/>
    <mergeCell ref="E84:F84"/>
    <mergeCell ref="E86:F86"/>
    <mergeCell ref="E98:F98"/>
    <mergeCell ref="C94:D94"/>
    <mergeCell ref="C96:D96"/>
    <mergeCell ref="C98:D98"/>
    <mergeCell ref="E93:F93"/>
    <mergeCell ref="E94:F94"/>
    <mergeCell ref="E96:F96"/>
    <mergeCell ref="B88:B98"/>
    <mergeCell ref="C88:D88"/>
    <mergeCell ref="C90:D90"/>
    <mergeCell ref="C92:D92"/>
    <mergeCell ref="C93:D93"/>
    <mergeCell ref="B115:D116"/>
    <mergeCell ref="E112:F112"/>
    <mergeCell ref="C108:D108"/>
    <mergeCell ref="E114:F114"/>
    <mergeCell ref="C110:D110"/>
    <mergeCell ref="E115:F115"/>
    <mergeCell ref="E116:F116"/>
    <mergeCell ref="E110:F110"/>
    <mergeCell ref="C99:D99"/>
    <mergeCell ref="C101:D101"/>
    <mergeCell ref="C103:D103"/>
    <mergeCell ref="C105:D105"/>
    <mergeCell ref="C106:D106"/>
    <mergeCell ref="E108:F108"/>
    <mergeCell ref="C109:D109"/>
    <mergeCell ref="B99:B111"/>
    <mergeCell ref="B112:B114"/>
    <mergeCell ref="C112:D112"/>
    <mergeCell ref="C114:D114"/>
    <mergeCell ref="B74:B87"/>
    <mergeCell ref="C43:D43"/>
    <mergeCell ref="C44:D44"/>
    <mergeCell ref="C46:D46"/>
    <mergeCell ref="E39:F39"/>
    <mergeCell ref="C37:D37"/>
    <mergeCell ref="E40:F40"/>
    <mergeCell ref="C39:D39"/>
    <mergeCell ref="E41:F41"/>
    <mergeCell ref="C40:D40"/>
    <mergeCell ref="E42:F42"/>
    <mergeCell ref="B31:B43"/>
    <mergeCell ref="C31:D31"/>
    <mergeCell ref="C33:D33"/>
    <mergeCell ref="C35:D35"/>
    <mergeCell ref="C52:D52"/>
    <mergeCell ref="C54:D54"/>
    <mergeCell ref="C56:D56"/>
    <mergeCell ref="C48:D48"/>
    <mergeCell ref="C50:D50"/>
    <mergeCell ref="C51:D51"/>
    <mergeCell ref="C75:D75"/>
    <mergeCell ref="C83:D83"/>
    <mergeCell ref="C84:D84"/>
    <mergeCell ref="A16:A117"/>
    <mergeCell ref="B16:D16"/>
    <mergeCell ref="B20:D20"/>
    <mergeCell ref="A3:B3"/>
    <mergeCell ref="A4:B4"/>
    <mergeCell ref="B6:E6"/>
    <mergeCell ref="B12:C12"/>
    <mergeCell ref="C15:D15"/>
    <mergeCell ref="A1:B1"/>
    <mergeCell ref="A2:B2"/>
    <mergeCell ref="C27:D27"/>
    <mergeCell ref="C29:D29"/>
    <mergeCell ref="C30:D30"/>
    <mergeCell ref="E22:F22"/>
    <mergeCell ref="B22:B30"/>
    <mergeCell ref="C22:D22"/>
    <mergeCell ref="E23:F23"/>
    <mergeCell ref="C23:D23"/>
    <mergeCell ref="E24:F24"/>
    <mergeCell ref="C24:D24"/>
    <mergeCell ref="E26:F26"/>
    <mergeCell ref="C26:D26"/>
    <mergeCell ref="E27:F27"/>
    <mergeCell ref="C42:D42"/>
  </mergeCells>
  <phoneticPr fontId="4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8E95-E966-436F-8B7E-337C24532217}">
  <dimension ref="A1:AF130"/>
  <sheetViews>
    <sheetView zoomScale="55" zoomScaleNormal="55" workbookViewId="0">
      <selection activeCell="C4" sqref="C4"/>
    </sheetView>
  </sheetViews>
  <sheetFormatPr defaultRowHeight="18" x14ac:dyDescent="0.35"/>
  <cols>
    <col min="1" max="1" width="13.6640625" style="44" customWidth="1"/>
    <col min="2" max="2" width="21.109375" style="44" customWidth="1"/>
    <col min="3" max="3" width="55.88671875" style="44" customWidth="1"/>
    <col min="4" max="4" width="12" style="44" customWidth="1"/>
    <col min="5" max="5" width="10.21875" style="44" customWidth="1"/>
    <col min="6" max="6" width="20.109375" style="44" customWidth="1"/>
    <col min="7" max="8" width="6.109375" style="44" customWidth="1"/>
    <col min="9" max="19" width="6" style="44" customWidth="1"/>
    <col min="20" max="20" width="6.109375" style="44" customWidth="1"/>
    <col min="21" max="24" width="6" style="44" customWidth="1"/>
    <col min="25" max="25" width="6.88671875" style="44" bestFit="1" customWidth="1"/>
    <col min="26" max="28" width="6" style="44" customWidth="1"/>
    <col min="29" max="29" width="6.109375" style="44" customWidth="1"/>
    <col min="30" max="30" width="6" style="44" customWidth="1"/>
    <col min="31" max="16384" width="8.88671875" style="44"/>
  </cols>
  <sheetData>
    <row r="1" spans="1:32" ht="18.600000000000001" thickBot="1" x14ac:dyDescent="0.4">
      <c r="A1" s="128" t="s">
        <v>0</v>
      </c>
      <c r="B1" s="128"/>
      <c r="C1" s="40" t="s">
        <v>103</v>
      </c>
      <c r="D1" s="41"/>
      <c r="E1" s="42"/>
      <c r="F1" s="43" t="s">
        <v>5</v>
      </c>
    </row>
    <row r="2" spans="1:32" ht="18.600000000000001" thickBot="1" x14ac:dyDescent="0.4">
      <c r="A2" s="128" t="s">
        <v>1</v>
      </c>
      <c r="B2" s="128"/>
      <c r="C2" s="45" t="s">
        <v>132</v>
      </c>
      <c r="D2" s="41"/>
      <c r="E2" s="46"/>
      <c r="F2" s="47" t="s">
        <v>6</v>
      </c>
    </row>
    <row r="3" spans="1:32" ht="18.600000000000001" thickBot="1" x14ac:dyDescent="0.4">
      <c r="A3" s="128" t="s">
        <v>2</v>
      </c>
      <c r="B3" s="128"/>
      <c r="C3" s="48" t="s">
        <v>191</v>
      </c>
      <c r="D3" s="41"/>
      <c r="E3" s="49"/>
      <c r="F3" s="47" t="s">
        <v>7</v>
      </c>
    </row>
    <row r="4" spans="1:32" ht="18.600000000000001" thickBot="1" x14ac:dyDescent="0.4">
      <c r="A4" s="128" t="s">
        <v>3</v>
      </c>
      <c r="B4" s="128"/>
      <c r="C4" s="48" t="s">
        <v>184</v>
      </c>
      <c r="D4" s="41"/>
      <c r="E4" s="50"/>
      <c r="F4" s="47" t="s">
        <v>8</v>
      </c>
    </row>
    <row r="5" spans="1:32" ht="18.600000000000001" thickBot="1" x14ac:dyDescent="0.4">
      <c r="A5" s="41"/>
      <c r="B5" s="41"/>
      <c r="C5" s="41"/>
      <c r="D5" s="41"/>
      <c r="E5" s="51"/>
      <c r="F5" s="52" t="s">
        <v>9</v>
      </c>
    </row>
    <row r="6" spans="1:32" ht="18.600000000000001" thickBot="1" x14ac:dyDescent="0.4">
      <c r="A6" s="41"/>
      <c r="B6" s="129" t="s">
        <v>177</v>
      </c>
      <c r="C6" s="129"/>
      <c r="D6" s="129"/>
      <c r="E6" s="130"/>
    </row>
    <row r="7" spans="1:32" ht="18.600000000000001" thickBot="1" x14ac:dyDescent="0.4">
      <c r="A7" s="41"/>
      <c r="B7" s="53" t="s">
        <v>10</v>
      </c>
      <c r="C7" s="53" t="s">
        <v>11</v>
      </c>
      <c r="D7" s="53" t="s">
        <v>12</v>
      </c>
      <c r="E7" s="53" t="s">
        <v>13</v>
      </c>
    </row>
    <row r="8" spans="1:32" ht="18.600000000000001" thickBot="1" x14ac:dyDescent="0.4">
      <c r="A8" s="41"/>
      <c r="B8" s="54">
        <v>1</v>
      </c>
      <c r="C8" s="45" t="s">
        <v>60</v>
      </c>
      <c r="D8" s="45">
        <f ca="1">SUMIF($E$16:$F$128,"Đô",$G$16:$G$127)+SUMIF($E$16:$F$128,"All team",$G$16:$G$127)/4</f>
        <v>46</v>
      </c>
      <c r="E8" s="45">
        <f ca="1">SUMIF($E$16:$F$128,"Đô",$H$16:$H$127)+SUMIF($E$16:$F$128,"All team",$H$16:$H$127)/4</f>
        <v>58</v>
      </c>
    </row>
    <row r="9" spans="1:32" ht="18.600000000000001" thickBot="1" x14ac:dyDescent="0.4">
      <c r="A9" s="41"/>
      <c r="B9" s="54">
        <v>2</v>
      </c>
      <c r="C9" s="45" t="s">
        <v>61</v>
      </c>
      <c r="D9" s="45">
        <f ca="1">SUMIF($E$16:$F$128,"Việt",$G$16:$G$127)+SUMIF($E$16:$F$128,"All team",$G$16:$G$127)/4</f>
        <v>82</v>
      </c>
      <c r="E9" s="45">
        <f ca="1">SUMIF($E$16:$F$128,"Việt",$H$16:$H$127)+SUMIF($E$16:$F$128,"All team",$H$16:$H$127)/4</f>
        <v>117</v>
      </c>
    </row>
    <row r="10" spans="1:32" ht="18.600000000000001" thickBot="1" x14ac:dyDescent="0.4">
      <c r="A10" s="41"/>
      <c r="B10" s="54">
        <v>3</v>
      </c>
      <c r="C10" s="45" t="s">
        <v>62</v>
      </c>
      <c r="D10" s="45">
        <f ca="1">SUMIF($E$16:$F$128,"Lợi",$G$16:$G$127)+SUMIF($E$16:$F$128,"All team",$G$16:$G$127)/4</f>
        <v>72.5</v>
      </c>
      <c r="E10" s="45">
        <f ca="1">SUMIF($E$16:$F$128,"Lợi",$H$16:$H$127)+SUMIF($E$16:$F$128,"All team",$H$16:$H$127)/4</f>
        <v>110</v>
      </c>
    </row>
    <row r="11" spans="1:32" ht="18.600000000000001" thickBot="1" x14ac:dyDescent="0.4">
      <c r="A11" s="41"/>
      <c r="B11" s="54">
        <v>4</v>
      </c>
      <c r="C11" s="45" t="s">
        <v>63</v>
      </c>
      <c r="D11" s="45">
        <f ca="1">SUMIF($E$16:$F$128,"Nguyên",$G$16:$G$127)+SUMIF($E$16:$F$128,"All team",$G$16:$G$127)/4</f>
        <v>44</v>
      </c>
      <c r="E11" s="45">
        <f ca="1">SUMIF($E$16:$F$128,"Nguyên",$H$16:$H$127)+SUMIF($E$16:$F$128,"All team",$H$16:$H$127)/4</f>
        <v>49</v>
      </c>
    </row>
    <row r="12" spans="1:32" ht="18.600000000000001" thickBot="1" x14ac:dyDescent="0.4">
      <c r="A12" s="41"/>
      <c r="B12" s="131" t="s">
        <v>14</v>
      </c>
      <c r="C12" s="131"/>
      <c r="D12" s="55">
        <f ca="1">SUM(D8:D11)</f>
        <v>244.5</v>
      </c>
      <c r="E12" s="55">
        <f ca="1">SUM(E8:E11)</f>
        <v>334</v>
      </c>
    </row>
    <row r="13" spans="1:32" x14ac:dyDescent="0.35">
      <c r="A13" s="41"/>
    </row>
    <row r="15" spans="1:32" ht="58.2" x14ac:dyDescent="0.35">
      <c r="A15" s="56" t="s">
        <v>15</v>
      </c>
      <c r="B15" s="56" t="s">
        <v>16</v>
      </c>
      <c r="C15" s="132" t="s">
        <v>17</v>
      </c>
      <c r="D15" s="132"/>
      <c r="E15" s="133" t="s">
        <v>18</v>
      </c>
      <c r="F15" s="134"/>
      <c r="G15" s="57" t="s">
        <v>12</v>
      </c>
      <c r="H15" s="57" t="s">
        <v>13</v>
      </c>
      <c r="I15" s="58" t="s">
        <v>106</v>
      </c>
      <c r="J15" s="58" t="s">
        <v>108</v>
      </c>
      <c r="K15" s="58" t="s">
        <v>109</v>
      </c>
      <c r="L15" s="58" t="s">
        <v>110</v>
      </c>
      <c r="M15" s="58" t="s">
        <v>111</v>
      </c>
      <c r="N15" s="58" t="s">
        <v>112</v>
      </c>
      <c r="O15" s="58" t="s">
        <v>113</v>
      </c>
      <c r="P15" s="58" t="s">
        <v>114</v>
      </c>
      <c r="Q15" s="59" t="s">
        <v>115</v>
      </c>
      <c r="R15" s="59" t="s">
        <v>116</v>
      </c>
      <c r="S15" s="59" t="s">
        <v>117</v>
      </c>
      <c r="T15" s="59" t="s">
        <v>118</v>
      </c>
      <c r="U15" s="59" t="s">
        <v>119</v>
      </c>
      <c r="V15" s="59" t="s">
        <v>120</v>
      </c>
      <c r="W15" s="59" t="s">
        <v>121</v>
      </c>
      <c r="X15" s="59" t="s">
        <v>122</v>
      </c>
      <c r="Y15" s="59" t="s">
        <v>123</v>
      </c>
      <c r="Z15" s="59" t="s">
        <v>124</v>
      </c>
      <c r="AA15" s="59" t="s">
        <v>125</v>
      </c>
      <c r="AB15" s="59" t="s">
        <v>126</v>
      </c>
      <c r="AC15" s="59" t="s">
        <v>127</v>
      </c>
      <c r="AD15" s="59" t="s">
        <v>128</v>
      </c>
      <c r="AE15" s="59" t="s">
        <v>129</v>
      </c>
      <c r="AF15" s="59" t="s">
        <v>107</v>
      </c>
    </row>
    <row r="16" spans="1:32" x14ac:dyDescent="0.35">
      <c r="A16" s="121" t="s">
        <v>178</v>
      </c>
      <c r="B16" s="127" t="s">
        <v>130</v>
      </c>
      <c r="C16" s="127"/>
      <c r="D16" s="127"/>
      <c r="E16" s="115" t="s">
        <v>93</v>
      </c>
      <c r="F16" s="116"/>
      <c r="G16" s="60">
        <v>3</v>
      </c>
      <c r="H16" s="60">
        <v>4</v>
      </c>
      <c r="I16" s="60">
        <v>3</v>
      </c>
      <c r="J16" s="61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>
        <v>0</v>
      </c>
      <c r="AE16" s="60">
        <v>0</v>
      </c>
      <c r="AF16" s="60">
        <v>0</v>
      </c>
    </row>
    <row r="17" spans="1:32" x14ac:dyDescent="0.35">
      <c r="A17" s="122"/>
      <c r="B17" s="62"/>
      <c r="C17" s="63"/>
      <c r="D17" s="64"/>
      <c r="E17" s="65"/>
      <c r="F17" s="66"/>
      <c r="G17" s="60"/>
      <c r="H17" s="60"/>
      <c r="I17" s="60"/>
      <c r="J17" s="67">
        <v>3</v>
      </c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8"/>
      <c r="Z17" s="68"/>
      <c r="AA17" s="68"/>
      <c r="AB17" s="68"/>
      <c r="AC17" s="68"/>
      <c r="AD17" s="68"/>
      <c r="AE17" s="68"/>
      <c r="AF17" s="68"/>
    </row>
    <row r="18" spans="1:32" x14ac:dyDescent="0.35">
      <c r="A18" s="122"/>
      <c r="B18" s="124" t="s">
        <v>131</v>
      </c>
      <c r="C18" s="125"/>
      <c r="D18" s="126"/>
      <c r="E18" s="115" t="s">
        <v>19</v>
      </c>
      <c r="F18" s="116"/>
      <c r="G18" s="60">
        <v>3</v>
      </c>
      <c r="H18" s="60">
        <v>4</v>
      </c>
      <c r="I18" s="60">
        <v>3</v>
      </c>
      <c r="J18" s="61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</row>
    <row r="19" spans="1:32" x14ac:dyDescent="0.35">
      <c r="A19" s="122"/>
      <c r="B19" s="62"/>
      <c r="C19" s="63"/>
      <c r="D19" s="64"/>
      <c r="E19" s="65"/>
      <c r="F19" s="66"/>
      <c r="G19" s="60"/>
      <c r="H19" s="60"/>
      <c r="I19" s="60"/>
      <c r="J19" s="67">
        <v>3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8"/>
      <c r="Z19" s="68"/>
      <c r="AA19" s="68"/>
      <c r="AB19" s="68"/>
      <c r="AC19" s="68"/>
      <c r="AD19" s="68"/>
      <c r="AE19" s="68"/>
      <c r="AF19" s="68"/>
    </row>
    <row r="20" spans="1:32" x14ac:dyDescent="0.35">
      <c r="A20" s="122"/>
      <c r="B20" s="127" t="s">
        <v>179</v>
      </c>
      <c r="C20" s="127"/>
      <c r="D20" s="127"/>
      <c r="E20" s="115" t="s">
        <v>19</v>
      </c>
      <c r="F20" s="116"/>
      <c r="G20" s="60">
        <v>2</v>
      </c>
      <c r="H20" s="60">
        <v>4</v>
      </c>
      <c r="I20" s="60">
        <v>6</v>
      </c>
      <c r="J20" s="60">
        <v>2</v>
      </c>
      <c r="K20" s="61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</row>
    <row r="21" spans="1:32" x14ac:dyDescent="0.35">
      <c r="A21" s="122"/>
      <c r="B21" s="69"/>
      <c r="C21" s="115"/>
      <c r="D21" s="116"/>
      <c r="E21" s="65"/>
      <c r="F21" s="66"/>
      <c r="G21" s="60"/>
      <c r="H21" s="60"/>
      <c r="I21" s="60"/>
      <c r="J21" s="60"/>
      <c r="K21" s="67">
        <v>2</v>
      </c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8"/>
      <c r="Z21" s="68"/>
      <c r="AA21" s="68"/>
      <c r="AB21" s="68"/>
      <c r="AC21" s="68"/>
      <c r="AD21" s="68"/>
      <c r="AE21" s="68"/>
      <c r="AF21" s="68"/>
    </row>
    <row r="22" spans="1:32" x14ac:dyDescent="0.35">
      <c r="A22" s="122"/>
      <c r="B22" s="120" t="s">
        <v>20</v>
      </c>
      <c r="C22" s="117" t="s">
        <v>133</v>
      </c>
      <c r="D22" s="117"/>
      <c r="E22" s="115" t="s">
        <v>45</v>
      </c>
      <c r="F22" s="116"/>
      <c r="G22" s="60">
        <v>1</v>
      </c>
      <c r="H22" s="60">
        <v>1</v>
      </c>
      <c r="I22" s="60">
        <v>1</v>
      </c>
      <c r="J22" s="60">
        <v>1</v>
      </c>
      <c r="K22" s="60">
        <v>1</v>
      </c>
      <c r="L22" s="70">
        <v>1</v>
      </c>
      <c r="M22" s="61">
        <v>0</v>
      </c>
      <c r="N22" s="70">
        <v>0</v>
      </c>
      <c r="O22" s="70">
        <v>0</v>
      </c>
      <c r="P22" s="7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</row>
    <row r="23" spans="1:32" x14ac:dyDescent="0.35">
      <c r="A23" s="122"/>
      <c r="B23" s="120"/>
      <c r="C23" s="117" t="s">
        <v>134</v>
      </c>
      <c r="D23" s="117"/>
      <c r="E23" s="115" t="s">
        <v>45</v>
      </c>
      <c r="F23" s="116"/>
      <c r="G23" s="60">
        <v>1</v>
      </c>
      <c r="H23" s="60">
        <v>1</v>
      </c>
      <c r="I23" s="60">
        <v>1</v>
      </c>
      <c r="J23" s="60">
        <v>1</v>
      </c>
      <c r="K23" s="60">
        <v>1</v>
      </c>
      <c r="L23" s="70">
        <v>1</v>
      </c>
      <c r="M23" s="61">
        <v>0</v>
      </c>
      <c r="N23" s="70">
        <v>0</v>
      </c>
      <c r="O23" s="70">
        <v>0</v>
      </c>
      <c r="P23" s="7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</row>
    <row r="24" spans="1:32" x14ac:dyDescent="0.35">
      <c r="A24" s="122"/>
      <c r="B24" s="120"/>
      <c r="C24" s="117" t="s">
        <v>135</v>
      </c>
      <c r="D24" s="117"/>
      <c r="E24" s="115" t="s">
        <v>45</v>
      </c>
      <c r="F24" s="116"/>
      <c r="G24" s="60">
        <v>0.5</v>
      </c>
      <c r="H24" s="60">
        <v>1</v>
      </c>
      <c r="I24" s="60">
        <v>1</v>
      </c>
      <c r="J24" s="60">
        <v>1</v>
      </c>
      <c r="K24" s="60">
        <v>1</v>
      </c>
      <c r="L24" s="70">
        <v>0.5</v>
      </c>
      <c r="M24" s="61">
        <v>0</v>
      </c>
      <c r="N24" s="70">
        <v>0</v>
      </c>
      <c r="O24" s="70">
        <v>0</v>
      </c>
      <c r="P24" s="7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</row>
    <row r="25" spans="1:32" x14ac:dyDescent="0.35">
      <c r="A25" s="122"/>
      <c r="B25" s="120"/>
      <c r="C25" s="115"/>
      <c r="D25" s="116"/>
      <c r="E25" s="65"/>
      <c r="F25" s="66"/>
      <c r="G25" s="60"/>
      <c r="H25" s="60"/>
      <c r="I25" s="60"/>
      <c r="J25" s="60"/>
      <c r="K25" s="60"/>
      <c r="L25" s="70"/>
      <c r="M25" s="67">
        <v>0.5</v>
      </c>
      <c r="N25" s="70"/>
      <c r="O25" s="70"/>
      <c r="P25" s="70"/>
      <c r="Q25" s="60"/>
      <c r="R25" s="60"/>
      <c r="S25" s="60"/>
      <c r="T25" s="60"/>
      <c r="U25" s="60"/>
      <c r="V25" s="60"/>
      <c r="W25" s="60"/>
      <c r="X25" s="60"/>
      <c r="Y25" s="68"/>
      <c r="Z25" s="68"/>
      <c r="AA25" s="68"/>
      <c r="AB25" s="68"/>
      <c r="AC25" s="68"/>
      <c r="AD25" s="68"/>
      <c r="AE25" s="68"/>
      <c r="AF25" s="68"/>
    </row>
    <row r="26" spans="1:32" x14ac:dyDescent="0.35">
      <c r="A26" s="122"/>
      <c r="B26" s="120"/>
      <c r="C26" s="117" t="s">
        <v>136</v>
      </c>
      <c r="D26" s="117"/>
      <c r="E26" s="115" t="s">
        <v>45</v>
      </c>
      <c r="F26" s="116"/>
      <c r="G26" s="60">
        <v>1</v>
      </c>
      <c r="H26" s="60">
        <v>1</v>
      </c>
      <c r="I26" s="60">
        <v>1</v>
      </c>
      <c r="J26" s="60">
        <v>1</v>
      </c>
      <c r="K26" s="60">
        <v>1</v>
      </c>
      <c r="L26" s="70">
        <v>1</v>
      </c>
      <c r="M26" s="61">
        <v>0</v>
      </c>
      <c r="N26" s="70">
        <v>0</v>
      </c>
      <c r="O26" s="70">
        <v>0</v>
      </c>
      <c r="P26" s="70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>
        <v>0</v>
      </c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0</v>
      </c>
      <c r="AF26" s="60">
        <v>0</v>
      </c>
    </row>
    <row r="27" spans="1:32" x14ac:dyDescent="0.35">
      <c r="A27" s="122"/>
      <c r="B27" s="120"/>
      <c r="C27" s="117" t="s">
        <v>137</v>
      </c>
      <c r="D27" s="117"/>
      <c r="E27" s="115" t="s">
        <v>45</v>
      </c>
      <c r="F27" s="116"/>
      <c r="G27" s="60">
        <v>1</v>
      </c>
      <c r="H27" s="60">
        <v>1</v>
      </c>
      <c r="I27" s="60">
        <v>1</v>
      </c>
      <c r="J27" s="60">
        <v>1</v>
      </c>
      <c r="K27" s="60">
        <v>1</v>
      </c>
      <c r="L27" s="70">
        <v>1</v>
      </c>
      <c r="M27" s="61">
        <v>0</v>
      </c>
      <c r="N27" s="70">
        <v>0</v>
      </c>
      <c r="O27" s="70">
        <v>0</v>
      </c>
      <c r="P27" s="7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60">
        <v>0</v>
      </c>
      <c r="AF27" s="60">
        <v>0</v>
      </c>
    </row>
    <row r="28" spans="1:32" x14ac:dyDescent="0.35">
      <c r="A28" s="122"/>
      <c r="B28" s="120"/>
      <c r="C28" s="118" t="s">
        <v>138</v>
      </c>
      <c r="D28" s="119"/>
      <c r="E28" s="115" t="s">
        <v>45</v>
      </c>
      <c r="F28" s="116"/>
      <c r="G28" s="60">
        <v>1</v>
      </c>
      <c r="H28" s="60">
        <v>1</v>
      </c>
      <c r="I28" s="60">
        <v>1</v>
      </c>
      <c r="J28" s="60">
        <v>1</v>
      </c>
      <c r="K28" s="60">
        <v>1</v>
      </c>
      <c r="L28" s="70">
        <v>1</v>
      </c>
      <c r="M28" s="61">
        <v>0</v>
      </c>
      <c r="N28" s="70">
        <v>0</v>
      </c>
      <c r="O28" s="70">
        <v>0</v>
      </c>
      <c r="P28" s="7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  <c r="AF28" s="60">
        <v>0</v>
      </c>
    </row>
    <row r="29" spans="1:32" x14ac:dyDescent="0.35">
      <c r="A29" s="122"/>
      <c r="B29" s="120"/>
      <c r="C29" s="117" t="s">
        <v>139</v>
      </c>
      <c r="D29" s="117"/>
      <c r="E29" s="115" t="s">
        <v>45</v>
      </c>
      <c r="F29" s="116"/>
      <c r="G29" s="60">
        <v>1</v>
      </c>
      <c r="H29" s="60">
        <v>1</v>
      </c>
      <c r="I29" s="60">
        <v>1</v>
      </c>
      <c r="J29" s="60">
        <v>1</v>
      </c>
      <c r="K29" s="60">
        <v>1</v>
      </c>
      <c r="L29" s="70">
        <v>1</v>
      </c>
      <c r="M29" s="61">
        <v>0</v>
      </c>
      <c r="N29" s="70">
        <v>0</v>
      </c>
      <c r="O29" s="70">
        <v>0</v>
      </c>
      <c r="P29" s="7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</row>
    <row r="30" spans="1:32" x14ac:dyDescent="0.35">
      <c r="A30" s="122"/>
      <c r="B30" s="120"/>
      <c r="C30" s="118" t="s">
        <v>140</v>
      </c>
      <c r="D30" s="119"/>
      <c r="E30" s="115" t="s">
        <v>45</v>
      </c>
      <c r="F30" s="116"/>
      <c r="G30" s="60"/>
      <c r="H30" s="60"/>
      <c r="I30" s="60"/>
      <c r="J30" s="60"/>
      <c r="K30" s="60"/>
      <c r="L30" s="70"/>
      <c r="M30" s="61"/>
      <c r="N30" s="70"/>
      <c r="O30" s="70"/>
      <c r="P30" s="70"/>
      <c r="Q30" s="60"/>
      <c r="R30" s="60"/>
      <c r="S30" s="60"/>
      <c r="T30" s="60"/>
      <c r="U30" s="60"/>
      <c r="V30" s="60"/>
      <c r="W30" s="60"/>
      <c r="X30" s="60"/>
      <c r="Y30" s="68"/>
      <c r="Z30" s="68"/>
      <c r="AA30" s="68"/>
      <c r="AB30" s="68"/>
      <c r="AC30" s="68"/>
      <c r="AD30" s="68"/>
      <c r="AE30" s="68"/>
      <c r="AF30" s="68"/>
    </row>
    <row r="31" spans="1:32" x14ac:dyDescent="0.35">
      <c r="A31" s="122"/>
      <c r="B31" s="120"/>
      <c r="C31" s="117" t="s">
        <v>180</v>
      </c>
      <c r="D31" s="117"/>
      <c r="E31" s="115" t="s">
        <v>19</v>
      </c>
      <c r="F31" s="116"/>
      <c r="G31" s="60">
        <v>1</v>
      </c>
      <c r="H31" s="60">
        <v>1</v>
      </c>
      <c r="I31" s="60">
        <v>1</v>
      </c>
      <c r="J31" s="60">
        <v>1</v>
      </c>
      <c r="K31" s="60">
        <v>1</v>
      </c>
      <c r="L31" s="60">
        <v>1</v>
      </c>
      <c r="M31" s="61">
        <v>0</v>
      </c>
      <c r="N31" s="70">
        <v>0</v>
      </c>
      <c r="O31" s="70">
        <v>0</v>
      </c>
      <c r="P31" s="70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</row>
    <row r="32" spans="1:32" x14ac:dyDescent="0.35">
      <c r="A32" s="122"/>
      <c r="B32" s="120" t="s">
        <v>21</v>
      </c>
      <c r="C32" s="117" t="s">
        <v>141</v>
      </c>
      <c r="D32" s="117"/>
      <c r="E32" s="115" t="s">
        <v>93</v>
      </c>
      <c r="F32" s="116"/>
      <c r="G32" s="60">
        <v>2</v>
      </c>
      <c r="H32" s="60">
        <v>4</v>
      </c>
      <c r="I32" s="60">
        <v>4</v>
      </c>
      <c r="J32" s="60">
        <v>4</v>
      </c>
      <c r="K32" s="60">
        <v>4</v>
      </c>
      <c r="L32" s="60">
        <v>4</v>
      </c>
      <c r="M32" s="60">
        <v>2</v>
      </c>
      <c r="N32" s="71">
        <v>0</v>
      </c>
      <c r="O32" s="70">
        <v>0</v>
      </c>
      <c r="P32" s="60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>
        <v>0</v>
      </c>
      <c r="W32" s="60">
        <v>0</v>
      </c>
      <c r="X32" s="60">
        <v>0</v>
      </c>
      <c r="Y32" s="60">
        <v>0</v>
      </c>
      <c r="Z32" s="60">
        <v>0</v>
      </c>
      <c r="AA32" s="60">
        <v>0</v>
      </c>
      <c r="AB32" s="60">
        <v>0</v>
      </c>
      <c r="AC32" s="60">
        <v>0</v>
      </c>
      <c r="AD32" s="60">
        <v>0</v>
      </c>
      <c r="AE32" s="60">
        <v>0</v>
      </c>
      <c r="AF32" s="60">
        <v>0</v>
      </c>
    </row>
    <row r="33" spans="1:32" x14ac:dyDescent="0.35">
      <c r="A33" s="122"/>
      <c r="B33" s="120"/>
      <c r="C33" s="115"/>
      <c r="D33" s="116"/>
      <c r="E33" s="65"/>
      <c r="F33" s="66"/>
      <c r="G33" s="60"/>
      <c r="H33" s="60"/>
      <c r="I33" s="60"/>
      <c r="J33" s="60"/>
      <c r="K33" s="60"/>
      <c r="L33" s="60"/>
      <c r="M33" s="60"/>
      <c r="N33" s="72">
        <v>2</v>
      </c>
      <c r="O33" s="70"/>
      <c r="P33" s="60"/>
      <c r="Q33" s="60"/>
      <c r="R33" s="60"/>
      <c r="S33" s="60"/>
      <c r="T33" s="60"/>
      <c r="U33" s="60"/>
      <c r="V33" s="60"/>
      <c r="W33" s="60"/>
      <c r="X33" s="60"/>
      <c r="Y33" s="68"/>
      <c r="Z33" s="68"/>
      <c r="AA33" s="68"/>
      <c r="AB33" s="68"/>
      <c r="AC33" s="68"/>
      <c r="AD33" s="68"/>
      <c r="AE33" s="68"/>
      <c r="AF33" s="68"/>
    </row>
    <row r="34" spans="1:32" x14ac:dyDescent="0.35">
      <c r="A34" s="122"/>
      <c r="B34" s="120"/>
      <c r="C34" s="117" t="s">
        <v>146</v>
      </c>
      <c r="D34" s="117"/>
      <c r="E34" s="115" t="s">
        <v>93</v>
      </c>
      <c r="F34" s="116"/>
      <c r="G34" s="60">
        <v>2</v>
      </c>
      <c r="H34" s="60">
        <v>3</v>
      </c>
      <c r="I34" s="60">
        <v>5</v>
      </c>
      <c r="J34" s="60">
        <v>5</v>
      </c>
      <c r="K34" s="60">
        <v>5</v>
      </c>
      <c r="L34" s="60">
        <v>5</v>
      </c>
      <c r="M34" s="60">
        <v>5</v>
      </c>
      <c r="N34" s="60">
        <v>2</v>
      </c>
      <c r="O34" s="61">
        <v>0</v>
      </c>
      <c r="P34" s="7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</row>
    <row r="35" spans="1:32" x14ac:dyDescent="0.35">
      <c r="A35" s="122"/>
      <c r="B35" s="120"/>
      <c r="C35" s="115"/>
      <c r="D35" s="116"/>
      <c r="E35" s="65"/>
      <c r="F35" s="66"/>
      <c r="G35" s="60"/>
      <c r="H35" s="60"/>
      <c r="I35" s="60"/>
      <c r="J35" s="60"/>
      <c r="K35" s="60"/>
      <c r="L35" s="60"/>
      <c r="M35" s="60"/>
      <c r="N35" s="60"/>
      <c r="O35" s="67">
        <v>2</v>
      </c>
      <c r="P35" s="70"/>
      <c r="Q35" s="60"/>
      <c r="R35" s="60"/>
      <c r="S35" s="60"/>
      <c r="T35" s="60"/>
      <c r="U35" s="60"/>
      <c r="V35" s="60"/>
      <c r="W35" s="60"/>
      <c r="X35" s="60"/>
      <c r="Y35" s="68"/>
      <c r="Z35" s="68"/>
      <c r="AA35" s="68"/>
      <c r="AB35" s="68"/>
      <c r="AC35" s="68"/>
      <c r="AD35" s="68"/>
      <c r="AE35" s="68"/>
      <c r="AF35" s="68"/>
    </row>
    <row r="36" spans="1:32" x14ac:dyDescent="0.35">
      <c r="A36" s="122"/>
      <c r="B36" s="120"/>
      <c r="C36" s="117" t="s">
        <v>151</v>
      </c>
      <c r="D36" s="117"/>
      <c r="E36" s="115" t="s">
        <v>93</v>
      </c>
      <c r="F36" s="116"/>
      <c r="G36" s="60">
        <v>2</v>
      </c>
      <c r="H36" s="60">
        <v>3</v>
      </c>
      <c r="I36" s="60">
        <v>5</v>
      </c>
      <c r="J36" s="60">
        <v>5</v>
      </c>
      <c r="K36" s="60">
        <v>5</v>
      </c>
      <c r="L36" s="60">
        <v>5</v>
      </c>
      <c r="M36" s="60">
        <v>5</v>
      </c>
      <c r="N36" s="60">
        <v>5</v>
      </c>
      <c r="O36" s="60">
        <v>2</v>
      </c>
      <c r="P36" s="61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>
        <v>0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</row>
    <row r="37" spans="1:32" x14ac:dyDescent="0.35">
      <c r="A37" s="122"/>
      <c r="B37" s="120"/>
      <c r="C37" s="115"/>
      <c r="D37" s="116"/>
      <c r="E37" s="65"/>
      <c r="F37" s="66"/>
      <c r="G37" s="60"/>
      <c r="H37" s="60"/>
      <c r="I37" s="60"/>
      <c r="J37" s="60"/>
      <c r="K37" s="60"/>
      <c r="L37" s="60"/>
      <c r="M37" s="60"/>
      <c r="N37" s="60"/>
      <c r="O37" s="60"/>
      <c r="P37" s="67">
        <v>2</v>
      </c>
      <c r="Q37" s="60"/>
      <c r="R37" s="60"/>
      <c r="S37" s="60"/>
      <c r="T37" s="60"/>
      <c r="U37" s="60"/>
      <c r="V37" s="60"/>
      <c r="W37" s="60"/>
      <c r="X37" s="60"/>
      <c r="Y37" s="68"/>
      <c r="Z37" s="68"/>
      <c r="AA37" s="68"/>
      <c r="AB37" s="68"/>
      <c r="AC37" s="68"/>
      <c r="AD37" s="68"/>
      <c r="AE37" s="68"/>
      <c r="AF37" s="68"/>
    </row>
    <row r="38" spans="1:32" x14ac:dyDescent="0.35">
      <c r="A38" s="122"/>
      <c r="B38" s="120"/>
      <c r="C38" s="117" t="s">
        <v>156</v>
      </c>
      <c r="D38" s="117"/>
      <c r="E38" s="115" t="s">
        <v>93</v>
      </c>
      <c r="F38" s="116"/>
      <c r="G38" s="60">
        <v>2</v>
      </c>
      <c r="H38" s="60">
        <v>3</v>
      </c>
      <c r="I38" s="60">
        <v>5</v>
      </c>
      <c r="J38" s="60">
        <v>4</v>
      </c>
      <c r="K38" s="60">
        <v>5</v>
      </c>
      <c r="L38" s="60">
        <v>5</v>
      </c>
      <c r="M38" s="60">
        <v>5</v>
      </c>
      <c r="N38" s="60">
        <v>5</v>
      </c>
      <c r="O38" s="60">
        <v>5</v>
      </c>
      <c r="P38" s="70">
        <v>2</v>
      </c>
      <c r="Q38" s="71">
        <v>0</v>
      </c>
      <c r="R38" s="60">
        <v>0</v>
      </c>
      <c r="S38" s="60">
        <v>0</v>
      </c>
      <c r="T38" s="68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>
        <v>0</v>
      </c>
      <c r="AE38" s="60">
        <v>0</v>
      </c>
      <c r="AF38" s="60">
        <v>0</v>
      </c>
    </row>
    <row r="39" spans="1:32" x14ac:dyDescent="0.35">
      <c r="A39" s="122"/>
      <c r="B39" s="120"/>
      <c r="C39" s="115"/>
      <c r="D39" s="116"/>
      <c r="E39" s="65"/>
      <c r="F39" s="66"/>
      <c r="G39" s="60"/>
      <c r="H39" s="60"/>
      <c r="I39" s="60"/>
      <c r="J39" s="60"/>
      <c r="K39" s="60"/>
      <c r="L39" s="60"/>
      <c r="M39" s="60"/>
      <c r="N39" s="60"/>
      <c r="O39" s="60"/>
      <c r="P39" s="70"/>
      <c r="Q39" s="72">
        <v>2</v>
      </c>
      <c r="R39" s="60"/>
      <c r="S39" s="60"/>
      <c r="T39" s="68"/>
      <c r="U39" s="60"/>
      <c r="V39" s="60"/>
      <c r="W39" s="60"/>
      <c r="X39" s="60"/>
      <c r="Y39" s="68"/>
      <c r="Z39" s="68"/>
      <c r="AA39" s="68"/>
      <c r="AB39" s="68"/>
      <c r="AC39" s="68"/>
      <c r="AD39" s="68"/>
      <c r="AE39" s="68"/>
      <c r="AF39" s="68"/>
    </row>
    <row r="40" spans="1:32" x14ac:dyDescent="0.35">
      <c r="A40" s="122"/>
      <c r="B40" s="120"/>
      <c r="C40" s="117" t="s">
        <v>161</v>
      </c>
      <c r="D40" s="117"/>
      <c r="E40" s="115" t="s">
        <v>93</v>
      </c>
      <c r="F40" s="116"/>
      <c r="G40" s="60">
        <v>5</v>
      </c>
      <c r="H40" s="60">
        <v>3</v>
      </c>
      <c r="I40" s="60">
        <v>4</v>
      </c>
      <c r="J40" s="60">
        <v>3</v>
      </c>
      <c r="K40" s="60">
        <v>3</v>
      </c>
      <c r="L40" s="60">
        <v>3</v>
      </c>
      <c r="M40" s="60">
        <v>3</v>
      </c>
      <c r="N40" s="60">
        <v>2</v>
      </c>
      <c r="O40" s="60">
        <v>1</v>
      </c>
      <c r="P40" s="70">
        <v>1</v>
      </c>
      <c r="Q40" s="68">
        <v>1</v>
      </c>
      <c r="R40" s="71">
        <v>0</v>
      </c>
      <c r="S40" s="60">
        <v>0</v>
      </c>
      <c r="T40" s="68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</row>
    <row r="41" spans="1:32" x14ac:dyDescent="0.35">
      <c r="A41" s="122"/>
      <c r="B41" s="120"/>
      <c r="C41" s="117" t="s">
        <v>166</v>
      </c>
      <c r="D41" s="117"/>
      <c r="E41" s="115" t="s">
        <v>93</v>
      </c>
      <c r="F41" s="116"/>
      <c r="G41" s="60">
        <v>5</v>
      </c>
      <c r="H41" s="60">
        <v>2</v>
      </c>
      <c r="I41" s="60">
        <v>4</v>
      </c>
      <c r="J41" s="60">
        <v>4</v>
      </c>
      <c r="K41" s="60">
        <v>4</v>
      </c>
      <c r="L41" s="60">
        <v>4</v>
      </c>
      <c r="M41" s="60">
        <v>4</v>
      </c>
      <c r="N41" s="60">
        <v>1</v>
      </c>
      <c r="O41" s="60">
        <v>1</v>
      </c>
      <c r="P41" s="70">
        <v>1</v>
      </c>
      <c r="Q41" s="68">
        <v>1</v>
      </c>
      <c r="R41" s="68">
        <v>1</v>
      </c>
      <c r="S41" s="71">
        <v>0</v>
      </c>
      <c r="T41" s="68">
        <v>0</v>
      </c>
      <c r="U41" s="60"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60">
        <v>0</v>
      </c>
      <c r="AF41" s="60">
        <v>0</v>
      </c>
    </row>
    <row r="42" spans="1:32" x14ac:dyDescent="0.35">
      <c r="A42" s="122"/>
      <c r="B42" s="120"/>
      <c r="C42" s="117" t="s">
        <v>171</v>
      </c>
      <c r="D42" s="117"/>
      <c r="E42" s="115" t="s">
        <v>93</v>
      </c>
      <c r="F42" s="116"/>
      <c r="G42" s="60">
        <v>5</v>
      </c>
      <c r="H42" s="60">
        <v>2</v>
      </c>
      <c r="I42" s="60">
        <v>2</v>
      </c>
      <c r="J42" s="60">
        <v>2</v>
      </c>
      <c r="K42" s="60">
        <v>2</v>
      </c>
      <c r="L42" s="60">
        <v>2</v>
      </c>
      <c r="M42" s="60">
        <v>2</v>
      </c>
      <c r="N42" s="60">
        <v>1</v>
      </c>
      <c r="O42" s="60">
        <v>1</v>
      </c>
      <c r="P42" s="70">
        <v>1</v>
      </c>
      <c r="Q42" s="68">
        <v>1</v>
      </c>
      <c r="R42" s="68">
        <v>1</v>
      </c>
      <c r="S42" s="68">
        <v>1</v>
      </c>
      <c r="T42" s="71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</row>
    <row r="43" spans="1:32" x14ac:dyDescent="0.35">
      <c r="A43" s="122"/>
      <c r="B43" s="120"/>
      <c r="C43" s="118" t="s">
        <v>185</v>
      </c>
      <c r="D43" s="119"/>
      <c r="E43" s="115" t="s">
        <v>93</v>
      </c>
      <c r="F43" s="116"/>
      <c r="G43" s="60"/>
      <c r="H43" s="60">
        <v>2</v>
      </c>
      <c r="I43" s="60">
        <v>2</v>
      </c>
      <c r="J43" s="60">
        <v>2</v>
      </c>
      <c r="K43" s="60">
        <v>2</v>
      </c>
      <c r="L43" s="60">
        <v>2</v>
      </c>
      <c r="M43" s="60">
        <v>2</v>
      </c>
      <c r="N43" s="60">
        <v>2</v>
      </c>
      <c r="O43" s="60">
        <v>2</v>
      </c>
      <c r="P43" s="60">
        <v>2</v>
      </c>
      <c r="Q43" s="60">
        <v>2</v>
      </c>
      <c r="R43" s="60">
        <v>2</v>
      </c>
      <c r="S43" s="60">
        <v>2</v>
      </c>
      <c r="T43" s="71">
        <v>0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0</v>
      </c>
      <c r="AE43" s="60">
        <v>0</v>
      </c>
      <c r="AF43" s="60">
        <v>0</v>
      </c>
    </row>
    <row r="44" spans="1:32" x14ac:dyDescent="0.35">
      <c r="A44" s="122"/>
      <c r="B44" s="120"/>
      <c r="C44" s="117" t="s">
        <v>22</v>
      </c>
      <c r="D44" s="117"/>
      <c r="E44" s="115" t="s">
        <v>19</v>
      </c>
      <c r="F44" s="116"/>
      <c r="G44" s="60">
        <v>5</v>
      </c>
      <c r="H44" s="60">
        <v>5</v>
      </c>
      <c r="I44" s="60">
        <v>4</v>
      </c>
      <c r="J44" s="60">
        <v>4</v>
      </c>
      <c r="K44" s="60">
        <v>4</v>
      </c>
      <c r="L44" s="60">
        <v>4</v>
      </c>
      <c r="M44" s="60">
        <v>4</v>
      </c>
      <c r="N44" s="60">
        <v>1</v>
      </c>
      <c r="O44" s="60">
        <v>1</v>
      </c>
      <c r="P44" s="70">
        <v>1</v>
      </c>
      <c r="Q44" s="68">
        <v>1</v>
      </c>
      <c r="R44" s="68">
        <v>1</v>
      </c>
      <c r="S44" s="68">
        <v>1</v>
      </c>
      <c r="T44" s="68">
        <v>1</v>
      </c>
      <c r="U44" s="71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</row>
    <row r="45" spans="1:32" x14ac:dyDescent="0.35">
      <c r="A45" s="122"/>
      <c r="B45" s="120"/>
      <c r="C45" s="114"/>
      <c r="D45" s="114"/>
      <c r="E45" s="115"/>
      <c r="F45" s="116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8"/>
      <c r="R45" s="68"/>
      <c r="S45" s="68"/>
      <c r="T45" s="68"/>
      <c r="U45" s="68"/>
      <c r="V45" s="60"/>
      <c r="W45" s="60"/>
      <c r="X45" s="60"/>
      <c r="Y45" s="68"/>
      <c r="Z45" s="68"/>
      <c r="AA45" s="68"/>
      <c r="AB45" s="68"/>
      <c r="AC45" s="68"/>
      <c r="AD45" s="68"/>
      <c r="AE45" s="68"/>
      <c r="AF45" s="68"/>
    </row>
    <row r="46" spans="1:32" x14ac:dyDescent="0.35">
      <c r="A46" s="122"/>
      <c r="B46" s="121" t="s">
        <v>23</v>
      </c>
      <c r="C46" s="117" t="s">
        <v>142</v>
      </c>
      <c r="D46" s="117"/>
      <c r="E46" s="115" t="s">
        <v>45</v>
      </c>
      <c r="F46" s="116"/>
      <c r="G46" s="60">
        <v>4</v>
      </c>
      <c r="H46" s="60">
        <v>8</v>
      </c>
      <c r="I46" s="60">
        <v>5</v>
      </c>
      <c r="J46" s="60">
        <v>5</v>
      </c>
      <c r="K46" s="60">
        <v>4</v>
      </c>
      <c r="L46" s="60">
        <v>4</v>
      </c>
      <c r="M46" s="60">
        <v>4</v>
      </c>
      <c r="N46" s="60">
        <v>4</v>
      </c>
      <c r="O46" s="60">
        <v>4</v>
      </c>
      <c r="P46" s="61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60">
        <v>0</v>
      </c>
      <c r="AF46" s="60">
        <v>0</v>
      </c>
    </row>
    <row r="47" spans="1:32" x14ac:dyDescent="0.35">
      <c r="A47" s="122"/>
      <c r="B47" s="122"/>
      <c r="C47" s="115"/>
      <c r="D47" s="116"/>
      <c r="E47" s="65"/>
      <c r="F47" s="66"/>
      <c r="G47" s="60"/>
      <c r="H47" s="60"/>
      <c r="I47" s="60"/>
      <c r="J47" s="60"/>
      <c r="K47" s="60"/>
      <c r="L47" s="70"/>
      <c r="M47" s="60"/>
      <c r="N47" s="68"/>
      <c r="O47" s="68"/>
      <c r="P47" s="67">
        <v>4</v>
      </c>
      <c r="Q47" s="60"/>
      <c r="R47" s="60"/>
      <c r="S47" s="60"/>
      <c r="T47" s="60"/>
      <c r="U47" s="60"/>
      <c r="V47" s="60"/>
      <c r="W47" s="60"/>
      <c r="X47" s="60"/>
      <c r="Y47" s="68"/>
      <c r="Z47" s="68"/>
      <c r="AA47" s="68"/>
      <c r="AB47" s="68"/>
      <c r="AC47" s="68"/>
      <c r="AD47" s="68"/>
      <c r="AE47" s="68"/>
      <c r="AF47" s="68"/>
    </row>
    <row r="48" spans="1:32" x14ac:dyDescent="0.35">
      <c r="A48" s="122"/>
      <c r="B48" s="122"/>
      <c r="C48" s="117" t="s">
        <v>143</v>
      </c>
      <c r="D48" s="117"/>
      <c r="E48" s="115" t="s">
        <v>78</v>
      </c>
      <c r="F48" s="116"/>
      <c r="G48" s="60">
        <v>4</v>
      </c>
      <c r="H48" s="60">
        <v>8</v>
      </c>
      <c r="I48" s="60">
        <v>8</v>
      </c>
      <c r="J48" s="60">
        <v>8</v>
      </c>
      <c r="K48" s="60">
        <v>8</v>
      </c>
      <c r="L48" s="60">
        <v>8</v>
      </c>
      <c r="M48" s="60">
        <v>4</v>
      </c>
      <c r="N48" s="60">
        <v>4</v>
      </c>
      <c r="O48" s="60">
        <v>4</v>
      </c>
      <c r="P48" s="61">
        <v>0</v>
      </c>
      <c r="Q48" s="60">
        <v>0</v>
      </c>
      <c r="R48" s="60">
        <v>0</v>
      </c>
      <c r="S48" s="68">
        <v>0</v>
      </c>
      <c r="T48" s="68">
        <v>0</v>
      </c>
      <c r="U48" s="68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60">
        <v>0</v>
      </c>
      <c r="AF48" s="60">
        <v>0</v>
      </c>
    </row>
    <row r="49" spans="1:32" x14ac:dyDescent="0.35">
      <c r="A49" s="122"/>
      <c r="B49" s="122"/>
      <c r="C49" s="115"/>
      <c r="D49" s="116"/>
      <c r="E49" s="65"/>
      <c r="F49" s="66"/>
      <c r="G49" s="60"/>
      <c r="H49" s="60"/>
      <c r="I49" s="60"/>
      <c r="J49" s="60"/>
      <c r="K49" s="60"/>
      <c r="L49" s="70"/>
      <c r="M49" s="60"/>
      <c r="N49" s="68"/>
      <c r="O49" s="68"/>
      <c r="P49" s="67">
        <v>4</v>
      </c>
      <c r="Q49" s="60"/>
      <c r="R49" s="60"/>
      <c r="S49" s="68"/>
      <c r="T49" s="68"/>
      <c r="U49" s="68"/>
      <c r="V49" s="60"/>
      <c r="W49" s="60"/>
      <c r="X49" s="60"/>
      <c r="Y49" s="68"/>
      <c r="Z49" s="68"/>
      <c r="AA49" s="68"/>
      <c r="AB49" s="68"/>
      <c r="AC49" s="68"/>
      <c r="AD49" s="68"/>
      <c r="AE49" s="68"/>
      <c r="AF49" s="68"/>
    </row>
    <row r="50" spans="1:32" x14ac:dyDescent="0.35">
      <c r="A50" s="122"/>
      <c r="B50" s="122"/>
      <c r="C50" s="117" t="s">
        <v>147</v>
      </c>
      <c r="D50" s="117"/>
      <c r="E50" s="115" t="s">
        <v>45</v>
      </c>
      <c r="F50" s="116"/>
      <c r="G50" s="60">
        <v>4</v>
      </c>
      <c r="H50" s="60">
        <v>10</v>
      </c>
      <c r="I50" s="60">
        <v>10</v>
      </c>
      <c r="J50" s="60">
        <v>10</v>
      </c>
      <c r="K50" s="60">
        <v>10</v>
      </c>
      <c r="L50" s="60">
        <v>10</v>
      </c>
      <c r="M50" s="60">
        <v>10</v>
      </c>
      <c r="N50" s="60">
        <v>10</v>
      </c>
      <c r="O50" s="60">
        <v>10</v>
      </c>
      <c r="P50" s="60">
        <v>4</v>
      </c>
      <c r="Q50" s="61">
        <v>0</v>
      </c>
      <c r="R50" s="60">
        <v>0</v>
      </c>
      <c r="S50" s="68">
        <v>0</v>
      </c>
      <c r="T50" s="68">
        <v>0</v>
      </c>
      <c r="U50" s="68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</row>
    <row r="51" spans="1:32" x14ac:dyDescent="0.35">
      <c r="A51" s="122"/>
      <c r="B51" s="122"/>
      <c r="C51" s="115"/>
      <c r="D51" s="116"/>
      <c r="E51" s="65"/>
      <c r="F51" s="66"/>
      <c r="G51" s="60"/>
      <c r="H51" s="60"/>
      <c r="I51" s="60"/>
      <c r="J51" s="60"/>
      <c r="K51" s="60"/>
      <c r="L51" s="60"/>
      <c r="M51" s="60"/>
      <c r="N51" s="68"/>
      <c r="O51" s="68"/>
      <c r="P51" s="60"/>
      <c r="Q51" s="67">
        <v>4</v>
      </c>
      <c r="R51" s="60"/>
      <c r="S51" s="68"/>
      <c r="T51" s="68"/>
      <c r="U51" s="68"/>
      <c r="V51" s="60"/>
      <c r="W51" s="60"/>
      <c r="X51" s="60"/>
      <c r="Y51" s="68"/>
      <c r="Z51" s="68"/>
      <c r="AA51" s="68"/>
      <c r="AB51" s="68"/>
      <c r="AC51" s="68"/>
      <c r="AD51" s="68"/>
      <c r="AE51" s="68"/>
      <c r="AF51" s="68"/>
    </row>
    <row r="52" spans="1:32" x14ac:dyDescent="0.35">
      <c r="A52" s="122"/>
      <c r="B52" s="122"/>
      <c r="C52" s="117" t="s">
        <v>148</v>
      </c>
      <c r="D52" s="117"/>
      <c r="E52" s="115" t="s">
        <v>78</v>
      </c>
      <c r="F52" s="116"/>
      <c r="G52" s="60">
        <v>4</v>
      </c>
      <c r="H52" s="60">
        <v>10</v>
      </c>
      <c r="I52" s="60">
        <v>10</v>
      </c>
      <c r="J52" s="60">
        <v>10</v>
      </c>
      <c r="K52" s="60">
        <v>10</v>
      </c>
      <c r="L52" s="60">
        <v>10</v>
      </c>
      <c r="M52" s="60">
        <v>10</v>
      </c>
      <c r="N52" s="60">
        <v>10</v>
      </c>
      <c r="O52" s="60">
        <v>10</v>
      </c>
      <c r="P52" s="60">
        <v>4</v>
      </c>
      <c r="Q52" s="61">
        <v>0</v>
      </c>
      <c r="R52" s="60">
        <v>0</v>
      </c>
      <c r="S52" s="68">
        <v>0</v>
      </c>
      <c r="T52" s="68">
        <v>0</v>
      </c>
      <c r="U52" s="68">
        <v>0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</row>
    <row r="53" spans="1:32" x14ac:dyDescent="0.35">
      <c r="A53" s="122"/>
      <c r="B53" s="122"/>
      <c r="C53" s="115"/>
      <c r="D53" s="116"/>
      <c r="E53" s="65"/>
      <c r="F53" s="66"/>
      <c r="G53" s="60"/>
      <c r="H53" s="60"/>
      <c r="I53" s="60"/>
      <c r="J53" s="60"/>
      <c r="K53" s="60"/>
      <c r="L53" s="60"/>
      <c r="M53" s="60"/>
      <c r="N53" s="68"/>
      <c r="O53" s="68"/>
      <c r="P53" s="60"/>
      <c r="Q53" s="67">
        <v>4</v>
      </c>
      <c r="R53" s="60"/>
      <c r="S53" s="68"/>
      <c r="T53" s="68"/>
      <c r="U53" s="68"/>
      <c r="V53" s="60"/>
      <c r="W53" s="60"/>
      <c r="X53" s="60"/>
      <c r="Y53" s="68"/>
      <c r="Z53" s="68"/>
      <c r="AA53" s="68"/>
      <c r="AB53" s="68"/>
      <c r="AC53" s="68"/>
      <c r="AD53" s="68"/>
      <c r="AE53" s="68"/>
      <c r="AF53" s="68"/>
    </row>
    <row r="54" spans="1:32" x14ac:dyDescent="0.35">
      <c r="A54" s="122"/>
      <c r="B54" s="122"/>
      <c r="C54" s="117" t="s">
        <v>152</v>
      </c>
      <c r="D54" s="117"/>
      <c r="E54" s="115" t="s">
        <v>45</v>
      </c>
      <c r="F54" s="116"/>
      <c r="G54" s="60">
        <v>2</v>
      </c>
      <c r="H54" s="60">
        <v>8</v>
      </c>
      <c r="I54" s="60">
        <v>8</v>
      </c>
      <c r="J54" s="60">
        <v>8</v>
      </c>
      <c r="K54" s="60">
        <v>8</v>
      </c>
      <c r="L54" s="60">
        <v>8</v>
      </c>
      <c r="M54" s="60">
        <v>8</v>
      </c>
      <c r="N54" s="60">
        <v>8</v>
      </c>
      <c r="O54" s="60">
        <v>8</v>
      </c>
      <c r="P54" s="60">
        <v>8</v>
      </c>
      <c r="Q54" s="60">
        <v>2</v>
      </c>
      <c r="R54" s="61">
        <v>0</v>
      </c>
      <c r="S54" s="68">
        <v>0</v>
      </c>
      <c r="T54" s="68">
        <v>0</v>
      </c>
      <c r="U54" s="68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</row>
    <row r="55" spans="1:32" x14ac:dyDescent="0.35">
      <c r="A55" s="122"/>
      <c r="B55" s="122"/>
      <c r="C55" s="115"/>
      <c r="D55" s="116"/>
      <c r="E55" s="65"/>
      <c r="F55" s="66"/>
      <c r="G55" s="60"/>
      <c r="H55" s="60"/>
      <c r="I55" s="60"/>
      <c r="J55" s="60"/>
      <c r="K55" s="60"/>
      <c r="L55" s="60"/>
      <c r="M55" s="60"/>
      <c r="N55" s="68"/>
      <c r="O55" s="68"/>
      <c r="P55" s="60"/>
      <c r="Q55" s="60"/>
      <c r="R55" s="67">
        <v>2</v>
      </c>
      <c r="S55" s="68"/>
      <c r="T55" s="68"/>
      <c r="U55" s="68"/>
      <c r="V55" s="60"/>
      <c r="W55" s="60"/>
      <c r="X55" s="60"/>
      <c r="Y55" s="68"/>
      <c r="Z55" s="68"/>
      <c r="AA55" s="68"/>
      <c r="AB55" s="68"/>
      <c r="AC55" s="68"/>
      <c r="AD55" s="68"/>
      <c r="AE55" s="68"/>
      <c r="AF55" s="68"/>
    </row>
    <row r="56" spans="1:32" x14ac:dyDescent="0.35">
      <c r="A56" s="122"/>
      <c r="B56" s="122"/>
      <c r="C56" s="117" t="s">
        <v>153</v>
      </c>
      <c r="D56" s="117"/>
      <c r="E56" s="115" t="s">
        <v>78</v>
      </c>
      <c r="F56" s="116"/>
      <c r="G56" s="60">
        <v>2</v>
      </c>
      <c r="H56" s="60">
        <v>8</v>
      </c>
      <c r="I56" s="60">
        <v>8</v>
      </c>
      <c r="J56" s="60">
        <v>8</v>
      </c>
      <c r="K56" s="60">
        <v>8</v>
      </c>
      <c r="L56" s="60">
        <v>8</v>
      </c>
      <c r="M56" s="60">
        <v>8</v>
      </c>
      <c r="N56" s="60">
        <v>8</v>
      </c>
      <c r="O56" s="60">
        <v>8</v>
      </c>
      <c r="P56" s="60">
        <v>8</v>
      </c>
      <c r="Q56" s="60">
        <v>2</v>
      </c>
      <c r="R56" s="61">
        <v>0</v>
      </c>
      <c r="S56" s="68">
        <v>0</v>
      </c>
      <c r="T56" s="68">
        <v>0</v>
      </c>
      <c r="U56" s="68">
        <v>0</v>
      </c>
      <c r="V56" s="60">
        <v>0</v>
      </c>
      <c r="W56" s="60">
        <v>0</v>
      </c>
      <c r="X56" s="60">
        <v>0</v>
      </c>
      <c r="Y56" s="60">
        <v>0</v>
      </c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  <c r="AF56" s="60">
        <v>0</v>
      </c>
    </row>
    <row r="57" spans="1:32" x14ac:dyDescent="0.35">
      <c r="A57" s="122"/>
      <c r="B57" s="122"/>
      <c r="C57" s="115"/>
      <c r="D57" s="116"/>
      <c r="E57" s="65"/>
      <c r="F57" s="66"/>
      <c r="G57" s="60"/>
      <c r="H57" s="60"/>
      <c r="I57" s="60"/>
      <c r="J57" s="60"/>
      <c r="K57" s="60"/>
      <c r="L57" s="60"/>
      <c r="M57" s="60"/>
      <c r="N57" s="68"/>
      <c r="O57" s="68"/>
      <c r="P57" s="60"/>
      <c r="Q57" s="60"/>
      <c r="R57" s="67">
        <v>2</v>
      </c>
      <c r="S57" s="68"/>
      <c r="T57" s="68"/>
      <c r="U57" s="68"/>
      <c r="V57" s="60"/>
      <c r="W57" s="60"/>
      <c r="X57" s="60"/>
      <c r="Y57" s="68"/>
      <c r="Z57" s="68"/>
      <c r="AA57" s="68"/>
      <c r="AB57" s="68"/>
      <c r="AC57" s="68"/>
      <c r="AD57" s="68"/>
      <c r="AE57" s="68"/>
      <c r="AF57" s="68"/>
    </row>
    <row r="58" spans="1:32" x14ac:dyDescent="0.35">
      <c r="A58" s="122"/>
      <c r="B58" s="122"/>
      <c r="C58" s="117" t="s">
        <v>157</v>
      </c>
      <c r="D58" s="117"/>
      <c r="E58" s="115" t="s">
        <v>45</v>
      </c>
      <c r="F58" s="116"/>
      <c r="G58" s="60">
        <v>3</v>
      </c>
      <c r="H58" s="60">
        <v>10</v>
      </c>
      <c r="I58" s="60">
        <v>10</v>
      </c>
      <c r="J58" s="60">
        <v>10</v>
      </c>
      <c r="K58" s="60">
        <v>10</v>
      </c>
      <c r="L58" s="60">
        <v>10</v>
      </c>
      <c r="M58" s="60">
        <v>10</v>
      </c>
      <c r="N58" s="60">
        <v>10</v>
      </c>
      <c r="O58" s="60">
        <v>10</v>
      </c>
      <c r="P58" s="60">
        <v>10</v>
      </c>
      <c r="Q58" s="60">
        <v>10</v>
      </c>
      <c r="R58" s="60">
        <v>3</v>
      </c>
      <c r="S58" s="71">
        <v>0</v>
      </c>
      <c r="T58" s="68">
        <v>0</v>
      </c>
      <c r="U58" s="68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</row>
    <row r="59" spans="1:32" x14ac:dyDescent="0.35">
      <c r="A59" s="122"/>
      <c r="B59" s="122"/>
      <c r="C59" s="115"/>
      <c r="D59" s="116"/>
      <c r="E59" s="65"/>
      <c r="F59" s="66"/>
      <c r="G59" s="60"/>
      <c r="H59" s="60"/>
      <c r="I59" s="60"/>
      <c r="J59" s="60"/>
      <c r="K59" s="60"/>
      <c r="L59" s="60"/>
      <c r="M59" s="60"/>
      <c r="N59" s="68"/>
      <c r="O59" s="68"/>
      <c r="P59" s="60"/>
      <c r="Q59" s="60"/>
      <c r="R59" s="60"/>
      <c r="S59" s="72">
        <v>3</v>
      </c>
      <c r="T59" s="68"/>
      <c r="U59" s="68"/>
      <c r="V59" s="60"/>
      <c r="W59" s="60"/>
      <c r="X59" s="60"/>
      <c r="Y59" s="68"/>
      <c r="Z59" s="68"/>
      <c r="AA59" s="68"/>
      <c r="AB59" s="68"/>
      <c r="AC59" s="68"/>
      <c r="AD59" s="68"/>
      <c r="AE59" s="68"/>
      <c r="AF59" s="68"/>
    </row>
    <row r="60" spans="1:32" x14ac:dyDescent="0.35">
      <c r="A60" s="122"/>
      <c r="B60" s="122"/>
      <c r="C60" s="117" t="s">
        <v>158</v>
      </c>
      <c r="D60" s="117"/>
      <c r="E60" s="115" t="s">
        <v>78</v>
      </c>
      <c r="F60" s="116"/>
      <c r="G60" s="60">
        <v>2</v>
      </c>
      <c r="H60" s="60">
        <v>10</v>
      </c>
      <c r="I60" s="60">
        <v>10</v>
      </c>
      <c r="J60" s="60">
        <v>10</v>
      </c>
      <c r="K60" s="60">
        <v>10</v>
      </c>
      <c r="L60" s="60">
        <v>10</v>
      </c>
      <c r="M60" s="60">
        <v>10</v>
      </c>
      <c r="N60" s="60">
        <v>10</v>
      </c>
      <c r="O60" s="60">
        <v>10</v>
      </c>
      <c r="P60" s="60">
        <v>10</v>
      </c>
      <c r="Q60" s="60">
        <v>10</v>
      </c>
      <c r="R60" s="60">
        <v>2</v>
      </c>
      <c r="S60" s="71">
        <v>0</v>
      </c>
      <c r="T60" s="68">
        <v>0</v>
      </c>
      <c r="U60" s="68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</row>
    <row r="61" spans="1:32" x14ac:dyDescent="0.35">
      <c r="A61" s="122"/>
      <c r="B61" s="122"/>
      <c r="C61" s="73"/>
      <c r="D61" s="74"/>
      <c r="E61" s="65"/>
      <c r="F61" s="66"/>
      <c r="G61" s="60"/>
      <c r="H61" s="60"/>
      <c r="I61" s="60"/>
      <c r="J61" s="60"/>
      <c r="K61" s="60"/>
      <c r="L61" s="60"/>
      <c r="M61" s="60"/>
      <c r="N61" s="68"/>
      <c r="O61" s="68"/>
      <c r="P61" s="60"/>
      <c r="Q61" s="60"/>
      <c r="R61" s="60"/>
      <c r="S61" s="72">
        <v>2</v>
      </c>
      <c r="T61" s="68"/>
      <c r="U61" s="68"/>
      <c r="V61" s="60"/>
      <c r="W61" s="60"/>
      <c r="X61" s="60"/>
      <c r="Y61" s="68"/>
      <c r="Z61" s="68"/>
      <c r="AA61" s="68"/>
      <c r="AB61" s="68"/>
      <c r="AC61" s="68"/>
      <c r="AD61" s="68"/>
      <c r="AE61" s="68"/>
      <c r="AF61" s="68"/>
    </row>
    <row r="62" spans="1:32" x14ac:dyDescent="0.35">
      <c r="A62" s="122"/>
      <c r="B62" s="122"/>
      <c r="C62" s="118" t="s">
        <v>162</v>
      </c>
      <c r="D62" s="119"/>
      <c r="E62" s="115" t="s">
        <v>45</v>
      </c>
      <c r="F62" s="116"/>
      <c r="G62" s="60">
        <v>14</v>
      </c>
      <c r="H62" s="60">
        <v>10</v>
      </c>
      <c r="I62" s="60">
        <v>10</v>
      </c>
      <c r="J62" s="60">
        <v>10</v>
      </c>
      <c r="K62" s="60">
        <v>10</v>
      </c>
      <c r="L62" s="60">
        <v>10</v>
      </c>
      <c r="M62" s="60">
        <v>10</v>
      </c>
      <c r="N62" s="60">
        <v>10</v>
      </c>
      <c r="O62" s="60">
        <v>10</v>
      </c>
      <c r="P62" s="60">
        <v>10</v>
      </c>
      <c r="Q62" s="60">
        <v>10</v>
      </c>
      <c r="R62" s="60">
        <v>10</v>
      </c>
      <c r="S62" s="60">
        <v>10</v>
      </c>
      <c r="T62" s="71">
        <v>0</v>
      </c>
      <c r="U62" s="68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</row>
    <row r="63" spans="1:32" x14ac:dyDescent="0.35">
      <c r="A63" s="122"/>
      <c r="B63" s="122"/>
      <c r="C63" s="114"/>
      <c r="D63" s="114"/>
      <c r="E63" s="115"/>
      <c r="F63" s="116"/>
      <c r="G63" s="60"/>
      <c r="H63" s="60"/>
      <c r="I63" s="60"/>
      <c r="J63" s="60"/>
      <c r="K63" s="60"/>
      <c r="L63" s="60"/>
      <c r="M63" s="60"/>
      <c r="N63" s="68"/>
      <c r="O63" s="68"/>
      <c r="P63" s="60"/>
      <c r="Q63" s="60"/>
      <c r="R63" s="60"/>
      <c r="S63" s="68"/>
      <c r="T63" s="75">
        <v>4</v>
      </c>
      <c r="U63" s="68"/>
      <c r="V63" s="68"/>
      <c r="W63" s="60"/>
      <c r="X63" s="60"/>
      <c r="Y63" s="68"/>
      <c r="Z63" s="68"/>
      <c r="AA63" s="68"/>
      <c r="AB63" s="68"/>
      <c r="AC63" s="68"/>
      <c r="AD63" s="68"/>
      <c r="AE63" s="68"/>
      <c r="AF63" s="68"/>
    </row>
    <row r="64" spans="1:32" x14ac:dyDescent="0.35">
      <c r="A64" s="122"/>
      <c r="B64" s="122"/>
      <c r="C64" s="117" t="s">
        <v>163</v>
      </c>
      <c r="D64" s="117"/>
      <c r="E64" s="115" t="s">
        <v>78</v>
      </c>
      <c r="F64" s="116"/>
      <c r="G64" s="60">
        <v>14</v>
      </c>
      <c r="H64" s="60">
        <v>10</v>
      </c>
      <c r="I64" s="60">
        <v>10</v>
      </c>
      <c r="J64" s="60">
        <v>10</v>
      </c>
      <c r="K64" s="60">
        <v>10</v>
      </c>
      <c r="L64" s="60">
        <v>10</v>
      </c>
      <c r="M64" s="60">
        <v>10</v>
      </c>
      <c r="N64" s="60">
        <v>10</v>
      </c>
      <c r="O64" s="60">
        <v>10</v>
      </c>
      <c r="P64" s="60">
        <v>10</v>
      </c>
      <c r="Q64" s="60">
        <v>10</v>
      </c>
      <c r="R64" s="60">
        <v>10</v>
      </c>
      <c r="S64" s="60">
        <v>10</v>
      </c>
      <c r="T64" s="71">
        <v>0</v>
      </c>
      <c r="U64" s="68">
        <v>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</row>
    <row r="65" spans="1:32" x14ac:dyDescent="0.35">
      <c r="A65" s="122"/>
      <c r="B65" s="122"/>
      <c r="C65" s="115"/>
      <c r="D65" s="116"/>
      <c r="E65" s="65"/>
      <c r="F65" s="66"/>
      <c r="G65" s="60"/>
      <c r="H65" s="60"/>
      <c r="I65" s="60"/>
      <c r="J65" s="60"/>
      <c r="K65" s="60"/>
      <c r="L65" s="60"/>
      <c r="M65" s="60"/>
      <c r="N65" s="68"/>
      <c r="O65" s="68"/>
      <c r="P65" s="60"/>
      <c r="Q65" s="60"/>
      <c r="R65" s="60"/>
      <c r="S65" s="60"/>
      <c r="T65" s="75">
        <v>4</v>
      </c>
      <c r="U65" s="68"/>
      <c r="V65" s="60"/>
      <c r="W65" s="60"/>
      <c r="X65" s="60"/>
      <c r="Y65" s="68"/>
      <c r="Z65" s="68"/>
      <c r="AA65" s="68"/>
      <c r="AB65" s="68"/>
      <c r="AC65" s="68"/>
      <c r="AD65" s="68"/>
      <c r="AE65" s="68"/>
      <c r="AF65" s="68"/>
    </row>
    <row r="66" spans="1:32" x14ac:dyDescent="0.35">
      <c r="A66" s="122"/>
      <c r="B66" s="122"/>
      <c r="C66" s="117" t="s">
        <v>167</v>
      </c>
      <c r="D66" s="117"/>
      <c r="E66" s="115" t="s">
        <v>45</v>
      </c>
      <c r="F66" s="116"/>
      <c r="G66" s="60">
        <v>5</v>
      </c>
      <c r="H66" s="60">
        <v>12</v>
      </c>
      <c r="I66" s="60">
        <v>12</v>
      </c>
      <c r="J66" s="60">
        <v>12</v>
      </c>
      <c r="K66" s="60">
        <v>12</v>
      </c>
      <c r="L66" s="60">
        <v>12</v>
      </c>
      <c r="M66" s="60">
        <v>12</v>
      </c>
      <c r="N66" s="60">
        <v>12</v>
      </c>
      <c r="O66" s="60">
        <v>12</v>
      </c>
      <c r="P66" s="60">
        <v>12</v>
      </c>
      <c r="Q66" s="60">
        <v>12</v>
      </c>
      <c r="R66" s="60">
        <v>12</v>
      </c>
      <c r="S66" s="60">
        <v>12</v>
      </c>
      <c r="T66" s="68">
        <v>5</v>
      </c>
      <c r="U66" s="71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0</v>
      </c>
      <c r="AF66" s="60">
        <v>0</v>
      </c>
    </row>
    <row r="67" spans="1:32" x14ac:dyDescent="0.35">
      <c r="A67" s="122"/>
      <c r="B67" s="122"/>
      <c r="C67" s="115"/>
      <c r="D67" s="116"/>
      <c r="E67" s="65"/>
      <c r="F67" s="66"/>
      <c r="G67" s="60"/>
      <c r="H67" s="60"/>
      <c r="I67" s="60"/>
      <c r="J67" s="60"/>
      <c r="K67" s="60"/>
      <c r="L67" s="60"/>
      <c r="M67" s="60"/>
      <c r="N67" s="68"/>
      <c r="O67" s="68"/>
      <c r="P67" s="60"/>
      <c r="Q67" s="60"/>
      <c r="R67" s="60"/>
      <c r="S67" s="60"/>
      <c r="T67" s="68"/>
      <c r="U67" s="72">
        <v>5</v>
      </c>
      <c r="V67" s="60"/>
      <c r="W67" s="60"/>
      <c r="X67" s="60"/>
      <c r="Y67" s="68"/>
      <c r="Z67" s="68"/>
      <c r="AA67" s="68"/>
      <c r="AB67" s="68"/>
      <c r="AC67" s="68"/>
      <c r="AD67" s="68"/>
      <c r="AE67" s="68"/>
      <c r="AF67" s="68"/>
    </row>
    <row r="68" spans="1:32" x14ac:dyDescent="0.35">
      <c r="A68" s="122"/>
      <c r="B68" s="122"/>
      <c r="C68" s="117" t="s">
        <v>170</v>
      </c>
      <c r="D68" s="117"/>
      <c r="E68" s="115" t="s">
        <v>78</v>
      </c>
      <c r="F68" s="116"/>
      <c r="G68" s="60">
        <v>6</v>
      </c>
      <c r="H68" s="60">
        <v>12</v>
      </c>
      <c r="I68" s="60">
        <v>12</v>
      </c>
      <c r="J68" s="60">
        <v>12</v>
      </c>
      <c r="K68" s="60">
        <v>12</v>
      </c>
      <c r="L68" s="60">
        <v>12</v>
      </c>
      <c r="M68" s="60">
        <v>12</v>
      </c>
      <c r="N68" s="60">
        <v>12</v>
      </c>
      <c r="O68" s="60">
        <v>12</v>
      </c>
      <c r="P68" s="60">
        <v>12</v>
      </c>
      <c r="Q68" s="60">
        <v>12</v>
      </c>
      <c r="R68" s="60">
        <v>12</v>
      </c>
      <c r="S68" s="60">
        <v>12</v>
      </c>
      <c r="T68" s="68">
        <v>6</v>
      </c>
      <c r="U68" s="71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</row>
    <row r="69" spans="1:32" x14ac:dyDescent="0.35">
      <c r="A69" s="122"/>
      <c r="B69" s="122"/>
      <c r="C69" s="115"/>
      <c r="D69" s="116"/>
      <c r="E69" s="65"/>
      <c r="F69" s="66"/>
      <c r="G69" s="60"/>
      <c r="H69" s="60"/>
      <c r="I69" s="60"/>
      <c r="J69" s="60"/>
      <c r="K69" s="60"/>
      <c r="L69" s="60"/>
      <c r="M69" s="60"/>
      <c r="N69" s="68"/>
      <c r="O69" s="68"/>
      <c r="P69" s="60"/>
      <c r="Q69" s="60"/>
      <c r="R69" s="60"/>
      <c r="S69" s="60"/>
      <c r="T69" s="68"/>
      <c r="U69" s="72">
        <v>6</v>
      </c>
      <c r="V69" s="60"/>
      <c r="W69" s="60"/>
      <c r="X69" s="60"/>
      <c r="Y69" s="68"/>
      <c r="Z69" s="68"/>
      <c r="AA69" s="68"/>
      <c r="AB69" s="68"/>
      <c r="AC69" s="68"/>
      <c r="AD69" s="68"/>
      <c r="AE69" s="68"/>
      <c r="AF69" s="68"/>
    </row>
    <row r="70" spans="1:32" x14ac:dyDescent="0.35">
      <c r="A70" s="122"/>
      <c r="B70" s="122"/>
      <c r="C70" s="117" t="s">
        <v>172</v>
      </c>
      <c r="D70" s="117"/>
      <c r="E70" s="115" t="s">
        <v>45</v>
      </c>
      <c r="F70" s="116"/>
      <c r="G70" s="60">
        <v>4</v>
      </c>
      <c r="H70" s="60">
        <v>14</v>
      </c>
      <c r="I70" s="60">
        <v>14</v>
      </c>
      <c r="J70" s="60">
        <v>14</v>
      </c>
      <c r="K70" s="60">
        <v>14</v>
      </c>
      <c r="L70" s="60">
        <v>14</v>
      </c>
      <c r="M70" s="60">
        <v>14</v>
      </c>
      <c r="N70" s="60">
        <v>14</v>
      </c>
      <c r="O70" s="60">
        <v>14</v>
      </c>
      <c r="P70" s="60">
        <v>14</v>
      </c>
      <c r="Q70" s="60">
        <v>14</v>
      </c>
      <c r="R70" s="60">
        <v>14</v>
      </c>
      <c r="S70" s="60">
        <v>14</v>
      </c>
      <c r="T70" s="60">
        <v>14</v>
      </c>
      <c r="U70" s="68">
        <v>4</v>
      </c>
      <c r="V70" s="71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</row>
    <row r="71" spans="1:32" x14ac:dyDescent="0.35">
      <c r="A71" s="122"/>
      <c r="B71" s="122"/>
      <c r="C71" s="115"/>
      <c r="D71" s="116"/>
      <c r="E71" s="65"/>
      <c r="F71" s="66"/>
      <c r="G71" s="60"/>
      <c r="H71" s="60"/>
      <c r="I71" s="60"/>
      <c r="J71" s="60"/>
      <c r="K71" s="60"/>
      <c r="L71" s="60"/>
      <c r="M71" s="60"/>
      <c r="N71" s="68"/>
      <c r="O71" s="68"/>
      <c r="P71" s="60"/>
      <c r="Q71" s="60"/>
      <c r="R71" s="60"/>
      <c r="S71" s="60"/>
      <c r="T71" s="60"/>
      <c r="U71" s="68"/>
      <c r="V71" s="72">
        <v>4</v>
      </c>
      <c r="W71" s="60"/>
      <c r="X71" s="60"/>
      <c r="Y71" s="68"/>
      <c r="Z71" s="68"/>
      <c r="AA71" s="68"/>
      <c r="AB71" s="68"/>
      <c r="AC71" s="68"/>
      <c r="AD71" s="68"/>
      <c r="AE71" s="68"/>
      <c r="AF71" s="68"/>
    </row>
    <row r="72" spans="1:32" x14ac:dyDescent="0.35">
      <c r="A72" s="122"/>
      <c r="B72" s="122"/>
      <c r="C72" s="117" t="s">
        <v>173</v>
      </c>
      <c r="D72" s="117"/>
      <c r="E72" s="115" t="s">
        <v>78</v>
      </c>
      <c r="F72" s="116"/>
      <c r="G72" s="60">
        <v>4</v>
      </c>
      <c r="H72" s="60">
        <v>14</v>
      </c>
      <c r="I72" s="60">
        <v>14</v>
      </c>
      <c r="J72" s="60">
        <v>14</v>
      </c>
      <c r="K72" s="60">
        <v>14</v>
      </c>
      <c r="L72" s="60">
        <v>14</v>
      </c>
      <c r="M72" s="60">
        <v>14</v>
      </c>
      <c r="N72" s="60">
        <v>14</v>
      </c>
      <c r="O72" s="60">
        <v>14</v>
      </c>
      <c r="P72" s="60">
        <v>14</v>
      </c>
      <c r="Q72" s="60">
        <v>14</v>
      </c>
      <c r="R72" s="60">
        <v>14</v>
      </c>
      <c r="S72" s="60">
        <v>14</v>
      </c>
      <c r="T72" s="60">
        <v>14</v>
      </c>
      <c r="U72" s="68">
        <v>4</v>
      </c>
      <c r="V72" s="71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</row>
    <row r="73" spans="1:32" x14ac:dyDescent="0.35">
      <c r="A73" s="122"/>
      <c r="B73" s="122"/>
      <c r="C73" s="115"/>
      <c r="D73" s="116"/>
      <c r="E73" s="65"/>
      <c r="F73" s="66"/>
      <c r="G73" s="60"/>
      <c r="H73" s="60"/>
      <c r="I73" s="60"/>
      <c r="J73" s="60"/>
      <c r="K73" s="60"/>
      <c r="L73" s="60"/>
      <c r="M73" s="60"/>
      <c r="N73" s="68"/>
      <c r="O73" s="68"/>
      <c r="P73" s="60"/>
      <c r="Q73" s="60"/>
      <c r="R73" s="60"/>
      <c r="S73" s="60"/>
      <c r="T73" s="60"/>
      <c r="U73" s="68"/>
      <c r="V73" s="72">
        <v>4</v>
      </c>
      <c r="W73" s="60"/>
      <c r="X73" s="60"/>
      <c r="Y73" s="68"/>
      <c r="Z73" s="68"/>
      <c r="AA73" s="68"/>
      <c r="AB73" s="68"/>
      <c r="AC73" s="68"/>
      <c r="AD73" s="68"/>
      <c r="AE73" s="68"/>
      <c r="AF73" s="68"/>
    </row>
    <row r="74" spans="1:32" x14ac:dyDescent="0.35">
      <c r="A74" s="122"/>
      <c r="B74" s="122"/>
      <c r="C74" s="73" t="s">
        <v>186</v>
      </c>
      <c r="D74" s="66"/>
      <c r="E74" s="115" t="s">
        <v>45</v>
      </c>
      <c r="F74" s="116"/>
      <c r="G74" s="60">
        <v>12</v>
      </c>
      <c r="H74" s="60">
        <v>8</v>
      </c>
      <c r="I74" s="60">
        <v>8</v>
      </c>
      <c r="J74" s="60">
        <v>8</v>
      </c>
      <c r="K74" s="60">
        <v>8</v>
      </c>
      <c r="L74" s="60">
        <v>8</v>
      </c>
      <c r="M74" s="60">
        <v>8</v>
      </c>
      <c r="N74" s="60">
        <v>8</v>
      </c>
      <c r="O74" s="60">
        <v>8</v>
      </c>
      <c r="P74" s="60">
        <v>8</v>
      </c>
      <c r="Q74" s="60">
        <v>8</v>
      </c>
      <c r="R74" s="60">
        <v>8</v>
      </c>
      <c r="S74" s="60">
        <v>8</v>
      </c>
      <c r="T74" s="60">
        <v>8</v>
      </c>
      <c r="U74" s="60">
        <v>8</v>
      </c>
      <c r="V74" s="71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0</v>
      </c>
      <c r="AF74" s="60">
        <v>0</v>
      </c>
    </row>
    <row r="75" spans="1:32" x14ac:dyDescent="0.35">
      <c r="A75" s="122"/>
      <c r="B75" s="122"/>
      <c r="C75" s="65"/>
      <c r="D75" s="66"/>
      <c r="E75" s="65"/>
      <c r="F75" s="66"/>
      <c r="G75" s="60"/>
      <c r="H75" s="60"/>
      <c r="I75" s="60"/>
      <c r="J75" s="60"/>
      <c r="K75" s="60"/>
      <c r="L75" s="60"/>
      <c r="M75" s="60"/>
      <c r="N75" s="68"/>
      <c r="O75" s="68"/>
      <c r="P75" s="60"/>
      <c r="Q75" s="60"/>
      <c r="R75" s="60"/>
      <c r="S75" s="60"/>
      <c r="T75" s="60"/>
      <c r="U75" s="68"/>
      <c r="V75" s="75">
        <v>4</v>
      </c>
      <c r="W75" s="60"/>
      <c r="X75" s="60"/>
      <c r="Y75" s="68"/>
      <c r="Z75" s="68"/>
      <c r="AA75" s="68"/>
      <c r="AB75" s="68"/>
      <c r="AC75" s="68"/>
      <c r="AD75" s="68"/>
      <c r="AE75" s="68"/>
      <c r="AF75" s="68"/>
    </row>
    <row r="76" spans="1:32" x14ac:dyDescent="0.35">
      <c r="A76" s="122"/>
      <c r="B76" s="122"/>
      <c r="C76" s="73" t="s">
        <v>187</v>
      </c>
      <c r="D76" s="66"/>
      <c r="E76" s="115" t="s">
        <v>78</v>
      </c>
      <c r="F76" s="116"/>
      <c r="G76" s="60">
        <v>12</v>
      </c>
      <c r="H76" s="60">
        <v>8</v>
      </c>
      <c r="I76" s="60">
        <v>8</v>
      </c>
      <c r="J76" s="60">
        <v>8</v>
      </c>
      <c r="K76" s="60">
        <v>8</v>
      </c>
      <c r="L76" s="60">
        <v>8</v>
      </c>
      <c r="M76" s="60">
        <v>8</v>
      </c>
      <c r="N76" s="60">
        <v>8</v>
      </c>
      <c r="O76" s="60">
        <v>8</v>
      </c>
      <c r="P76" s="60">
        <v>8</v>
      </c>
      <c r="Q76" s="60">
        <v>8</v>
      </c>
      <c r="R76" s="60">
        <v>8</v>
      </c>
      <c r="S76" s="60">
        <v>8</v>
      </c>
      <c r="T76" s="60">
        <v>8</v>
      </c>
      <c r="U76" s="60">
        <v>8</v>
      </c>
      <c r="V76" s="71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>
        <v>0</v>
      </c>
      <c r="AE76" s="60">
        <v>0</v>
      </c>
      <c r="AF76" s="60">
        <v>0</v>
      </c>
    </row>
    <row r="77" spans="1:32" x14ac:dyDescent="0.35">
      <c r="A77" s="122"/>
      <c r="B77" s="122"/>
      <c r="C77" s="65"/>
      <c r="D77" s="66"/>
      <c r="E77" s="65"/>
      <c r="F77" s="66"/>
      <c r="G77" s="60"/>
      <c r="H77" s="60"/>
      <c r="I77" s="60"/>
      <c r="J77" s="60"/>
      <c r="K77" s="60"/>
      <c r="L77" s="60"/>
      <c r="M77" s="60"/>
      <c r="N77" s="68"/>
      <c r="O77" s="68"/>
      <c r="P77" s="60"/>
      <c r="Q77" s="60"/>
      <c r="R77" s="60"/>
      <c r="S77" s="60"/>
      <c r="T77" s="60"/>
      <c r="U77" s="68"/>
      <c r="V77" s="75">
        <v>4</v>
      </c>
      <c r="W77" s="60"/>
      <c r="X77" s="60"/>
      <c r="Y77" s="68"/>
      <c r="Z77" s="68"/>
      <c r="AA77" s="68"/>
      <c r="AB77" s="68"/>
      <c r="AC77" s="68"/>
      <c r="AD77" s="68"/>
      <c r="AE77" s="68"/>
      <c r="AF77" s="68"/>
    </row>
    <row r="78" spans="1:32" x14ac:dyDescent="0.35">
      <c r="A78" s="122"/>
      <c r="B78" s="122"/>
      <c r="C78" s="117" t="s">
        <v>24</v>
      </c>
      <c r="D78" s="117"/>
      <c r="E78" s="115" t="s">
        <v>78</v>
      </c>
      <c r="F78" s="116"/>
      <c r="G78" s="60">
        <v>16</v>
      </c>
      <c r="H78" s="60">
        <v>14</v>
      </c>
      <c r="I78" s="60">
        <v>14</v>
      </c>
      <c r="J78" s="60">
        <v>14</v>
      </c>
      <c r="K78" s="60">
        <v>14</v>
      </c>
      <c r="L78" s="60">
        <v>14</v>
      </c>
      <c r="M78" s="60">
        <v>14</v>
      </c>
      <c r="N78" s="60">
        <v>14</v>
      </c>
      <c r="O78" s="60">
        <v>14</v>
      </c>
      <c r="P78" s="60">
        <v>14</v>
      </c>
      <c r="Q78" s="60">
        <v>14</v>
      </c>
      <c r="R78" s="60">
        <v>14</v>
      </c>
      <c r="S78" s="60">
        <v>14</v>
      </c>
      <c r="T78" s="60">
        <v>14</v>
      </c>
      <c r="U78" s="68">
        <v>14</v>
      </c>
      <c r="V78" s="71">
        <v>0</v>
      </c>
      <c r="W78" s="60">
        <v>0</v>
      </c>
      <c r="X78" s="60">
        <v>0</v>
      </c>
      <c r="Y78" s="60">
        <v>0</v>
      </c>
      <c r="Z78" s="60">
        <v>0</v>
      </c>
      <c r="AA78" s="60">
        <v>0</v>
      </c>
      <c r="AB78" s="60">
        <v>0</v>
      </c>
      <c r="AC78" s="60">
        <v>0</v>
      </c>
      <c r="AD78" s="60">
        <v>0</v>
      </c>
      <c r="AE78" s="60">
        <v>0</v>
      </c>
      <c r="AF78" s="60">
        <v>0</v>
      </c>
    </row>
    <row r="79" spans="1:32" x14ac:dyDescent="0.35">
      <c r="A79" s="122"/>
      <c r="B79" s="123"/>
      <c r="C79" s="115"/>
      <c r="D79" s="116"/>
      <c r="E79" s="65"/>
      <c r="F79" s="66"/>
      <c r="G79" s="60"/>
      <c r="H79" s="60"/>
      <c r="I79" s="60"/>
      <c r="J79" s="60"/>
      <c r="K79" s="60"/>
      <c r="L79" s="60"/>
      <c r="M79" s="60"/>
      <c r="N79" s="68"/>
      <c r="O79" s="68"/>
      <c r="P79" s="60"/>
      <c r="Q79" s="60"/>
      <c r="R79" s="60"/>
      <c r="S79" s="60"/>
      <c r="T79" s="60"/>
      <c r="U79" s="68"/>
      <c r="V79" s="75">
        <v>2</v>
      </c>
      <c r="W79" s="60"/>
      <c r="X79" s="60"/>
      <c r="Y79" s="68"/>
      <c r="Z79" s="68"/>
      <c r="AA79" s="68"/>
      <c r="AB79" s="68"/>
      <c r="AC79" s="68"/>
      <c r="AD79" s="68"/>
      <c r="AE79" s="68"/>
      <c r="AF79" s="68"/>
    </row>
    <row r="80" spans="1:32" x14ac:dyDescent="0.35">
      <c r="A80" s="122"/>
      <c r="B80" s="121" t="s">
        <v>25</v>
      </c>
      <c r="C80" s="117" t="s">
        <v>144</v>
      </c>
      <c r="D80" s="117"/>
      <c r="E80" s="115" t="s">
        <v>44</v>
      </c>
      <c r="F80" s="116"/>
      <c r="G80" s="60">
        <v>3</v>
      </c>
      <c r="H80" s="60">
        <v>4</v>
      </c>
      <c r="I80" s="60">
        <v>4</v>
      </c>
      <c r="J80" s="60">
        <v>4</v>
      </c>
      <c r="K80" s="60">
        <v>4</v>
      </c>
      <c r="L80" s="60">
        <v>4</v>
      </c>
      <c r="M80" s="60">
        <v>4</v>
      </c>
      <c r="N80" s="60">
        <v>4</v>
      </c>
      <c r="O80" s="60">
        <v>4</v>
      </c>
      <c r="P80" s="60">
        <v>4</v>
      </c>
      <c r="Q80" s="60">
        <v>4</v>
      </c>
      <c r="R80" s="60">
        <v>4</v>
      </c>
      <c r="S80" s="68">
        <v>3</v>
      </c>
      <c r="T80" s="71">
        <v>0</v>
      </c>
      <c r="U80" s="60">
        <v>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0</v>
      </c>
      <c r="AF80" s="60">
        <v>0</v>
      </c>
    </row>
    <row r="81" spans="1:32" x14ac:dyDescent="0.35">
      <c r="A81" s="122"/>
      <c r="B81" s="122"/>
      <c r="C81" s="115"/>
      <c r="D81" s="116"/>
      <c r="E81" s="115"/>
      <c r="F81" s="116"/>
      <c r="G81" s="60"/>
      <c r="H81" s="60"/>
      <c r="I81" s="60"/>
      <c r="J81" s="60"/>
      <c r="K81" s="60"/>
      <c r="L81" s="60"/>
      <c r="M81" s="60"/>
      <c r="N81" s="68"/>
      <c r="O81" s="68"/>
      <c r="P81" s="68"/>
      <c r="Q81" s="68"/>
      <c r="R81" s="68"/>
      <c r="S81" s="68"/>
      <c r="T81" s="72">
        <v>3</v>
      </c>
      <c r="U81" s="60"/>
      <c r="V81" s="60"/>
      <c r="W81" s="60"/>
      <c r="X81" s="60"/>
      <c r="Y81" s="60"/>
      <c r="Z81" s="68"/>
      <c r="AA81" s="68"/>
      <c r="AB81" s="68"/>
      <c r="AC81" s="68"/>
      <c r="AD81" s="68"/>
      <c r="AE81" s="68"/>
      <c r="AF81" s="68"/>
    </row>
    <row r="82" spans="1:32" x14ac:dyDescent="0.35">
      <c r="A82" s="122"/>
      <c r="B82" s="122"/>
      <c r="C82" s="117" t="s">
        <v>149</v>
      </c>
      <c r="D82" s="117"/>
      <c r="E82" s="115" t="s">
        <v>44</v>
      </c>
      <c r="F82" s="116"/>
      <c r="G82" s="60">
        <v>4</v>
      </c>
      <c r="H82" s="60">
        <v>5</v>
      </c>
      <c r="I82" s="60">
        <v>5</v>
      </c>
      <c r="J82" s="60">
        <v>5</v>
      </c>
      <c r="K82" s="60">
        <v>5</v>
      </c>
      <c r="L82" s="60">
        <v>5</v>
      </c>
      <c r="M82" s="60">
        <v>5</v>
      </c>
      <c r="N82" s="68">
        <v>5</v>
      </c>
      <c r="O82" s="68">
        <v>5</v>
      </c>
      <c r="P82" s="68">
        <v>5</v>
      </c>
      <c r="Q82" s="68">
        <v>5</v>
      </c>
      <c r="R82" s="68">
        <v>5</v>
      </c>
      <c r="S82" s="68">
        <v>5</v>
      </c>
      <c r="T82" s="60">
        <v>4</v>
      </c>
      <c r="U82" s="61">
        <v>0</v>
      </c>
      <c r="V82" s="60">
        <v>0</v>
      </c>
      <c r="W82" s="60">
        <v>0</v>
      </c>
      <c r="X82" s="60">
        <v>0</v>
      </c>
      <c r="Y82" s="60">
        <v>0</v>
      </c>
      <c r="Z82" s="60">
        <v>0</v>
      </c>
      <c r="AA82" s="60">
        <v>0</v>
      </c>
      <c r="AB82" s="60">
        <v>0</v>
      </c>
      <c r="AC82" s="60">
        <v>0</v>
      </c>
      <c r="AD82" s="60">
        <v>0</v>
      </c>
      <c r="AE82" s="60">
        <v>0</v>
      </c>
      <c r="AF82" s="60">
        <v>0</v>
      </c>
    </row>
    <row r="83" spans="1:32" x14ac:dyDescent="0.35">
      <c r="A83" s="122"/>
      <c r="B83" s="122"/>
      <c r="C83" s="115"/>
      <c r="D83" s="116"/>
      <c r="E83" s="115"/>
      <c r="F83" s="116"/>
      <c r="G83" s="60"/>
      <c r="H83" s="60"/>
      <c r="I83" s="60"/>
      <c r="J83" s="60"/>
      <c r="K83" s="60"/>
      <c r="L83" s="60"/>
      <c r="M83" s="60"/>
      <c r="N83" s="68"/>
      <c r="O83" s="68"/>
      <c r="P83" s="68"/>
      <c r="Q83" s="68"/>
      <c r="R83" s="68"/>
      <c r="S83" s="68"/>
      <c r="T83" s="60"/>
      <c r="U83" s="67">
        <v>4</v>
      </c>
      <c r="V83" s="60"/>
      <c r="W83" s="60"/>
      <c r="X83" s="60"/>
      <c r="Y83" s="60"/>
      <c r="Z83" s="68"/>
      <c r="AA83" s="68"/>
      <c r="AB83" s="68"/>
      <c r="AC83" s="68"/>
      <c r="AD83" s="68"/>
      <c r="AE83" s="68"/>
      <c r="AF83" s="68"/>
    </row>
    <row r="84" spans="1:32" x14ac:dyDescent="0.35">
      <c r="A84" s="122"/>
      <c r="B84" s="122"/>
      <c r="C84" s="117" t="s">
        <v>154</v>
      </c>
      <c r="D84" s="117"/>
      <c r="E84" s="115" t="s">
        <v>44</v>
      </c>
      <c r="F84" s="116"/>
      <c r="G84" s="60">
        <v>2</v>
      </c>
      <c r="H84" s="60">
        <v>4</v>
      </c>
      <c r="I84" s="60">
        <v>4</v>
      </c>
      <c r="J84" s="60">
        <v>4</v>
      </c>
      <c r="K84" s="60">
        <v>4</v>
      </c>
      <c r="L84" s="60">
        <v>4</v>
      </c>
      <c r="M84" s="60">
        <v>4</v>
      </c>
      <c r="N84" s="68">
        <v>4</v>
      </c>
      <c r="O84" s="68">
        <v>4</v>
      </c>
      <c r="P84" s="68">
        <v>4</v>
      </c>
      <c r="Q84" s="68">
        <v>4</v>
      </c>
      <c r="R84" s="68">
        <v>4</v>
      </c>
      <c r="S84" s="68">
        <v>4</v>
      </c>
      <c r="T84" s="68">
        <v>4</v>
      </c>
      <c r="U84" s="60">
        <v>2</v>
      </c>
      <c r="V84" s="61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</row>
    <row r="85" spans="1:32" x14ac:dyDescent="0.35">
      <c r="A85" s="122"/>
      <c r="B85" s="122"/>
      <c r="C85" s="115"/>
      <c r="D85" s="116"/>
      <c r="E85" s="65"/>
      <c r="F85" s="66"/>
      <c r="G85" s="60"/>
      <c r="H85" s="60"/>
      <c r="I85" s="60"/>
      <c r="J85" s="60"/>
      <c r="K85" s="60"/>
      <c r="L85" s="60"/>
      <c r="M85" s="60"/>
      <c r="N85" s="68"/>
      <c r="O85" s="68"/>
      <c r="P85" s="68"/>
      <c r="Q85" s="68"/>
      <c r="R85" s="68"/>
      <c r="S85" s="68"/>
      <c r="T85" s="60"/>
      <c r="U85" s="60"/>
      <c r="V85" s="67">
        <v>2</v>
      </c>
      <c r="W85" s="60"/>
      <c r="X85" s="60"/>
      <c r="Y85" s="60"/>
      <c r="Z85" s="68"/>
      <c r="AA85" s="68"/>
      <c r="AB85" s="68"/>
      <c r="AC85" s="68"/>
      <c r="AD85" s="68"/>
      <c r="AE85" s="68"/>
      <c r="AF85" s="68"/>
    </row>
    <row r="86" spans="1:32" x14ac:dyDescent="0.35">
      <c r="A86" s="122"/>
      <c r="B86" s="122"/>
      <c r="C86" s="117" t="s">
        <v>159</v>
      </c>
      <c r="D86" s="117"/>
      <c r="E86" s="115" t="s">
        <v>44</v>
      </c>
      <c r="F86" s="116"/>
      <c r="G86" s="60">
        <v>4</v>
      </c>
      <c r="H86" s="60">
        <v>5</v>
      </c>
      <c r="I86" s="60">
        <v>5</v>
      </c>
      <c r="J86" s="60">
        <v>5</v>
      </c>
      <c r="K86" s="60">
        <v>5</v>
      </c>
      <c r="L86" s="60">
        <v>5</v>
      </c>
      <c r="M86" s="60">
        <v>5</v>
      </c>
      <c r="N86" s="68">
        <v>5</v>
      </c>
      <c r="O86" s="68">
        <v>5</v>
      </c>
      <c r="P86" s="68">
        <v>5</v>
      </c>
      <c r="Q86" s="68">
        <v>5</v>
      </c>
      <c r="R86" s="68">
        <v>5</v>
      </c>
      <c r="S86" s="68">
        <v>5</v>
      </c>
      <c r="T86" s="60">
        <v>5</v>
      </c>
      <c r="U86" s="60">
        <v>5</v>
      </c>
      <c r="V86" s="70">
        <v>4</v>
      </c>
      <c r="W86" s="71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>
        <v>0</v>
      </c>
      <c r="AE86" s="60">
        <v>0</v>
      </c>
      <c r="AF86" s="60">
        <v>0</v>
      </c>
    </row>
    <row r="87" spans="1:32" x14ac:dyDescent="0.35">
      <c r="A87" s="122"/>
      <c r="B87" s="122"/>
      <c r="C87" s="115"/>
      <c r="D87" s="116"/>
      <c r="E87" s="65"/>
      <c r="F87" s="66"/>
      <c r="G87" s="60"/>
      <c r="H87" s="60"/>
      <c r="I87" s="60"/>
      <c r="J87" s="60"/>
      <c r="K87" s="60"/>
      <c r="L87" s="60"/>
      <c r="M87" s="60"/>
      <c r="N87" s="68"/>
      <c r="O87" s="68"/>
      <c r="P87" s="68"/>
      <c r="Q87" s="68"/>
      <c r="R87" s="68"/>
      <c r="S87" s="68"/>
      <c r="T87" s="60"/>
      <c r="U87" s="60"/>
      <c r="V87" s="70"/>
      <c r="W87" s="72">
        <v>4</v>
      </c>
      <c r="X87" s="60"/>
      <c r="Y87" s="60"/>
      <c r="Z87" s="68"/>
      <c r="AA87" s="68"/>
      <c r="AB87" s="68"/>
      <c r="AC87" s="68"/>
      <c r="AD87" s="68"/>
      <c r="AE87" s="68"/>
      <c r="AF87" s="68"/>
    </row>
    <row r="88" spans="1:32" x14ac:dyDescent="0.35">
      <c r="A88" s="122"/>
      <c r="B88" s="122"/>
      <c r="C88" s="117" t="s">
        <v>164</v>
      </c>
      <c r="D88" s="117"/>
      <c r="E88" s="115" t="s">
        <v>44</v>
      </c>
      <c r="F88" s="116"/>
      <c r="G88" s="60">
        <v>9</v>
      </c>
      <c r="H88" s="60">
        <v>5</v>
      </c>
      <c r="I88" s="60">
        <v>5</v>
      </c>
      <c r="J88" s="60">
        <v>5</v>
      </c>
      <c r="K88" s="60">
        <v>5</v>
      </c>
      <c r="L88" s="60">
        <v>5</v>
      </c>
      <c r="M88" s="60">
        <v>5</v>
      </c>
      <c r="N88" s="60">
        <v>5</v>
      </c>
      <c r="O88" s="60">
        <v>5</v>
      </c>
      <c r="P88" s="60">
        <v>5</v>
      </c>
      <c r="Q88" s="60">
        <v>5</v>
      </c>
      <c r="R88" s="60">
        <v>5</v>
      </c>
      <c r="S88" s="60">
        <v>5</v>
      </c>
      <c r="T88" s="60">
        <v>5</v>
      </c>
      <c r="U88" s="60">
        <v>5</v>
      </c>
      <c r="V88" s="60">
        <v>5</v>
      </c>
      <c r="W88" s="68">
        <v>5</v>
      </c>
      <c r="X88" s="71">
        <v>0</v>
      </c>
      <c r="Y88" s="60">
        <v>0</v>
      </c>
      <c r="Z88" s="60">
        <v>0</v>
      </c>
      <c r="AA88" s="60">
        <v>0</v>
      </c>
      <c r="AB88" s="60">
        <v>0</v>
      </c>
      <c r="AC88" s="60">
        <v>0</v>
      </c>
      <c r="AD88" s="60">
        <v>0</v>
      </c>
      <c r="AE88" s="60">
        <v>0</v>
      </c>
      <c r="AF88" s="60">
        <v>0</v>
      </c>
    </row>
    <row r="89" spans="1:32" x14ac:dyDescent="0.35">
      <c r="A89" s="122"/>
      <c r="B89" s="122"/>
      <c r="C89" s="115"/>
      <c r="D89" s="116"/>
      <c r="E89" s="115"/>
      <c r="F89" s="116"/>
      <c r="G89" s="60"/>
      <c r="H89" s="60"/>
      <c r="I89" s="60"/>
      <c r="J89" s="60"/>
      <c r="K89" s="60"/>
      <c r="L89" s="60"/>
      <c r="M89" s="60"/>
      <c r="N89" s="68"/>
      <c r="O89" s="68"/>
      <c r="P89" s="68"/>
      <c r="Q89" s="68"/>
      <c r="R89" s="68"/>
      <c r="S89" s="68"/>
      <c r="T89" s="60"/>
      <c r="U89" s="60"/>
      <c r="V89" s="60"/>
      <c r="W89" s="68"/>
      <c r="X89" s="75">
        <v>4</v>
      </c>
      <c r="Y89" s="60"/>
      <c r="Z89" s="60"/>
      <c r="AA89" s="68"/>
      <c r="AB89" s="68"/>
      <c r="AC89" s="68"/>
      <c r="AD89" s="68"/>
      <c r="AE89" s="68"/>
      <c r="AF89" s="68"/>
    </row>
    <row r="90" spans="1:32" x14ac:dyDescent="0.35">
      <c r="A90" s="122"/>
      <c r="B90" s="122"/>
      <c r="C90" s="117" t="s">
        <v>168</v>
      </c>
      <c r="D90" s="117"/>
      <c r="E90" s="115" t="s">
        <v>44</v>
      </c>
      <c r="F90" s="116"/>
      <c r="G90" s="60">
        <v>3</v>
      </c>
      <c r="H90" s="60">
        <v>5</v>
      </c>
      <c r="I90" s="60">
        <v>5</v>
      </c>
      <c r="J90" s="60">
        <v>5</v>
      </c>
      <c r="K90" s="60">
        <v>5</v>
      </c>
      <c r="L90" s="60">
        <v>5</v>
      </c>
      <c r="M90" s="60">
        <v>5</v>
      </c>
      <c r="N90" s="68">
        <v>5</v>
      </c>
      <c r="O90" s="68">
        <v>5</v>
      </c>
      <c r="P90" s="68">
        <v>5</v>
      </c>
      <c r="Q90" s="68">
        <v>5</v>
      </c>
      <c r="R90" s="68">
        <v>5</v>
      </c>
      <c r="S90" s="68">
        <v>5</v>
      </c>
      <c r="T90" s="68">
        <v>5</v>
      </c>
      <c r="U90" s="60">
        <v>5</v>
      </c>
      <c r="V90" s="60">
        <v>5</v>
      </c>
      <c r="W90" s="60">
        <v>5</v>
      </c>
      <c r="X90" s="68">
        <v>3</v>
      </c>
      <c r="Y90" s="71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  <c r="AE90" s="60">
        <v>0</v>
      </c>
      <c r="AF90" s="60">
        <v>0</v>
      </c>
    </row>
    <row r="91" spans="1:32" x14ac:dyDescent="0.35">
      <c r="A91" s="122"/>
      <c r="B91" s="122"/>
      <c r="C91" s="115"/>
      <c r="D91" s="116"/>
      <c r="E91" s="65"/>
      <c r="F91" s="66"/>
      <c r="G91" s="60"/>
      <c r="H91" s="60"/>
      <c r="I91" s="60"/>
      <c r="J91" s="60"/>
      <c r="K91" s="60"/>
      <c r="L91" s="60"/>
      <c r="M91" s="60"/>
      <c r="N91" s="68"/>
      <c r="O91" s="68"/>
      <c r="P91" s="68"/>
      <c r="Q91" s="68"/>
      <c r="R91" s="68"/>
      <c r="S91" s="68"/>
      <c r="T91" s="60"/>
      <c r="U91" s="60"/>
      <c r="V91" s="60"/>
      <c r="W91" s="60"/>
      <c r="X91" s="68"/>
      <c r="Y91" s="72">
        <v>3</v>
      </c>
      <c r="Z91" s="60"/>
      <c r="AA91" s="68"/>
      <c r="AB91" s="68"/>
      <c r="AC91" s="68"/>
      <c r="AD91" s="68"/>
      <c r="AE91" s="68"/>
      <c r="AF91" s="68"/>
    </row>
    <row r="92" spans="1:32" x14ac:dyDescent="0.35">
      <c r="A92" s="122"/>
      <c r="B92" s="122"/>
      <c r="C92" s="117" t="s">
        <v>174</v>
      </c>
      <c r="D92" s="117"/>
      <c r="E92" s="115" t="s">
        <v>44</v>
      </c>
      <c r="F92" s="116"/>
      <c r="G92" s="60">
        <v>2</v>
      </c>
      <c r="H92" s="60">
        <v>5</v>
      </c>
      <c r="I92" s="60">
        <v>5</v>
      </c>
      <c r="J92" s="60">
        <v>5</v>
      </c>
      <c r="K92" s="60">
        <v>5</v>
      </c>
      <c r="L92" s="60">
        <v>5</v>
      </c>
      <c r="M92" s="60">
        <v>5</v>
      </c>
      <c r="N92" s="68">
        <v>5</v>
      </c>
      <c r="O92" s="68">
        <v>5</v>
      </c>
      <c r="P92" s="68">
        <v>5</v>
      </c>
      <c r="Q92" s="68">
        <v>5</v>
      </c>
      <c r="R92" s="68">
        <v>5</v>
      </c>
      <c r="S92" s="68">
        <v>5</v>
      </c>
      <c r="T92" s="60">
        <v>5</v>
      </c>
      <c r="U92" s="60">
        <v>5</v>
      </c>
      <c r="V92" s="60">
        <v>5</v>
      </c>
      <c r="W92" s="60">
        <v>5</v>
      </c>
      <c r="X92" s="60">
        <v>5</v>
      </c>
      <c r="Y92" s="68">
        <v>2</v>
      </c>
      <c r="Z92" s="71">
        <v>0</v>
      </c>
      <c r="AA92" s="60">
        <v>0</v>
      </c>
      <c r="AB92" s="60">
        <v>0</v>
      </c>
      <c r="AC92" s="60">
        <v>0</v>
      </c>
      <c r="AD92" s="60">
        <v>0</v>
      </c>
      <c r="AE92" s="60">
        <v>0</v>
      </c>
      <c r="AF92" s="60">
        <v>0</v>
      </c>
    </row>
    <row r="93" spans="1:32" x14ac:dyDescent="0.35">
      <c r="A93" s="122"/>
      <c r="B93" s="122"/>
      <c r="C93" s="73"/>
      <c r="D93" s="74"/>
      <c r="E93" s="65"/>
      <c r="F93" s="66"/>
      <c r="G93" s="60"/>
      <c r="H93" s="60"/>
      <c r="I93" s="60"/>
      <c r="J93" s="60"/>
      <c r="K93" s="60"/>
      <c r="L93" s="60"/>
      <c r="M93" s="60"/>
      <c r="N93" s="68"/>
      <c r="O93" s="68"/>
      <c r="P93" s="68"/>
      <c r="Q93" s="68"/>
      <c r="R93" s="68"/>
      <c r="S93" s="68"/>
      <c r="T93" s="60"/>
      <c r="U93" s="60"/>
      <c r="V93" s="60"/>
      <c r="W93" s="60"/>
      <c r="X93" s="60"/>
      <c r="Y93" s="68"/>
      <c r="Z93" s="71"/>
      <c r="AA93" s="68"/>
      <c r="AB93" s="68"/>
      <c r="AC93" s="68"/>
      <c r="AD93" s="68"/>
      <c r="AE93" s="68"/>
      <c r="AF93" s="68"/>
    </row>
    <row r="94" spans="1:32" x14ac:dyDescent="0.35">
      <c r="A94" s="122"/>
      <c r="B94" s="122"/>
      <c r="C94" s="118" t="s">
        <v>190</v>
      </c>
      <c r="D94" s="119"/>
      <c r="E94" s="115" t="s">
        <v>44</v>
      </c>
      <c r="F94" s="116"/>
      <c r="G94" s="60">
        <v>1</v>
      </c>
      <c r="H94" s="60">
        <v>2</v>
      </c>
      <c r="I94" s="60">
        <v>2</v>
      </c>
      <c r="J94" s="60">
        <v>2</v>
      </c>
      <c r="K94" s="60">
        <v>2</v>
      </c>
      <c r="L94" s="60">
        <v>2</v>
      </c>
      <c r="M94" s="60">
        <v>2</v>
      </c>
      <c r="N94" s="60">
        <v>2</v>
      </c>
      <c r="O94" s="60">
        <v>2</v>
      </c>
      <c r="P94" s="60">
        <v>2</v>
      </c>
      <c r="Q94" s="60">
        <v>2</v>
      </c>
      <c r="R94" s="60">
        <v>2</v>
      </c>
      <c r="S94" s="60">
        <v>2</v>
      </c>
      <c r="T94" s="60">
        <v>2</v>
      </c>
      <c r="U94" s="60">
        <v>2</v>
      </c>
      <c r="V94" s="60">
        <v>2</v>
      </c>
      <c r="W94" s="60">
        <v>2</v>
      </c>
      <c r="X94" s="60">
        <v>2</v>
      </c>
      <c r="Y94" s="68">
        <v>1</v>
      </c>
      <c r="Z94" s="71">
        <v>0</v>
      </c>
      <c r="AA94" s="60">
        <v>0</v>
      </c>
      <c r="AB94" s="60">
        <v>0</v>
      </c>
      <c r="AC94" s="60">
        <v>0</v>
      </c>
      <c r="AD94" s="60">
        <v>0</v>
      </c>
      <c r="AE94" s="60">
        <v>0</v>
      </c>
      <c r="AF94" s="60">
        <v>0</v>
      </c>
    </row>
    <row r="95" spans="1:32" x14ac:dyDescent="0.35">
      <c r="A95" s="122"/>
      <c r="B95" s="123"/>
      <c r="C95" s="115"/>
      <c r="D95" s="116"/>
      <c r="E95" s="65"/>
      <c r="F95" s="66"/>
      <c r="G95" s="60"/>
      <c r="H95" s="60"/>
      <c r="I95" s="60"/>
      <c r="J95" s="60"/>
      <c r="K95" s="60"/>
      <c r="L95" s="60"/>
      <c r="M95" s="60"/>
      <c r="N95" s="68"/>
      <c r="O95" s="68"/>
      <c r="P95" s="68"/>
      <c r="Q95" s="68"/>
      <c r="R95" s="68"/>
      <c r="S95" s="68"/>
      <c r="T95" s="60"/>
      <c r="U95" s="60"/>
      <c r="V95" s="60"/>
      <c r="W95" s="60"/>
      <c r="X95" s="60"/>
      <c r="Y95" s="68"/>
      <c r="Z95" s="72">
        <v>1</v>
      </c>
      <c r="AA95" s="68"/>
      <c r="AB95" s="68"/>
      <c r="AC95" s="68"/>
      <c r="AD95" s="68"/>
      <c r="AE95" s="68"/>
      <c r="AF95" s="68"/>
    </row>
    <row r="96" spans="1:32" x14ac:dyDescent="0.35">
      <c r="A96" s="122"/>
      <c r="B96" s="121" t="s">
        <v>26</v>
      </c>
      <c r="C96" s="117" t="s">
        <v>145</v>
      </c>
      <c r="D96" s="117"/>
      <c r="E96" s="115" t="s">
        <v>19</v>
      </c>
      <c r="F96" s="116"/>
      <c r="G96" s="60">
        <v>1</v>
      </c>
      <c r="H96" s="60">
        <v>4</v>
      </c>
      <c r="I96" s="60">
        <v>4</v>
      </c>
      <c r="J96" s="60">
        <v>4</v>
      </c>
      <c r="K96" s="60">
        <v>4</v>
      </c>
      <c r="L96" s="60">
        <v>4</v>
      </c>
      <c r="M96" s="60">
        <v>4</v>
      </c>
      <c r="N96" s="68">
        <v>4</v>
      </c>
      <c r="O96" s="68">
        <v>4</v>
      </c>
      <c r="P96" s="68">
        <v>4</v>
      </c>
      <c r="Q96" s="68">
        <v>4</v>
      </c>
      <c r="R96" s="68">
        <v>4</v>
      </c>
      <c r="S96" s="68">
        <v>4</v>
      </c>
      <c r="T96" s="68">
        <v>4</v>
      </c>
      <c r="U96" s="68">
        <v>4</v>
      </c>
      <c r="V96" s="68">
        <v>1</v>
      </c>
      <c r="W96" s="71">
        <v>0</v>
      </c>
      <c r="X96" s="70">
        <v>0</v>
      </c>
      <c r="Y96" s="60">
        <v>0</v>
      </c>
      <c r="Z96" s="60">
        <v>0</v>
      </c>
      <c r="AA96" s="60">
        <v>0</v>
      </c>
      <c r="AB96" s="60">
        <v>0</v>
      </c>
      <c r="AC96" s="60">
        <v>0</v>
      </c>
      <c r="AD96" s="60">
        <v>0</v>
      </c>
      <c r="AE96" s="60">
        <v>0</v>
      </c>
      <c r="AF96" s="60">
        <v>0</v>
      </c>
    </row>
    <row r="97" spans="1:32" x14ac:dyDescent="0.35">
      <c r="A97" s="122"/>
      <c r="B97" s="122"/>
      <c r="C97" s="115"/>
      <c r="D97" s="116"/>
      <c r="E97" s="115"/>
      <c r="F97" s="116"/>
      <c r="G97" s="60"/>
      <c r="H97" s="60"/>
      <c r="I97" s="60"/>
      <c r="J97" s="60"/>
      <c r="K97" s="60"/>
      <c r="L97" s="60"/>
      <c r="M97" s="60"/>
      <c r="N97" s="68"/>
      <c r="O97" s="68"/>
      <c r="P97" s="68"/>
      <c r="Q97" s="68"/>
      <c r="R97" s="68"/>
      <c r="S97" s="68"/>
      <c r="T97" s="68"/>
      <c r="U97" s="68"/>
      <c r="V97" s="68"/>
      <c r="W97" s="72">
        <v>1</v>
      </c>
      <c r="X97" s="70"/>
      <c r="Y97" s="60"/>
      <c r="Z97" s="60"/>
      <c r="AA97" s="60"/>
      <c r="AB97" s="60"/>
      <c r="AC97" s="60"/>
      <c r="AD97" s="68"/>
      <c r="AE97" s="68"/>
      <c r="AF97" s="68"/>
    </row>
    <row r="98" spans="1:32" x14ac:dyDescent="0.35">
      <c r="A98" s="122"/>
      <c r="B98" s="122"/>
      <c r="C98" s="117" t="s">
        <v>150</v>
      </c>
      <c r="D98" s="117"/>
      <c r="E98" s="115" t="s">
        <v>19</v>
      </c>
      <c r="F98" s="116"/>
      <c r="G98" s="60">
        <v>1</v>
      </c>
      <c r="H98" s="60">
        <v>4</v>
      </c>
      <c r="I98" s="60">
        <v>4</v>
      </c>
      <c r="J98" s="60">
        <v>4</v>
      </c>
      <c r="K98" s="60">
        <v>4</v>
      </c>
      <c r="L98" s="60">
        <v>4</v>
      </c>
      <c r="M98" s="60">
        <v>4</v>
      </c>
      <c r="N98" s="68">
        <v>4</v>
      </c>
      <c r="O98" s="68">
        <v>4</v>
      </c>
      <c r="P98" s="68">
        <v>4</v>
      </c>
      <c r="Q98" s="68">
        <v>4</v>
      </c>
      <c r="R98" s="68">
        <v>4</v>
      </c>
      <c r="S98" s="68">
        <v>4</v>
      </c>
      <c r="T98" s="68">
        <v>4</v>
      </c>
      <c r="U98" s="68">
        <v>4</v>
      </c>
      <c r="V98" s="68">
        <v>4</v>
      </c>
      <c r="W98" s="60">
        <v>1</v>
      </c>
      <c r="X98" s="61">
        <v>0</v>
      </c>
      <c r="Y98" s="70">
        <v>0</v>
      </c>
      <c r="Z98" s="60">
        <v>0</v>
      </c>
      <c r="AA98" s="60">
        <v>0</v>
      </c>
      <c r="AB98" s="60">
        <v>0</v>
      </c>
      <c r="AC98" s="60">
        <v>0</v>
      </c>
      <c r="AD98" s="60">
        <v>0</v>
      </c>
      <c r="AE98" s="60">
        <v>0</v>
      </c>
      <c r="AF98" s="60">
        <v>0</v>
      </c>
    </row>
    <row r="99" spans="1:32" x14ac:dyDescent="0.35">
      <c r="A99" s="122"/>
      <c r="B99" s="122"/>
      <c r="C99" s="115"/>
      <c r="D99" s="116"/>
      <c r="E99" s="115"/>
      <c r="F99" s="116"/>
      <c r="G99" s="60"/>
      <c r="H99" s="60"/>
      <c r="I99" s="60"/>
      <c r="J99" s="60"/>
      <c r="K99" s="60"/>
      <c r="L99" s="60"/>
      <c r="M99" s="60"/>
      <c r="N99" s="68"/>
      <c r="O99" s="68"/>
      <c r="P99" s="68"/>
      <c r="Q99" s="68"/>
      <c r="R99" s="68"/>
      <c r="S99" s="68"/>
      <c r="T99" s="68"/>
      <c r="U99" s="68"/>
      <c r="V99" s="68"/>
      <c r="W99" s="60"/>
      <c r="X99" s="67">
        <v>1</v>
      </c>
      <c r="Y99" s="70"/>
      <c r="Z99" s="60"/>
      <c r="AA99" s="60"/>
      <c r="AB99" s="60"/>
      <c r="AC99" s="60"/>
      <c r="AD99" s="68"/>
      <c r="AE99" s="68"/>
      <c r="AF99" s="68"/>
    </row>
    <row r="100" spans="1:32" x14ac:dyDescent="0.35">
      <c r="A100" s="122"/>
      <c r="B100" s="122"/>
      <c r="C100" s="117" t="s">
        <v>155</v>
      </c>
      <c r="D100" s="117"/>
      <c r="E100" s="115" t="s">
        <v>19</v>
      </c>
      <c r="F100" s="116"/>
      <c r="G100" s="60">
        <v>2</v>
      </c>
      <c r="H100" s="60">
        <v>2</v>
      </c>
      <c r="I100" s="60">
        <v>2</v>
      </c>
      <c r="J100" s="60">
        <v>2</v>
      </c>
      <c r="K100" s="60">
        <v>2</v>
      </c>
      <c r="L100" s="60">
        <v>2</v>
      </c>
      <c r="M100" s="60">
        <v>2</v>
      </c>
      <c r="N100" s="68">
        <v>2</v>
      </c>
      <c r="O100" s="68">
        <v>2</v>
      </c>
      <c r="P100" s="68">
        <v>2</v>
      </c>
      <c r="Q100" s="68">
        <v>2</v>
      </c>
      <c r="R100" s="68">
        <v>2</v>
      </c>
      <c r="S100" s="68">
        <v>2</v>
      </c>
      <c r="T100" s="68">
        <v>2</v>
      </c>
      <c r="U100" s="68">
        <v>2</v>
      </c>
      <c r="V100" s="68">
        <v>2</v>
      </c>
      <c r="W100" s="60">
        <v>2</v>
      </c>
      <c r="X100" s="60">
        <v>2</v>
      </c>
      <c r="Y100" s="61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60">
        <v>0</v>
      </c>
      <c r="AF100" s="60">
        <v>0</v>
      </c>
    </row>
    <row r="101" spans="1:32" x14ac:dyDescent="0.35">
      <c r="A101" s="122"/>
      <c r="B101" s="122"/>
      <c r="C101" s="117" t="s">
        <v>160</v>
      </c>
      <c r="D101" s="117"/>
      <c r="E101" s="115" t="s">
        <v>19</v>
      </c>
      <c r="F101" s="116"/>
      <c r="G101" s="60">
        <v>4</v>
      </c>
      <c r="H101" s="60">
        <v>4</v>
      </c>
      <c r="I101" s="60">
        <v>4</v>
      </c>
      <c r="J101" s="60">
        <v>4</v>
      </c>
      <c r="K101" s="60">
        <v>4</v>
      </c>
      <c r="L101" s="60">
        <v>4</v>
      </c>
      <c r="M101" s="60">
        <v>4</v>
      </c>
      <c r="N101" s="60">
        <v>4</v>
      </c>
      <c r="O101" s="60">
        <v>4</v>
      </c>
      <c r="P101" s="60">
        <v>4</v>
      </c>
      <c r="Q101" s="60">
        <v>4</v>
      </c>
      <c r="R101" s="60">
        <v>4</v>
      </c>
      <c r="S101" s="60">
        <v>4</v>
      </c>
      <c r="T101" s="60">
        <v>4</v>
      </c>
      <c r="U101" s="60">
        <v>4</v>
      </c>
      <c r="V101" s="60">
        <v>4</v>
      </c>
      <c r="W101" s="60">
        <v>4</v>
      </c>
      <c r="X101" s="60">
        <v>4</v>
      </c>
      <c r="Y101" s="60">
        <v>4</v>
      </c>
      <c r="Z101" s="71">
        <v>0</v>
      </c>
      <c r="AA101" s="68">
        <v>0</v>
      </c>
      <c r="AB101" s="60">
        <v>0</v>
      </c>
      <c r="AC101" s="60">
        <v>0</v>
      </c>
      <c r="AD101" s="60">
        <v>0</v>
      </c>
      <c r="AE101" s="60">
        <v>0</v>
      </c>
      <c r="AF101" s="60">
        <v>0</v>
      </c>
    </row>
    <row r="102" spans="1:32" x14ac:dyDescent="0.35">
      <c r="A102" s="122"/>
      <c r="B102" s="122"/>
      <c r="C102" s="117" t="s">
        <v>165</v>
      </c>
      <c r="D102" s="117"/>
      <c r="E102" s="115" t="s">
        <v>19</v>
      </c>
      <c r="F102" s="116"/>
      <c r="G102" s="60">
        <v>8</v>
      </c>
      <c r="H102" s="60">
        <v>4</v>
      </c>
      <c r="I102" s="60">
        <v>4</v>
      </c>
      <c r="J102" s="60">
        <v>4</v>
      </c>
      <c r="K102" s="60">
        <v>4</v>
      </c>
      <c r="L102" s="60">
        <v>4</v>
      </c>
      <c r="M102" s="60">
        <v>4</v>
      </c>
      <c r="N102" s="60">
        <v>4</v>
      </c>
      <c r="O102" s="60">
        <v>4</v>
      </c>
      <c r="P102" s="60">
        <v>4</v>
      </c>
      <c r="Q102" s="60">
        <v>4</v>
      </c>
      <c r="R102" s="60">
        <v>4</v>
      </c>
      <c r="S102" s="60">
        <v>4</v>
      </c>
      <c r="T102" s="60">
        <v>4</v>
      </c>
      <c r="U102" s="60">
        <v>4</v>
      </c>
      <c r="V102" s="60">
        <v>4</v>
      </c>
      <c r="W102" s="60">
        <v>4</v>
      </c>
      <c r="X102" s="60">
        <v>4</v>
      </c>
      <c r="Y102" s="60">
        <v>4</v>
      </c>
      <c r="Z102" s="68">
        <v>4</v>
      </c>
      <c r="AA102" s="71">
        <v>0</v>
      </c>
      <c r="AB102" s="60">
        <v>0</v>
      </c>
      <c r="AC102" s="60">
        <v>0</v>
      </c>
      <c r="AD102" s="60">
        <v>0</v>
      </c>
      <c r="AE102" s="60">
        <v>0</v>
      </c>
      <c r="AF102" s="60">
        <v>0</v>
      </c>
    </row>
    <row r="103" spans="1:32" x14ac:dyDescent="0.35">
      <c r="A103" s="122"/>
      <c r="B103" s="122"/>
      <c r="C103" s="115"/>
      <c r="D103" s="116"/>
      <c r="E103" s="115"/>
      <c r="F103" s="116"/>
      <c r="G103" s="60"/>
      <c r="H103" s="60"/>
      <c r="I103" s="60"/>
      <c r="J103" s="60"/>
      <c r="K103" s="60"/>
      <c r="L103" s="60"/>
      <c r="M103" s="60"/>
      <c r="N103" s="68"/>
      <c r="O103" s="68"/>
      <c r="P103" s="68"/>
      <c r="Q103" s="68"/>
      <c r="R103" s="68"/>
      <c r="S103" s="68"/>
      <c r="T103" s="68"/>
      <c r="U103" s="68"/>
      <c r="V103" s="68"/>
      <c r="W103" s="60"/>
      <c r="X103" s="60"/>
      <c r="Y103" s="60"/>
      <c r="Z103" s="68"/>
      <c r="AA103" s="75">
        <v>4</v>
      </c>
      <c r="AB103" s="60"/>
      <c r="AC103" s="60"/>
      <c r="AD103" s="68"/>
      <c r="AE103" s="68"/>
      <c r="AF103" s="68"/>
    </row>
    <row r="104" spans="1:32" x14ac:dyDescent="0.35">
      <c r="A104" s="122"/>
      <c r="B104" s="122"/>
      <c r="C104" s="117" t="s">
        <v>169</v>
      </c>
      <c r="D104" s="117"/>
      <c r="E104" s="115" t="s">
        <v>19</v>
      </c>
      <c r="F104" s="116"/>
      <c r="G104" s="60">
        <v>7</v>
      </c>
      <c r="H104" s="60">
        <v>4</v>
      </c>
      <c r="I104" s="60">
        <v>4</v>
      </c>
      <c r="J104" s="60">
        <v>4</v>
      </c>
      <c r="K104" s="60">
        <v>4</v>
      </c>
      <c r="L104" s="60">
        <v>4</v>
      </c>
      <c r="M104" s="60">
        <v>4</v>
      </c>
      <c r="N104" s="60">
        <v>4</v>
      </c>
      <c r="O104" s="60">
        <v>4</v>
      </c>
      <c r="P104" s="60">
        <v>4</v>
      </c>
      <c r="Q104" s="60">
        <v>4</v>
      </c>
      <c r="R104" s="60">
        <v>4</v>
      </c>
      <c r="S104" s="60">
        <v>4</v>
      </c>
      <c r="T104" s="60">
        <v>4</v>
      </c>
      <c r="U104" s="60">
        <v>4</v>
      </c>
      <c r="V104" s="60">
        <v>4</v>
      </c>
      <c r="W104" s="60">
        <v>4</v>
      </c>
      <c r="X104" s="60">
        <v>4</v>
      </c>
      <c r="Y104" s="60">
        <v>4</v>
      </c>
      <c r="Z104" s="60">
        <v>4</v>
      </c>
      <c r="AA104" s="60">
        <v>4</v>
      </c>
      <c r="AB104" s="71">
        <v>0</v>
      </c>
      <c r="AC104" s="60">
        <v>0</v>
      </c>
      <c r="AD104" s="60">
        <v>0</v>
      </c>
      <c r="AE104" s="60">
        <v>0</v>
      </c>
      <c r="AF104" s="60">
        <v>0</v>
      </c>
    </row>
    <row r="105" spans="1:32" x14ac:dyDescent="0.35">
      <c r="A105" s="122"/>
      <c r="B105" s="122"/>
      <c r="C105" s="115"/>
      <c r="D105" s="116"/>
      <c r="E105" s="65"/>
      <c r="F105" s="66"/>
      <c r="G105" s="60"/>
      <c r="H105" s="60"/>
      <c r="I105" s="60"/>
      <c r="J105" s="60"/>
      <c r="K105" s="60"/>
      <c r="L105" s="60"/>
      <c r="M105" s="60"/>
      <c r="N105" s="60"/>
      <c r="O105" s="60"/>
      <c r="P105" s="68"/>
      <c r="Q105" s="68"/>
      <c r="R105" s="68"/>
      <c r="S105" s="68"/>
      <c r="T105" s="68"/>
      <c r="U105" s="68"/>
      <c r="V105" s="68"/>
      <c r="W105" s="60"/>
      <c r="X105" s="60"/>
      <c r="Y105" s="60"/>
      <c r="Z105" s="60"/>
      <c r="AA105" s="60"/>
      <c r="AB105" s="75">
        <v>3</v>
      </c>
      <c r="AC105" s="60"/>
      <c r="AD105" s="68"/>
      <c r="AE105" s="68"/>
      <c r="AF105" s="68"/>
    </row>
    <row r="106" spans="1:32" x14ac:dyDescent="0.35">
      <c r="A106" s="122"/>
      <c r="B106" s="122"/>
      <c r="C106" s="117" t="s">
        <v>175</v>
      </c>
      <c r="D106" s="117"/>
      <c r="E106" s="115" t="s">
        <v>19</v>
      </c>
      <c r="F106" s="116"/>
      <c r="G106" s="60">
        <v>4</v>
      </c>
      <c r="H106" s="60">
        <v>4</v>
      </c>
      <c r="I106" s="60">
        <v>4</v>
      </c>
      <c r="J106" s="60">
        <v>4</v>
      </c>
      <c r="K106" s="60">
        <v>4</v>
      </c>
      <c r="L106" s="60">
        <v>4</v>
      </c>
      <c r="M106" s="60">
        <v>4</v>
      </c>
      <c r="N106" s="60">
        <v>4</v>
      </c>
      <c r="O106" s="60">
        <v>4</v>
      </c>
      <c r="P106" s="60">
        <v>4</v>
      </c>
      <c r="Q106" s="60">
        <v>4</v>
      </c>
      <c r="R106" s="60">
        <v>4</v>
      </c>
      <c r="S106" s="60">
        <v>4</v>
      </c>
      <c r="T106" s="60">
        <v>4</v>
      </c>
      <c r="U106" s="60">
        <v>4</v>
      </c>
      <c r="V106" s="60">
        <v>4</v>
      </c>
      <c r="W106" s="60">
        <v>4</v>
      </c>
      <c r="X106" s="60">
        <v>4</v>
      </c>
      <c r="Y106" s="60">
        <v>4</v>
      </c>
      <c r="Z106" s="60">
        <v>4</v>
      </c>
      <c r="AA106" s="60">
        <v>4</v>
      </c>
      <c r="AB106" s="60">
        <v>4</v>
      </c>
      <c r="AC106" s="71">
        <v>0</v>
      </c>
      <c r="AD106" s="68">
        <v>0</v>
      </c>
      <c r="AE106" s="68">
        <v>0</v>
      </c>
      <c r="AF106" s="68">
        <v>0</v>
      </c>
    </row>
    <row r="107" spans="1:32" x14ac:dyDescent="0.35">
      <c r="A107" s="122"/>
      <c r="B107" s="122"/>
      <c r="C107" s="115"/>
      <c r="D107" s="116"/>
      <c r="E107" s="65"/>
      <c r="F107" s="66"/>
      <c r="G107" s="60"/>
      <c r="H107" s="60"/>
      <c r="I107" s="60"/>
      <c r="J107" s="60"/>
      <c r="K107" s="60"/>
      <c r="L107" s="60"/>
      <c r="M107" s="60"/>
      <c r="N107" s="60"/>
      <c r="O107" s="60"/>
      <c r="P107" s="68"/>
      <c r="Q107" s="68"/>
      <c r="R107" s="68"/>
      <c r="S107" s="68"/>
      <c r="T107" s="68"/>
      <c r="U107" s="60"/>
      <c r="V107" s="68"/>
      <c r="W107" s="60"/>
      <c r="X107" s="60"/>
      <c r="Y107" s="60"/>
      <c r="Z107" s="60"/>
      <c r="AA107" s="60"/>
      <c r="AB107" s="76"/>
      <c r="AC107" s="68"/>
      <c r="AD107" s="68"/>
      <c r="AE107" s="68"/>
      <c r="AF107" s="68"/>
    </row>
    <row r="108" spans="1:32" x14ac:dyDescent="0.35">
      <c r="A108" s="122"/>
      <c r="B108" s="122"/>
      <c r="C108" s="118" t="s">
        <v>189</v>
      </c>
      <c r="D108" s="119"/>
      <c r="E108" s="115" t="s">
        <v>19</v>
      </c>
      <c r="F108" s="116"/>
      <c r="G108" s="60">
        <v>2</v>
      </c>
      <c r="H108" s="60">
        <v>4</v>
      </c>
      <c r="I108" s="60">
        <v>4</v>
      </c>
      <c r="J108" s="60">
        <v>4</v>
      </c>
      <c r="K108" s="60">
        <v>4</v>
      </c>
      <c r="L108" s="60">
        <v>4</v>
      </c>
      <c r="M108" s="60">
        <v>4</v>
      </c>
      <c r="N108" s="60">
        <v>4</v>
      </c>
      <c r="O108" s="60">
        <v>4</v>
      </c>
      <c r="P108" s="60">
        <v>4</v>
      </c>
      <c r="Q108" s="60">
        <v>4</v>
      </c>
      <c r="R108" s="60">
        <v>4</v>
      </c>
      <c r="S108" s="60">
        <v>4</v>
      </c>
      <c r="T108" s="60">
        <v>4</v>
      </c>
      <c r="U108" s="60">
        <v>4</v>
      </c>
      <c r="V108" s="60">
        <v>4</v>
      </c>
      <c r="W108" s="60">
        <v>4</v>
      </c>
      <c r="X108" s="60">
        <v>4</v>
      </c>
      <c r="Y108" s="60">
        <v>4</v>
      </c>
      <c r="Z108" s="60">
        <v>4</v>
      </c>
      <c r="AA108" s="60">
        <v>2</v>
      </c>
      <c r="AB108" s="71">
        <v>0</v>
      </c>
      <c r="AC108" s="68">
        <v>0</v>
      </c>
      <c r="AD108" s="68">
        <v>0</v>
      </c>
      <c r="AE108" s="68">
        <v>0</v>
      </c>
      <c r="AF108" s="68">
        <v>0</v>
      </c>
    </row>
    <row r="109" spans="1:32" x14ac:dyDescent="0.35">
      <c r="A109" s="122"/>
      <c r="B109" s="123"/>
      <c r="C109" s="73"/>
      <c r="D109" s="74"/>
      <c r="E109" s="65"/>
      <c r="F109" s="66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72">
        <v>2</v>
      </c>
      <c r="AC109" s="68"/>
      <c r="AD109" s="68"/>
      <c r="AE109" s="68"/>
      <c r="AF109" s="68"/>
    </row>
    <row r="110" spans="1:32" x14ac:dyDescent="0.35">
      <c r="A110" s="122"/>
      <c r="B110" s="121" t="s">
        <v>27</v>
      </c>
      <c r="C110" s="117" t="s">
        <v>144</v>
      </c>
      <c r="D110" s="117"/>
      <c r="E110" s="115" t="s">
        <v>19</v>
      </c>
      <c r="F110" s="116"/>
      <c r="G110" s="60">
        <v>1</v>
      </c>
      <c r="H110" s="60">
        <v>4</v>
      </c>
      <c r="I110" s="60">
        <v>4</v>
      </c>
      <c r="J110" s="60">
        <v>4</v>
      </c>
      <c r="K110" s="60">
        <v>4</v>
      </c>
      <c r="L110" s="60">
        <v>4</v>
      </c>
      <c r="M110" s="60">
        <v>4</v>
      </c>
      <c r="N110" s="60">
        <v>4</v>
      </c>
      <c r="O110" s="60">
        <v>4</v>
      </c>
      <c r="P110" s="60">
        <v>4</v>
      </c>
      <c r="Q110" s="60">
        <v>4</v>
      </c>
      <c r="R110" s="60">
        <v>4</v>
      </c>
      <c r="S110" s="60">
        <v>4</v>
      </c>
      <c r="T110" s="60">
        <v>4</v>
      </c>
      <c r="U110" s="60">
        <v>4</v>
      </c>
      <c r="V110" s="60">
        <v>4</v>
      </c>
      <c r="W110" s="68">
        <v>1</v>
      </c>
      <c r="X110" s="71">
        <v>0</v>
      </c>
      <c r="Y110" s="7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0</v>
      </c>
      <c r="AF110" s="60">
        <v>0</v>
      </c>
    </row>
    <row r="111" spans="1:32" x14ac:dyDescent="0.35">
      <c r="A111" s="122"/>
      <c r="B111" s="122"/>
      <c r="C111" s="115"/>
      <c r="D111" s="116"/>
      <c r="E111" s="65"/>
      <c r="F111" s="66"/>
      <c r="G111" s="60"/>
      <c r="H111" s="60"/>
      <c r="I111" s="60"/>
      <c r="J111" s="60"/>
      <c r="K111" s="60"/>
      <c r="L111" s="60"/>
      <c r="M111" s="60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72">
        <v>1</v>
      </c>
      <c r="Y111" s="70"/>
      <c r="Z111" s="60"/>
      <c r="AA111" s="60"/>
      <c r="AB111" s="60"/>
      <c r="AC111" s="60"/>
      <c r="AD111" s="60"/>
      <c r="AE111" s="68"/>
      <c r="AF111" s="68"/>
    </row>
    <row r="112" spans="1:32" x14ac:dyDescent="0.35">
      <c r="A112" s="122"/>
      <c r="B112" s="122"/>
      <c r="C112" s="117" t="s">
        <v>149</v>
      </c>
      <c r="D112" s="117"/>
      <c r="E112" s="115" t="s">
        <v>19</v>
      </c>
      <c r="F112" s="116"/>
      <c r="G112" s="60">
        <v>1</v>
      </c>
      <c r="H112" s="60">
        <v>4</v>
      </c>
      <c r="I112" s="60">
        <v>4</v>
      </c>
      <c r="J112" s="60">
        <v>4</v>
      </c>
      <c r="K112" s="60">
        <v>4</v>
      </c>
      <c r="L112" s="60">
        <v>4</v>
      </c>
      <c r="M112" s="60">
        <v>4</v>
      </c>
      <c r="N112" s="60">
        <v>4</v>
      </c>
      <c r="O112" s="60">
        <v>4</v>
      </c>
      <c r="P112" s="60">
        <v>4</v>
      </c>
      <c r="Q112" s="60">
        <v>4</v>
      </c>
      <c r="R112" s="60">
        <v>4</v>
      </c>
      <c r="S112" s="60">
        <v>4</v>
      </c>
      <c r="T112" s="60">
        <v>4</v>
      </c>
      <c r="U112" s="60">
        <v>4</v>
      </c>
      <c r="V112" s="60">
        <v>4</v>
      </c>
      <c r="W112" s="60">
        <v>4</v>
      </c>
      <c r="X112" s="60">
        <v>1</v>
      </c>
      <c r="Y112" s="61">
        <v>0</v>
      </c>
      <c r="Z112" s="70">
        <v>0</v>
      </c>
      <c r="AA112" s="60">
        <v>0</v>
      </c>
      <c r="AB112" s="60">
        <v>0</v>
      </c>
      <c r="AC112" s="60">
        <v>0</v>
      </c>
      <c r="AD112" s="60">
        <v>0</v>
      </c>
      <c r="AE112" s="60">
        <v>0</v>
      </c>
      <c r="AF112" s="60">
        <v>0</v>
      </c>
    </row>
    <row r="113" spans="1:32" x14ac:dyDescent="0.35">
      <c r="A113" s="122"/>
      <c r="B113" s="122"/>
      <c r="C113" s="115"/>
      <c r="D113" s="116"/>
      <c r="E113" s="65"/>
      <c r="F113" s="66"/>
      <c r="G113" s="60"/>
      <c r="H113" s="60"/>
      <c r="I113" s="60"/>
      <c r="J113" s="60"/>
      <c r="K113" s="60"/>
      <c r="L113" s="60"/>
      <c r="M113" s="60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0"/>
      <c r="Y113" s="67">
        <v>1</v>
      </c>
      <c r="Z113" s="70"/>
      <c r="AA113" s="60"/>
      <c r="AB113" s="60"/>
      <c r="AC113" s="60"/>
      <c r="AD113" s="60"/>
      <c r="AE113" s="68"/>
      <c r="AF113" s="68"/>
    </row>
    <row r="114" spans="1:32" x14ac:dyDescent="0.35">
      <c r="A114" s="122"/>
      <c r="B114" s="122"/>
      <c r="C114" s="118" t="s">
        <v>154</v>
      </c>
      <c r="D114" s="119"/>
      <c r="E114" s="115" t="s">
        <v>19</v>
      </c>
      <c r="F114" s="116"/>
      <c r="G114" s="60">
        <v>1</v>
      </c>
      <c r="H114" s="60">
        <v>4</v>
      </c>
      <c r="I114" s="60">
        <v>4</v>
      </c>
      <c r="J114" s="60">
        <v>4</v>
      </c>
      <c r="K114" s="60">
        <v>4</v>
      </c>
      <c r="L114" s="60">
        <v>4</v>
      </c>
      <c r="M114" s="60">
        <v>4</v>
      </c>
      <c r="N114" s="60">
        <v>4</v>
      </c>
      <c r="O114" s="60">
        <v>4</v>
      </c>
      <c r="P114" s="60">
        <v>4</v>
      </c>
      <c r="Q114" s="60">
        <v>4</v>
      </c>
      <c r="R114" s="60">
        <v>4</v>
      </c>
      <c r="S114" s="60">
        <v>4</v>
      </c>
      <c r="T114" s="60">
        <v>4</v>
      </c>
      <c r="U114" s="60">
        <v>4</v>
      </c>
      <c r="V114" s="60">
        <v>4</v>
      </c>
      <c r="W114" s="60">
        <v>4</v>
      </c>
      <c r="X114" s="60">
        <v>4</v>
      </c>
      <c r="Y114" s="60">
        <v>1</v>
      </c>
      <c r="Z114" s="61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  <c r="AF114" s="60">
        <v>0</v>
      </c>
    </row>
    <row r="115" spans="1:32" x14ac:dyDescent="0.35">
      <c r="A115" s="122"/>
      <c r="B115" s="122"/>
      <c r="C115" s="73"/>
      <c r="D115" s="74"/>
      <c r="E115" s="65"/>
      <c r="F115" s="66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8"/>
      <c r="R115" s="68"/>
      <c r="S115" s="68"/>
      <c r="T115" s="68"/>
      <c r="U115" s="68"/>
      <c r="V115" s="68"/>
      <c r="W115" s="68"/>
      <c r="X115" s="60"/>
      <c r="Y115" s="60"/>
      <c r="Z115" s="67">
        <v>1</v>
      </c>
      <c r="AA115" s="60"/>
      <c r="AB115" s="60"/>
      <c r="AC115" s="60"/>
      <c r="AD115" s="60"/>
      <c r="AE115" s="68"/>
      <c r="AF115" s="68"/>
    </row>
    <row r="116" spans="1:32" x14ac:dyDescent="0.35">
      <c r="A116" s="122"/>
      <c r="B116" s="122"/>
      <c r="C116" s="117" t="s">
        <v>159</v>
      </c>
      <c r="D116" s="117"/>
      <c r="E116" s="115" t="s">
        <v>19</v>
      </c>
      <c r="F116" s="116"/>
      <c r="G116" s="60">
        <v>4</v>
      </c>
      <c r="H116" s="60">
        <v>4</v>
      </c>
      <c r="I116" s="60">
        <v>4</v>
      </c>
      <c r="J116" s="60">
        <v>4</v>
      </c>
      <c r="K116" s="60">
        <v>4</v>
      </c>
      <c r="L116" s="60">
        <v>4</v>
      </c>
      <c r="M116" s="60">
        <v>4</v>
      </c>
      <c r="N116" s="60">
        <v>4</v>
      </c>
      <c r="O116" s="60">
        <v>4</v>
      </c>
      <c r="P116" s="60">
        <v>4</v>
      </c>
      <c r="Q116" s="60">
        <v>4</v>
      </c>
      <c r="R116" s="60">
        <v>4</v>
      </c>
      <c r="S116" s="60">
        <v>4</v>
      </c>
      <c r="T116" s="60">
        <v>4</v>
      </c>
      <c r="U116" s="60">
        <v>4</v>
      </c>
      <c r="V116" s="60">
        <v>4</v>
      </c>
      <c r="W116" s="60">
        <v>4</v>
      </c>
      <c r="X116" s="60">
        <v>4</v>
      </c>
      <c r="Y116" s="60">
        <v>4</v>
      </c>
      <c r="Z116" s="60">
        <v>4</v>
      </c>
      <c r="AA116" s="71">
        <v>0</v>
      </c>
      <c r="AB116" s="68">
        <v>0</v>
      </c>
      <c r="AC116" s="68">
        <v>0</v>
      </c>
      <c r="AD116" s="68">
        <v>0</v>
      </c>
      <c r="AE116" s="60">
        <v>0</v>
      </c>
      <c r="AF116" s="60">
        <v>0</v>
      </c>
    </row>
    <row r="117" spans="1:32" x14ac:dyDescent="0.35">
      <c r="A117" s="122"/>
      <c r="B117" s="122"/>
      <c r="C117" s="117" t="s">
        <v>164</v>
      </c>
      <c r="D117" s="117"/>
      <c r="E117" s="115" t="s">
        <v>19</v>
      </c>
      <c r="F117" s="116"/>
      <c r="G117" s="60">
        <v>8</v>
      </c>
      <c r="H117" s="60">
        <v>4</v>
      </c>
      <c r="I117" s="60">
        <v>4</v>
      </c>
      <c r="J117" s="60">
        <v>4</v>
      </c>
      <c r="K117" s="60">
        <v>4</v>
      </c>
      <c r="L117" s="60">
        <v>4</v>
      </c>
      <c r="M117" s="60">
        <v>4</v>
      </c>
      <c r="N117" s="60">
        <v>4</v>
      </c>
      <c r="O117" s="60">
        <v>4</v>
      </c>
      <c r="P117" s="60">
        <v>4</v>
      </c>
      <c r="Q117" s="60">
        <v>4</v>
      </c>
      <c r="R117" s="60">
        <v>4</v>
      </c>
      <c r="S117" s="60">
        <v>4</v>
      </c>
      <c r="T117" s="60">
        <v>4</v>
      </c>
      <c r="U117" s="60">
        <v>4</v>
      </c>
      <c r="V117" s="60">
        <v>4</v>
      </c>
      <c r="W117" s="60">
        <v>4</v>
      </c>
      <c r="X117" s="60">
        <v>4</v>
      </c>
      <c r="Y117" s="60">
        <v>4</v>
      </c>
      <c r="Z117" s="60">
        <v>4</v>
      </c>
      <c r="AA117" s="60">
        <v>4</v>
      </c>
      <c r="AB117" s="71">
        <v>0</v>
      </c>
      <c r="AC117" s="68">
        <v>0</v>
      </c>
      <c r="AD117" s="68">
        <v>0</v>
      </c>
      <c r="AE117" s="60">
        <v>0</v>
      </c>
      <c r="AF117" s="60">
        <v>0</v>
      </c>
    </row>
    <row r="118" spans="1:32" x14ac:dyDescent="0.35">
      <c r="A118" s="122"/>
      <c r="B118" s="122"/>
      <c r="C118" s="115"/>
      <c r="D118" s="116"/>
      <c r="E118" s="65"/>
      <c r="F118" s="66"/>
      <c r="G118" s="60"/>
      <c r="H118" s="60"/>
      <c r="I118" s="60"/>
      <c r="J118" s="60"/>
      <c r="K118" s="60"/>
      <c r="L118" s="60"/>
      <c r="M118" s="60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0"/>
      <c r="Y118" s="60"/>
      <c r="Z118" s="60"/>
      <c r="AA118" s="68"/>
      <c r="AB118" s="75">
        <v>4</v>
      </c>
      <c r="AC118" s="68"/>
      <c r="AD118" s="68"/>
      <c r="AE118" s="68"/>
      <c r="AF118" s="68"/>
    </row>
    <row r="119" spans="1:32" x14ac:dyDescent="0.35">
      <c r="A119" s="122"/>
      <c r="B119" s="122"/>
      <c r="C119" s="117" t="s">
        <v>168</v>
      </c>
      <c r="D119" s="117"/>
      <c r="E119" s="115" t="s">
        <v>19</v>
      </c>
      <c r="F119" s="116"/>
      <c r="G119" s="60">
        <v>8</v>
      </c>
      <c r="H119" s="60">
        <v>4</v>
      </c>
      <c r="I119" s="60">
        <v>4</v>
      </c>
      <c r="J119" s="60">
        <v>4</v>
      </c>
      <c r="K119" s="60">
        <v>4</v>
      </c>
      <c r="L119" s="60">
        <v>4</v>
      </c>
      <c r="M119" s="60">
        <v>4</v>
      </c>
      <c r="N119" s="60">
        <v>4</v>
      </c>
      <c r="O119" s="60">
        <v>4</v>
      </c>
      <c r="P119" s="60">
        <v>4</v>
      </c>
      <c r="Q119" s="60">
        <v>4</v>
      </c>
      <c r="R119" s="60">
        <v>4</v>
      </c>
      <c r="S119" s="60">
        <v>4</v>
      </c>
      <c r="T119" s="60">
        <v>4</v>
      </c>
      <c r="U119" s="60">
        <v>4</v>
      </c>
      <c r="V119" s="60">
        <v>4</v>
      </c>
      <c r="W119" s="60">
        <v>4</v>
      </c>
      <c r="X119" s="60">
        <v>4</v>
      </c>
      <c r="Y119" s="60">
        <v>4</v>
      </c>
      <c r="Z119" s="60">
        <v>4</v>
      </c>
      <c r="AA119" s="60">
        <v>4</v>
      </c>
      <c r="AB119" s="68">
        <v>8</v>
      </c>
      <c r="AC119" s="71">
        <v>0</v>
      </c>
      <c r="AD119" s="76">
        <v>0</v>
      </c>
      <c r="AE119" s="70">
        <v>0</v>
      </c>
      <c r="AF119" s="60">
        <v>0</v>
      </c>
    </row>
    <row r="120" spans="1:32" x14ac:dyDescent="0.35">
      <c r="A120" s="122"/>
      <c r="B120" s="122"/>
      <c r="C120" s="115"/>
      <c r="D120" s="116"/>
      <c r="E120" s="65"/>
      <c r="F120" s="66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8"/>
      <c r="AC120" s="75">
        <v>4</v>
      </c>
      <c r="AD120" s="76"/>
      <c r="AE120" s="76"/>
      <c r="AF120" s="68"/>
    </row>
    <row r="121" spans="1:32" x14ac:dyDescent="0.35">
      <c r="A121" s="122"/>
      <c r="B121" s="122"/>
      <c r="C121" s="117" t="s">
        <v>176</v>
      </c>
      <c r="D121" s="117"/>
      <c r="E121" s="115" t="s">
        <v>19</v>
      </c>
      <c r="F121" s="116"/>
      <c r="G121" s="60">
        <v>2</v>
      </c>
      <c r="H121" s="60">
        <v>4</v>
      </c>
      <c r="I121" s="60">
        <v>4</v>
      </c>
      <c r="J121" s="60">
        <v>4</v>
      </c>
      <c r="K121" s="60">
        <v>4</v>
      </c>
      <c r="L121" s="60">
        <v>4</v>
      </c>
      <c r="M121" s="60">
        <v>4</v>
      </c>
      <c r="N121" s="60">
        <v>4</v>
      </c>
      <c r="O121" s="60">
        <v>4</v>
      </c>
      <c r="P121" s="60">
        <v>4</v>
      </c>
      <c r="Q121" s="60">
        <v>4</v>
      </c>
      <c r="R121" s="60">
        <v>4</v>
      </c>
      <c r="S121" s="60">
        <v>4</v>
      </c>
      <c r="T121" s="60">
        <v>4</v>
      </c>
      <c r="U121" s="60">
        <v>4</v>
      </c>
      <c r="V121" s="60">
        <v>4</v>
      </c>
      <c r="W121" s="60">
        <v>4</v>
      </c>
      <c r="X121" s="60">
        <v>4</v>
      </c>
      <c r="Y121" s="60">
        <v>4</v>
      </c>
      <c r="Z121" s="60">
        <v>4</v>
      </c>
      <c r="AA121" s="60">
        <v>4</v>
      </c>
      <c r="AB121" s="60">
        <v>4</v>
      </c>
      <c r="AC121" s="60">
        <v>2</v>
      </c>
      <c r="AD121" s="61">
        <v>0</v>
      </c>
      <c r="AE121" s="76">
        <v>0</v>
      </c>
      <c r="AF121" s="76">
        <v>0</v>
      </c>
    </row>
    <row r="122" spans="1:32" x14ac:dyDescent="0.35">
      <c r="A122" s="122"/>
      <c r="B122" s="122"/>
      <c r="C122" s="115"/>
      <c r="D122" s="116"/>
      <c r="E122" s="65"/>
      <c r="F122" s="66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8"/>
      <c r="R122" s="68"/>
      <c r="S122" s="68"/>
      <c r="T122" s="68"/>
      <c r="U122" s="68"/>
      <c r="V122" s="68"/>
      <c r="W122" s="68"/>
      <c r="X122" s="60"/>
      <c r="Y122" s="60"/>
      <c r="Z122" s="60"/>
      <c r="AA122" s="60"/>
      <c r="AB122" s="68"/>
      <c r="AC122" s="68"/>
      <c r="AD122" s="75">
        <v>4</v>
      </c>
      <c r="AE122" s="76"/>
      <c r="AF122" s="68"/>
    </row>
    <row r="123" spans="1:32" x14ac:dyDescent="0.35">
      <c r="A123" s="122"/>
      <c r="B123" s="122"/>
      <c r="C123" s="118" t="s">
        <v>188</v>
      </c>
      <c r="D123" s="119"/>
      <c r="E123" s="115" t="s">
        <v>19</v>
      </c>
      <c r="F123" s="116"/>
      <c r="G123" s="60">
        <v>3</v>
      </c>
      <c r="H123" s="60">
        <v>4</v>
      </c>
      <c r="I123" s="60">
        <v>4</v>
      </c>
      <c r="J123" s="60">
        <v>4</v>
      </c>
      <c r="K123" s="60">
        <v>4</v>
      </c>
      <c r="L123" s="60">
        <v>4</v>
      </c>
      <c r="M123" s="60">
        <v>4</v>
      </c>
      <c r="N123" s="60">
        <v>4</v>
      </c>
      <c r="O123" s="60">
        <v>4</v>
      </c>
      <c r="P123" s="60">
        <v>4</v>
      </c>
      <c r="Q123" s="60">
        <v>4</v>
      </c>
      <c r="R123" s="60">
        <v>4</v>
      </c>
      <c r="S123" s="60">
        <v>4</v>
      </c>
      <c r="T123" s="60">
        <v>4</v>
      </c>
      <c r="U123" s="60">
        <v>4</v>
      </c>
      <c r="V123" s="60">
        <v>4</v>
      </c>
      <c r="W123" s="60">
        <v>4</v>
      </c>
      <c r="X123" s="60">
        <v>4</v>
      </c>
      <c r="Y123" s="60">
        <v>4</v>
      </c>
      <c r="Z123" s="60">
        <v>4</v>
      </c>
      <c r="AA123" s="60">
        <v>4</v>
      </c>
      <c r="AB123" s="60">
        <v>4</v>
      </c>
      <c r="AC123" s="60">
        <v>4</v>
      </c>
      <c r="AD123" s="68">
        <v>3</v>
      </c>
      <c r="AE123" s="68">
        <v>0</v>
      </c>
      <c r="AF123" s="76">
        <v>0</v>
      </c>
    </row>
    <row r="124" spans="1:32" x14ac:dyDescent="0.35">
      <c r="A124" s="122"/>
      <c r="B124" s="123"/>
      <c r="C124" s="65"/>
      <c r="D124" s="66"/>
      <c r="E124" s="65"/>
      <c r="F124" s="66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8"/>
      <c r="R124" s="68"/>
      <c r="S124" s="68"/>
      <c r="T124" s="68"/>
      <c r="U124" s="68"/>
      <c r="V124" s="68"/>
      <c r="W124" s="60"/>
      <c r="X124" s="60"/>
      <c r="Y124" s="60"/>
      <c r="Z124" s="60"/>
      <c r="AA124" s="60"/>
      <c r="AB124" s="60"/>
      <c r="AC124" s="68"/>
      <c r="AD124" s="68"/>
      <c r="AE124" s="72">
        <v>3</v>
      </c>
      <c r="AF124" s="76"/>
    </row>
    <row r="125" spans="1:32" x14ac:dyDescent="0.35">
      <c r="A125" s="122"/>
      <c r="B125" s="120" t="s">
        <v>181</v>
      </c>
      <c r="C125" s="117" t="s">
        <v>182</v>
      </c>
      <c r="D125" s="117"/>
      <c r="E125" s="115" t="s">
        <v>19</v>
      </c>
      <c r="F125" s="116"/>
      <c r="G125" s="60">
        <v>2</v>
      </c>
      <c r="H125" s="60">
        <v>8</v>
      </c>
      <c r="I125" s="60">
        <v>8</v>
      </c>
      <c r="J125" s="60">
        <v>8</v>
      </c>
      <c r="K125" s="60">
        <v>8</v>
      </c>
      <c r="L125" s="60">
        <v>8</v>
      </c>
      <c r="M125" s="60">
        <v>8</v>
      </c>
      <c r="N125" s="60">
        <v>8</v>
      </c>
      <c r="O125" s="60">
        <v>8</v>
      </c>
      <c r="P125" s="60">
        <v>8</v>
      </c>
      <c r="Q125" s="60">
        <v>8</v>
      </c>
      <c r="R125" s="60">
        <v>8</v>
      </c>
      <c r="S125" s="60">
        <v>8</v>
      </c>
      <c r="T125" s="60">
        <v>8</v>
      </c>
      <c r="U125" s="60">
        <v>8</v>
      </c>
      <c r="V125" s="60">
        <v>8</v>
      </c>
      <c r="W125" s="60">
        <v>8</v>
      </c>
      <c r="X125" s="60">
        <v>8</v>
      </c>
      <c r="Y125" s="60">
        <v>8</v>
      </c>
      <c r="Z125" s="60">
        <v>8</v>
      </c>
      <c r="AA125" s="60">
        <v>8</v>
      </c>
      <c r="AB125" s="60">
        <v>8</v>
      </c>
      <c r="AC125" s="60">
        <v>8</v>
      </c>
      <c r="AD125" s="60">
        <v>8</v>
      </c>
      <c r="AE125" s="68">
        <v>2</v>
      </c>
      <c r="AF125" s="71">
        <v>0</v>
      </c>
    </row>
    <row r="126" spans="1:32" x14ac:dyDescent="0.35">
      <c r="A126" s="122"/>
      <c r="B126" s="120"/>
      <c r="C126" s="115"/>
      <c r="D126" s="116"/>
      <c r="E126" s="65"/>
      <c r="F126" s="66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8"/>
      <c r="R126" s="68"/>
      <c r="S126" s="68"/>
      <c r="T126" s="68"/>
      <c r="U126" s="68"/>
      <c r="V126" s="68"/>
      <c r="W126" s="60"/>
      <c r="X126" s="60"/>
      <c r="Y126" s="60"/>
      <c r="Z126" s="60"/>
      <c r="AA126" s="60"/>
      <c r="AB126" s="60"/>
      <c r="AC126" s="68"/>
      <c r="AD126" s="68"/>
      <c r="AE126" s="68"/>
      <c r="AF126" s="72">
        <v>2</v>
      </c>
    </row>
    <row r="127" spans="1:32" x14ac:dyDescent="0.35">
      <c r="A127" s="122"/>
      <c r="B127" s="120"/>
      <c r="C127" s="117" t="s">
        <v>183</v>
      </c>
      <c r="D127" s="117"/>
      <c r="E127" s="115" t="s">
        <v>19</v>
      </c>
      <c r="F127" s="116"/>
      <c r="G127" s="60">
        <v>2</v>
      </c>
      <c r="H127" s="60">
        <v>8</v>
      </c>
      <c r="I127" s="60">
        <v>8</v>
      </c>
      <c r="J127" s="60">
        <v>8</v>
      </c>
      <c r="K127" s="60">
        <v>8</v>
      </c>
      <c r="L127" s="60">
        <v>8</v>
      </c>
      <c r="M127" s="60">
        <v>8</v>
      </c>
      <c r="N127" s="60">
        <v>8</v>
      </c>
      <c r="O127" s="60">
        <v>8</v>
      </c>
      <c r="P127" s="60">
        <v>8</v>
      </c>
      <c r="Q127" s="60">
        <v>8</v>
      </c>
      <c r="R127" s="60">
        <v>8</v>
      </c>
      <c r="S127" s="60">
        <v>8</v>
      </c>
      <c r="T127" s="60">
        <v>8</v>
      </c>
      <c r="U127" s="60">
        <v>8</v>
      </c>
      <c r="V127" s="60">
        <v>8</v>
      </c>
      <c r="W127" s="60">
        <v>8</v>
      </c>
      <c r="X127" s="60">
        <v>8</v>
      </c>
      <c r="Y127" s="60">
        <v>8</v>
      </c>
      <c r="Z127" s="60">
        <v>8</v>
      </c>
      <c r="AA127" s="60">
        <v>8</v>
      </c>
      <c r="AB127" s="60">
        <v>8</v>
      </c>
      <c r="AC127" s="60">
        <v>8</v>
      </c>
      <c r="AD127" s="60">
        <v>8</v>
      </c>
      <c r="AE127" s="60">
        <v>8</v>
      </c>
      <c r="AF127" s="71">
        <v>0</v>
      </c>
    </row>
    <row r="128" spans="1:32" x14ac:dyDescent="0.35">
      <c r="A128" s="122"/>
      <c r="B128" s="106" t="s">
        <v>14</v>
      </c>
      <c r="C128" s="107"/>
      <c r="D128" s="108"/>
      <c r="E128" s="112" t="s">
        <v>12</v>
      </c>
      <c r="F128" s="113"/>
      <c r="G128" s="114">
        <f>SUM(G16:G127)</f>
        <v>244.5</v>
      </c>
      <c r="H128" s="114"/>
      <c r="I128" s="60">
        <v>334</v>
      </c>
      <c r="J128" s="60">
        <f>SUM(J16:J127)-J17-J19</f>
        <v>327</v>
      </c>
      <c r="K128" s="60">
        <f>SUM(K16:K127)-K21</f>
        <v>325</v>
      </c>
      <c r="L128" s="60">
        <f>SUM(L16:L127)</f>
        <v>324.5</v>
      </c>
      <c r="M128" s="60">
        <f>SUM(M16:M127)-M25</f>
        <v>311</v>
      </c>
      <c r="N128" s="60">
        <f>SUM(N16:N127)-N33</f>
        <v>298</v>
      </c>
      <c r="O128" s="60">
        <f>SUM(O16:O127)-O35</f>
        <v>292</v>
      </c>
      <c r="P128" s="60">
        <f>SUM(P16:P127)-P37-P47-P49</f>
        <v>267</v>
      </c>
      <c r="Q128" s="60">
        <f>SUM(Q16:Q127)--Q39-Q53-Q51</f>
        <v>249</v>
      </c>
      <c r="R128" s="60">
        <f>SUM(R16:R127)-R55-R57</f>
        <v>225</v>
      </c>
      <c r="S128" s="60">
        <f>SUM(S16:S127)-S59-S61</f>
        <v>218</v>
      </c>
      <c r="T128" s="60">
        <f>SUM(T16:T127)+T63+T65-T81</f>
        <v>194</v>
      </c>
      <c r="U128" s="60">
        <f>SUM(U16:U127)+-U67-U69-U83</f>
        <v>140</v>
      </c>
      <c r="V128" s="60">
        <f>SUM(V16:V127)-V71-V73+V75+V77+V79-V85</f>
        <v>116</v>
      </c>
      <c r="W128" s="60">
        <f>SUM(W16:W127)-W87-W97</f>
        <v>85</v>
      </c>
      <c r="X128" s="60">
        <f>SUM(X16:X127)+4-1-1</f>
        <v>81</v>
      </c>
      <c r="Y128" s="60">
        <f>SUM(Y16:Y127)-Y91-Y113</f>
        <v>60</v>
      </c>
      <c r="Z128" s="60">
        <f>SUM(Z16:Z127)-2</f>
        <v>52</v>
      </c>
      <c r="AA128" s="60">
        <f>SUM(AA16:AA127)+4</f>
        <v>50</v>
      </c>
      <c r="AB128" s="60">
        <f>SUM(AB16:AB127)+3-2+4</f>
        <v>50</v>
      </c>
      <c r="AC128" s="60">
        <f>SUM(AC16:AC127)+4</f>
        <v>30</v>
      </c>
      <c r="AD128" s="60">
        <f>SUM(AD16:AD127)+4</f>
        <v>27</v>
      </c>
      <c r="AE128" s="60">
        <f>SUM(AE16:AE127)-3</f>
        <v>10</v>
      </c>
      <c r="AF128" s="60">
        <f>SUM(AF16:AF127)-2</f>
        <v>0</v>
      </c>
    </row>
    <row r="129" spans="1:32" x14ac:dyDescent="0.35">
      <c r="A129" s="122"/>
      <c r="B129" s="109"/>
      <c r="C129" s="110"/>
      <c r="D129" s="111"/>
      <c r="E129" s="112" t="s">
        <v>13</v>
      </c>
      <c r="F129" s="113"/>
      <c r="G129" s="114">
        <f>SUM(H16:H127)</f>
        <v>334</v>
      </c>
      <c r="H129" s="114"/>
      <c r="I129" s="60">
        <v>334</v>
      </c>
      <c r="J129" s="60">
        <f>SUM(J16:J127)</f>
        <v>333</v>
      </c>
      <c r="K129" s="60">
        <f t="shared" ref="K129:AF129" si="0">SUM(K16:K127)</f>
        <v>327</v>
      </c>
      <c r="L129" s="60">
        <f t="shared" si="0"/>
        <v>324.5</v>
      </c>
      <c r="M129" s="60">
        <f t="shared" si="0"/>
        <v>311.5</v>
      </c>
      <c r="N129" s="60">
        <f t="shared" si="0"/>
        <v>300</v>
      </c>
      <c r="O129" s="60">
        <f t="shared" si="0"/>
        <v>294</v>
      </c>
      <c r="P129" s="60">
        <f t="shared" si="0"/>
        <v>277</v>
      </c>
      <c r="Q129" s="60">
        <f t="shared" si="0"/>
        <v>255</v>
      </c>
      <c r="R129" s="60">
        <f t="shared" si="0"/>
        <v>229</v>
      </c>
      <c r="S129" s="60">
        <f t="shared" si="0"/>
        <v>223</v>
      </c>
      <c r="T129" s="60">
        <f t="shared" si="0"/>
        <v>189</v>
      </c>
      <c r="U129" s="60">
        <f t="shared" si="0"/>
        <v>155</v>
      </c>
      <c r="V129" s="60">
        <f t="shared" si="0"/>
        <v>116</v>
      </c>
      <c r="W129" s="60">
        <f t="shared" si="0"/>
        <v>90</v>
      </c>
      <c r="X129" s="60">
        <f t="shared" si="0"/>
        <v>79</v>
      </c>
      <c r="Y129" s="60">
        <f t="shared" si="0"/>
        <v>64</v>
      </c>
      <c r="Z129" s="60">
        <f t="shared" si="0"/>
        <v>54</v>
      </c>
      <c r="AA129" s="60">
        <f t="shared" si="0"/>
        <v>46</v>
      </c>
      <c r="AB129" s="60">
        <f t="shared" si="0"/>
        <v>45</v>
      </c>
      <c r="AC129" s="60">
        <f t="shared" si="0"/>
        <v>26</v>
      </c>
      <c r="AD129" s="60">
        <f t="shared" si="0"/>
        <v>23</v>
      </c>
      <c r="AE129" s="60">
        <f t="shared" si="0"/>
        <v>13</v>
      </c>
      <c r="AF129" s="60">
        <f t="shared" si="0"/>
        <v>2</v>
      </c>
    </row>
    <row r="130" spans="1:32" x14ac:dyDescent="0.35">
      <c r="A130" s="123"/>
    </row>
  </sheetData>
  <mergeCells count="194">
    <mergeCell ref="E108:F108"/>
    <mergeCell ref="E94:F94"/>
    <mergeCell ref="E43:F43"/>
    <mergeCell ref="E30:F30"/>
    <mergeCell ref="A1:B1"/>
    <mergeCell ref="A2:B2"/>
    <mergeCell ref="A3:B3"/>
    <mergeCell ref="A4:B4"/>
    <mergeCell ref="B6:E6"/>
    <mergeCell ref="B12:C12"/>
    <mergeCell ref="C30:D30"/>
    <mergeCell ref="C43:D43"/>
    <mergeCell ref="E74:F74"/>
    <mergeCell ref="A16:A130"/>
    <mergeCell ref="C122:D122"/>
    <mergeCell ref="B110:B124"/>
    <mergeCell ref="C108:D108"/>
    <mergeCell ref="C107:D107"/>
    <mergeCell ref="C94:D94"/>
    <mergeCell ref="B96:B109"/>
    <mergeCell ref="C15:D15"/>
    <mergeCell ref="E15:F15"/>
    <mergeCell ref="B16:D16"/>
    <mergeCell ref="E16:F16"/>
    <mergeCell ref="B18:D18"/>
    <mergeCell ref="E18:F18"/>
    <mergeCell ref="B20:D20"/>
    <mergeCell ref="E20:F20"/>
    <mergeCell ref="C21:D21"/>
    <mergeCell ref="E76:F76"/>
    <mergeCell ref="C27:D27"/>
    <mergeCell ref="E27:F27"/>
    <mergeCell ref="C28:D28"/>
    <mergeCell ref="E28:F28"/>
    <mergeCell ref="C29:D29"/>
    <mergeCell ref="E29:F29"/>
    <mergeCell ref="B22:B31"/>
    <mergeCell ref="C22:D22"/>
    <mergeCell ref="E22:F22"/>
    <mergeCell ref="C23:D23"/>
    <mergeCell ref="E23:F23"/>
    <mergeCell ref="C24:D24"/>
    <mergeCell ref="E24:F24"/>
    <mergeCell ref="C25:D25"/>
    <mergeCell ref="C26:D26"/>
    <mergeCell ref="E26:F26"/>
    <mergeCell ref="C31:D31"/>
    <mergeCell ref="E31:F31"/>
    <mergeCell ref="B32:B45"/>
    <mergeCell ref="C32:D32"/>
    <mergeCell ref="E32:F32"/>
    <mergeCell ref="C33:D33"/>
    <mergeCell ref="C34:D34"/>
    <mergeCell ref="E34:F34"/>
    <mergeCell ref="C35:D35"/>
    <mergeCell ref="C36:D36"/>
    <mergeCell ref="C41:D41"/>
    <mergeCell ref="E41:F41"/>
    <mergeCell ref="C42:D42"/>
    <mergeCell ref="E42:F42"/>
    <mergeCell ref="C44:D44"/>
    <mergeCell ref="E44:F44"/>
    <mergeCell ref="E36:F36"/>
    <mergeCell ref="C37:D37"/>
    <mergeCell ref="C38:D38"/>
    <mergeCell ref="E38:F38"/>
    <mergeCell ref="C39:D39"/>
    <mergeCell ref="C40:D40"/>
    <mergeCell ref="E40:F40"/>
    <mergeCell ref="C45:D45"/>
    <mergeCell ref="E45:F45"/>
    <mergeCell ref="B46:B79"/>
    <mergeCell ref="C46:D46"/>
    <mergeCell ref="E46:F46"/>
    <mergeCell ref="C47:D47"/>
    <mergeCell ref="C48:D48"/>
    <mergeCell ref="E48:F48"/>
    <mergeCell ref="C49:D49"/>
    <mergeCell ref="C50:D50"/>
    <mergeCell ref="C55:D55"/>
    <mergeCell ref="C56:D56"/>
    <mergeCell ref="E56:F56"/>
    <mergeCell ref="C57:D57"/>
    <mergeCell ref="C58:D58"/>
    <mergeCell ref="E58:F58"/>
    <mergeCell ref="E50:F50"/>
    <mergeCell ref="C51:D51"/>
    <mergeCell ref="C52:D52"/>
    <mergeCell ref="E52:F52"/>
    <mergeCell ref="C53:D53"/>
    <mergeCell ref="C54:D54"/>
    <mergeCell ref="E54:F54"/>
    <mergeCell ref="C64:D64"/>
    <mergeCell ref="E64:F64"/>
    <mergeCell ref="C65:D65"/>
    <mergeCell ref="C66:D66"/>
    <mergeCell ref="E66:F66"/>
    <mergeCell ref="C67:D67"/>
    <mergeCell ref="C59:D59"/>
    <mergeCell ref="C60:D60"/>
    <mergeCell ref="E60:F60"/>
    <mergeCell ref="C62:D62"/>
    <mergeCell ref="E62:F62"/>
    <mergeCell ref="C63:D63"/>
    <mergeCell ref="E63:F63"/>
    <mergeCell ref="C72:D72"/>
    <mergeCell ref="E72:F72"/>
    <mergeCell ref="C73:D73"/>
    <mergeCell ref="C78:D78"/>
    <mergeCell ref="E78:F78"/>
    <mergeCell ref="C79:D79"/>
    <mergeCell ref="C68:D68"/>
    <mergeCell ref="E68:F68"/>
    <mergeCell ref="C69:D69"/>
    <mergeCell ref="C70:D70"/>
    <mergeCell ref="E70:F70"/>
    <mergeCell ref="C71:D71"/>
    <mergeCell ref="C96:D96"/>
    <mergeCell ref="E96:F96"/>
    <mergeCell ref="C97:D97"/>
    <mergeCell ref="E97:F97"/>
    <mergeCell ref="C98:D98"/>
    <mergeCell ref="E98:F98"/>
    <mergeCell ref="C99:D99"/>
    <mergeCell ref="E99:F99"/>
    <mergeCell ref="C89:D89"/>
    <mergeCell ref="E89:F89"/>
    <mergeCell ref="C90:D90"/>
    <mergeCell ref="E90:F90"/>
    <mergeCell ref="C91:D91"/>
    <mergeCell ref="C92:D92"/>
    <mergeCell ref="E92:F92"/>
    <mergeCell ref="B80:B95"/>
    <mergeCell ref="C80:D80"/>
    <mergeCell ref="E80:F80"/>
    <mergeCell ref="C81:D81"/>
    <mergeCell ref="E81:F81"/>
    <mergeCell ref="C82:D82"/>
    <mergeCell ref="E82:F82"/>
    <mergeCell ref="C83:D83"/>
    <mergeCell ref="E83:F83"/>
    <mergeCell ref="C95:D95"/>
    <mergeCell ref="E84:F84"/>
    <mergeCell ref="C85:D85"/>
    <mergeCell ref="C86:D86"/>
    <mergeCell ref="E86:F86"/>
    <mergeCell ref="C87:D87"/>
    <mergeCell ref="C88:D88"/>
    <mergeCell ref="E88:F88"/>
    <mergeCell ref="C84:D84"/>
    <mergeCell ref="C103:D103"/>
    <mergeCell ref="E103:F103"/>
    <mergeCell ref="C104:D104"/>
    <mergeCell ref="E104:F104"/>
    <mergeCell ref="C105:D105"/>
    <mergeCell ref="C106:D106"/>
    <mergeCell ref="E106:F106"/>
    <mergeCell ref="C100:D100"/>
    <mergeCell ref="E100:F100"/>
    <mergeCell ref="C101:D101"/>
    <mergeCell ref="E101:F101"/>
    <mergeCell ref="C102:D102"/>
    <mergeCell ref="E102:F102"/>
    <mergeCell ref="E116:F116"/>
    <mergeCell ref="C117:D117"/>
    <mergeCell ref="E117:F117"/>
    <mergeCell ref="C118:D118"/>
    <mergeCell ref="C119:D119"/>
    <mergeCell ref="E119:F119"/>
    <mergeCell ref="C110:D110"/>
    <mergeCell ref="E110:F110"/>
    <mergeCell ref="C111:D111"/>
    <mergeCell ref="C112:D112"/>
    <mergeCell ref="E112:F112"/>
    <mergeCell ref="C113:D113"/>
    <mergeCell ref="C114:D114"/>
    <mergeCell ref="E114:F114"/>
    <mergeCell ref="C116:D116"/>
    <mergeCell ref="B128:D129"/>
    <mergeCell ref="E128:F128"/>
    <mergeCell ref="G128:H128"/>
    <mergeCell ref="E129:F129"/>
    <mergeCell ref="G129:H129"/>
    <mergeCell ref="C120:D120"/>
    <mergeCell ref="C121:D121"/>
    <mergeCell ref="E121:F121"/>
    <mergeCell ref="C123:D123"/>
    <mergeCell ref="B125:B127"/>
    <mergeCell ref="C125:D125"/>
    <mergeCell ref="E125:F125"/>
    <mergeCell ref="C126:D126"/>
    <mergeCell ref="C127:D127"/>
    <mergeCell ref="E127:F127"/>
    <mergeCell ref="E123:F123"/>
  </mergeCells>
  <phoneticPr fontId="4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sprint_1</vt:lpstr>
      <vt:lpstr>sprint_2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TechCare</dc:creator>
  <cp:lastModifiedBy>TechCare</cp:lastModifiedBy>
  <dcterms:created xsi:type="dcterms:W3CDTF">2015-06-05T18:17:20Z</dcterms:created>
  <dcterms:modified xsi:type="dcterms:W3CDTF">2024-12-23T18:43:04Z</dcterms:modified>
</cp:coreProperties>
</file>