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2"/>
  </bookViews>
  <sheets>
    <sheet name="Sprint 1" sheetId="4" r:id="rId1"/>
    <sheet name="Sprint 2" sheetId="6" r:id="rId2"/>
    <sheet name="Sprint 3" sheetId="7" r:id="rId3"/>
    <sheet name="Re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<sst xmlns="http://schemas.openxmlformats.org/spreadsheetml/2006/main" count="636" uniqueCount="185">
  <si>
    <t>Tên dự án :</t>
  </si>
  <si>
    <t>Xây dựng website quản lý trung tâm dạy học cờ vua tích hợp hệ AI hỗ trợ học viên</t>
  </si>
  <si>
    <t>Tên module :</t>
  </si>
  <si>
    <t>Sprint 1</t>
  </si>
  <si>
    <t>Nhóm phát triển :</t>
  </si>
  <si>
    <t>Nhóm 50</t>
  </si>
  <si>
    <t>Ngày bắt đầu :</t>
  </si>
  <si>
    <t>26/3/2025</t>
  </si>
  <si>
    <t>Ngày kết thúc :</t>
  </si>
  <si>
    <t>16/4/2025</t>
  </si>
  <si>
    <t>Báo cáo Sprint 1</t>
  </si>
  <si>
    <t>Ahead Schedule</t>
  </si>
  <si>
    <t>STT</t>
  </si>
  <si>
    <t>Tên thành viên</t>
  </si>
  <si>
    <t>Ước tính</t>
  </si>
  <si>
    <t>Thực tế</t>
  </si>
  <si>
    <t>End Task</t>
  </si>
  <si>
    <t>Nguyễn Hoàng Anh</t>
  </si>
  <si>
    <t>Late</t>
  </si>
  <si>
    <t>Nguyễn Gia Khang</t>
  </si>
  <si>
    <t>Cù Thị Ngọc Anh</t>
  </si>
  <si>
    <t>Nguyễn Văn Đại</t>
  </si>
  <si>
    <t>Nguyễn Bá Phát</t>
  </si>
  <si>
    <t>Tổng</t>
  </si>
  <si>
    <t>Sprint</t>
  </si>
  <si>
    <t>Thành phần</t>
  </si>
  <si>
    <t>Tên nhiệm vụ</t>
  </si>
  <si>
    <t>Thành viên chịu trách nhiệm</t>
  </si>
  <si>
    <t>26/03/2025</t>
  </si>
  <si>
    <t>27/03/2025</t>
  </si>
  <si>
    <t>28/03/2025</t>
  </si>
  <si>
    <t>29/03/2025</t>
  </si>
  <si>
    <t>30/03/2025</t>
  </si>
  <si>
    <t>31/03/2025</t>
  </si>
  <si>
    <t>13/4/2025</t>
  </si>
  <si>
    <t>14/4/2025</t>
  </si>
  <si>
    <t>15/4/2025</t>
  </si>
  <si>
    <t>17/4/2025</t>
  </si>
  <si>
    <t>Họp kế hoạch Sprint</t>
  </si>
  <si>
    <t>All team</t>
  </si>
  <si>
    <t>Tạo Sprint Backlog</t>
  </si>
  <si>
    <t>H.Anh</t>
  </si>
  <si>
    <t>Tạo tài liệu kiểm thử cho Sprint 1</t>
  </si>
  <si>
    <t>N.Anh</t>
  </si>
  <si>
    <t>Tạo tài liệu cơ sở dữ liệu cho Sprint 1</t>
  </si>
  <si>
    <t>Chức năng “Đăng nhập, Đăng xuất, Đăng kí , Quên mật khẩu”</t>
  </si>
  <si>
    <t>Thiết kế giao diện “Đăng nhập, Đăng xuất, Đăng kí , Quên mật khẩu”</t>
  </si>
  <si>
    <t>Khang</t>
  </si>
  <si>
    <t>Code chức năng “Đăng ký , Đăng nhập ”</t>
  </si>
  <si>
    <t>Đại</t>
  </si>
  <si>
    <t>Code chức năng “Đăng xuất , Quên mật khẩu ”</t>
  </si>
  <si>
    <t>Design Test Case chức năng “ Đăng nhập, Đăng kí, Đăng xuất , Quên mật khẩu”</t>
  </si>
  <si>
    <t>Test chức năng “ Đăng nhập, Đăng xuất, Đăng kí, Quên mật khẩu”</t>
  </si>
  <si>
    <t>Fix Bug</t>
  </si>
  <si>
    <t>H.Anh , Đại , Khang</t>
  </si>
  <si>
    <t>Re-test chức năng “ Đăng nhập, Đăng xuất, Đăng kí , Quên mật khẩu”</t>
  </si>
  <si>
    <t>Chức năng " Tìm kiếm khóa kiếm , Xem chi tiết khóa học"</t>
  </si>
  <si>
    <t>Thiết kế giao diện " Tìm kiếm khóa kiếm , Xem chi tiết khóa học"</t>
  </si>
  <si>
    <t>Code chức năng “ Tìm kiếm khóa học "</t>
  </si>
  <si>
    <t>Code chức năng “Xem chi tiết khóa học ”</t>
  </si>
  <si>
    <t>Design Test Case chức năng " Tìm kiếm khóa kiếm , Xem chi tiết khóa học"</t>
  </si>
  <si>
    <t>Test chức năng " Tìm kiếm khóa kiếm , Xem chi tiết khóa học"</t>
  </si>
  <si>
    <t>Re-test chức năng " Tìm kiếm khóa kiếm , Xem chi tiết khóa học"</t>
  </si>
  <si>
    <t>Chức năng " Quản lý thông tin cá nhân , Quản lý khóa học "</t>
  </si>
  <si>
    <t>Thiết kế giao diện " Quản lý thông tin cá nhân , Quản lý khóa học "</t>
  </si>
  <si>
    <t>Code chức năng " Quản lý thông tin cá nhân "</t>
  </si>
  <si>
    <t>Code chức năng " Quản lý khóa học "</t>
  </si>
  <si>
    <t>Design Test Case chức năng " Quản lý thông tin cá nhân , Quản lý khóa học "</t>
  </si>
  <si>
    <t>Test chức năng" Quản lý thông tin cá nhân , Quản lý khóa học "</t>
  </si>
  <si>
    <t>Re-test chức năng " Quản lý thông tin cá nhân , Quản lý khóa học "</t>
  </si>
  <si>
    <t>Chức năng " Chatbot AI"</t>
  </si>
  <si>
    <t>Thiết kế giao diện " Chatbot AI "</t>
  </si>
  <si>
    <t>Phát , Khang</t>
  </si>
  <si>
    <t>Code chức năng " Chatbot AI"</t>
  </si>
  <si>
    <t>Đại , Phát</t>
  </si>
  <si>
    <t>Release Sprint 1</t>
  </si>
  <si>
    <t>Họp xem lại Sprint 1</t>
  </si>
  <si>
    <t xml:space="preserve"> All team</t>
  </si>
  <si>
    <t>Sprint 1 Retrospective Meeting</t>
  </si>
  <si>
    <t>TỔNG</t>
  </si>
  <si>
    <t>Thực tế</t>
  </si>
  <si>
    <t>Phát ,Khang</t>
  </si>
  <si>
    <t>Ngày</t>
  </si>
  <si>
    <t>Sprint 2</t>
  </si>
  <si>
    <t>18/4/2025</t>
  </si>
  <si>
    <t>19/4/2025</t>
  </si>
  <si>
    <t>20/4/2025</t>
  </si>
  <si>
    <t>21/4/2025</t>
  </si>
  <si>
    <t>22/4/2025</t>
  </si>
  <si>
    <t>23/4/2025</t>
  </si>
  <si>
    <t>24/4/2025</t>
  </si>
  <si>
    <t>25/4/2025</t>
  </si>
  <si>
    <t>26/4/2025</t>
  </si>
  <si>
    <t>27/4/2025</t>
  </si>
  <si>
    <t>28/4/2025</t>
  </si>
  <si>
    <t>29/4/2025</t>
  </si>
  <si>
    <t>30/4/2025</t>
  </si>
  <si>
    <t>6/5/205</t>
  </si>
  <si>
    <t>Tạo tài liệu kiểm thử cho Sprint 2</t>
  </si>
  <si>
    <t>Tạo tài liệu cơ sở dữ liệu cho Sprint 2</t>
  </si>
  <si>
    <t>Chức năng “Xem lịch học , Xem lịch dạy”</t>
  </si>
  <si>
    <t>Thiết kế giao diện “Xem lịch học , xem lịch dạy”</t>
  </si>
  <si>
    <t>Code chức năng “ Xem lịch học "</t>
  </si>
  <si>
    <t>Code chức năng “ Xem lịch dạy "</t>
  </si>
  <si>
    <t>Design Test Case chức năng  “Xem lịch học , xem lịch dạy”</t>
  </si>
  <si>
    <t>Test chức năng  “Xem lịch học , xem lịch dạy”</t>
  </si>
  <si>
    <t>Re-test chức năng  “Xem lịch học , xem lịch dạy”</t>
  </si>
  <si>
    <t>Chức năng ” Mua khóa học, Thanh toán”</t>
  </si>
  <si>
    <t>Thiết kế giao diện ” Mua khóa học, Thanh toán”</t>
  </si>
  <si>
    <t>Khang , Anh</t>
  </si>
  <si>
    <t>Code chức năng ” Mua khóa học, Thanh toán”</t>
  </si>
  <si>
    <t>Design Test Case chức năng ” Mua khóa học, Thanh toán”</t>
  </si>
  <si>
    <t>Test chức năng ” Mua khóa học, Thanh toán”</t>
  </si>
  <si>
    <t>Re-test chức năng ” Mua khóa học, Thanh toán”</t>
  </si>
  <si>
    <t>Chức năng  “Nhận thông báo, Xem bài viết, Làm bài thi , Xem kết quả thi”</t>
  </si>
  <si>
    <t>Thiết kế giao diện “Nhận thông báo, Xem bài viết, Làm bài thi , Xem kết quả thi”</t>
  </si>
  <si>
    <t>Code chức năng " Nhận thông báo , xem bài viết "</t>
  </si>
  <si>
    <t>Code chức năng“ Làm bài thi , xem kết quả thi  ”</t>
  </si>
  <si>
    <t>Design Test Case chức năng  “Nhận thông báo, Xem bài viết, Làm bài thi , Xem kết quả thi”</t>
  </si>
  <si>
    <t>Test chức năng  “Nhận thông báo, Xem bài viết, Làm bài thi , Xem kết quả thi”</t>
  </si>
  <si>
    <t>Re-test chức năng  “Nhận thông báo, Xem bài viết, Làm bài thi , Xem kết quả thi”</t>
  </si>
  <si>
    <t>Chức năng  “ Đánh giá khóa học, Xem lịch sử mua hàng”</t>
  </si>
  <si>
    <t>Thiết kế giao diện “ Đánh giá khóa học, Xem lịch sử mua hàng”</t>
  </si>
  <si>
    <t>Code chức năng “ Đánh giá khóa học, Xem lịch sử mua hàng”</t>
  </si>
  <si>
    <t>H.Anh , Đại</t>
  </si>
  <si>
    <t>Design Test Case chức năng  “ Đánh giá khóa học, Xem lịch sử mua hàng”</t>
  </si>
  <si>
    <t>Test chức năng  “ Đánh giá khóa học, Xem lịch sử mua hàng”</t>
  </si>
  <si>
    <t>Re-test chức năng  “ Đánh giá khóa học, Xem lịch sử mua hàng”</t>
  </si>
  <si>
    <t>Tiếp tục code chức năng " Chatbot AI"</t>
  </si>
  <si>
    <t>Họp xem lại Sprint 2</t>
  </si>
  <si>
    <t>Sprint 2 Retrospective Meeting</t>
  </si>
  <si>
    <r>
      <rPr>
        <sz val="13"/>
        <color rgb="FF000000"/>
        <rFont val="Times New Roman"/>
        <charset val="134"/>
      </rPr>
      <t>Design Test Case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“Xem lịch học , xem lịch dạy”</t>
    </r>
  </si>
  <si>
    <r>
      <rPr>
        <sz val="13"/>
        <color rgb="FF000000"/>
        <rFont val="Times New Roman"/>
        <charset val="134"/>
      </rPr>
      <t>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“Xem lịch học , xem lịch dạy”</t>
    </r>
  </si>
  <si>
    <r>
      <rPr>
        <sz val="13"/>
        <color rgb="FF000000"/>
        <rFont val="Times New Roman"/>
        <charset val="134"/>
      </rPr>
      <t>Re-test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“Xem lịch học , xem lịch dạy”</t>
    </r>
  </si>
  <si>
    <r>
      <rPr>
        <sz val="13"/>
        <color rgb="FF000000"/>
        <rFont val="Times New Roman"/>
        <charset val="134"/>
      </rPr>
      <t>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“Nhận thông báo, Xem bài viết, Làm bài thi , Xem kết quả thi”</t>
    </r>
  </si>
  <si>
    <r>
      <rPr>
        <sz val="13"/>
        <color rgb="FF000000"/>
        <rFont val="Times New Roman"/>
        <charset val="134"/>
      </rPr>
      <t>Code chức năng“ Làm bài thi , xem kết quả thi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”</t>
    </r>
  </si>
  <si>
    <r>
      <rPr>
        <sz val="13"/>
        <color rgb="FF000000"/>
        <rFont val="Times New Roman"/>
        <charset val="134"/>
      </rPr>
      <t>Design Test Case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“Nhận thông báo, Xem bài viết, Làm bài thi , Xem kết quả thi”</t>
    </r>
  </si>
  <si>
    <r>
      <rPr>
        <sz val="13"/>
        <color rgb="FF000000"/>
        <rFont val="Times New Roman"/>
        <charset val="134"/>
      </rPr>
      <t>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“Nhận thông báo, Xem bài viết, Làm bài thi , Xem kết quả thi”</t>
    </r>
  </si>
  <si>
    <r>
      <rPr>
        <sz val="13"/>
        <color rgb="FF000000"/>
        <rFont val="Times New Roman"/>
        <charset val="134"/>
      </rPr>
      <t>Re-test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“Nhận thông báo, Xem bài viết, Làm bài thi , Xem kết quả thi”</t>
    </r>
  </si>
  <si>
    <r>
      <rPr>
        <sz val="13"/>
        <color rgb="FF000000"/>
        <rFont val="Times New Roman"/>
        <charset val="134"/>
      </rPr>
      <t>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 Đánh giá khóa học, Xem lịch sử mua hàng”</t>
    </r>
  </si>
  <si>
    <r>
      <rPr>
        <sz val="13"/>
        <color rgb="FF000000"/>
        <rFont val="Times New Roman"/>
        <charset val="134"/>
      </rPr>
      <t>Design Test Case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 Đánh giá khóa học, Xem lịch sử mua hàng”</t>
    </r>
  </si>
  <si>
    <r>
      <rPr>
        <sz val="13"/>
        <color rgb="FF000000"/>
        <rFont val="Times New Roman"/>
        <charset val="134"/>
      </rPr>
      <t>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 Đánh giá khóa học, Xem lịch sử mua hàng”</t>
    </r>
  </si>
  <si>
    <r>
      <rPr>
        <sz val="13"/>
        <color rgb="FF000000"/>
        <rFont val="Times New Roman"/>
        <charset val="134"/>
      </rPr>
      <t>Re-test chức năng</t>
    </r>
    <r>
      <rPr>
        <sz val="13"/>
        <color rgb="FF000000"/>
        <rFont val="Times New Roman"/>
        <charset val="134"/>
      </rPr>
      <t xml:space="preserve">  </t>
    </r>
    <r>
      <rPr>
        <sz val="13"/>
        <color rgb="FF000000"/>
        <rFont val="Times New Roman"/>
        <charset val="134"/>
      </rPr>
      <t>“ Đánh giá khóa học, Xem lịch sử mua hàng”</t>
    </r>
  </si>
  <si>
    <r>
      <rPr>
        <sz val="13"/>
        <color rgb="FF000000"/>
        <rFont val="Times New Roman"/>
        <charset val="134"/>
      </rPr>
      <t xml:space="preserve"> </t>
    </r>
    <r>
      <rPr>
        <sz val="13"/>
        <color rgb="FF000000"/>
        <rFont val="Times New Roman"/>
        <charset val="134"/>
      </rPr>
      <t>All team</t>
    </r>
  </si>
  <si>
    <t>Sprint 3</t>
  </si>
  <si>
    <t>16/5/2025</t>
  </si>
  <si>
    <t>13/5/2025</t>
  </si>
  <si>
    <t>14/5/2025</t>
  </si>
  <si>
    <t>15/5/2025</t>
  </si>
  <si>
    <t>17/5/2025</t>
  </si>
  <si>
    <t>Tạo tài liệu kiểm thử cho Sprint 3</t>
  </si>
  <si>
    <t>Tạo tài liệu cơ sở dữ liệu cho Sprint 3</t>
  </si>
  <si>
    <t>Chức năng " Quản lý bài thi , Quản lý điểm thi "</t>
  </si>
  <si>
    <t>Thiết kế giao diện " Quản lý bài thi , Quản lý điểm thi "</t>
  </si>
  <si>
    <t>Code chức năng " Quản lý bài thi "</t>
  </si>
  <si>
    <t>Code chức năng " Quản lý điểm thi "</t>
  </si>
  <si>
    <t>Design Test Case chức năng  " Quản lý bài thi , Quản lý điểm thi "</t>
  </si>
  <si>
    <t>Test chức năng  " Quản lý bài thi , Quản lý điểm thi "</t>
  </si>
  <si>
    <t>Re-test chức năng  " Quản lý bài thi , Quản lý điểm thi "</t>
  </si>
  <si>
    <t>Chức năng  "Điểm danh , Báo cáo thống kê "</t>
  </si>
  <si>
    <t>Thiết kế giao diện "Điểm danh , Báo cáo thống kê "</t>
  </si>
  <si>
    <t xml:space="preserve">Khang </t>
  </si>
  <si>
    <t>Code chức năng "Điểm danh , Báo cáo thống kê "</t>
  </si>
  <si>
    <t>Design Test Case chức năng "Điểm danh , Báo cáo thống kê "</t>
  </si>
  <si>
    <t>Test chức năng "Điểm danh , Báo cáo thống kê "</t>
  </si>
  <si>
    <t>Re-test chức năng "Điểm danh , Báo cáo thống kê "</t>
  </si>
  <si>
    <t>Chức năng “Quản lý lớp, Quản lý học viên, 
Quản lý giảng viên, Quản lý thanh toán, Quản lý bài viết, Quản lý đánh giá”</t>
  </si>
  <si>
    <t>Thiết kế giao diện “Quản lý lớp, Quản lý học viên, Quản lý giảng viên, Quản lý thanh toán, Quản lý bài viết, Quản lý đánh giá”</t>
  </si>
  <si>
    <t>Code chức năng " Quản lý học viên , Quản lý giảng viên"</t>
  </si>
  <si>
    <t>Code chức năng " Quản lý lơp , Quản lý thanh toán"</t>
  </si>
  <si>
    <t>Code chức năng " Quản lý bài viết , Quản lý đánh giá "</t>
  </si>
  <si>
    <t>Design Test Case chức năng  “Quản lý lớp, Quản lý học viên, Quản lý giảng viên, Quản lý thanh toán, Quản lý bài viết, Quản lý đánh giá”</t>
  </si>
  <si>
    <t>Test chức năng  “Quản lý lớp, Quản lý học viên, Quản lý giảng viên, Quản lý thanh toán, Quản lý bài viết, Quản lý đánh giá”</t>
  </si>
  <si>
    <t>Re-test chức năng  “Quản lý lớp, Quản lý học viên, Quản lý giảng viên, Quản lý thanh toán, Quản lý bài viết, Quản lý đánh giá”</t>
  </si>
  <si>
    <t>Chức năng  " Chatbot AI"</t>
  </si>
  <si>
    <t>Design Test Case chức năng  " Chatbot AI  "</t>
  </si>
  <si>
    <t>Test chức năng  " Chatbot AI  "</t>
  </si>
  <si>
    <t>Đại , Khang , Phát</t>
  </si>
  <si>
    <t>Re-test chức năng " Chatbot AI  "</t>
  </si>
  <si>
    <t>Họp xem lại Sprint 3</t>
  </si>
  <si>
    <t>Sprint 3 Retrospective Meeting</t>
  </si>
  <si>
    <t>s</t>
  </si>
  <si>
    <t xml:space="preserve">                             Báo cáo dự án</t>
  </si>
  <si>
    <t>Phát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</si>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</sst>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dd\ \-\ mmm\ \-\ yyyy"/>
  </numFmts>
  <fonts count="28">
    <font>
      <sz val="11"/>
      <color theme="1"/>
      <name val="Calibri"/>
      <charset val="134"/>
      <scheme val="minor"/>
    </font>
    <font>
      <b/>
      <sz val="16"/>
      <color rgb="FF000000"/>
      <name val="Times New Roman"/>
      <charset val="134"/>
    </font>
    <font>
      <sz val="13"/>
      <color rgb="FF000000"/>
      <name val="Times New Roman"/>
      <charset val="134"/>
    </font>
    <font>
      <b/>
      <sz val="13"/>
      <color theme="0"/>
      <name val="Times New Roman"/>
      <charset val="134"/>
    </font>
    <font>
      <b/>
      <sz val="13"/>
      <color rgb="FF000000"/>
      <name val="Times New Roman"/>
      <charset val="134"/>
    </font>
    <font>
      <sz val="12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sz val="13"/>
      <color theme="1"/>
      <name val="Times New Roman"/>
      <charset val="134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rgb="FFCCFFCC"/>
      </patternFill>
    </fill>
    <fill>
      <patternFill patternType="solid">
        <fgColor theme="0" tint="-0.149998474074526"/>
        <bgColor rgb="FFFFFFCC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DD7EE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5" borderId="17" applyNumberFormat="0" applyAlignment="0" applyProtection="0">
      <alignment vertical="center"/>
    </xf>
    <xf numFmtId="0" fontId="21" fillId="36" borderId="18" applyNumberFormat="0" applyAlignment="0" applyProtection="0">
      <alignment vertical="center"/>
    </xf>
    <xf numFmtId="0" fontId="22" fillId="36" borderId="17" applyNumberFormat="0" applyAlignment="0" applyProtection="0">
      <alignment vertical="center"/>
    </xf>
    <xf numFmtId="0" fontId="23" fillId="37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9" fillId="38" borderId="0" applyNumberFormat="0" applyBorder="0" applyAlignment="0" applyProtection="0"/>
    <xf numFmtId="0" fontId="11" fillId="39" borderId="0" applyNumberFormat="0" applyBorder="0" applyAlignment="0" applyProtection="0"/>
    <xf numFmtId="0" fontId="10" fillId="40" borderId="0" applyNumberFormat="0" applyBorder="0" applyAlignment="0" applyProtection="0"/>
    <xf numFmtId="0" fontId="26" fillId="17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7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2" fillId="0" borderId="0" xfId="0" applyFont="1" applyFill="1"/>
    <xf numFmtId="0" fontId="0" fillId="0" borderId="0" xfId="0" applyFill="1"/>
    <xf numFmtId="0" fontId="6" fillId="8" borderId="3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178" fontId="7" fillId="0" borderId="6" xfId="0" applyNumberFormat="1" applyFont="1" applyBorder="1" applyAlignment="1">
      <alignment horizontal="left" vertical="center" wrapText="1"/>
    </xf>
    <xf numFmtId="178" fontId="7" fillId="0" borderId="7" xfId="0" applyNumberFormat="1" applyFont="1" applyBorder="1" applyAlignment="1">
      <alignment horizontal="left" vertical="center" wrapText="1"/>
    </xf>
    <xf numFmtId="0" fontId="4" fillId="9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1" borderId="3" xfId="0" applyNumberFormat="1" applyFont="1" applyFill="1" applyBorder="1" applyAlignment="1">
      <alignment horizontal="center" vertical="center"/>
    </xf>
    <xf numFmtId="0" fontId="2" fillId="12" borderId="3" xfId="0" applyNumberFormat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/>
    </xf>
    <xf numFmtId="178" fontId="4" fillId="14" borderId="3" xfId="0" applyNumberFormat="1" applyFont="1" applyFill="1" applyBorder="1" applyAlignment="1">
      <alignment horizontal="center" vertical="center" textRotation="90"/>
    </xf>
    <xf numFmtId="0" fontId="2" fillId="0" borderId="3" xfId="0" applyFont="1" applyBorder="1"/>
    <xf numFmtId="0" fontId="2" fillId="1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19" borderId="3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vertical="center" wrapText="1"/>
    </xf>
    <xf numFmtId="0" fontId="2" fillId="21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2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24" borderId="3" xfId="22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0" fillId="16" borderId="3" xfId="24" applyFill="1" applyBorder="1" applyAlignment="1">
      <alignment horizontal="center" vertical="center"/>
    </xf>
    <xf numFmtId="0" fontId="11" fillId="25" borderId="3" xfId="23" applyFill="1" applyBorder="1" applyAlignment="1">
      <alignment horizontal="center" vertical="center"/>
    </xf>
    <xf numFmtId="0" fontId="2" fillId="15" borderId="0" xfId="0" applyFont="1" applyFill="1"/>
    <xf numFmtId="0" fontId="2" fillId="0" borderId="3" xfId="0" applyFont="1" applyFill="1" applyBorder="1"/>
    <xf numFmtId="178" fontId="4" fillId="14" borderId="3" xfId="0" applyNumberFormat="1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 wrapText="1"/>
    </xf>
    <xf numFmtId="178" fontId="4" fillId="27" borderId="9" xfId="0" applyNumberFormat="1" applyFont="1" applyFill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28" borderId="9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 applyAlignment="1">
      <alignment vertical="center" wrapText="1"/>
    </xf>
    <xf numFmtId="0" fontId="2" fillId="15" borderId="3" xfId="0" applyFont="1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5" borderId="9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2" fillId="32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vertical="center" wrapText="1"/>
    </xf>
    <xf numFmtId="0" fontId="2" fillId="33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23" borderId="9" xfId="0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78" fontId="4" fillId="27" borderId="9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28" borderId="12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0" borderId="9" xfId="0" applyFont="1" applyFill="1" applyBorder="1"/>
    <xf numFmtId="0" fontId="2" fillId="28" borderId="9" xfId="0" applyFont="1" applyFill="1" applyBorder="1"/>
    <xf numFmtId="179" fontId="7" fillId="0" borderId="6" xfId="0" applyNumberFormat="1" applyFont="1" applyBorder="1" applyAlignment="1">
      <alignment horizontal="left" vertical="center" wrapText="1"/>
    </xf>
    <xf numFmtId="179" fontId="7" fillId="0" borderId="7" xfId="0" applyNumberFormat="1" applyFont="1" applyBorder="1" applyAlignment="1">
      <alignment horizontal="left" vertical="center" wrapText="1"/>
    </xf>
    <xf numFmtId="16" fontId="4" fillId="14" borderId="3" xfId="0" applyNumberFormat="1" applyFont="1" applyFill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6699"/>
      <color rgb="00FFCC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Burndown Chart - Sprint Backlog 01</a:t>
            </a:r>
            <a:endParaRPr lang="en-US" sz="2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1'!$C$100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1'!$D$99:$AA$99</c15:sqref>
                  </c15:fullRef>
                </c:ext>
              </c:extLst>
              <c:f>'Sprint 1'!$E$99:$AA$99</c:f>
              <c:strCache>
                <c:ptCount val="23"/>
                <c:pt idx="0" c:formatCode="d\-mmm">
                  <c:v>26/03/2025</c:v>
                </c:pt>
                <c:pt idx="1" c:formatCode="d\-mmm">
                  <c:v>27/03/2025</c:v>
                </c:pt>
                <c:pt idx="2" c:formatCode="d\-mmm">
                  <c:v>28/03/2025</c:v>
                </c:pt>
                <c:pt idx="3" c:formatCode="d\-mmm">
                  <c:v>29/03/2025</c:v>
                </c:pt>
                <c:pt idx="4" c:formatCode="d\-mmm">
                  <c:v>30/03/2025</c:v>
                </c:pt>
                <c:pt idx="5" c:formatCode="d\-mmm">
                  <c:v>31/03/2025</c:v>
                </c:pt>
                <c:pt idx="6" c:formatCode="m/d/yyyy;@">
                  <c:v>45661</c:v>
                </c:pt>
                <c:pt idx="7" c:formatCode="m/d/yyyy;@">
                  <c:v>45692</c:v>
                </c:pt>
                <c:pt idx="8" c:formatCode="m/d/yyyy;@">
                  <c:v>45720</c:v>
                </c:pt>
                <c:pt idx="9" c:formatCode="m/d/yyyy;@">
                  <c:v>45751</c:v>
                </c:pt>
                <c:pt idx="10" c:formatCode="m/d/yyyy;@">
                  <c:v>45781</c:v>
                </c:pt>
                <c:pt idx="11" c:formatCode="m/d/yyyy;@">
                  <c:v>45812</c:v>
                </c:pt>
                <c:pt idx="12" c:formatCode="m/d/yyyy;@">
                  <c:v>45842</c:v>
                </c:pt>
                <c:pt idx="13" c:formatCode="m/d/yyyy;@">
                  <c:v>45873</c:v>
                </c:pt>
                <c:pt idx="14" c:formatCode="m/d/yyyy;@">
                  <c:v>45904</c:v>
                </c:pt>
                <c:pt idx="15" c:formatCode="m/d/yyyy;@">
                  <c:v>45934</c:v>
                </c:pt>
                <c:pt idx="16" c:formatCode="m/d/yyyy;@">
                  <c:v>45965</c:v>
                </c:pt>
                <c:pt idx="17" c:formatCode="m/d/yyyy;@">
                  <c:v>45995</c:v>
                </c:pt>
                <c:pt idx="18" c:formatCode="m/d/yyyy;@">
                  <c:v>13/4/2025</c:v>
                </c:pt>
                <c:pt idx="19" c:formatCode="m/d/yyyy;@">
                  <c:v>14/4/2025</c:v>
                </c:pt>
                <c:pt idx="20" c:formatCode="m/d/yyyy;@">
                  <c:v>15/4/2025</c:v>
                </c:pt>
                <c:pt idx="21" c:formatCode="m/d/yyyy;@">
                  <c:v>16/4/2025</c:v>
                </c:pt>
                <c:pt idx="22" c:formatCode="m/d/yyyy;@">
                  <c:v>17/4/2025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1'!$D$100:$AA$100</c15:sqref>
                  </c15:fullRef>
                </c:ext>
              </c:extLst>
              <c:f>'Sprint 1'!$E$100:$AA$100</c:f>
              <c:numCache>
                <c:formatCode>General</c:formatCode>
                <c:ptCount val="23"/>
                <c:pt idx="0">
                  <c:v>133</c:v>
                </c:pt>
                <c:pt idx="1">
                  <c:v>121</c:v>
                </c:pt>
                <c:pt idx="2">
                  <c:v>119</c:v>
                </c:pt>
                <c:pt idx="3">
                  <c:v>111</c:v>
                </c:pt>
                <c:pt idx="4">
                  <c:v>103</c:v>
                </c:pt>
                <c:pt idx="5">
                  <c:v>99</c:v>
                </c:pt>
                <c:pt idx="6">
                  <c:v>97</c:v>
                </c:pt>
                <c:pt idx="7">
                  <c:v>92</c:v>
                </c:pt>
                <c:pt idx="8">
                  <c:v>90</c:v>
                </c:pt>
                <c:pt idx="9">
                  <c:v>88</c:v>
                </c:pt>
                <c:pt idx="10">
                  <c:v>82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70</c:v>
                </c:pt>
                <c:pt idx="15">
                  <c:v>59</c:v>
                </c:pt>
                <c:pt idx="16">
                  <c:v>57</c:v>
                </c:pt>
                <c:pt idx="17">
                  <c:v>51</c:v>
                </c:pt>
                <c:pt idx="18">
                  <c:v>45</c:v>
                </c:pt>
                <c:pt idx="19">
                  <c:v>40</c:v>
                </c:pt>
                <c:pt idx="20">
                  <c:v>36</c:v>
                </c:pt>
                <c:pt idx="21">
                  <c:v>20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1'!$C$101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1'!$D$99:$AA$99</c15:sqref>
                  </c15:fullRef>
                </c:ext>
              </c:extLst>
              <c:f>'Sprint 1'!$E$99:$AA$99</c:f>
              <c:strCache>
                <c:ptCount val="23"/>
                <c:pt idx="0" c:formatCode="d\-mmm">
                  <c:v>26/03/2025</c:v>
                </c:pt>
                <c:pt idx="1" c:formatCode="d\-mmm">
                  <c:v>27/03/2025</c:v>
                </c:pt>
                <c:pt idx="2" c:formatCode="d\-mmm">
                  <c:v>28/03/2025</c:v>
                </c:pt>
                <c:pt idx="3" c:formatCode="d\-mmm">
                  <c:v>29/03/2025</c:v>
                </c:pt>
                <c:pt idx="4" c:formatCode="d\-mmm">
                  <c:v>30/03/2025</c:v>
                </c:pt>
                <c:pt idx="5" c:formatCode="d\-mmm">
                  <c:v>31/03/2025</c:v>
                </c:pt>
                <c:pt idx="6" c:formatCode="m/d/yyyy;@">
                  <c:v>45661</c:v>
                </c:pt>
                <c:pt idx="7" c:formatCode="m/d/yyyy;@">
                  <c:v>45692</c:v>
                </c:pt>
                <c:pt idx="8" c:formatCode="m/d/yyyy;@">
                  <c:v>45720</c:v>
                </c:pt>
                <c:pt idx="9" c:formatCode="m/d/yyyy;@">
                  <c:v>45751</c:v>
                </c:pt>
                <c:pt idx="10" c:formatCode="m/d/yyyy;@">
                  <c:v>45781</c:v>
                </c:pt>
                <c:pt idx="11" c:formatCode="m/d/yyyy;@">
                  <c:v>45812</c:v>
                </c:pt>
                <c:pt idx="12" c:formatCode="m/d/yyyy;@">
                  <c:v>45842</c:v>
                </c:pt>
                <c:pt idx="13" c:formatCode="m/d/yyyy;@">
                  <c:v>45873</c:v>
                </c:pt>
                <c:pt idx="14" c:formatCode="m/d/yyyy;@">
                  <c:v>45904</c:v>
                </c:pt>
                <c:pt idx="15" c:formatCode="m/d/yyyy;@">
                  <c:v>45934</c:v>
                </c:pt>
                <c:pt idx="16" c:formatCode="m/d/yyyy;@">
                  <c:v>45965</c:v>
                </c:pt>
                <c:pt idx="17" c:formatCode="m/d/yyyy;@">
                  <c:v>45995</c:v>
                </c:pt>
                <c:pt idx="18" c:formatCode="m/d/yyyy;@">
                  <c:v>13/4/2025</c:v>
                </c:pt>
                <c:pt idx="19" c:formatCode="m/d/yyyy;@">
                  <c:v>14/4/2025</c:v>
                </c:pt>
                <c:pt idx="20" c:formatCode="m/d/yyyy;@">
                  <c:v>15/4/2025</c:v>
                </c:pt>
                <c:pt idx="21" c:formatCode="m/d/yyyy;@">
                  <c:v>16/4/2025</c:v>
                </c:pt>
                <c:pt idx="22" c:formatCode="m/d/yyyy;@">
                  <c:v>17/4/2025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1'!$D$101:$AA$101</c15:sqref>
                  </c15:fullRef>
                </c:ext>
              </c:extLst>
              <c:f>'Sprint 1'!$E$101:$AA$101</c:f>
              <c:numCache>
                <c:formatCode>General</c:formatCode>
                <c:ptCount val="23"/>
                <c:pt idx="0">
                  <c:v>134</c:v>
                </c:pt>
                <c:pt idx="1">
                  <c:v>122</c:v>
                </c:pt>
                <c:pt idx="2">
                  <c:v>117</c:v>
                </c:pt>
                <c:pt idx="3">
                  <c:v>109</c:v>
                </c:pt>
                <c:pt idx="4">
                  <c:v>103</c:v>
                </c:pt>
                <c:pt idx="5">
                  <c:v>99</c:v>
                </c:pt>
                <c:pt idx="6">
                  <c:v>97</c:v>
                </c:pt>
                <c:pt idx="7">
                  <c:v>92</c:v>
                </c:pt>
                <c:pt idx="8">
                  <c:v>92</c:v>
                </c:pt>
                <c:pt idx="9">
                  <c:v>87</c:v>
                </c:pt>
                <c:pt idx="10">
                  <c:v>83</c:v>
                </c:pt>
                <c:pt idx="11">
                  <c:v>78</c:v>
                </c:pt>
                <c:pt idx="12">
                  <c:v>76</c:v>
                </c:pt>
                <c:pt idx="13">
                  <c:v>76</c:v>
                </c:pt>
                <c:pt idx="14">
                  <c:v>70</c:v>
                </c:pt>
                <c:pt idx="15">
                  <c:v>61</c:v>
                </c:pt>
                <c:pt idx="16">
                  <c:v>56</c:v>
                </c:pt>
                <c:pt idx="17">
                  <c:v>51</c:v>
                </c:pt>
                <c:pt idx="18">
                  <c:v>45</c:v>
                </c:pt>
                <c:pt idx="19">
                  <c:v>42</c:v>
                </c:pt>
                <c:pt idx="20">
                  <c:v>36</c:v>
                </c:pt>
                <c:pt idx="21">
                  <c:v>25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621821055"/>
        <c:axId val="1621836863"/>
      </c:lineChart>
      <c:catAx>
        <c:axId val="16218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36863"/>
        <c:crosses val="autoZero"/>
        <c:auto val="1"/>
        <c:lblAlgn val="ctr"/>
        <c:lblOffset val="100"/>
        <c:noMultiLvlLbl val="0"/>
      </c:catAx>
      <c:valAx>
        <c:axId val="162183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2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712be1-da96-4c96-a621-238d608b93c6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Burndown Chart - Sprint Backlog 02</a:t>
            </a:r>
            <a:endParaRPr lang="en-US" sz="2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2'!$C$112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2'!$D$111:$X$111</c15:sqref>
                  </c15:fullRef>
                </c:ext>
              </c:extLst>
              <c:f>'Sprint 2'!$E$111:$X$111</c:f>
              <c:strCache>
                <c:ptCount val="20"/>
                <c:pt idx="0" c:formatCode="m/d/yyyy;@">
                  <c:v>17/4/2025</c:v>
                </c:pt>
                <c:pt idx="1" c:formatCode="m/d/yyyy;@">
                  <c:v>18/4/2025</c:v>
                </c:pt>
                <c:pt idx="2" c:formatCode="m/d/yyyy;@">
                  <c:v>19/4/2025</c:v>
                </c:pt>
                <c:pt idx="3" c:formatCode="m/d/yyyy;@">
                  <c:v>20/4/2025</c:v>
                </c:pt>
                <c:pt idx="4" c:formatCode="m/d/yyyy;@">
                  <c:v>21/4/2025</c:v>
                </c:pt>
                <c:pt idx="5" c:formatCode="m/d/yyyy;@">
                  <c:v>22/4/2025</c:v>
                </c:pt>
                <c:pt idx="6" c:formatCode="m/d/yyyy;@">
                  <c:v>23/4/2025</c:v>
                </c:pt>
                <c:pt idx="7" c:formatCode="m/d/yyyy;@">
                  <c:v>24/4/2025</c:v>
                </c:pt>
                <c:pt idx="8" c:formatCode="m/d/yyyy;@">
                  <c:v>25/4/2025</c:v>
                </c:pt>
                <c:pt idx="9" c:formatCode="m/d/yyyy;@">
                  <c:v>26/4/2025</c:v>
                </c:pt>
                <c:pt idx="10" c:formatCode="m/d/yyyy;@">
                  <c:v>27/4/2025</c:v>
                </c:pt>
                <c:pt idx="11" c:formatCode="m/d/yyyy;@">
                  <c:v>28/4/2025</c:v>
                </c:pt>
                <c:pt idx="12" c:formatCode="m/d/yyyy;@">
                  <c:v>29/4/2025</c:v>
                </c:pt>
                <c:pt idx="13" c:formatCode="m/d/yyyy;@">
                  <c:v>30/4/2025</c:v>
                </c:pt>
                <c:pt idx="14" c:formatCode="m/d/yyyy;@">
                  <c:v>45662</c:v>
                </c:pt>
                <c:pt idx="15" c:formatCode="m/d/yyyy;@">
                  <c:v>45693</c:v>
                </c:pt>
                <c:pt idx="16" c:formatCode="m/d/yyyy;@">
                  <c:v>45721</c:v>
                </c:pt>
                <c:pt idx="17" c:formatCode="m/d/yyyy;@">
                  <c:v>45752</c:v>
                </c:pt>
                <c:pt idx="18" c:formatCode="m/d/yyyy;@">
                  <c:v>45782</c:v>
                </c:pt>
                <c:pt idx="19" c:formatCode="m/d/yyyy;@">
                  <c:v>6/5/205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2'!$D$112:$X$112</c15:sqref>
                  </c15:fullRef>
                </c:ext>
              </c:extLst>
              <c:f>'Sprint 2'!$E$112:$X$112</c:f>
              <c:numCache>
                <c:formatCode>General</c:formatCode>
                <c:ptCount val="20"/>
                <c:pt idx="0">
                  <c:v>183</c:v>
                </c:pt>
                <c:pt idx="1">
                  <c:v>165</c:v>
                </c:pt>
                <c:pt idx="2">
                  <c:v>159</c:v>
                </c:pt>
                <c:pt idx="3">
                  <c:v>153</c:v>
                </c:pt>
                <c:pt idx="4">
                  <c:v>151</c:v>
                </c:pt>
                <c:pt idx="5">
                  <c:v>145</c:v>
                </c:pt>
                <c:pt idx="6">
                  <c:v>144</c:v>
                </c:pt>
                <c:pt idx="7">
                  <c:v>140</c:v>
                </c:pt>
                <c:pt idx="8">
                  <c:v>140</c:v>
                </c:pt>
                <c:pt idx="9">
                  <c:v>127</c:v>
                </c:pt>
                <c:pt idx="10">
                  <c:v>125</c:v>
                </c:pt>
                <c:pt idx="11">
                  <c:v>119</c:v>
                </c:pt>
                <c:pt idx="12">
                  <c:v>117</c:v>
                </c:pt>
                <c:pt idx="13">
                  <c:v>112</c:v>
                </c:pt>
                <c:pt idx="14">
                  <c:v>100</c:v>
                </c:pt>
                <c:pt idx="15">
                  <c:v>91</c:v>
                </c:pt>
                <c:pt idx="16">
                  <c:v>85</c:v>
                </c:pt>
                <c:pt idx="17">
                  <c:v>77</c:v>
                </c:pt>
                <c:pt idx="18">
                  <c:v>20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2'!$C$113</c:f>
              <c:strCache>
                <c:ptCount val="1"/>
                <c:pt idx="0">
                  <c:v>Thực tế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2'!$D$111:$X$111</c15:sqref>
                  </c15:fullRef>
                </c:ext>
              </c:extLst>
              <c:f>'Sprint 2'!$E$111:$X$111</c:f>
              <c:strCache>
                <c:ptCount val="20"/>
                <c:pt idx="0" c:formatCode="m/d/yyyy;@">
                  <c:v>17/4/2025</c:v>
                </c:pt>
                <c:pt idx="1" c:formatCode="m/d/yyyy;@">
                  <c:v>18/4/2025</c:v>
                </c:pt>
                <c:pt idx="2" c:formatCode="m/d/yyyy;@">
                  <c:v>19/4/2025</c:v>
                </c:pt>
                <c:pt idx="3" c:formatCode="m/d/yyyy;@">
                  <c:v>20/4/2025</c:v>
                </c:pt>
                <c:pt idx="4" c:formatCode="m/d/yyyy;@">
                  <c:v>21/4/2025</c:v>
                </c:pt>
                <c:pt idx="5" c:formatCode="m/d/yyyy;@">
                  <c:v>22/4/2025</c:v>
                </c:pt>
                <c:pt idx="6" c:formatCode="m/d/yyyy;@">
                  <c:v>23/4/2025</c:v>
                </c:pt>
                <c:pt idx="7" c:formatCode="m/d/yyyy;@">
                  <c:v>24/4/2025</c:v>
                </c:pt>
                <c:pt idx="8" c:formatCode="m/d/yyyy;@">
                  <c:v>25/4/2025</c:v>
                </c:pt>
                <c:pt idx="9" c:formatCode="m/d/yyyy;@">
                  <c:v>26/4/2025</c:v>
                </c:pt>
                <c:pt idx="10" c:formatCode="m/d/yyyy;@">
                  <c:v>27/4/2025</c:v>
                </c:pt>
                <c:pt idx="11" c:formatCode="m/d/yyyy;@">
                  <c:v>28/4/2025</c:v>
                </c:pt>
                <c:pt idx="12" c:formatCode="m/d/yyyy;@">
                  <c:v>29/4/2025</c:v>
                </c:pt>
                <c:pt idx="13" c:formatCode="m/d/yyyy;@">
                  <c:v>30/4/2025</c:v>
                </c:pt>
                <c:pt idx="14" c:formatCode="m/d/yyyy;@">
                  <c:v>45662</c:v>
                </c:pt>
                <c:pt idx="15" c:formatCode="m/d/yyyy;@">
                  <c:v>45693</c:v>
                </c:pt>
                <c:pt idx="16" c:formatCode="m/d/yyyy;@">
                  <c:v>45721</c:v>
                </c:pt>
                <c:pt idx="17" c:formatCode="m/d/yyyy;@">
                  <c:v>45752</c:v>
                </c:pt>
                <c:pt idx="18" c:formatCode="m/d/yyyy;@">
                  <c:v>45782</c:v>
                </c:pt>
                <c:pt idx="19" c:formatCode="m/d/yyyy;@">
                  <c:v>6/5/205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2'!$D$113:$X$113</c15:sqref>
                  </c15:fullRef>
                </c:ext>
              </c:extLst>
              <c:f>'Sprint 2'!$E$113:$X$113</c:f>
              <c:numCache>
                <c:formatCode>General</c:formatCode>
                <c:ptCount val="20"/>
                <c:pt idx="0">
                  <c:v>185</c:v>
                </c:pt>
                <c:pt idx="1">
                  <c:v>166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146</c:v>
                </c:pt>
                <c:pt idx="6">
                  <c:v>146</c:v>
                </c:pt>
                <c:pt idx="7">
                  <c:v>141</c:v>
                </c:pt>
                <c:pt idx="8">
                  <c:v>142</c:v>
                </c:pt>
                <c:pt idx="9">
                  <c:v>127</c:v>
                </c:pt>
                <c:pt idx="10">
                  <c:v>125</c:v>
                </c:pt>
                <c:pt idx="11">
                  <c:v>119</c:v>
                </c:pt>
                <c:pt idx="12">
                  <c:v>118</c:v>
                </c:pt>
                <c:pt idx="13">
                  <c:v>112</c:v>
                </c:pt>
                <c:pt idx="14">
                  <c:v>100</c:v>
                </c:pt>
                <c:pt idx="15">
                  <c:v>92</c:v>
                </c:pt>
                <c:pt idx="16">
                  <c:v>87</c:v>
                </c:pt>
                <c:pt idx="17">
                  <c:v>78</c:v>
                </c:pt>
                <c:pt idx="18">
                  <c:v>23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621821055"/>
        <c:axId val="1621836863"/>
      </c:lineChart>
      <c:catAx>
        <c:axId val="16218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36863"/>
        <c:crosses val="autoZero"/>
        <c:auto val="1"/>
        <c:lblAlgn val="ctr"/>
        <c:lblOffset val="100"/>
        <c:noMultiLvlLbl val="0"/>
      </c:catAx>
      <c:valAx>
        <c:axId val="162183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2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712be1-da96-4c96-a621-238d608b93c6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Burndown Chart - Sprint Backlog 02</a:t>
            </a:r>
            <a:endParaRPr lang="en-US" sz="2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3'!$D$104:$P$104</c15:sqref>
                  </c15:fullRef>
                </c:ext>
              </c:extLst>
              <c:f>'Sprint 3'!$E$104:$P$104</c:f>
              <c:strCache>
                <c:ptCount val="12"/>
                <c:pt idx="0" c:formatCode="m/d/yyyy;@">
                  <c:v>45813</c:v>
                </c:pt>
                <c:pt idx="1" c:formatCode="m/d/yyyy;@">
                  <c:v>45843</c:v>
                </c:pt>
                <c:pt idx="2" c:formatCode="m/d/yyyy;@">
                  <c:v>45874</c:v>
                </c:pt>
                <c:pt idx="3" c:formatCode="m/d/yyyy;@">
                  <c:v>45905</c:v>
                </c:pt>
                <c:pt idx="4" c:formatCode="m/d/yyyy;@">
                  <c:v>45935</c:v>
                </c:pt>
                <c:pt idx="5" c:formatCode="m/d/yyyy;@">
                  <c:v>45966</c:v>
                </c:pt>
                <c:pt idx="6" c:formatCode="m/d/yyyy;@">
                  <c:v>45996</c:v>
                </c:pt>
                <c:pt idx="7" c:formatCode="m/d/yyyy;@">
                  <c:v>13/5/2025</c:v>
                </c:pt>
                <c:pt idx="8" c:formatCode="m/d/yyyy;@">
                  <c:v>14/5/2025</c:v>
                </c:pt>
                <c:pt idx="9" c:formatCode="m/d/yyyy;@">
                  <c:v>15/5/2025</c:v>
                </c:pt>
                <c:pt idx="10" c:formatCode="m/d/yyyy;@">
                  <c:v>16/5/2025</c:v>
                </c:pt>
                <c:pt idx="11" c:formatCode="m/d/yyyy;@">
                  <c:v>17/5/2025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3'!$D$105:$P$105</c15:sqref>
                  </c15:fullRef>
                </c:ext>
              </c:extLst>
              <c:f>'Sprint 3'!$E$105:$P$105</c:f>
              <c:numCache>
                <c:formatCode>General</c:formatCode>
                <c:ptCount val="12"/>
                <c:pt idx="0">
                  <c:v>165</c:v>
                </c:pt>
                <c:pt idx="1">
                  <c:v>147</c:v>
                </c:pt>
                <c:pt idx="2">
                  <c:v>122</c:v>
                </c:pt>
                <c:pt idx="3">
                  <c:v>119</c:v>
                </c:pt>
                <c:pt idx="4">
                  <c:v>104</c:v>
                </c:pt>
                <c:pt idx="5">
                  <c:v>98</c:v>
                </c:pt>
                <c:pt idx="6">
                  <c:v>81</c:v>
                </c:pt>
                <c:pt idx="7">
                  <c:v>71</c:v>
                </c:pt>
                <c:pt idx="8">
                  <c:v>55</c:v>
                </c:pt>
                <c:pt idx="9">
                  <c:v>41</c:v>
                </c:pt>
                <c:pt idx="10">
                  <c:v>22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3'!$C$106</c:f>
              <c:strCache>
                <c:ptCount val="1"/>
                <c:pt idx="0">
                  <c:v>Thực tế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3'!$D$104:$P$104</c15:sqref>
                  </c15:fullRef>
                </c:ext>
              </c:extLst>
              <c:f>'Sprint 3'!$E$104:$P$104</c:f>
              <c:strCache>
                <c:ptCount val="12"/>
                <c:pt idx="0" c:formatCode="m/d/yyyy;@">
                  <c:v>45813</c:v>
                </c:pt>
                <c:pt idx="1" c:formatCode="m/d/yyyy;@">
                  <c:v>45843</c:v>
                </c:pt>
                <c:pt idx="2" c:formatCode="m/d/yyyy;@">
                  <c:v>45874</c:v>
                </c:pt>
                <c:pt idx="3" c:formatCode="m/d/yyyy;@">
                  <c:v>45905</c:v>
                </c:pt>
                <c:pt idx="4" c:formatCode="m/d/yyyy;@">
                  <c:v>45935</c:v>
                </c:pt>
                <c:pt idx="5" c:formatCode="m/d/yyyy;@">
                  <c:v>45966</c:v>
                </c:pt>
                <c:pt idx="6" c:formatCode="m/d/yyyy;@">
                  <c:v>45996</c:v>
                </c:pt>
                <c:pt idx="7" c:formatCode="m/d/yyyy;@">
                  <c:v>13/5/2025</c:v>
                </c:pt>
                <c:pt idx="8" c:formatCode="m/d/yyyy;@">
                  <c:v>14/5/2025</c:v>
                </c:pt>
                <c:pt idx="9" c:formatCode="m/d/yyyy;@">
                  <c:v>15/5/2025</c:v>
                </c:pt>
                <c:pt idx="10" c:formatCode="m/d/yyyy;@">
                  <c:v>16/5/2025</c:v>
                </c:pt>
                <c:pt idx="11" c:formatCode="m/d/yyyy;@">
                  <c:v>17/5/2025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3'!$D$106:$P$106</c15:sqref>
                  </c15:fullRef>
                </c:ext>
              </c:extLst>
              <c:f>'Sprint 3'!$E$106:$P$106</c:f>
              <c:numCache>
                <c:formatCode>General</c:formatCode>
                <c:ptCount val="12"/>
                <c:pt idx="0">
                  <c:v>166</c:v>
                </c:pt>
                <c:pt idx="1">
                  <c:v>148</c:v>
                </c:pt>
                <c:pt idx="2">
                  <c:v>122</c:v>
                </c:pt>
                <c:pt idx="3">
                  <c:v>117</c:v>
                </c:pt>
                <c:pt idx="4">
                  <c:v>104</c:v>
                </c:pt>
                <c:pt idx="5">
                  <c:v>97</c:v>
                </c:pt>
                <c:pt idx="6">
                  <c:v>81</c:v>
                </c:pt>
                <c:pt idx="7">
                  <c:v>72</c:v>
                </c:pt>
                <c:pt idx="8">
                  <c:v>56</c:v>
                </c:pt>
                <c:pt idx="9">
                  <c:v>37</c:v>
                </c:pt>
                <c:pt idx="10">
                  <c:v>22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621821055"/>
        <c:axId val="1621836863"/>
      </c:lineChart>
      <c:catAx>
        <c:axId val="16218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36863"/>
        <c:crosses val="autoZero"/>
        <c:auto val="1"/>
        <c:lblAlgn val="ctr"/>
        <c:lblOffset val="100"/>
        <c:noMultiLvlLbl val="0"/>
      </c:catAx>
      <c:valAx>
        <c:axId val="162183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2182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712be1-da96-4c96-a621-238d608b93c6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2460625</xdr:colOff>
      <xdr:row>104</xdr:row>
      <xdr:rowOff>40640</xdr:rowOff>
    </xdr:from>
    <xdr:to>
      <xdr:col>20</xdr:col>
      <xdr:colOff>313477</xdr:colOff>
      <xdr:row>160</xdr:row>
      <xdr:rowOff>167641</xdr:rowOff>
    </xdr:to>
    <xdr:graphicFrame>
      <xdr:nvGraphicFramePr>
        <xdr:cNvPr id="4" name="Chart 3"/>
        <xdr:cNvGraphicFramePr/>
      </xdr:nvGraphicFramePr>
      <xdr:xfrm>
        <a:off x="3603625" y="44279820"/>
        <a:ext cx="20652105" cy="107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2497668</xdr:colOff>
      <xdr:row>116</xdr:row>
      <xdr:rowOff>14110</xdr:rowOff>
    </xdr:from>
    <xdr:to>
      <xdr:col>20</xdr:col>
      <xdr:colOff>350520</xdr:colOff>
      <xdr:row>172</xdr:row>
      <xdr:rowOff>141111</xdr:rowOff>
    </xdr:to>
    <xdr:graphicFrame>
      <xdr:nvGraphicFramePr>
        <xdr:cNvPr id="2" name="Chart 1"/>
        <xdr:cNvGraphicFramePr/>
      </xdr:nvGraphicFramePr>
      <xdr:xfrm>
        <a:off x="3640455" y="49170590"/>
        <a:ext cx="20652740" cy="107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2497668</xdr:colOff>
      <xdr:row>109</xdr:row>
      <xdr:rowOff>14110</xdr:rowOff>
    </xdr:from>
    <xdr:to>
      <xdr:col>20</xdr:col>
      <xdr:colOff>350520</xdr:colOff>
      <xdr:row>165</xdr:row>
      <xdr:rowOff>141111</xdr:rowOff>
    </xdr:to>
    <xdr:graphicFrame>
      <xdr:nvGraphicFramePr>
        <xdr:cNvPr id="2" name="Chart 1"/>
        <xdr:cNvGraphicFramePr/>
      </xdr:nvGraphicFramePr>
      <xdr:xfrm>
        <a:off x="3640455" y="47334805"/>
        <a:ext cx="20652740" cy="107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1"/>
  <sheetViews>
    <sheetView zoomScale="40" zoomScaleNormal="40" topLeftCell="B118" workbookViewId="0">
      <selection activeCell="E12" sqref="E12:F12"/>
    </sheetView>
  </sheetViews>
  <sheetFormatPr defaultColWidth="16.6666666666667" defaultRowHeight="15" customHeight="1"/>
  <cols>
    <col min="1" max="1" width="16.6666666666667" style="13"/>
    <col min="2" max="2" width="69" style="13" customWidth="1"/>
    <col min="3" max="3" width="46.8888888888889" style="13" customWidth="1"/>
    <col min="4" max="4" width="26.3333333333333" style="13" customWidth="1"/>
    <col min="5" max="5" width="23.4444444444444" style="13" customWidth="1"/>
    <col min="6" max="6" width="11.3055555555556" style="13" customWidth="1"/>
    <col min="7" max="7" width="12.3240740740741" style="13" customWidth="1"/>
    <col min="8" max="8" width="9.89814814814815" style="13" customWidth="1"/>
    <col min="9" max="9" width="10.8981481481481" style="13" customWidth="1"/>
    <col min="10" max="10" width="10.2962962962963" style="13" customWidth="1"/>
    <col min="11" max="11" width="11.1111111111111" style="13" customWidth="1"/>
    <col min="12" max="12" width="11.1018518518519" style="13" customWidth="1"/>
    <col min="13" max="13" width="9.88888888888889" style="13" customWidth="1"/>
    <col min="14" max="14" width="10.6944444444444" style="13" customWidth="1"/>
    <col min="15" max="16" width="11.1018518518519" style="13" customWidth="1"/>
    <col min="17" max="17" width="12.7222222222222" style="13" customWidth="1"/>
    <col min="18" max="18" width="10.3055555555556" style="13" customWidth="1"/>
    <col min="19" max="19" width="11.3148148148148" style="13" customWidth="1"/>
    <col min="20" max="20" width="12.7222222222222" style="13" customWidth="1"/>
    <col min="21" max="21" width="14.1296296296296" style="13" customWidth="1"/>
    <col min="22" max="16384" width="16.6666666666667" style="13"/>
  </cols>
  <sheetData>
    <row r="1" ht="40.95" customHeight="1" spans="2:4">
      <c r="B1" s="20" t="s">
        <v>0</v>
      </c>
      <c r="C1" s="21" t="s">
        <v>1</v>
      </c>
      <c r="D1" s="22"/>
    </row>
    <row r="2" ht="22.95" customHeight="1" spans="2:4">
      <c r="B2" s="23" t="s">
        <v>2</v>
      </c>
      <c r="C2" s="24" t="s">
        <v>3</v>
      </c>
      <c r="D2" s="25"/>
    </row>
    <row r="3" ht="19.95" customHeight="1" spans="2:4">
      <c r="B3" s="23" t="s">
        <v>4</v>
      </c>
      <c r="C3" s="24" t="s">
        <v>5</v>
      </c>
      <c r="D3" s="25"/>
    </row>
    <row r="4" ht="21" customHeight="1" spans="2:4">
      <c r="B4" s="23" t="s">
        <v>6</v>
      </c>
      <c r="C4" s="113" t="s">
        <v>7</v>
      </c>
      <c r="D4" s="114"/>
    </row>
    <row r="5" ht="21.6" customHeight="1" spans="2:4">
      <c r="B5" s="23" t="s">
        <v>8</v>
      </c>
      <c r="C5" s="26" t="s">
        <v>9</v>
      </c>
      <c r="D5" s="27"/>
    </row>
    <row r="8" customHeight="1" spans="2:12">
      <c r="B8" s="28" t="s">
        <v>10</v>
      </c>
      <c r="C8" s="28"/>
      <c r="D8" s="28"/>
      <c r="E8" s="28"/>
      <c r="F8" s="28"/>
      <c r="I8" s="72"/>
      <c r="J8" s="73" t="s">
        <v>11</v>
      </c>
      <c r="K8" s="74"/>
      <c r="L8" s="75"/>
    </row>
    <row r="9" customHeight="1" spans="2:12">
      <c r="B9" s="29" t="s">
        <v>12</v>
      </c>
      <c r="C9" s="30" t="s">
        <v>13</v>
      </c>
      <c r="D9" s="29" t="s">
        <v>14</v>
      </c>
      <c r="E9" s="29" t="s">
        <v>15</v>
      </c>
      <c r="F9" s="29"/>
      <c r="I9" s="76"/>
      <c r="J9" s="73" t="s">
        <v>16</v>
      </c>
      <c r="K9" s="74"/>
      <c r="L9" s="75"/>
    </row>
    <row r="10" customHeight="1" spans="2:12">
      <c r="B10" s="31">
        <v>1</v>
      </c>
      <c r="C10" s="32" t="s">
        <v>17</v>
      </c>
      <c r="D10" s="8">
        <f>SUM(E21,E26,E32,E40)+E20/5+E23/5+E29/3+E36/3+E43/3+E47/5+E48/5</f>
        <v>33.5333333333333</v>
      </c>
      <c r="E10" s="8">
        <f>SUM(E54,E62,E70,E83)+E53/5+E56/5+E66/3+E76/3+E86/3+E91/5+E93/5</f>
        <v>33.0666666666667</v>
      </c>
      <c r="F10" s="8"/>
      <c r="I10" s="77"/>
      <c r="J10" s="73" t="s">
        <v>18</v>
      </c>
      <c r="K10" s="74"/>
      <c r="L10" s="75"/>
    </row>
    <row r="11" customHeight="1" spans="2:6">
      <c r="B11" s="31">
        <v>2</v>
      </c>
      <c r="C11" s="32" t="s">
        <v>19</v>
      </c>
      <c r="D11" s="8">
        <f>SUM(E24,E31,E38)+E20/5+E23/5+E29/3+E36/3+E43/3+E47/5+E48/5+E45/2</f>
        <v>20.5333333333333</v>
      </c>
      <c r="E11" s="34">
        <f>SUM(E58,E68,E79)+E53/5+E56/5+E66/3+E76/3+E86/3+E91/5+E93/5+E89/2</f>
        <v>28.0666666666667</v>
      </c>
      <c r="F11" s="35"/>
    </row>
    <row r="12" customHeight="1" spans="2:6">
      <c r="B12" s="31">
        <v>3</v>
      </c>
      <c r="C12" s="32" t="s">
        <v>20</v>
      </c>
      <c r="D12" s="8">
        <f>SUM(E22,E27,E28,E30,E34,E35,E37,E41,E42,E44)+E20/5+E23/5+E47/5+E48/5</f>
        <v>26.2</v>
      </c>
      <c r="E12" s="34">
        <f>SUM(E55,E64,E65,E67,E74,E75,E78,E84,E85,E88)+E53/5+E56/5+E91/5+E93/5</f>
        <v>27.4</v>
      </c>
      <c r="F12" s="35"/>
    </row>
    <row r="13" customHeight="1" spans="2:6">
      <c r="B13" s="31">
        <v>4</v>
      </c>
      <c r="C13" s="32" t="s">
        <v>21</v>
      </c>
      <c r="D13" s="8">
        <f>SUM(E25,E33,E39)+E20/5+E23/5+E29/3+E36/3+E43/3+E47/5+E48/5+10</f>
        <v>37.5333333333333</v>
      </c>
      <c r="E13" s="34">
        <f>SUM(E60,E72,E81)+E53/5+E56/5+E66/3+E76/3+E86/3+E91/5+E93/5+10</f>
        <v>38.0666666666667</v>
      </c>
      <c r="F13" s="35"/>
    </row>
    <row r="14" customHeight="1" spans="2:6">
      <c r="B14" s="36">
        <v>5</v>
      </c>
      <c r="C14" s="37" t="s">
        <v>22</v>
      </c>
      <c r="D14" s="38">
        <f>E20/5+E23/5+E47/5+E48/5+E45/2+5</f>
        <v>15.2</v>
      </c>
      <c r="E14" s="39">
        <f>E53/5+E56/5+E91/5+E93/5+E89/2+5</f>
        <v>16.4</v>
      </c>
      <c r="F14" s="40"/>
    </row>
    <row r="15" customHeight="1" spans="2:6">
      <c r="B15" s="41" t="s">
        <v>23</v>
      </c>
      <c r="C15" s="41"/>
      <c r="D15" s="42">
        <f>SUM(D10:D14)</f>
        <v>133</v>
      </c>
      <c r="E15" s="43">
        <f>SUM(E10:F14)</f>
        <v>143</v>
      </c>
      <c r="F15" s="44"/>
    </row>
    <row r="18" ht="16.95" customHeight="1"/>
    <row r="19" ht="88.2" customHeight="1" spans="1:28">
      <c r="A19" s="45" t="s">
        <v>24</v>
      </c>
      <c r="B19" s="45" t="s">
        <v>25</v>
      </c>
      <c r="C19" s="45" t="s">
        <v>26</v>
      </c>
      <c r="D19" s="46" t="s">
        <v>27</v>
      </c>
      <c r="E19" s="47" t="s">
        <v>14</v>
      </c>
      <c r="F19" s="115" t="s">
        <v>28</v>
      </c>
      <c r="G19" s="115" t="s">
        <v>29</v>
      </c>
      <c r="H19" s="115" t="s">
        <v>30</v>
      </c>
      <c r="I19" s="115" t="s">
        <v>31</v>
      </c>
      <c r="J19" s="115" t="s">
        <v>32</v>
      </c>
      <c r="K19" s="115" t="s">
        <v>33</v>
      </c>
      <c r="L19" s="48">
        <v>45661</v>
      </c>
      <c r="M19" s="48">
        <v>45692</v>
      </c>
      <c r="N19" s="48">
        <v>45720</v>
      </c>
      <c r="O19" s="48">
        <v>45751</v>
      </c>
      <c r="P19" s="48">
        <v>45781</v>
      </c>
      <c r="Q19" s="48">
        <v>45812</v>
      </c>
      <c r="R19" s="48">
        <v>45842</v>
      </c>
      <c r="S19" s="48">
        <v>45873</v>
      </c>
      <c r="T19" s="48">
        <v>45904</v>
      </c>
      <c r="U19" s="48">
        <v>45934</v>
      </c>
      <c r="V19" s="48">
        <v>45965</v>
      </c>
      <c r="W19" s="48">
        <v>45995</v>
      </c>
      <c r="X19" s="48" t="s">
        <v>34</v>
      </c>
      <c r="Y19" s="48" t="s">
        <v>35</v>
      </c>
      <c r="Z19" s="48" t="s">
        <v>36</v>
      </c>
      <c r="AA19" s="48" t="s">
        <v>9</v>
      </c>
      <c r="AB19" s="48" t="s">
        <v>37</v>
      </c>
    </row>
    <row r="20" ht="20.4" customHeight="1" spans="1:28">
      <c r="A20" s="8">
        <v>1</v>
      </c>
      <c r="B20" s="49" t="s">
        <v>38</v>
      </c>
      <c r="C20" s="49"/>
      <c r="D20" s="50" t="s">
        <v>39</v>
      </c>
      <c r="E20" s="8">
        <v>2</v>
      </c>
      <c r="F20" s="8">
        <v>2</v>
      </c>
      <c r="G20" s="51">
        <v>0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9"/>
      <c r="X20" s="49"/>
      <c r="Y20" s="49"/>
      <c r="Z20" s="49"/>
      <c r="AA20" s="49"/>
      <c r="AB20" s="49"/>
    </row>
    <row r="21" ht="24" customHeight="1" spans="1:28">
      <c r="A21" s="8"/>
      <c r="B21" s="49" t="s">
        <v>40</v>
      </c>
      <c r="C21" s="49"/>
      <c r="D21" s="50" t="s">
        <v>41</v>
      </c>
      <c r="E21" s="58">
        <v>4</v>
      </c>
      <c r="F21" s="8">
        <v>4</v>
      </c>
      <c r="G21" s="51">
        <v>0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49"/>
      <c r="X21" s="49"/>
      <c r="Y21" s="49"/>
      <c r="Z21" s="49"/>
      <c r="AA21" s="49"/>
      <c r="AB21" s="49"/>
    </row>
    <row r="22" ht="27.6" customHeight="1" spans="1:28">
      <c r="A22" s="8"/>
      <c r="B22" s="49" t="s">
        <v>42</v>
      </c>
      <c r="C22" s="49"/>
      <c r="D22" s="50" t="s">
        <v>43</v>
      </c>
      <c r="E22" s="54">
        <v>2</v>
      </c>
      <c r="F22" s="8">
        <v>2</v>
      </c>
      <c r="G22" s="51">
        <v>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49"/>
      <c r="X22" s="49"/>
      <c r="Y22" s="49"/>
      <c r="Z22" s="49"/>
      <c r="AA22" s="49"/>
      <c r="AB22" s="49"/>
    </row>
    <row r="23" ht="27.6" customHeight="1" spans="1:28">
      <c r="A23" s="8"/>
      <c r="B23" s="55" t="s">
        <v>44</v>
      </c>
      <c r="C23" s="49"/>
      <c r="D23" s="50" t="s">
        <v>39</v>
      </c>
      <c r="E23" s="8">
        <v>4</v>
      </c>
      <c r="F23" s="8">
        <v>4</v>
      </c>
      <c r="G23" s="51">
        <v>0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49"/>
      <c r="X23" s="49"/>
      <c r="Y23" s="49"/>
      <c r="Z23" s="49"/>
      <c r="AA23" s="49"/>
      <c r="AB23" s="49"/>
    </row>
    <row r="24" ht="40.8" customHeight="1" spans="1:28">
      <c r="A24" s="8"/>
      <c r="B24" s="8" t="s">
        <v>45</v>
      </c>
      <c r="C24" s="56" t="s">
        <v>46</v>
      </c>
      <c r="D24" s="50" t="s">
        <v>47</v>
      </c>
      <c r="E24" s="53">
        <v>2</v>
      </c>
      <c r="F24" s="8">
        <v>2</v>
      </c>
      <c r="G24" s="52">
        <v>2</v>
      </c>
      <c r="H24" s="51">
        <v>0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49"/>
      <c r="X24" s="49"/>
      <c r="Y24" s="49"/>
      <c r="Z24" s="49"/>
      <c r="AA24" s="49"/>
      <c r="AB24" s="49"/>
    </row>
    <row r="25" ht="16.8" spans="1:28">
      <c r="A25" s="8"/>
      <c r="B25" s="8"/>
      <c r="C25" s="56" t="s">
        <v>48</v>
      </c>
      <c r="D25" s="50" t="s">
        <v>49</v>
      </c>
      <c r="E25" s="61">
        <v>8</v>
      </c>
      <c r="F25" s="8">
        <v>8</v>
      </c>
      <c r="G25" s="8">
        <v>8</v>
      </c>
      <c r="H25" s="8">
        <v>8</v>
      </c>
      <c r="I25" s="51">
        <v>0</v>
      </c>
      <c r="J25" s="52"/>
      <c r="K25" s="52"/>
      <c r="L25" s="78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49"/>
      <c r="X25" s="49"/>
      <c r="Y25" s="49"/>
      <c r="Z25" s="49"/>
      <c r="AA25" s="49"/>
      <c r="AB25" s="49"/>
    </row>
    <row r="26" ht="28.2" customHeight="1" spans="1:28">
      <c r="A26" s="8"/>
      <c r="B26" s="8"/>
      <c r="C26" s="56" t="s">
        <v>50</v>
      </c>
      <c r="D26" s="50" t="s">
        <v>41</v>
      </c>
      <c r="E26" s="58">
        <v>8</v>
      </c>
      <c r="F26" s="8">
        <v>8</v>
      </c>
      <c r="G26" s="8">
        <v>8</v>
      </c>
      <c r="H26" s="8">
        <v>8</v>
      </c>
      <c r="I26" s="8">
        <v>8</v>
      </c>
      <c r="J26" s="51">
        <v>0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49"/>
      <c r="X26" s="49"/>
      <c r="Y26" s="49"/>
      <c r="Z26" s="49"/>
      <c r="AA26" s="49"/>
      <c r="AB26" s="49"/>
    </row>
    <row r="27" ht="41.4" customHeight="1" spans="1:28">
      <c r="A27" s="8"/>
      <c r="B27" s="8"/>
      <c r="C27" s="56" t="s">
        <v>51</v>
      </c>
      <c r="D27" s="50" t="s">
        <v>43</v>
      </c>
      <c r="E27" s="54">
        <v>4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51">
        <v>0</v>
      </c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49"/>
      <c r="X27" s="49"/>
      <c r="Y27" s="49"/>
      <c r="Z27" s="49"/>
      <c r="AA27" s="49"/>
      <c r="AB27" s="49"/>
    </row>
    <row r="28" ht="33.6" customHeight="1" spans="1:28">
      <c r="A28" s="8"/>
      <c r="B28" s="8"/>
      <c r="C28" s="56" t="s">
        <v>52</v>
      </c>
      <c r="D28" s="50" t="s">
        <v>43</v>
      </c>
      <c r="E28" s="54">
        <v>2</v>
      </c>
      <c r="F28" s="8">
        <v>2</v>
      </c>
      <c r="G28" s="8">
        <v>2</v>
      </c>
      <c r="H28" s="8">
        <v>2</v>
      </c>
      <c r="I28" s="8">
        <v>2</v>
      </c>
      <c r="J28" s="8">
        <v>2</v>
      </c>
      <c r="K28" s="8">
        <v>2</v>
      </c>
      <c r="L28" s="51">
        <v>0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9"/>
      <c r="X28" s="49"/>
      <c r="Y28" s="49"/>
      <c r="Z28" s="49"/>
      <c r="AA28" s="49"/>
      <c r="AB28" s="49"/>
    </row>
    <row r="29" ht="24.6" customHeight="1" spans="1:28">
      <c r="A29" s="8"/>
      <c r="B29" s="8"/>
      <c r="C29" s="56" t="s">
        <v>53</v>
      </c>
      <c r="D29" s="50" t="s">
        <v>54</v>
      </c>
      <c r="E29" s="59">
        <v>5</v>
      </c>
      <c r="F29" s="8">
        <v>5</v>
      </c>
      <c r="G29" s="8">
        <v>5</v>
      </c>
      <c r="H29" s="8">
        <v>5</v>
      </c>
      <c r="I29" s="8">
        <v>5</v>
      </c>
      <c r="J29" s="59">
        <v>5</v>
      </c>
      <c r="K29" s="59">
        <v>5</v>
      </c>
      <c r="L29" s="59">
        <v>5</v>
      </c>
      <c r="M29" s="51">
        <v>0</v>
      </c>
      <c r="N29" s="52"/>
      <c r="O29" s="52"/>
      <c r="P29" s="52"/>
      <c r="Q29" s="52"/>
      <c r="R29" s="52"/>
      <c r="S29" s="52"/>
      <c r="T29" s="52"/>
      <c r="U29" s="52"/>
      <c r="V29" s="52"/>
      <c r="W29" s="49"/>
      <c r="X29" s="49"/>
      <c r="Y29" s="49"/>
      <c r="Z29" s="49"/>
      <c r="AA29" s="49"/>
      <c r="AB29" s="49"/>
    </row>
    <row r="30" ht="37.2" customHeight="1" spans="1:28">
      <c r="A30" s="8"/>
      <c r="B30" s="8"/>
      <c r="C30" s="56" t="s">
        <v>55</v>
      </c>
      <c r="D30" s="50" t="s">
        <v>43</v>
      </c>
      <c r="E30" s="54">
        <v>2</v>
      </c>
      <c r="F30" s="8">
        <v>2</v>
      </c>
      <c r="G30" s="8">
        <v>2</v>
      </c>
      <c r="H30" s="8">
        <v>2</v>
      </c>
      <c r="I30" s="8">
        <v>2</v>
      </c>
      <c r="J30" s="59">
        <v>2</v>
      </c>
      <c r="K30" s="59">
        <v>2</v>
      </c>
      <c r="L30" s="59">
        <v>2</v>
      </c>
      <c r="M30" s="59">
        <v>2</v>
      </c>
      <c r="N30" s="51">
        <v>0</v>
      </c>
      <c r="O30" s="52"/>
      <c r="P30" s="52"/>
      <c r="Q30" s="52"/>
      <c r="R30" s="52"/>
      <c r="S30" s="52"/>
      <c r="T30" s="52"/>
      <c r="U30" s="52"/>
      <c r="V30" s="52"/>
      <c r="W30" s="49"/>
      <c r="X30" s="49"/>
      <c r="Y30" s="49"/>
      <c r="Z30" s="49"/>
      <c r="AA30" s="49"/>
      <c r="AB30" s="49"/>
    </row>
    <row r="31" ht="40.2" customHeight="1" spans="1:28">
      <c r="A31" s="8"/>
      <c r="B31" s="8" t="s">
        <v>56</v>
      </c>
      <c r="C31" s="56" t="s">
        <v>57</v>
      </c>
      <c r="D31" s="50" t="s">
        <v>47</v>
      </c>
      <c r="E31" s="53">
        <v>2</v>
      </c>
      <c r="F31" s="8">
        <v>2</v>
      </c>
      <c r="G31" s="8">
        <v>2</v>
      </c>
      <c r="H31" s="8">
        <v>2</v>
      </c>
      <c r="I31" s="8">
        <v>2</v>
      </c>
      <c r="J31" s="8">
        <v>2</v>
      </c>
      <c r="K31" s="59">
        <v>2</v>
      </c>
      <c r="L31" s="59">
        <v>2</v>
      </c>
      <c r="M31" s="59">
        <v>2</v>
      </c>
      <c r="N31" s="59">
        <v>2</v>
      </c>
      <c r="O31" s="51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ht="33.6" customHeight="1" spans="1:28">
      <c r="A32" s="8"/>
      <c r="B32" s="8"/>
      <c r="C32" s="56" t="s">
        <v>58</v>
      </c>
      <c r="D32" s="50" t="s">
        <v>41</v>
      </c>
      <c r="E32" s="58">
        <v>6</v>
      </c>
      <c r="F32" s="8">
        <v>6</v>
      </c>
      <c r="G32" s="8">
        <v>6</v>
      </c>
      <c r="H32" s="8">
        <v>6</v>
      </c>
      <c r="I32" s="8">
        <v>6</v>
      </c>
      <c r="J32" s="8">
        <v>6</v>
      </c>
      <c r="K32" s="59">
        <v>6</v>
      </c>
      <c r="L32" s="59">
        <v>6</v>
      </c>
      <c r="M32" s="59">
        <v>6</v>
      </c>
      <c r="N32" s="59">
        <v>6</v>
      </c>
      <c r="O32" s="59">
        <v>6</v>
      </c>
      <c r="P32" s="51">
        <v>0</v>
      </c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ht="33.6" customHeight="1" spans="1:28">
      <c r="A33" s="8"/>
      <c r="B33" s="8"/>
      <c r="C33" s="56" t="s">
        <v>59</v>
      </c>
      <c r="D33" s="50" t="s">
        <v>49</v>
      </c>
      <c r="E33" s="61">
        <v>4</v>
      </c>
      <c r="F33" s="8">
        <v>4</v>
      </c>
      <c r="G33" s="8">
        <v>4</v>
      </c>
      <c r="H33" s="8">
        <v>4</v>
      </c>
      <c r="I33" s="8">
        <v>4</v>
      </c>
      <c r="J33" s="8">
        <v>4</v>
      </c>
      <c r="K33" s="8">
        <v>4</v>
      </c>
      <c r="L33" s="59">
        <v>4</v>
      </c>
      <c r="M33" s="8">
        <v>4</v>
      </c>
      <c r="N33" s="8">
        <v>4</v>
      </c>
      <c r="O33" s="8">
        <v>4</v>
      </c>
      <c r="P33" s="8">
        <v>4</v>
      </c>
      <c r="Q33" s="51">
        <v>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ht="44.4" customHeight="1" spans="1:28">
      <c r="A34" s="8"/>
      <c r="B34" s="8"/>
      <c r="C34" s="56" t="s">
        <v>60</v>
      </c>
      <c r="D34" s="50" t="s">
        <v>43</v>
      </c>
      <c r="E34" s="54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  <c r="M34" s="8">
        <v>2</v>
      </c>
      <c r="N34" s="8">
        <v>2</v>
      </c>
      <c r="O34" s="8">
        <v>2</v>
      </c>
      <c r="P34" s="8">
        <v>2</v>
      </c>
      <c r="Q34" s="8">
        <v>2</v>
      </c>
      <c r="R34" s="51">
        <v>0</v>
      </c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ht="33.6" customHeight="1" spans="1:28">
      <c r="A35" s="8"/>
      <c r="B35" s="8"/>
      <c r="C35" s="56" t="s">
        <v>61</v>
      </c>
      <c r="D35" s="50" t="s">
        <v>43</v>
      </c>
      <c r="E35" s="54">
        <v>2</v>
      </c>
      <c r="F35" s="8">
        <v>2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8">
        <v>2</v>
      </c>
      <c r="M35" s="8">
        <v>2</v>
      </c>
      <c r="N35" s="8">
        <v>2</v>
      </c>
      <c r="O35" s="8">
        <v>2</v>
      </c>
      <c r="P35" s="8">
        <v>2</v>
      </c>
      <c r="Q35" s="8">
        <v>2</v>
      </c>
      <c r="R35" s="8">
        <v>2</v>
      </c>
      <c r="S35" s="51">
        <v>0</v>
      </c>
      <c r="T35" s="49"/>
      <c r="U35" s="49"/>
      <c r="V35" s="49"/>
      <c r="W35" s="49"/>
      <c r="X35" s="49"/>
      <c r="Y35" s="49"/>
      <c r="Z35" s="49"/>
      <c r="AA35" s="49"/>
      <c r="AB35" s="49"/>
    </row>
    <row r="36" ht="33.6" customHeight="1" spans="1:28">
      <c r="A36" s="8"/>
      <c r="B36" s="8"/>
      <c r="C36" s="56" t="s">
        <v>53</v>
      </c>
      <c r="D36" s="50" t="s">
        <v>54</v>
      </c>
      <c r="E36" s="59">
        <v>4</v>
      </c>
      <c r="F36" s="8">
        <v>4</v>
      </c>
      <c r="G36" s="8">
        <v>4</v>
      </c>
      <c r="H36" s="8">
        <v>4</v>
      </c>
      <c r="I36" s="8">
        <v>4</v>
      </c>
      <c r="J36" s="8">
        <v>4</v>
      </c>
      <c r="K36" s="8">
        <v>4</v>
      </c>
      <c r="L36" s="8">
        <v>4</v>
      </c>
      <c r="M36" s="8">
        <v>4</v>
      </c>
      <c r="N36" s="8">
        <v>4</v>
      </c>
      <c r="O36" s="8">
        <v>4</v>
      </c>
      <c r="P36" s="8">
        <v>4</v>
      </c>
      <c r="Q36" s="8">
        <v>4</v>
      </c>
      <c r="R36" s="8">
        <v>4</v>
      </c>
      <c r="S36" s="8">
        <v>4</v>
      </c>
      <c r="T36" s="51">
        <v>0</v>
      </c>
      <c r="U36" s="49"/>
      <c r="V36" s="49"/>
      <c r="W36" s="49"/>
      <c r="X36" s="49"/>
      <c r="Y36" s="49"/>
      <c r="Z36" s="49"/>
      <c r="AA36" s="49"/>
      <c r="AB36" s="49"/>
    </row>
    <row r="37" ht="33.6" customHeight="1" spans="1:28">
      <c r="A37" s="8"/>
      <c r="B37" s="8"/>
      <c r="C37" s="56" t="s">
        <v>62</v>
      </c>
      <c r="D37" s="50" t="s">
        <v>43</v>
      </c>
      <c r="E37" s="54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51">
        <v>0</v>
      </c>
      <c r="V37" s="49"/>
      <c r="W37" s="49"/>
      <c r="X37" s="49"/>
      <c r="Y37" s="49"/>
      <c r="Z37" s="49"/>
      <c r="AA37" s="49"/>
      <c r="AB37" s="49"/>
    </row>
    <row r="38" ht="42.6" customHeight="1" spans="1:28">
      <c r="A38" s="8"/>
      <c r="B38" s="52" t="s">
        <v>63</v>
      </c>
      <c r="C38" s="60" t="s">
        <v>64</v>
      </c>
      <c r="D38" s="50" t="s">
        <v>47</v>
      </c>
      <c r="E38" s="53">
        <v>2</v>
      </c>
      <c r="F38" s="52">
        <v>2</v>
      </c>
      <c r="G38" s="52">
        <v>2</v>
      </c>
      <c r="H38" s="52">
        <v>2</v>
      </c>
      <c r="I38" s="52">
        <v>2</v>
      </c>
      <c r="J38" s="52">
        <v>2</v>
      </c>
      <c r="K38" s="52">
        <v>2</v>
      </c>
      <c r="L38" s="52">
        <v>2</v>
      </c>
      <c r="M38" s="52">
        <v>2</v>
      </c>
      <c r="N38" s="52">
        <v>2</v>
      </c>
      <c r="O38" s="52">
        <v>2</v>
      </c>
      <c r="P38" s="52">
        <v>2</v>
      </c>
      <c r="Q38" s="52">
        <v>2</v>
      </c>
      <c r="R38" s="52">
        <v>2</v>
      </c>
      <c r="S38" s="52">
        <v>2</v>
      </c>
      <c r="T38" s="52">
        <v>2</v>
      </c>
      <c r="U38" s="52">
        <v>2</v>
      </c>
      <c r="V38" s="51">
        <v>0</v>
      </c>
      <c r="W38" s="49"/>
      <c r="X38" s="49"/>
      <c r="Y38" s="49"/>
      <c r="Z38" s="49"/>
      <c r="AA38" s="49"/>
      <c r="AB38" s="49"/>
    </row>
    <row r="39" ht="36.6" customHeight="1" spans="1:28">
      <c r="A39" s="8"/>
      <c r="B39" s="52"/>
      <c r="C39" s="60" t="s">
        <v>65</v>
      </c>
      <c r="D39" s="50" t="s">
        <v>49</v>
      </c>
      <c r="E39" s="61">
        <v>6</v>
      </c>
      <c r="F39" s="52">
        <v>6</v>
      </c>
      <c r="G39" s="52">
        <v>6</v>
      </c>
      <c r="H39" s="52">
        <v>6</v>
      </c>
      <c r="I39" s="52">
        <v>6</v>
      </c>
      <c r="J39" s="52">
        <v>6</v>
      </c>
      <c r="K39" s="52">
        <v>6</v>
      </c>
      <c r="L39" s="52">
        <v>6</v>
      </c>
      <c r="M39" s="52">
        <v>6</v>
      </c>
      <c r="N39" s="52">
        <v>6</v>
      </c>
      <c r="O39" s="52">
        <v>6</v>
      </c>
      <c r="P39" s="52">
        <v>6</v>
      </c>
      <c r="Q39" s="52">
        <v>6</v>
      </c>
      <c r="R39" s="52">
        <v>6</v>
      </c>
      <c r="S39" s="52">
        <v>6</v>
      </c>
      <c r="T39" s="52">
        <v>6</v>
      </c>
      <c r="U39" s="52">
        <v>6</v>
      </c>
      <c r="V39" s="52">
        <v>6</v>
      </c>
      <c r="W39" s="51">
        <v>0</v>
      </c>
      <c r="X39" s="49"/>
      <c r="Y39" s="49"/>
      <c r="Z39" s="49"/>
      <c r="AA39" s="49"/>
      <c r="AB39" s="49"/>
    </row>
    <row r="40" ht="36.6" customHeight="1" spans="1:28">
      <c r="A40" s="8"/>
      <c r="B40" s="52"/>
      <c r="C40" s="60" t="s">
        <v>66</v>
      </c>
      <c r="D40" s="50" t="s">
        <v>41</v>
      </c>
      <c r="E40" s="58">
        <v>6</v>
      </c>
      <c r="F40" s="52">
        <v>6</v>
      </c>
      <c r="G40" s="52">
        <v>6</v>
      </c>
      <c r="H40" s="52">
        <v>6</v>
      </c>
      <c r="I40" s="52">
        <v>6</v>
      </c>
      <c r="J40" s="52">
        <v>6</v>
      </c>
      <c r="K40" s="52">
        <v>6</v>
      </c>
      <c r="L40" s="52">
        <v>6</v>
      </c>
      <c r="M40" s="52">
        <v>6</v>
      </c>
      <c r="N40" s="52">
        <v>6</v>
      </c>
      <c r="O40" s="52">
        <v>6</v>
      </c>
      <c r="P40" s="52">
        <v>6</v>
      </c>
      <c r="Q40" s="52">
        <v>6</v>
      </c>
      <c r="R40" s="52">
        <v>6</v>
      </c>
      <c r="S40" s="52">
        <v>6</v>
      </c>
      <c r="T40" s="52">
        <v>6</v>
      </c>
      <c r="U40" s="52">
        <v>6</v>
      </c>
      <c r="V40" s="52">
        <v>6</v>
      </c>
      <c r="W40" s="52">
        <v>6</v>
      </c>
      <c r="X40" s="51">
        <v>0</v>
      </c>
      <c r="Y40" s="49"/>
      <c r="Z40" s="49"/>
      <c r="AA40" s="49"/>
      <c r="AB40" s="49"/>
    </row>
    <row r="41" ht="45.6" customHeight="1" spans="1:28">
      <c r="A41" s="8"/>
      <c r="B41" s="52"/>
      <c r="C41" s="60" t="s">
        <v>67</v>
      </c>
      <c r="D41" s="50" t="s">
        <v>43</v>
      </c>
      <c r="E41" s="54">
        <v>3</v>
      </c>
      <c r="F41" s="52">
        <v>3</v>
      </c>
      <c r="G41" s="52">
        <v>3</v>
      </c>
      <c r="H41" s="52">
        <v>3</v>
      </c>
      <c r="I41" s="52">
        <v>3</v>
      </c>
      <c r="J41" s="52">
        <v>3</v>
      </c>
      <c r="K41" s="52">
        <v>3</v>
      </c>
      <c r="L41" s="52">
        <v>3</v>
      </c>
      <c r="M41" s="52">
        <v>3</v>
      </c>
      <c r="N41" s="52">
        <v>3</v>
      </c>
      <c r="O41" s="52">
        <v>3</v>
      </c>
      <c r="P41" s="52">
        <v>3</v>
      </c>
      <c r="Q41" s="52">
        <v>3</v>
      </c>
      <c r="R41" s="52">
        <v>3</v>
      </c>
      <c r="S41" s="52">
        <v>3</v>
      </c>
      <c r="T41" s="52">
        <v>3</v>
      </c>
      <c r="U41" s="52">
        <v>3</v>
      </c>
      <c r="V41" s="52">
        <v>3</v>
      </c>
      <c r="W41" s="52">
        <v>3</v>
      </c>
      <c r="X41" s="52">
        <v>3</v>
      </c>
      <c r="Y41" s="51">
        <v>0</v>
      </c>
      <c r="Z41" s="49"/>
      <c r="AA41" s="49"/>
      <c r="AB41" s="49"/>
    </row>
    <row r="42" ht="40.2" customHeight="1" spans="1:28">
      <c r="A42" s="8"/>
      <c r="B42" s="52"/>
      <c r="C42" s="60" t="s">
        <v>68</v>
      </c>
      <c r="D42" s="50" t="s">
        <v>43</v>
      </c>
      <c r="E42" s="54">
        <v>2</v>
      </c>
      <c r="F42" s="52">
        <v>2</v>
      </c>
      <c r="G42" s="52">
        <v>2</v>
      </c>
      <c r="H42" s="52">
        <v>2</v>
      </c>
      <c r="I42" s="52">
        <v>2</v>
      </c>
      <c r="J42" s="52">
        <v>2</v>
      </c>
      <c r="K42" s="52">
        <v>2</v>
      </c>
      <c r="L42" s="52">
        <v>2</v>
      </c>
      <c r="M42" s="52">
        <v>2</v>
      </c>
      <c r="N42" s="52">
        <v>2</v>
      </c>
      <c r="O42" s="52">
        <v>2</v>
      </c>
      <c r="P42" s="52">
        <v>2</v>
      </c>
      <c r="Q42" s="52">
        <v>2</v>
      </c>
      <c r="R42" s="52">
        <v>2</v>
      </c>
      <c r="S42" s="52">
        <v>2</v>
      </c>
      <c r="T42" s="52">
        <v>2</v>
      </c>
      <c r="U42" s="52">
        <v>2</v>
      </c>
      <c r="V42" s="52">
        <v>2</v>
      </c>
      <c r="W42" s="52">
        <v>2</v>
      </c>
      <c r="X42" s="52">
        <v>2</v>
      </c>
      <c r="Y42" s="51">
        <v>0</v>
      </c>
      <c r="Z42" s="49"/>
      <c r="AA42" s="49"/>
      <c r="AB42" s="49"/>
    </row>
    <row r="43" ht="34.2" customHeight="1" spans="1:28">
      <c r="A43" s="8"/>
      <c r="B43" s="52"/>
      <c r="C43" s="60" t="s">
        <v>53</v>
      </c>
      <c r="D43" s="50" t="s">
        <v>54</v>
      </c>
      <c r="E43" s="52">
        <v>4</v>
      </c>
      <c r="F43" s="52">
        <v>4</v>
      </c>
      <c r="G43" s="52">
        <v>4</v>
      </c>
      <c r="H43" s="52">
        <v>4</v>
      </c>
      <c r="I43" s="52">
        <v>4</v>
      </c>
      <c r="J43" s="52">
        <v>4</v>
      </c>
      <c r="K43" s="52">
        <v>4</v>
      </c>
      <c r="L43" s="52">
        <v>4</v>
      </c>
      <c r="M43" s="52">
        <v>4</v>
      </c>
      <c r="N43" s="52">
        <v>4</v>
      </c>
      <c r="O43" s="52">
        <v>4</v>
      </c>
      <c r="P43" s="52">
        <v>4</v>
      </c>
      <c r="Q43" s="52">
        <v>4</v>
      </c>
      <c r="R43" s="52">
        <v>4</v>
      </c>
      <c r="S43" s="52">
        <v>4</v>
      </c>
      <c r="T43" s="52">
        <v>4</v>
      </c>
      <c r="U43" s="52">
        <v>4</v>
      </c>
      <c r="V43" s="52">
        <v>4</v>
      </c>
      <c r="W43" s="52">
        <v>4</v>
      </c>
      <c r="X43" s="52">
        <v>4</v>
      </c>
      <c r="Y43" s="52">
        <v>4</v>
      </c>
      <c r="Z43" s="51">
        <v>0</v>
      </c>
      <c r="AA43" s="49"/>
      <c r="AB43" s="49"/>
    </row>
    <row r="44" ht="44.4" customHeight="1" spans="1:28">
      <c r="A44" s="8"/>
      <c r="B44" s="52"/>
      <c r="C44" s="60" t="s">
        <v>69</v>
      </c>
      <c r="D44" s="50" t="s">
        <v>43</v>
      </c>
      <c r="E44" s="54">
        <v>1</v>
      </c>
      <c r="F44" s="52">
        <v>1</v>
      </c>
      <c r="G44" s="52">
        <v>1</v>
      </c>
      <c r="H44" s="52">
        <v>1</v>
      </c>
      <c r="I44" s="52">
        <v>1</v>
      </c>
      <c r="J44" s="52">
        <v>1</v>
      </c>
      <c r="K44" s="52">
        <v>1</v>
      </c>
      <c r="L44" s="52">
        <v>1</v>
      </c>
      <c r="M44" s="52">
        <v>1</v>
      </c>
      <c r="N44" s="52">
        <v>1</v>
      </c>
      <c r="O44" s="52">
        <v>1</v>
      </c>
      <c r="P44" s="52">
        <v>1</v>
      </c>
      <c r="Q44" s="52">
        <v>1</v>
      </c>
      <c r="R44" s="52">
        <v>1</v>
      </c>
      <c r="S44" s="52">
        <v>1</v>
      </c>
      <c r="T44" s="52">
        <v>1</v>
      </c>
      <c r="U44" s="52">
        <v>1</v>
      </c>
      <c r="V44" s="52">
        <v>1</v>
      </c>
      <c r="W44" s="52">
        <v>1</v>
      </c>
      <c r="X44" s="52">
        <v>1</v>
      </c>
      <c r="Y44" s="52">
        <v>1</v>
      </c>
      <c r="Z44" s="52">
        <v>1</v>
      </c>
      <c r="AA44" s="51">
        <v>0</v>
      </c>
      <c r="AB44" s="49"/>
    </row>
    <row r="45" ht="40.2" customHeight="1" spans="1:28">
      <c r="A45" s="8"/>
      <c r="B45" s="116" t="s">
        <v>70</v>
      </c>
      <c r="C45" s="56" t="s">
        <v>71</v>
      </c>
      <c r="D45" s="59" t="s">
        <v>72</v>
      </c>
      <c r="E45" s="53">
        <v>10</v>
      </c>
      <c r="F45" s="8">
        <v>10</v>
      </c>
      <c r="G45" s="8">
        <v>10</v>
      </c>
      <c r="H45" s="8">
        <v>10</v>
      </c>
      <c r="I45" s="8">
        <v>10</v>
      </c>
      <c r="J45" s="8">
        <v>10</v>
      </c>
      <c r="K45" s="8">
        <v>10</v>
      </c>
      <c r="L45" s="8">
        <v>10</v>
      </c>
      <c r="M45" s="8">
        <v>10</v>
      </c>
      <c r="N45" s="8">
        <v>10</v>
      </c>
      <c r="O45" s="8">
        <v>10</v>
      </c>
      <c r="P45" s="8">
        <v>10</v>
      </c>
      <c r="Q45" s="8">
        <v>10</v>
      </c>
      <c r="R45" s="8">
        <v>10</v>
      </c>
      <c r="S45" s="8">
        <v>10</v>
      </c>
      <c r="T45" s="8">
        <v>10</v>
      </c>
      <c r="U45" s="51">
        <v>0</v>
      </c>
      <c r="V45" s="8"/>
      <c r="W45" s="8"/>
      <c r="X45" s="8"/>
      <c r="Y45" s="8"/>
      <c r="Z45" s="8"/>
      <c r="AA45" s="8"/>
      <c r="AB45" s="59"/>
    </row>
    <row r="46" ht="40.2" customHeight="1" spans="1:28">
      <c r="A46" s="8"/>
      <c r="B46" s="117"/>
      <c r="C46" s="56" t="s">
        <v>73</v>
      </c>
      <c r="D46" s="59" t="s">
        <v>74</v>
      </c>
      <c r="E46" s="8">
        <v>15</v>
      </c>
      <c r="F46" s="8">
        <v>15</v>
      </c>
      <c r="G46" s="8">
        <v>15</v>
      </c>
      <c r="H46" s="8">
        <v>15</v>
      </c>
      <c r="I46" s="8">
        <v>15</v>
      </c>
      <c r="J46" s="8">
        <v>15</v>
      </c>
      <c r="K46" s="8">
        <v>15</v>
      </c>
      <c r="L46" s="8">
        <v>15</v>
      </c>
      <c r="M46" s="8">
        <v>15</v>
      </c>
      <c r="N46" s="8">
        <v>15</v>
      </c>
      <c r="O46" s="8">
        <v>15</v>
      </c>
      <c r="P46" s="8">
        <v>15</v>
      </c>
      <c r="Q46" s="8">
        <v>15</v>
      </c>
      <c r="R46" s="8">
        <v>15</v>
      </c>
      <c r="S46" s="8">
        <v>15</v>
      </c>
      <c r="T46" s="8">
        <v>15</v>
      </c>
      <c r="U46" s="8">
        <v>15</v>
      </c>
      <c r="V46" s="8">
        <v>15</v>
      </c>
      <c r="W46" s="8">
        <v>15</v>
      </c>
      <c r="X46" s="8">
        <v>15</v>
      </c>
      <c r="Y46" s="8">
        <v>15</v>
      </c>
      <c r="Z46" s="8">
        <v>15</v>
      </c>
      <c r="AA46" s="51">
        <v>0</v>
      </c>
      <c r="AB46" s="59"/>
    </row>
    <row r="47" ht="40.2" customHeight="1" spans="1:28">
      <c r="A47" s="8"/>
      <c r="B47" s="8" t="s">
        <v>75</v>
      </c>
      <c r="C47" s="56" t="s">
        <v>76</v>
      </c>
      <c r="D47" s="63" t="s">
        <v>77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8">
        <v>10</v>
      </c>
      <c r="M47" s="8">
        <v>10</v>
      </c>
      <c r="N47" s="8">
        <v>10</v>
      </c>
      <c r="O47" s="8">
        <v>10</v>
      </c>
      <c r="P47" s="8">
        <v>10</v>
      </c>
      <c r="Q47" s="8">
        <v>10</v>
      </c>
      <c r="R47" s="8">
        <v>10</v>
      </c>
      <c r="S47" s="8">
        <v>10</v>
      </c>
      <c r="T47" s="8">
        <v>10</v>
      </c>
      <c r="U47" s="8">
        <v>10</v>
      </c>
      <c r="V47" s="8">
        <v>10</v>
      </c>
      <c r="W47" s="8">
        <v>10</v>
      </c>
      <c r="X47" s="8">
        <v>10</v>
      </c>
      <c r="Y47" s="8">
        <v>10</v>
      </c>
      <c r="Z47" s="8">
        <v>10</v>
      </c>
      <c r="AA47" s="8">
        <v>10</v>
      </c>
      <c r="AB47" s="51">
        <v>0</v>
      </c>
    </row>
    <row r="48" ht="40.2" customHeight="1" spans="1:28">
      <c r="A48" s="8"/>
      <c r="B48" s="8"/>
      <c r="C48" s="64" t="s">
        <v>78</v>
      </c>
      <c r="D48" s="63" t="s">
        <v>77</v>
      </c>
      <c r="E48" s="8">
        <v>10</v>
      </c>
      <c r="F48" s="8">
        <v>10</v>
      </c>
      <c r="G48" s="8">
        <v>10</v>
      </c>
      <c r="H48" s="8">
        <v>10</v>
      </c>
      <c r="I48" s="8">
        <v>10</v>
      </c>
      <c r="J48" s="8">
        <v>10</v>
      </c>
      <c r="K48" s="8">
        <v>10</v>
      </c>
      <c r="L48" s="8">
        <v>10</v>
      </c>
      <c r="M48" s="8">
        <v>10</v>
      </c>
      <c r="N48" s="8">
        <v>10</v>
      </c>
      <c r="O48" s="8">
        <v>10</v>
      </c>
      <c r="P48" s="8">
        <v>10</v>
      </c>
      <c r="Q48" s="8">
        <v>10</v>
      </c>
      <c r="R48" s="8">
        <v>10</v>
      </c>
      <c r="S48" s="8">
        <v>10</v>
      </c>
      <c r="T48" s="8">
        <v>10</v>
      </c>
      <c r="U48" s="8">
        <v>10</v>
      </c>
      <c r="V48" s="8">
        <v>10</v>
      </c>
      <c r="W48" s="8">
        <v>10</v>
      </c>
      <c r="X48" s="8">
        <v>10</v>
      </c>
      <c r="Y48" s="8">
        <v>10</v>
      </c>
      <c r="Z48" s="8">
        <v>10</v>
      </c>
      <c r="AA48" s="8">
        <v>10</v>
      </c>
      <c r="AB48" s="51">
        <v>0</v>
      </c>
    </row>
    <row r="49" ht="39" customHeight="1" spans="4:28">
      <c r="D49" s="65" t="s">
        <v>79</v>
      </c>
      <c r="E49" s="33">
        <f>SUM(E20:E48)</f>
        <v>133</v>
      </c>
      <c r="F49" s="33">
        <f t="shared" ref="F49:AB49" si="0">SUM(F20:F48)</f>
        <v>133</v>
      </c>
      <c r="G49" s="33">
        <f t="shared" si="0"/>
        <v>121</v>
      </c>
      <c r="H49" s="33">
        <f t="shared" si="0"/>
        <v>119</v>
      </c>
      <c r="I49" s="33">
        <f t="shared" si="0"/>
        <v>111</v>
      </c>
      <c r="J49" s="33">
        <f t="shared" si="0"/>
        <v>103</v>
      </c>
      <c r="K49" s="33">
        <f t="shared" si="0"/>
        <v>99</v>
      </c>
      <c r="L49" s="33">
        <f t="shared" si="0"/>
        <v>97</v>
      </c>
      <c r="M49" s="33">
        <f t="shared" si="0"/>
        <v>92</v>
      </c>
      <c r="N49" s="33">
        <f t="shared" si="0"/>
        <v>90</v>
      </c>
      <c r="O49" s="33">
        <f t="shared" si="0"/>
        <v>88</v>
      </c>
      <c r="P49" s="33">
        <f t="shared" si="0"/>
        <v>82</v>
      </c>
      <c r="Q49" s="33">
        <f t="shared" si="0"/>
        <v>78</v>
      </c>
      <c r="R49" s="33">
        <f t="shared" si="0"/>
        <v>76</v>
      </c>
      <c r="S49" s="33">
        <f t="shared" si="0"/>
        <v>74</v>
      </c>
      <c r="T49" s="33">
        <f t="shared" si="0"/>
        <v>70</v>
      </c>
      <c r="U49" s="33">
        <f t="shared" si="0"/>
        <v>59</v>
      </c>
      <c r="V49" s="33">
        <f t="shared" si="0"/>
        <v>57</v>
      </c>
      <c r="W49" s="33">
        <f t="shared" si="0"/>
        <v>51</v>
      </c>
      <c r="X49" s="33">
        <f t="shared" si="0"/>
        <v>45</v>
      </c>
      <c r="Y49" s="33">
        <f t="shared" si="0"/>
        <v>40</v>
      </c>
      <c r="Z49" s="33">
        <f t="shared" si="0"/>
        <v>36</v>
      </c>
      <c r="AA49" s="33">
        <f t="shared" si="0"/>
        <v>20</v>
      </c>
      <c r="AB49" s="33">
        <f t="shared" si="0"/>
        <v>0</v>
      </c>
    </row>
    <row r="50" ht="41.4" customHeight="1"/>
    <row r="51" ht="43.2" customHeight="1"/>
    <row r="52" ht="96.6" customHeight="1" spans="1:28">
      <c r="A52" s="45" t="s">
        <v>24</v>
      </c>
      <c r="B52" s="45" t="s">
        <v>25</v>
      </c>
      <c r="C52" s="45" t="s">
        <v>26</v>
      </c>
      <c r="D52" s="46" t="s">
        <v>27</v>
      </c>
      <c r="E52" s="47" t="s">
        <v>80</v>
      </c>
      <c r="F52" s="115" t="s">
        <v>28</v>
      </c>
      <c r="G52" s="115" t="s">
        <v>29</v>
      </c>
      <c r="H52" s="115" t="s">
        <v>30</v>
      </c>
      <c r="I52" s="115" t="s">
        <v>31</v>
      </c>
      <c r="J52" s="115" t="s">
        <v>32</v>
      </c>
      <c r="K52" s="115" t="s">
        <v>33</v>
      </c>
      <c r="L52" s="48">
        <v>45661</v>
      </c>
      <c r="M52" s="48">
        <v>45692</v>
      </c>
      <c r="N52" s="48">
        <v>45720</v>
      </c>
      <c r="O52" s="48">
        <v>45751</v>
      </c>
      <c r="P52" s="48">
        <v>45781</v>
      </c>
      <c r="Q52" s="48">
        <v>45812</v>
      </c>
      <c r="R52" s="48">
        <v>45842</v>
      </c>
      <c r="S52" s="48">
        <v>45873</v>
      </c>
      <c r="T52" s="48">
        <v>45904</v>
      </c>
      <c r="U52" s="48">
        <v>45934</v>
      </c>
      <c r="V52" s="48">
        <v>45965</v>
      </c>
      <c r="W52" s="48">
        <v>45995</v>
      </c>
      <c r="X52" s="48" t="s">
        <v>34</v>
      </c>
      <c r="Y52" s="48" t="s">
        <v>35</v>
      </c>
      <c r="Z52" s="48" t="s">
        <v>36</v>
      </c>
      <c r="AA52" s="48" t="s">
        <v>9</v>
      </c>
      <c r="AB52" s="48" t="s">
        <v>37</v>
      </c>
    </row>
    <row r="53" ht="41.4" customHeight="1" spans="1:28">
      <c r="A53" s="8">
        <v>1</v>
      </c>
      <c r="B53" s="49" t="s">
        <v>38</v>
      </c>
      <c r="C53" s="49"/>
      <c r="D53" s="50" t="s">
        <v>39</v>
      </c>
      <c r="E53" s="8">
        <v>2</v>
      </c>
      <c r="F53" s="8">
        <v>2</v>
      </c>
      <c r="G53" s="51">
        <v>0</v>
      </c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49"/>
      <c r="X53" s="49"/>
      <c r="Y53" s="49"/>
      <c r="Z53" s="49"/>
      <c r="AA53" s="49"/>
      <c r="AB53" s="49"/>
    </row>
    <row r="54" ht="43.8" customHeight="1" spans="1:28">
      <c r="A54" s="8"/>
      <c r="B54" s="49" t="s">
        <v>40</v>
      </c>
      <c r="C54" s="49"/>
      <c r="D54" s="50" t="s">
        <v>41</v>
      </c>
      <c r="E54" s="58">
        <v>4</v>
      </c>
      <c r="F54" s="8">
        <v>4</v>
      </c>
      <c r="G54" s="51">
        <v>0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49"/>
      <c r="X54" s="49"/>
      <c r="Y54" s="49"/>
      <c r="Z54" s="49"/>
      <c r="AA54" s="49"/>
      <c r="AB54" s="49"/>
    </row>
    <row r="55" ht="33.6" customHeight="1" spans="1:28">
      <c r="A55" s="8"/>
      <c r="B55" s="49" t="s">
        <v>42</v>
      </c>
      <c r="C55" s="49"/>
      <c r="D55" s="50" t="s">
        <v>43</v>
      </c>
      <c r="E55" s="54">
        <v>2</v>
      </c>
      <c r="F55" s="8">
        <v>2</v>
      </c>
      <c r="G55" s="51">
        <v>0</v>
      </c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49"/>
      <c r="X55" s="49"/>
      <c r="Y55" s="49"/>
      <c r="Z55" s="49"/>
      <c r="AA55" s="49"/>
      <c r="AB55" s="49"/>
    </row>
    <row r="56" ht="33.6" customHeight="1" spans="1:28">
      <c r="A56" s="8"/>
      <c r="B56" s="55" t="s">
        <v>44</v>
      </c>
      <c r="C56" s="49"/>
      <c r="D56" s="50" t="s">
        <v>39</v>
      </c>
      <c r="E56" s="8">
        <v>5</v>
      </c>
      <c r="F56" s="8">
        <v>4</v>
      </c>
      <c r="G56" s="51">
        <v>0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49"/>
      <c r="X56" s="49"/>
      <c r="Y56" s="49"/>
      <c r="Z56" s="49"/>
      <c r="AA56" s="49"/>
      <c r="AB56" s="49"/>
    </row>
    <row r="57" ht="43.8" customHeight="1" spans="1:28">
      <c r="A57" s="8"/>
      <c r="B57" s="117"/>
      <c r="C57" s="56"/>
      <c r="D57" s="50"/>
      <c r="E57" s="59"/>
      <c r="F57" s="70">
        <v>1</v>
      </c>
      <c r="G57" s="59"/>
      <c r="H57" s="59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49"/>
      <c r="X57" s="49"/>
      <c r="Y57" s="49"/>
      <c r="Z57" s="49"/>
      <c r="AA57" s="49"/>
      <c r="AB57" s="49"/>
    </row>
    <row r="58" ht="43.8" customHeight="1" spans="1:28">
      <c r="A58" s="8"/>
      <c r="B58" s="8" t="s">
        <v>45</v>
      </c>
      <c r="C58" s="56" t="s">
        <v>46</v>
      </c>
      <c r="D58" s="50" t="s">
        <v>47</v>
      </c>
      <c r="E58" s="53">
        <v>3</v>
      </c>
      <c r="F58" s="8">
        <v>2</v>
      </c>
      <c r="G58" s="52">
        <v>2</v>
      </c>
      <c r="H58" s="51">
        <v>0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49"/>
      <c r="X58" s="49"/>
      <c r="Y58" s="49"/>
      <c r="Z58" s="49"/>
      <c r="AA58" s="49"/>
      <c r="AB58" s="49"/>
    </row>
    <row r="59" s="18" customFormat="1" ht="30.6" customHeight="1" spans="1:28">
      <c r="A59" s="59"/>
      <c r="B59" s="59"/>
      <c r="C59" s="67"/>
      <c r="D59" s="68"/>
      <c r="E59" s="59"/>
      <c r="F59" s="59"/>
      <c r="G59" s="70">
        <v>1</v>
      </c>
      <c r="H59" s="59"/>
      <c r="I59" s="59"/>
      <c r="J59" s="59"/>
      <c r="K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79"/>
      <c r="X59" s="79"/>
      <c r="Y59" s="79"/>
      <c r="Z59" s="79"/>
      <c r="AA59" s="79"/>
      <c r="AB59" s="79"/>
    </row>
    <row r="60" ht="30.6" customHeight="1" spans="1:28">
      <c r="A60" s="8"/>
      <c r="B60" s="8"/>
      <c r="C60" s="56" t="s">
        <v>48</v>
      </c>
      <c r="D60" s="50" t="s">
        <v>49</v>
      </c>
      <c r="E60" s="57">
        <v>6</v>
      </c>
      <c r="F60" s="8">
        <v>8</v>
      </c>
      <c r="G60" s="8">
        <v>8</v>
      </c>
      <c r="H60" s="8">
        <v>8</v>
      </c>
      <c r="I60" s="51">
        <v>0</v>
      </c>
      <c r="J60" s="52"/>
      <c r="K60" s="52"/>
      <c r="L60" s="78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49"/>
      <c r="X60" s="49"/>
      <c r="Y60" s="49"/>
      <c r="Z60" s="49"/>
      <c r="AA60" s="49"/>
      <c r="AB60" s="49"/>
    </row>
    <row r="61" s="18" customFormat="1" ht="30.6" customHeight="1" spans="1:28">
      <c r="A61" s="59"/>
      <c r="B61" s="59"/>
      <c r="C61" s="67"/>
      <c r="D61" s="68"/>
      <c r="E61" s="59"/>
      <c r="F61" s="59"/>
      <c r="G61" s="59"/>
      <c r="H61" s="69">
        <v>-2</v>
      </c>
      <c r="I61" s="59"/>
      <c r="J61" s="59"/>
      <c r="K61" s="59"/>
      <c r="L61" s="71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79"/>
      <c r="X61" s="79"/>
      <c r="Y61" s="79"/>
      <c r="Z61" s="79"/>
      <c r="AA61" s="79"/>
      <c r="AB61" s="79"/>
    </row>
    <row r="62" ht="30.6" customHeight="1" spans="1:28">
      <c r="A62" s="8"/>
      <c r="B62" s="8"/>
      <c r="C62" s="56" t="s">
        <v>50</v>
      </c>
      <c r="D62" s="50" t="s">
        <v>41</v>
      </c>
      <c r="E62" s="58">
        <v>6</v>
      </c>
      <c r="F62" s="8">
        <v>8</v>
      </c>
      <c r="G62" s="8">
        <v>8</v>
      </c>
      <c r="H62" s="8">
        <v>8</v>
      </c>
      <c r="I62" s="8">
        <v>8</v>
      </c>
      <c r="J62" s="51">
        <v>0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49"/>
      <c r="X62" s="49"/>
      <c r="Y62" s="49"/>
      <c r="Z62" s="49"/>
      <c r="AA62" s="49"/>
      <c r="AB62" s="49"/>
    </row>
    <row r="63" s="18" customFormat="1" ht="39" customHeight="1" spans="1:28">
      <c r="A63" s="59"/>
      <c r="B63" s="59"/>
      <c r="C63" s="67"/>
      <c r="D63" s="68"/>
      <c r="E63" s="59"/>
      <c r="F63" s="59"/>
      <c r="G63" s="59"/>
      <c r="H63" s="59"/>
      <c r="I63" s="69">
        <v>-2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79"/>
      <c r="X63" s="79"/>
      <c r="Y63" s="79"/>
      <c r="Z63" s="79"/>
      <c r="AA63" s="79"/>
      <c r="AB63" s="79"/>
    </row>
    <row r="64" ht="39" customHeight="1" spans="1:28">
      <c r="A64" s="8"/>
      <c r="B64" s="8"/>
      <c r="C64" s="56" t="s">
        <v>51</v>
      </c>
      <c r="D64" s="50" t="s">
        <v>43</v>
      </c>
      <c r="E64" s="54">
        <v>4</v>
      </c>
      <c r="F64" s="8">
        <v>4</v>
      </c>
      <c r="G64" s="8">
        <v>4</v>
      </c>
      <c r="H64" s="8">
        <v>4</v>
      </c>
      <c r="I64" s="8">
        <v>4</v>
      </c>
      <c r="J64" s="8">
        <v>4</v>
      </c>
      <c r="K64" s="51">
        <v>0</v>
      </c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49"/>
      <c r="X64" s="49"/>
      <c r="Y64" s="49"/>
      <c r="Z64" s="49"/>
      <c r="AA64" s="49"/>
      <c r="AB64" s="49"/>
    </row>
    <row r="65" ht="45" customHeight="1" spans="1:28">
      <c r="A65" s="8"/>
      <c r="B65" s="8"/>
      <c r="C65" s="56" t="s">
        <v>52</v>
      </c>
      <c r="D65" s="50" t="s">
        <v>43</v>
      </c>
      <c r="E65" s="54">
        <v>2</v>
      </c>
      <c r="F65" s="8">
        <v>2</v>
      </c>
      <c r="G65" s="8">
        <v>2</v>
      </c>
      <c r="H65" s="8">
        <v>2</v>
      </c>
      <c r="I65" s="8">
        <v>2</v>
      </c>
      <c r="J65" s="8">
        <v>2</v>
      </c>
      <c r="K65" s="8">
        <v>2</v>
      </c>
      <c r="L65" s="51"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49"/>
      <c r="X65" s="49"/>
      <c r="Y65" s="49"/>
      <c r="Z65" s="49"/>
      <c r="AA65" s="49"/>
      <c r="AB65" s="49"/>
    </row>
    <row r="66" ht="38.4" customHeight="1" spans="1:28">
      <c r="A66" s="8"/>
      <c r="B66" s="8"/>
      <c r="C66" s="56" t="s">
        <v>53</v>
      </c>
      <c r="D66" s="50" t="s">
        <v>54</v>
      </c>
      <c r="E66" s="59">
        <v>5</v>
      </c>
      <c r="F66" s="8">
        <v>5</v>
      </c>
      <c r="G66" s="8">
        <v>5</v>
      </c>
      <c r="H66" s="8">
        <v>5</v>
      </c>
      <c r="I66" s="8">
        <v>5</v>
      </c>
      <c r="J66" s="59">
        <v>5</v>
      </c>
      <c r="K66" s="59">
        <v>5</v>
      </c>
      <c r="L66" s="59">
        <v>5</v>
      </c>
      <c r="M66" s="51">
        <v>0</v>
      </c>
      <c r="N66" s="52"/>
      <c r="O66" s="52"/>
      <c r="P66" s="52"/>
      <c r="Q66" s="52"/>
      <c r="R66" s="52"/>
      <c r="S66" s="52"/>
      <c r="T66" s="52"/>
      <c r="U66" s="52"/>
      <c r="V66" s="52"/>
      <c r="W66" s="49"/>
      <c r="X66" s="49"/>
      <c r="Y66" s="49"/>
      <c r="Z66" s="49"/>
      <c r="AA66" s="49"/>
      <c r="AB66" s="49"/>
    </row>
    <row r="67" ht="37.2" customHeight="1" spans="1:28">
      <c r="A67" s="8"/>
      <c r="B67" s="8"/>
      <c r="C67" s="56" t="s">
        <v>55</v>
      </c>
      <c r="D67" s="50" t="s">
        <v>43</v>
      </c>
      <c r="E67" s="54">
        <v>2</v>
      </c>
      <c r="F67" s="8">
        <v>2</v>
      </c>
      <c r="G67" s="8">
        <v>2</v>
      </c>
      <c r="H67" s="8">
        <v>2</v>
      </c>
      <c r="I67" s="8">
        <v>2</v>
      </c>
      <c r="J67" s="59">
        <v>2</v>
      </c>
      <c r="K67" s="59">
        <v>2</v>
      </c>
      <c r="L67" s="59">
        <v>2</v>
      </c>
      <c r="M67" s="59">
        <v>2</v>
      </c>
      <c r="N67" s="51">
        <v>0</v>
      </c>
      <c r="O67" s="52"/>
      <c r="P67" s="52"/>
      <c r="Q67" s="52"/>
      <c r="R67" s="52"/>
      <c r="S67" s="52"/>
      <c r="T67" s="52"/>
      <c r="U67" s="52"/>
      <c r="V67" s="52"/>
      <c r="W67" s="49"/>
      <c r="X67" s="49"/>
      <c r="Y67" s="49"/>
      <c r="Z67" s="49"/>
      <c r="AA67" s="49"/>
      <c r="AB67" s="49"/>
    </row>
    <row r="68" ht="30" customHeight="1" spans="1:28">
      <c r="A68" s="8"/>
      <c r="B68" s="8" t="s">
        <v>56</v>
      </c>
      <c r="C68" s="56" t="s">
        <v>57</v>
      </c>
      <c r="D68" s="50" t="s">
        <v>47</v>
      </c>
      <c r="E68" s="53">
        <v>4</v>
      </c>
      <c r="F68" s="8">
        <v>2</v>
      </c>
      <c r="G68" s="8">
        <v>2</v>
      </c>
      <c r="H68" s="8">
        <v>2</v>
      </c>
      <c r="I68" s="8">
        <v>2</v>
      </c>
      <c r="J68" s="8">
        <v>2</v>
      </c>
      <c r="K68" s="59">
        <v>2</v>
      </c>
      <c r="L68" s="59">
        <v>2</v>
      </c>
      <c r="M68" s="59">
        <v>2</v>
      </c>
      <c r="N68" s="59">
        <v>2</v>
      </c>
      <c r="O68" s="51">
        <v>0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</row>
    <row r="69" s="18" customFormat="1" ht="30" customHeight="1" spans="1:28">
      <c r="A69" s="59"/>
      <c r="B69" s="59"/>
      <c r="C69" s="67"/>
      <c r="D69" s="68"/>
      <c r="E69" s="59"/>
      <c r="F69" s="59"/>
      <c r="G69" s="59"/>
      <c r="H69" s="59"/>
      <c r="I69" s="59"/>
      <c r="J69" s="59"/>
      <c r="K69" s="59"/>
      <c r="L69" s="59"/>
      <c r="M69" s="59"/>
      <c r="N69" s="70">
        <v>2</v>
      </c>
      <c r="O69" s="59"/>
      <c r="P69" s="5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ht="30" customHeight="1" spans="1:28">
      <c r="A70" s="8"/>
      <c r="B70" s="8"/>
      <c r="C70" s="56" t="s">
        <v>58</v>
      </c>
      <c r="D70" s="50" t="s">
        <v>41</v>
      </c>
      <c r="E70" s="58">
        <v>5</v>
      </c>
      <c r="F70" s="8">
        <v>6</v>
      </c>
      <c r="G70" s="8">
        <v>6</v>
      </c>
      <c r="H70" s="8">
        <v>6</v>
      </c>
      <c r="I70" s="8">
        <v>6</v>
      </c>
      <c r="J70" s="8">
        <v>6</v>
      </c>
      <c r="K70" s="59">
        <v>6</v>
      </c>
      <c r="L70" s="59">
        <v>6</v>
      </c>
      <c r="M70" s="59">
        <v>6</v>
      </c>
      <c r="N70" s="59">
        <v>6</v>
      </c>
      <c r="O70" s="59">
        <v>6</v>
      </c>
      <c r="P70" s="51">
        <v>0</v>
      </c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</row>
    <row r="71" s="18" customFormat="1" ht="34.8" customHeight="1" spans="1:28">
      <c r="A71" s="59"/>
      <c r="B71" s="59"/>
      <c r="C71" s="67"/>
      <c r="D71" s="68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69">
        <v>-1</v>
      </c>
      <c r="P71" s="59"/>
      <c r="Q71" s="5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ht="34.8" customHeight="1" spans="1:28">
      <c r="A72" s="8"/>
      <c r="B72" s="8"/>
      <c r="C72" s="56" t="s">
        <v>59</v>
      </c>
      <c r="D72" s="50" t="s">
        <v>49</v>
      </c>
      <c r="E72" s="61">
        <v>5</v>
      </c>
      <c r="F72" s="8">
        <v>4</v>
      </c>
      <c r="G72" s="8">
        <v>4</v>
      </c>
      <c r="H72" s="8">
        <v>4</v>
      </c>
      <c r="I72" s="8">
        <v>4</v>
      </c>
      <c r="J72" s="8">
        <v>4</v>
      </c>
      <c r="K72" s="8">
        <v>4</v>
      </c>
      <c r="L72" s="59">
        <v>4</v>
      </c>
      <c r="M72" s="8">
        <v>4</v>
      </c>
      <c r="N72" s="8">
        <v>4</v>
      </c>
      <c r="O72" s="8">
        <v>4</v>
      </c>
      <c r="P72" s="8">
        <v>4</v>
      </c>
      <c r="Q72" s="51">
        <v>0</v>
      </c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</row>
    <row r="73" s="18" customFormat="1" ht="43.8" customHeight="1" spans="1:28">
      <c r="A73" s="59"/>
      <c r="B73" s="59"/>
      <c r="C73" s="67"/>
      <c r="D73" s="68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70">
        <v>1</v>
      </c>
      <c r="Q73" s="59"/>
      <c r="R73" s="5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 ht="43.8" customHeight="1" spans="1:28">
      <c r="A74" s="8"/>
      <c r="B74" s="8"/>
      <c r="C74" s="56" t="s">
        <v>60</v>
      </c>
      <c r="D74" s="50" t="s">
        <v>43</v>
      </c>
      <c r="E74" s="54">
        <v>2</v>
      </c>
      <c r="F74" s="8">
        <v>2</v>
      </c>
      <c r="G74" s="8">
        <v>2</v>
      </c>
      <c r="H74" s="8">
        <v>2</v>
      </c>
      <c r="I74" s="8">
        <v>2</v>
      </c>
      <c r="J74" s="8">
        <v>2</v>
      </c>
      <c r="K74" s="8">
        <v>2</v>
      </c>
      <c r="L74" s="8">
        <v>2</v>
      </c>
      <c r="M74" s="8">
        <v>2</v>
      </c>
      <c r="N74" s="8">
        <v>2</v>
      </c>
      <c r="O74" s="8">
        <v>2</v>
      </c>
      <c r="P74" s="8">
        <v>2</v>
      </c>
      <c r="Q74" s="8">
        <v>2</v>
      </c>
      <c r="R74" s="51">
        <v>0</v>
      </c>
      <c r="S74" s="49"/>
      <c r="T74" s="49"/>
      <c r="U74" s="49"/>
      <c r="V74" s="49"/>
      <c r="W74" s="49"/>
      <c r="X74" s="49"/>
      <c r="Y74" s="49"/>
      <c r="Z74" s="49"/>
      <c r="AA74" s="49"/>
      <c r="AB74" s="49"/>
    </row>
    <row r="75" ht="43.8" customHeight="1" spans="1:28">
      <c r="A75" s="8"/>
      <c r="B75" s="8"/>
      <c r="C75" s="56" t="s">
        <v>61</v>
      </c>
      <c r="D75" s="50" t="s">
        <v>43</v>
      </c>
      <c r="E75" s="54">
        <v>2</v>
      </c>
      <c r="F75" s="8">
        <v>2</v>
      </c>
      <c r="G75" s="8">
        <v>2</v>
      </c>
      <c r="H75" s="8">
        <v>2</v>
      </c>
      <c r="I75" s="8">
        <v>2</v>
      </c>
      <c r="J75" s="8">
        <v>2</v>
      </c>
      <c r="K75" s="8">
        <v>2</v>
      </c>
      <c r="L75" s="8">
        <v>2</v>
      </c>
      <c r="M75" s="8">
        <v>2</v>
      </c>
      <c r="N75" s="8">
        <v>2</v>
      </c>
      <c r="O75" s="8">
        <v>2</v>
      </c>
      <c r="P75" s="8">
        <v>2</v>
      </c>
      <c r="Q75" s="8">
        <v>2</v>
      </c>
      <c r="R75" s="8">
        <v>2</v>
      </c>
      <c r="S75" s="51">
        <v>0</v>
      </c>
      <c r="T75" s="49"/>
      <c r="U75" s="49"/>
      <c r="V75" s="49"/>
      <c r="W75" s="49"/>
      <c r="X75" s="49"/>
      <c r="Y75" s="49"/>
      <c r="Z75" s="49"/>
      <c r="AA75" s="49"/>
      <c r="AB75" s="49"/>
    </row>
    <row r="76" ht="33" customHeight="1" spans="1:28">
      <c r="A76" s="8"/>
      <c r="B76" s="8"/>
      <c r="C76" s="56" t="s">
        <v>53</v>
      </c>
      <c r="D76" s="50" t="s">
        <v>54</v>
      </c>
      <c r="E76" s="59">
        <v>6</v>
      </c>
      <c r="F76" s="8">
        <v>4</v>
      </c>
      <c r="G76" s="8">
        <v>4</v>
      </c>
      <c r="H76" s="8">
        <v>4</v>
      </c>
      <c r="I76" s="8">
        <v>4</v>
      </c>
      <c r="J76" s="8">
        <v>4</v>
      </c>
      <c r="K76" s="8">
        <v>4</v>
      </c>
      <c r="L76" s="8">
        <v>4</v>
      </c>
      <c r="M76" s="8">
        <v>4</v>
      </c>
      <c r="N76" s="8">
        <v>4</v>
      </c>
      <c r="O76" s="8">
        <v>4</v>
      </c>
      <c r="P76" s="8">
        <v>4</v>
      </c>
      <c r="Q76" s="8">
        <v>4</v>
      </c>
      <c r="R76" s="8">
        <v>4</v>
      </c>
      <c r="S76" s="8">
        <v>4</v>
      </c>
      <c r="T76" s="51">
        <v>0</v>
      </c>
      <c r="U76" s="49"/>
      <c r="V76" s="49"/>
      <c r="W76" s="49"/>
      <c r="X76" s="49"/>
      <c r="Y76" s="49"/>
      <c r="Z76" s="49"/>
      <c r="AA76" s="49"/>
      <c r="AB76" s="49"/>
    </row>
    <row r="77" s="18" customFormat="1" ht="24.6" customHeight="1" spans="1:28">
      <c r="A77" s="59"/>
      <c r="B77" s="59"/>
      <c r="C77" s="67"/>
      <c r="D77" s="68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70">
        <v>2</v>
      </c>
      <c r="T77" s="59"/>
      <c r="U77" s="59"/>
      <c r="V77" s="79"/>
      <c r="W77" s="79"/>
      <c r="X77" s="79"/>
      <c r="Y77" s="79"/>
      <c r="Z77" s="79"/>
      <c r="AA77" s="79"/>
      <c r="AB77" s="79"/>
    </row>
    <row r="78" ht="55" customHeight="1" spans="1:28">
      <c r="A78" s="8"/>
      <c r="B78" s="8"/>
      <c r="C78" s="56" t="s">
        <v>62</v>
      </c>
      <c r="D78" s="50" t="s">
        <v>43</v>
      </c>
      <c r="E78" s="54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51">
        <v>0</v>
      </c>
      <c r="V78" s="49"/>
      <c r="W78" s="49"/>
      <c r="X78" s="49"/>
      <c r="Y78" s="49"/>
      <c r="Z78" s="49"/>
      <c r="AA78" s="49"/>
      <c r="AB78" s="49"/>
    </row>
    <row r="79" ht="30" customHeight="1" spans="1:28">
      <c r="A79" s="8"/>
      <c r="B79" s="52" t="s">
        <v>63</v>
      </c>
      <c r="C79" s="60" t="s">
        <v>64</v>
      </c>
      <c r="D79" s="50" t="s">
        <v>47</v>
      </c>
      <c r="E79" s="53">
        <v>4</v>
      </c>
      <c r="F79" s="52">
        <v>2</v>
      </c>
      <c r="G79" s="52">
        <v>2</v>
      </c>
      <c r="H79" s="52">
        <v>2</v>
      </c>
      <c r="I79" s="52">
        <v>2</v>
      </c>
      <c r="J79" s="52">
        <v>2</v>
      </c>
      <c r="K79" s="52">
        <v>2</v>
      </c>
      <c r="L79" s="52">
        <v>2</v>
      </c>
      <c r="M79" s="52">
        <v>2</v>
      </c>
      <c r="N79" s="52">
        <v>2</v>
      </c>
      <c r="O79" s="52">
        <v>2</v>
      </c>
      <c r="P79" s="52">
        <v>2</v>
      </c>
      <c r="Q79" s="52">
        <v>2</v>
      </c>
      <c r="R79" s="52">
        <v>2</v>
      </c>
      <c r="S79" s="52">
        <v>2</v>
      </c>
      <c r="T79" s="52">
        <v>2</v>
      </c>
      <c r="U79" s="52">
        <v>2</v>
      </c>
      <c r="V79" s="51">
        <v>0</v>
      </c>
      <c r="W79" s="49"/>
      <c r="X79" s="49"/>
      <c r="Y79" s="49"/>
      <c r="Z79" s="49"/>
      <c r="AA79" s="49"/>
      <c r="AB79" s="49"/>
    </row>
    <row r="80" s="18" customFormat="1" ht="39" customHeight="1" spans="1:28">
      <c r="A80" s="59"/>
      <c r="B80" s="59"/>
      <c r="C80" s="67"/>
      <c r="D80" s="68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70">
        <v>2</v>
      </c>
      <c r="V80" s="59"/>
      <c r="W80" s="59"/>
      <c r="X80" s="79"/>
      <c r="Y80" s="79"/>
      <c r="Z80" s="79"/>
      <c r="AA80" s="79"/>
      <c r="AB80" s="79"/>
    </row>
    <row r="81" ht="39" customHeight="1" spans="1:28">
      <c r="A81" s="8"/>
      <c r="B81" s="52"/>
      <c r="C81" s="60" t="s">
        <v>65</v>
      </c>
      <c r="D81" s="50" t="s">
        <v>49</v>
      </c>
      <c r="E81" s="61">
        <v>5</v>
      </c>
      <c r="F81" s="52">
        <v>6</v>
      </c>
      <c r="G81" s="52">
        <v>6</v>
      </c>
      <c r="H81" s="52">
        <v>6</v>
      </c>
      <c r="I81" s="52">
        <v>6</v>
      </c>
      <c r="J81" s="52">
        <v>6</v>
      </c>
      <c r="K81" s="52">
        <v>6</v>
      </c>
      <c r="L81" s="52">
        <v>6</v>
      </c>
      <c r="M81" s="52">
        <v>6</v>
      </c>
      <c r="N81" s="52">
        <v>6</v>
      </c>
      <c r="O81" s="52">
        <v>6</v>
      </c>
      <c r="P81" s="52">
        <v>6</v>
      </c>
      <c r="Q81" s="52">
        <v>6</v>
      </c>
      <c r="R81" s="52">
        <v>6</v>
      </c>
      <c r="S81" s="52">
        <v>6</v>
      </c>
      <c r="T81" s="52">
        <v>6</v>
      </c>
      <c r="U81" s="52">
        <v>6</v>
      </c>
      <c r="V81" s="52">
        <v>6</v>
      </c>
      <c r="W81" s="51">
        <v>0</v>
      </c>
      <c r="X81" s="49"/>
      <c r="Y81" s="49"/>
      <c r="Z81" s="49"/>
      <c r="AA81" s="49"/>
      <c r="AB81" s="49"/>
    </row>
    <row r="82" s="18" customFormat="1" ht="39" customHeight="1" spans="1:28">
      <c r="A82" s="59"/>
      <c r="B82" s="59"/>
      <c r="C82" s="67"/>
      <c r="D82" s="68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69">
        <v>-1</v>
      </c>
      <c r="W82" s="59"/>
      <c r="X82" s="59"/>
      <c r="Y82" s="79"/>
      <c r="Z82" s="79"/>
      <c r="AA82" s="79"/>
      <c r="AB82" s="79"/>
    </row>
    <row r="83" ht="39" customHeight="1" spans="1:28">
      <c r="A83" s="8"/>
      <c r="B83" s="52"/>
      <c r="C83" s="60" t="s">
        <v>66</v>
      </c>
      <c r="D83" s="50" t="s">
        <v>41</v>
      </c>
      <c r="E83" s="58">
        <v>6</v>
      </c>
      <c r="F83" s="52">
        <v>6</v>
      </c>
      <c r="G83" s="52">
        <v>6</v>
      </c>
      <c r="H83" s="52">
        <v>6</v>
      </c>
      <c r="I83" s="52">
        <v>6</v>
      </c>
      <c r="J83" s="52">
        <v>6</v>
      </c>
      <c r="K83" s="52">
        <v>6</v>
      </c>
      <c r="L83" s="52">
        <v>6</v>
      </c>
      <c r="M83" s="52">
        <v>6</v>
      </c>
      <c r="N83" s="52">
        <v>6</v>
      </c>
      <c r="O83" s="52">
        <v>6</v>
      </c>
      <c r="P83" s="52">
        <v>6</v>
      </c>
      <c r="Q83" s="52">
        <v>6</v>
      </c>
      <c r="R83" s="52">
        <v>6</v>
      </c>
      <c r="S83" s="52">
        <v>6</v>
      </c>
      <c r="T83" s="52">
        <v>6</v>
      </c>
      <c r="U83" s="52">
        <v>6</v>
      </c>
      <c r="V83" s="52">
        <v>6</v>
      </c>
      <c r="W83" s="52">
        <v>6</v>
      </c>
      <c r="X83" s="51">
        <v>0</v>
      </c>
      <c r="Y83" s="49"/>
      <c r="Z83" s="49"/>
      <c r="AA83" s="49"/>
      <c r="AB83" s="49"/>
    </row>
    <row r="84" ht="34.2" customHeight="1" spans="1:28">
      <c r="A84" s="8"/>
      <c r="B84" s="52"/>
      <c r="C84" s="60" t="s">
        <v>67</v>
      </c>
      <c r="D84" s="50" t="s">
        <v>43</v>
      </c>
      <c r="E84" s="54">
        <v>3</v>
      </c>
      <c r="F84" s="52">
        <v>3</v>
      </c>
      <c r="G84" s="52">
        <v>3</v>
      </c>
      <c r="H84" s="52">
        <v>3</v>
      </c>
      <c r="I84" s="52">
        <v>3</v>
      </c>
      <c r="J84" s="52">
        <v>3</v>
      </c>
      <c r="K84" s="52">
        <v>3</v>
      </c>
      <c r="L84" s="52">
        <v>3</v>
      </c>
      <c r="M84" s="52">
        <v>3</v>
      </c>
      <c r="N84" s="52">
        <v>3</v>
      </c>
      <c r="O84" s="52">
        <v>3</v>
      </c>
      <c r="P84" s="52">
        <v>3</v>
      </c>
      <c r="Q84" s="52">
        <v>3</v>
      </c>
      <c r="R84" s="52">
        <v>3</v>
      </c>
      <c r="S84" s="52">
        <v>3</v>
      </c>
      <c r="T84" s="52">
        <v>3</v>
      </c>
      <c r="U84" s="52">
        <v>3</v>
      </c>
      <c r="V84" s="52">
        <v>3</v>
      </c>
      <c r="W84" s="52">
        <v>3</v>
      </c>
      <c r="X84" s="52">
        <v>3</v>
      </c>
      <c r="Y84" s="51">
        <v>0</v>
      </c>
      <c r="Z84" s="49"/>
      <c r="AA84" s="49"/>
      <c r="AB84" s="49"/>
    </row>
    <row r="85" ht="34.2" customHeight="1" spans="1:28">
      <c r="A85" s="8"/>
      <c r="B85" s="52"/>
      <c r="C85" s="60" t="s">
        <v>68</v>
      </c>
      <c r="D85" s="50" t="s">
        <v>43</v>
      </c>
      <c r="E85" s="54">
        <v>2</v>
      </c>
      <c r="F85" s="52">
        <v>2</v>
      </c>
      <c r="G85" s="52">
        <v>2</v>
      </c>
      <c r="H85" s="52">
        <v>2</v>
      </c>
      <c r="I85" s="52">
        <v>2</v>
      </c>
      <c r="J85" s="52">
        <v>2</v>
      </c>
      <c r="K85" s="52">
        <v>2</v>
      </c>
      <c r="L85" s="52">
        <v>2</v>
      </c>
      <c r="M85" s="52">
        <v>2</v>
      </c>
      <c r="N85" s="52">
        <v>2</v>
      </c>
      <c r="O85" s="52">
        <v>2</v>
      </c>
      <c r="P85" s="52">
        <v>2</v>
      </c>
      <c r="Q85" s="52">
        <v>2</v>
      </c>
      <c r="R85" s="52">
        <v>2</v>
      </c>
      <c r="S85" s="52">
        <v>2</v>
      </c>
      <c r="T85" s="52">
        <v>2</v>
      </c>
      <c r="U85" s="52">
        <v>2</v>
      </c>
      <c r="V85" s="52">
        <v>2</v>
      </c>
      <c r="W85" s="52">
        <v>2</v>
      </c>
      <c r="X85" s="52">
        <v>2</v>
      </c>
      <c r="Y85" s="51">
        <v>0</v>
      </c>
      <c r="Z85" s="49"/>
      <c r="AA85" s="49"/>
      <c r="AB85" s="49"/>
    </row>
    <row r="86" ht="34.2" customHeight="1" spans="1:28">
      <c r="A86" s="8"/>
      <c r="B86" s="52"/>
      <c r="C86" s="60" t="s">
        <v>53</v>
      </c>
      <c r="D86" s="50" t="s">
        <v>54</v>
      </c>
      <c r="E86" s="52">
        <v>6</v>
      </c>
      <c r="F86" s="52">
        <v>4</v>
      </c>
      <c r="G86" s="52">
        <v>4</v>
      </c>
      <c r="H86" s="52">
        <v>4</v>
      </c>
      <c r="I86" s="52">
        <v>4</v>
      </c>
      <c r="J86" s="52">
        <v>4</v>
      </c>
      <c r="K86" s="52">
        <v>4</v>
      </c>
      <c r="L86" s="52">
        <v>4</v>
      </c>
      <c r="M86" s="52">
        <v>4</v>
      </c>
      <c r="N86" s="52">
        <v>4</v>
      </c>
      <c r="O86" s="52">
        <v>4</v>
      </c>
      <c r="P86" s="52">
        <v>4</v>
      </c>
      <c r="Q86" s="52">
        <v>4</v>
      </c>
      <c r="R86" s="52">
        <v>4</v>
      </c>
      <c r="S86" s="52">
        <v>4</v>
      </c>
      <c r="T86" s="52">
        <v>4</v>
      </c>
      <c r="U86" s="52">
        <v>4</v>
      </c>
      <c r="V86" s="52">
        <v>4</v>
      </c>
      <c r="W86" s="52">
        <v>4</v>
      </c>
      <c r="X86" s="52">
        <v>4</v>
      </c>
      <c r="Y86" s="52">
        <v>4</v>
      </c>
      <c r="Z86" s="51">
        <v>0</v>
      </c>
      <c r="AA86" s="49"/>
      <c r="AB86" s="49"/>
    </row>
    <row r="87" s="18" customFormat="1" ht="42" customHeight="1" spans="1:28">
      <c r="A87" s="59"/>
      <c r="B87" s="59"/>
      <c r="C87" s="67"/>
      <c r="D87" s="68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70">
        <v>2</v>
      </c>
      <c r="Z87" s="59"/>
      <c r="AA87" s="59"/>
      <c r="AB87" s="79"/>
    </row>
    <row r="88" ht="42" customHeight="1" spans="1:28">
      <c r="A88" s="8"/>
      <c r="B88" s="52"/>
      <c r="C88" s="60" t="s">
        <v>69</v>
      </c>
      <c r="D88" s="50" t="s">
        <v>43</v>
      </c>
      <c r="E88" s="54">
        <v>1</v>
      </c>
      <c r="F88" s="52">
        <v>1</v>
      </c>
      <c r="G88" s="52">
        <v>1</v>
      </c>
      <c r="H88" s="52">
        <v>1</v>
      </c>
      <c r="I88" s="52">
        <v>1</v>
      </c>
      <c r="J88" s="52">
        <v>1</v>
      </c>
      <c r="K88" s="52">
        <v>1</v>
      </c>
      <c r="L88" s="52">
        <v>1</v>
      </c>
      <c r="M88" s="52">
        <v>1</v>
      </c>
      <c r="N88" s="52">
        <v>1</v>
      </c>
      <c r="O88" s="52">
        <v>1</v>
      </c>
      <c r="P88" s="52">
        <v>1</v>
      </c>
      <c r="Q88" s="52">
        <v>1</v>
      </c>
      <c r="R88" s="52">
        <v>1</v>
      </c>
      <c r="S88" s="52">
        <v>1</v>
      </c>
      <c r="T88" s="52">
        <v>1</v>
      </c>
      <c r="U88" s="52">
        <v>1</v>
      </c>
      <c r="V88" s="52">
        <v>1</v>
      </c>
      <c r="W88" s="52">
        <v>1</v>
      </c>
      <c r="X88" s="52">
        <v>1</v>
      </c>
      <c r="Y88" s="52">
        <v>1</v>
      </c>
      <c r="Z88" s="52">
        <v>1</v>
      </c>
      <c r="AA88" s="51">
        <v>0</v>
      </c>
      <c r="AB88" s="49"/>
    </row>
    <row r="89" ht="40.2" customHeight="1" spans="1:28">
      <c r="A89" s="8"/>
      <c r="B89" s="116" t="s">
        <v>70</v>
      </c>
      <c r="C89" s="56" t="s">
        <v>71</v>
      </c>
      <c r="D89" s="59" t="s">
        <v>81</v>
      </c>
      <c r="E89" s="53">
        <v>10</v>
      </c>
      <c r="F89" s="8">
        <v>10</v>
      </c>
      <c r="G89" s="8">
        <v>10</v>
      </c>
      <c r="H89" s="8">
        <v>10</v>
      </c>
      <c r="I89" s="8">
        <v>10</v>
      </c>
      <c r="J89" s="8">
        <v>10</v>
      </c>
      <c r="K89" s="8">
        <v>10</v>
      </c>
      <c r="L89" s="8">
        <v>10</v>
      </c>
      <c r="M89" s="8">
        <v>10</v>
      </c>
      <c r="N89" s="8">
        <v>10</v>
      </c>
      <c r="O89" s="8">
        <v>10</v>
      </c>
      <c r="P89" s="8">
        <v>10</v>
      </c>
      <c r="Q89" s="8">
        <v>10</v>
      </c>
      <c r="R89" s="8">
        <v>10</v>
      </c>
      <c r="S89" s="8">
        <v>10</v>
      </c>
      <c r="T89" s="8">
        <v>10</v>
      </c>
      <c r="U89" s="51">
        <v>0</v>
      </c>
      <c r="V89" s="8"/>
      <c r="W89" s="8"/>
      <c r="X89" s="8"/>
      <c r="Y89" s="8"/>
      <c r="Z89" s="8"/>
      <c r="AA89" s="8"/>
      <c r="AB89" s="59"/>
    </row>
    <row r="90" ht="40.2" customHeight="1" spans="1:28">
      <c r="A90" s="8"/>
      <c r="B90" s="117"/>
      <c r="C90" s="56" t="s">
        <v>73</v>
      </c>
      <c r="D90" s="59" t="s">
        <v>74</v>
      </c>
      <c r="E90" s="8">
        <v>15</v>
      </c>
      <c r="F90" s="8">
        <v>15</v>
      </c>
      <c r="G90" s="8">
        <v>15</v>
      </c>
      <c r="H90" s="8">
        <v>15</v>
      </c>
      <c r="I90" s="8">
        <v>15</v>
      </c>
      <c r="J90" s="8">
        <v>15</v>
      </c>
      <c r="K90" s="8">
        <v>15</v>
      </c>
      <c r="L90" s="8">
        <v>15</v>
      </c>
      <c r="M90" s="8">
        <v>15</v>
      </c>
      <c r="N90" s="8">
        <v>15</v>
      </c>
      <c r="O90" s="8">
        <v>15</v>
      </c>
      <c r="P90" s="8">
        <v>15</v>
      </c>
      <c r="Q90" s="8">
        <v>15</v>
      </c>
      <c r="R90" s="8">
        <v>15</v>
      </c>
      <c r="S90" s="8">
        <v>15</v>
      </c>
      <c r="T90" s="8">
        <v>15</v>
      </c>
      <c r="U90" s="8">
        <v>15</v>
      </c>
      <c r="V90" s="8">
        <v>15</v>
      </c>
      <c r="W90" s="8">
        <v>15</v>
      </c>
      <c r="X90" s="8">
        <v>15</v>
      </c>
      <c r="Y90" s="8">
        <v>15</v>
      </c>
      <c r="Z90" s="8">
        <v>15</v>
      </c>
      <c r="AA90" s="51">
        <v>0</v>
      </c>
      <c r="AB90" s="59"/>
    </row>
    <row r="91" ht="41.4" customHeight="1" spans="1:28">
      <c r="A91" s="8"/>
      <c r="B91" s="8" t="s">
        <v>75</v>
      </c>
      <c r="C91" s="56" t="s">
        <v>76</v>
      </c>
      <c r="D91" s="63" t="s">
        <v>77</v>
      </c>
      <c r="E91" s="8">
        <v>15</v>
      </c>
      <c r="F91" s="8">
        <v>10</v>
      </c>
      <c r="G91" s="8">
        <v>10</v>
      </c>
      <c r="H91" s="8">
        <v>10</v>
      </c>
      <c r="I91" s="8">
        <v>10</v>
      </c>
      <c r="J91" s="8">
        <v>10</v>
      </c>
      <c r="K91" s="8">
        <v>10</v>
      </c>
      <c r="L91" s="8">
        <v>10</v>
      </c>
      <c r="M91" s="8">
        <v>10</v>
      </c>
      <c r="N91" s="8">
        <v>10</v>
      </c>
      <c r="O91" s="8">
        <v>10</v>
      </c>
      <c r="P91" s="8">
        <v>10</v>
      </c>
      <c r="Q91" s="8">
        <v>10</v>
      </c>
      <c r="R91" s="8">
        <v>10</v>
      </c>
      <c r="S91" s="8">
        <v>10</v>
      </c>
      <c r="T91" s="8">
        <v>10</v>
      </c>
      <c r="U91" s="8">
        <v>10</v>
      </c>
      <c r="V91" s="8">
        <v>10</v>
      </c>
      <c r="W91" s="8">
        <v>10</v>
      </c>
      <c r="X91" s="8">
        <v>10</v>
      </c>
      <c r="Y91" s="8">
        <v>10</v>
      </c>
      <c r="Z91" s="8">
        <v>10</v>
      </c>
      <c r="AA91" s="8">
        <v>10</v>
      </c>
      <c r="AB91" s="51">
        <v>0</v>
      </c>
    </row>
    <row r="92" s="18" customFormat="1" ht="36" customHeight="1" spans="1:28">
      <c r="A92" s="59"/>
      <c r="B92" s="59"/>
      <c r="C92" s="118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70">
        <v>5</v>
      </c>
      <c r="AB92" s="59"/>
    </row>
    <row r="93" ht="36" customHeight="1" spans="1:28">
      <c r="A93" s="8"/>
      <c r="B93" s="8"/>
      <c r="C93" s="64" t="s">
        <v>78</v>
      </c>
      <c r="D93" s="63" t="s">
        <v>77</v>
      </c>
      <c r="E93" s="8">
        <v>10</v>
      </c>
      <c r="F93" s="8">
        <v>10</v>
      </c>
      <c r="G93" s="8">
        <v>10</v>
      </c>
      <c r="H93" s="8">
        <v>10</v>
      </c>
      <c r="I93" s="8">
        <v>10</v>
      </c>
      <c r="J93" s="8">
        <v>10</v>
      </c>
      <c r="K93" s="8">
        <v>10</v>
      </c>
      <c r="L93" s="8">
        <v>10</v>
      </c>
      <c r="M93" s="8">
        <v>10</v>
      </c>
      <c r="N93" s="8">
        <v>10</v>
      </c>
      <c r="O93" s="8">
        <v>10</v>
      </c>
      <c r="P93" s="8">
        <v>10</v>
      </c>
      <c r="Q93" s="8">
        <v>10</v>
      </c>
      <c r="R93" s="8">
        <v>10</v>
      </c>
      <c r="S93" s="8">
        <v>10</v>
      </c>
      <c r="T93" s="8">
        <v>10</v>
      </c>
      <c r="U93" s="8">
        <v>10</v>
      </c>
      <c r="V93" s="8">
        <v>10</v>
      </c>
      <c r="W93" s="8">
        <v>10</v>
      </c>
      <c r="X93" s="8">
        <v>10</v>
      </c>
      <c r="Y93" s="8">
        <v>10</v>
      </c>
      <c r="Z93" s="8">
        <v>10</v>
      </c>
      <c r="AA93" s="8">
        <v>10</v>
      </c>
      <c r="AB93" s="51">
        <v>0</v>
      </c>
    </row>
    <row r="94" ht="36" customHeight="1" spans="1:28">
      <c r="A94" s="8"/>
      <c r="D94" s="65" t="s">
        <v>79</v>
      </c>
      <c r="E94" s="33">
        <f>SUM(E53:E93)</f>
        <v>143</v>
      </c>
      <c r="F94" s="33">
        <f t="shared" ref="F94:AB94" si="1">SUM(F53:F93)</f>
        <v>134</v>
      </c>
      <c r="G94" s="33">
        <f t="shared" si="1"/>
        <v>122</v>
      </c>
      <c r="H94" s="33">
        <f t="shared" si="1"/>
        <v>117</v>
      </c>
      <c r="I94" s="33">
        <f t="shared" si="1"/>
        <v>109</v>
      </c>
      <c r="J94" s="33">
        <f t="shared" si="1"/>
        <v>103</v>
      </c>
      <c r="K94" s="33">
        <f t="shared" si="1"/>
        <v>99</v>
      </c>
      <c r="L94" s="33">
        <f t="shared" si="1"/>
        <v>97</v>
      </c>
      <c r="M94" s="33">
        <f t="shared" si="1"/>
        <v>92</v>
      </c>
      <c r="N94" s="33">
        <f t="shared" si="1"/>
        <v>92</v>
      </c>
      <c r="O94" s="33">
        <f t="shared" si="1"/>
        <v>87</v>
      </c>
      <c r="P94" s="33">
        <f t="shared" si="1"/>
        <v>83</v>
      </c>
      <c r="Q94" s="33">
        <f t="shared" si="1"/>
        <v>78</v>
      </c>
      <c r="R94" s="33">
        <f t="shared" si="1"/>
        <v>76</v>
      </c>
      <c r="S94" s="33">
        <f t="shared" si="1"/>
        <v>76</v>
      </c>
      <c r="T94" s="33">
        <f t="shared" si="1"/>
        <v>70</v>
      </c>
      <c r="U94" s="33">
        <f t="shared" si="1"/>
        <v>61</v>
      </c>
      <c r="V94" s="33">
        <f t="shared" si="1"/>
        <v>56</v>
      </c>
      <c r="W94" s="33">
        <f t="shared" si="1"/>
        <v>51</v>
      </c>
      <c r="X94" s="33">
        <f t="shared" si="1"/>
        <v>45</v>
      </c>
      <c r="Y94" s="33">
        <f t="shared" si="1"/>
        <v>42</v>
      </c>
      <c r="Z94" s="33">
        <f t="shared" si="1"/>
        <v>36</v>
      </c>
      <c r="AA94" s="33">
        <f t="shared" si="1"/>
        <v>25</v>
      </c>
      <c r="AB94" s="33">
        <f t="shared" si="1"/>
        <v>0</v>
      </c>
    </row>
    <row r="95" ht="27" customHeight="1"/>
    <row r="99" ht="75" customHeight="1" spans="3:27">
      <c r="C99" s="8" t="s">
        <v>82</v>
      </c>
      <c r="D99" s="49"/>
      <c r="E99" s="115" t="s">
        <v>28</v>
      </c>
      <c r="F99" s="115" t="s">
        <v>29</v>
      </c>
      <c r="G99" s="115" t="s">
        <v>30</v>
      </c>
      <c r="H99" s="115" t="s">
        <v>31</v>
      </c>
      <c r="I99" s="115" t="s">
        <v>32</v>
      </c>
      <c r="J99" s="115" t="s">
        <v>33</v>
      </c>
      <c r="K99" s="48">
        <v>45661</v>
      </c>
      <c r="L99" s="48">
        <v>45692</v>
      </c>
      <c r="M99" s="48">
        <v>45720</v>
      </c>
      <c r="N99" s="48">
        <v>45751</v>
      </c>
      <c r="O99" s="48">
        <v>45781</v>
      </c>
      <c r="P99" s="48">
        <v>45812</v>
      </c>
      <c r="Q99" s="48">
        <v>45842</v>
      </c>
      <c r="R99" s="48">
        <v>45873</v>
      </c>
      <c r="S99" s="48">
        <v>45904</v>
      </c>
      <c r="T99" s="48">
        <v>45934</v>
      </c>
      <c r="U99" s="48">
        <v>45965</v>
      </c>
      <c r="V99" s="48">
        <v>45995</v>
      </c>
      <c r="W99" s="48" t="s">
        <v>34</v>
      </c>
      <c r="X99" s="48" t="s">
        <v>35</v>
      </c>
      <c r="Y99" s="48" t="s">
        <v>36</v>
      </c>
      <c r="Z99" s="48" t="s">
        <v>9</v>
      </c>
      <c r="AA99" s="48" t="s">
        <v>37</v>
      </c>
    </row>
    <row r="100" ht="40.2" customHeight="1" spans="3:27">
      <c r="C100" s="8" t="s">
        <v>14</v>
      </c>
      <c r="D100" s="8">
        <v>133</v>
      </c>
      <c r="E100" s="8">
        <v>133</v>
      </c>
      <c r="F100" s="8">
        <v>121</v>
      </c>
      <c r="G100" s="8">
        <v>119</v>
      </c>
      <c r="H100" s="8">
        <v>111</v>
      </c>
      <c r="I100" s="8">
        <v>103</v>
      </c>
      <c r="J100" s="8">
        <v>99</v>
      </c>
      <c r="K100" s="8">
        <v>97</v>
      </c>
      <c r="L100" s="8">
        <v>92</v>
      </c>
      <c r="M100" s="8">
        <v>90</v>
      </c>
      <c r="N100" s="8">
        <v>88</v>
      </c>
      <c r="O100" s="8">
        <v>82</v>
      </c>
      <c r="P100" s="8">
        <v>78</v>
      </c>
      <c r="Q100" s="8">
        <v>76</v>
      </c>
      <c r="R100" s="8">
        <v>74</v>
      </c>
      <c r="S100" s="8">
        <v>70</v>
      </c>
      <c r="T100" s="8">
        <v>59</v>
      </c>
      <c r="U100" s="8">
        <v>57</v>
      </c>
      <c r="V100" s="8">
        <v>51</v>
      </c>
      <c r="W100" s="8">
        <v>45</v>
      </c>
      <c r="X100" s="8">
        <v>40</v>
      </c>
      <c r="Y100" s="8">
        <v>36</v>
      </c>
      <c r="Z100" s="8">
        <v>20</v>
      </c>
      <c r="AA100" s="8">
        <v>0</v>
      </c>
    </row>
    <row r="101" ht="36.6" customHeight="1" spans="3:27">
      <c r="C101" s="8" t="s">
        <v>15</v>
      </c>
      <c r="D101" s="33">
        <v>143</v>
      </c>
      <c r="E101" s="33">
        <v>134</v>
      </c>
      <c r="F101" s="33">
        <v>122</v>
      </c>
      <c r="G101" s="33">
        <v>117</v>
      </c>
      <c r="H101" s="33">
        <v>109</v>
      </c>
      <c r="I101" s="33">
        <v>103</v>
      </c>
      <c r="J101" s="33">
        <v>99</v>
      </c>
      <c r="K101" s="33">
        <v>97</v>
      </c>
      <c r="L101" s="33">
        <v>92</v>
      </c>
      <c r="M101" s="33">
        <v>92</v>
      </c>
      <c r="N101" s="33">
        <v>87</v>
      </c>
      <c r="O101" s="33">
        <v>83</v>
      </c>
      <c r="P101" s="33">
        <v>78</v>
      </c>
      <c r="Q101" s="33">
        <v>76</v>
      </c>
      <c r="R101" s="33">
        <v>76</v>
      </c>
      <c r="S101" s="33">
        <v>70</v>
      </c>
      <c r="T101" s="33">
        <v>61</v>
      </c>
      <c r="U101" s="33">
        <v>56</v>
      </c>
      <c r="V101" s="33">
        <v>51</v>
      </c>
      <c r="W101" s="33">
        <v>45</v>
      </c>
      <c r="X101" s="33">
        <v>42</v>
      </c>
      <c r="Y101" s="33">
        <v>36</v>
      </c>
      <c r="Z101" s="33">
        <v>25</v>
      </c>
      <c r="AA101" s="33">
        <v>0</v>
      </c>
    </row>
  </sheetData>
  <mergeCells count="29">
    <mergeCell ref="C1:D1"/>
    <mergeCell ref="C2:D2"/>
    <mergeCell ref="C3:D3"/>
    <mergeCell ref="C4:D4"/>
    <mergeCell ref="C5:D5"/>
    <mergeCell ref="B8:F8"/>
    <mergeCell ref="J8:L8"/>
    <mergeCell ref="E9:F9"/>
    <mergeCell ref="J9:L9"/>
    <mergeCell ref="E10:F10"/>
    <mergeCell ref="J10:L10"/>
    <mergeCell ref="E11:F11"/>
    <mergeCell ref="E12:F12"/>
    <mergeCell ref="E13:F13"/>
    <mergeCell ref="E14:F14"/>
    <mergeCell ref="B15:C15"/>
    <mergeCell ref="E15:F15"/>
    <mergeCell ref="A20:A48"/>
    <mergeCell ref="A53:A94"/>
    <mergeCell ref="B24:B30"/>
    <mergeCell ref="B31:B37"/>
    <mergeCell ref="B38:B44"/>
    <mergeCell ref="B45:B46"/>
    <mergeCell ref="B47:B48"/>
    <mergeCell ref="B58:B67"/>
    <mergeCell ref="B68:B78"/>
    <mergeCell ref="B79:B88"/>
    <mergeCell ref="B89:B90"/>
    <mergeCell ref="B91:B9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3"/>
  <sheetViews>
    <sheetView zoomScale="40" zoomScaleNormal="40" topLeftCell="B112" workbookViewId="0">
      <selection activeCell="X136" sqref="X136"/>
    </sheetView>
  </sheetViews>
  <sheetFormatPr defaultColWidth="16.6666666666667" defaultRowHeight="15" customHeight="1"/>
  <cols>
    <col min="1" max="1" width="16.6666666666667" style="13"/>
    <col min="2" max="2" width="69" style="13" customWidth="1"/>
    <col min="3" max="3" width="46.8888888888889" style="13" customWidth="1"/>
    <col min="4" max="4" width="26.3333333333333" style="13" customWidth="1"/>
    <col min="5" max="5" width="23.4444444444444" style="13" customWidth="1"/>
    <col min="6" max="6" width="11.3055555555556" style="13" customWidth="1"/>
    <col min="7" max="7" width="12.3240740740741" style="13" customWidth="1"/>
    <col min="8" max="8" width="9.89814814814815" style="13" customWidth="1"/>
    <col min="9" max="9" width="10.8981481481481" style="13" customWidth="1"/>
    <col min="10" max="10" width="10.2962962962963" style="13" customWidth="1"/>
    <col min="11" max="11" width="11.1111111111111" style="13" customWidth="1"/>
    <col min="12" max="12" width="11.1018518518519" style="13" customWidth="1"/>
    <col min="13" max="13" width="9.88888888888889" style="13" customWidth="1"/>
    <col min="14" max="14" width="10.6944444444444" style="13" customWidth="1"/>
    <col min="15" max="16" width="11.1018518518519" style="13" customWidth="1"/>
    <col min="17" max="17" width="12.7222222222222" style="13" customWidth="1"/>
    <col min="18" max="18" width="10.3055555555556" style="13" customWidth="1"/>
    <col min="19" max="19" width="11.3148148148148" style="13" customWidth="1"/>
    <col min="20" max="20" width="12.7222222222222" style="13" customWidth="1"/>
    <col min="21" max="21" width="14.1296296296296" style="13" customWidth="1"/>
    <col min="22" max="16384" width="16.6666666666667" style="13"/>
  </cols>
  <sheetData>
    <row r="1" ht="40.95" customHeight="1" spans="2:4">
      <c r="B1" s="20" t="s">
        <v>0</v>
      </c>
      <c r="C1" s="21" t="s">
        <v>1</v>
      </c>
      <c r="D1" s="22"/>
    </row>
    <row r="2" ht="22.95" customHeight="1" spans="2:4">
      <c r="B2" s="23" t="s">
        <v>2</v>
      </c>
      <c r="C2" s="24" t="s">
        <v>83</v>
      </c>
      <c r="D2" s="25"/>
    </row>
    <row r="3" ht="19.95" customHeight="1" spans="2:4">
      <c r="B3" s="23" t="s">
        <v>4</v>
      </c>
      <c r="C3" s="24" t="s">
        <v>5</v>
      </c>
      <c r="D3" s="25"/>
    </row>
    <row r="4" ht="21" customHeight="1" spans="2:4">
      <c r="B4" s="23" t="s">
        <v>6</v>
      </c>
      <c r="C4" s="26" t="s">
        <v>37</v>
      </c>
      <c r="D4" s="27"/>
    </row>
    <row r="5" ht="21.6" customHeight="1" spans="2:4">
      <c r="B5" s="23" t="s">
        <v>8</v>
      </c>
      <c r="C5" s="26">
        <v>45752</v>
      </c>
      <c r="D5" s="27"/>
    </row>
    <row r="8" customHeight="1" spans="2:12">
      <c r="B8" s="28" t="s">
        <v>10</v>
      </c>
      <c r="C8" s="28"/>
      <c r="D8" s="28"/>
      <c r="E8" s="28"/>
      <c r="F8" s="28"/>
      <c r="I8" s="72"/>
      <c r="J8" s="73" t="s">
        <v>11</v>
      </c>
      <c r="K8" s="74"/>
      <c r="L8" s="75"/>
    </row>
    <row r="9" customHeight="1" spans="2:12">
      <c r="B9" s="29" t="s">
        <v>12</v>
      </c>
      <c r="C9" s="30" t="s">
        <v>13</v>
      </c>
      <c r="D9" s="29" t="s">
        <v>14</v>
      </c>
      <c r="E9" s="29" t="s">
        <v>15</v>
      </c>
      <c r="F9" s="29"/>
      <c r="I9" s="76"/>
      <c r="J9" s="73" t="s">
        <v>16</v>
      </c>
      <c r="K9" s="74"/>
      <c r="L9" s="75"/>
    </row>
    <row r="10" customHeight="1" spans="2:12">
      <c r="B10" s="31">
        <v>1</v>
      </c>
      <c r="C10" s="32" t="s">
        <v>17</v>
      </c>
      <c r="D10" s="33">
        <f>SUM(E26,E38)+E20/5+E23/5+E29/3+E31/2+E35/3+E42/3+E45/2+E48/3+E51/5+E52/5</f>
        <v>28.3333333333333</v>
      </c>
      <c r="E10" s="8">
        <f>SUM(E67,E84)+E60/5+E63/5+E70/3+E73/2+E80/3+E90/3+E95/2+E98/3+E102/5+E104/5</f>
        <v>30.7666666666667</v>
      </c>
      <c r="F10" s="8"/>
      <c r="I10" s="77"/>
      <c r="J10" s="73" t="s">
        <v>18</v>
      </c>
      <c r="K10" s="74"/>
      <c r="L10" s="75"/>
    </row>
    <row r="11" customHeight="1" spans="2:6">
      <c r="B11" s="31">
        <v>2</v>
      </c>
      <c r="C11" s="32" t="s">
        <v>19</v>
      </c>
      <c r="D11" s="8">
        <f>SUM(E21,E24,E37,E44)+E20/5+E23/5+E29/3+E31/2+E35/3+E42/3+E48/3+E51/5+E52/5</f>
        <v>26.3333333333333</v>
      </c>
      <c r="E11" s="34">
        <f>SUM(E61,E64,E82,E93)+E60/5+E63/5+E70/3+E73/2+E80/3+E90/3+E98/3+E102/5+E104/5</f>
        <v>31.7666666666667</v>
      </c>
      <c r="F11" s="35"/>
    </row>
    <row r="12" customHeight="1" spans="2:6">
      <c r="B12" s="31">
        <v>3</v>
      </c>
      <c r="C12" s="32" t="s">
        <v>20</v>
      </c>
      <c r="D12" s="8">
        <f>SUM(E22,E27,E28,E30,E33,E34,E36,E40,E41,E43,E46,E47,E49)+E20/5+E23/5+E51/5+E52/5</f>
        <v>36</v>
      </c>
      <c r="E12" s="34">
        <f>SUM(E62,E68,E69,E72,E77,E79,E81,E88,E89,E92,E96,E97,E100)+E60/5+E63/5+E102/5+E104/5</f>
        <v>36.6</v>
      </c>
      <c r="F12" s="35"/>
    </row>
    <row r="13" ht="16.8" customHeight="1" spans="2:6">
      <c r="B13" s="31">
        <v>4</v>
      </c>
      <c r="C13" s="32" t="s">
        <v>21</v>
      </c>
      <c r="D13" s="8">
        <f>SUM(E25,E32,E39)+E20/5+E23/5+E29/3+E35/3+E42/3+E45/2+E48/3+E51/5+E52/5+30</f>
        <v>66.3333333333333</v>
      </c>
      <c r="E13" s="34">
        <f>SUM(E66,E75,E86)+E60/5+E63/5+E70/3+E80/3+E90/3+E95/2+E98/3+E102/5+E104/5+30</f>
        <v>68.2666666666667</v>
      </c>
      <c r="F13" s="35"/>
    </row>
    <row r="14" s="18" customFormat="1" customHeight="1" spans="2:6">
      <c r="B14" s="36">
        <v>5</v>
      </c>
      <c r="C14" s="37" t="s">
        <v>22</v>
      </c>
      <c r="D14" s="38">
        <f>E20/5+E23/5+E51/5+E52/5+20</f>
        <v>26</v>
      </c>
      <c r="E14" s="39">
        <f>E60/5+E63/5+E102/5+E104/5+20</f>
        <v>26.6</v>
      </c>
      <c r="F14" s="40"/>
    </row>
    <row r="15" customHeight="1" spans="2:6">
      <c r="B15" s="41" t="s">
        <v>23</v>
      </c>
      <c r="C15" s="41"/>
      <c r="D15" s="42">
        <f>SUM(D10:D14)</f>
        <v>183</v>
      </c>
      <c r="E15" s="43">
        <f>SUM(E10:F14)</f>
        <v>194</v>
      </c>
      <c r="F15" s="44"/>
    </row>
    <row r="18" ht="16.95" customHeight="1"/>
    <row r="19" ht="88.2" customHeight="1" spans="1:25">
      <c r="A19" s="45" t="s">
        <v>24</v>
      </c>
      <c r="B19" s="45" t="s">
        <v>25</v>
      </c>
      <c r="C19" s="45" t="s">
        <v>26</v>
      </c>
      <c r="D19" s="46" t="s">
        <v>27</v>
      </c>
      <c r="E19" s="47" t="s">
        <v>14</v>
      </c>
      <c r="F19" s="48" t="s">
        <v>37</v>
      </c>
      <c r="G19" s="48" t="s">
        <v>84</v>
      </c>
      <c r="H19" s="48" t="s">
        <v>85</v>
      </c>
      <c r="I19" s="48" t="s">
        <v>86</v>
      </c>
      <c r="J19" s="48" t="s">
        <v>87</v>
      </c>
      <c r="K19" s="48" t="s">
        <v>88</v>
      </c>
      <c r="L19" s="48" t="s">
        <v>89</v>
      </c>
      <c r="M19" s="48" t="s">
        <v>90</v>
      </c>
      <c r="N19" s="48" t="s">
        <v>91</v>
      </c>
      <c r="O19" s="48" t="s">
        <v>92</v>
      </c>
      <c r="P19" s="48" t="s">
        <v>93</v>
      </c>
      <c r="Q19" s="48" t="s">
        <v>94</v>
      </c>
      <c r="R19" s="48" t="s">
        <v>95</v>
      </c>
      <c r="S19" s="48" t="s">
        <v>96</v>
      </c>
      <c r="T19" s="48">
        <v>45662</v>
      </c>
      <c r="U19" s="48">
        <v>45693</v>
      </c>
      <c r="V19" s="48">
        <v>45721</v>
      </c>
      <c r="W19" s="48">
        <v>45752</v>
      </c>
      <c r="X19" s="48">
        <v>45782</v>
      </c>
      <c r="Y19" s="48" t="s">
        <v>97</v>
      </c>
    </row>
    <row r="20" ht="20.4" customHeight="1" spans="1:25">
      <c r="A20" s="8">
        <v>2</v>
      </c>
      <c r="B20" s="49" t="s">
        <v>38</v>
      </c>
      <c r="C20" s="49"/>
      <c r="D20" s="50" t="s">
        <v>39</v>
      </c>
      <c r="E20" s="8">
        <v>2</v>
      </c>
      <c r="F20" s="8">
        <v>2</v>
      </c>
      <c r="G20" s="51">
        <v>0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ht="24" customHeight="1" spans="1:25">
      <c r="A21" s="8"/>
      <c r="B21" s="49" t="s">
        <v>40</v>
      </c>
      <c r="C21" s="49"/>
      <c r="D21" s="50" t="s">
        <v>47</v>
      </c>
      <c r="E21" s="53">
        <v>4</v>
      </c>
      <c r="F21" s="8">
        <v>4</v>
      </c>
      <c r="G21" s="51">
        <v>0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ht="27.6" customHeight="1" spans="1:25">
      <c r="A22" s="8"/>
      <c r="B22" s="49" t="s">
        <v>98</v>
      </c>
      <c r="C22" s="49"/>
      <c r="D22" s="50" t="s">
        <v>43</v>
      </c>
      <c r="E22" s="54">
        <v>2</v>
      </c>
      <c r="F22" s="8">
        <v>2</v>
      </c>
      <c r="G22" s="51">
        <v>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ht="27.6" customHeight="1" spans="1:25">
      <c r="A23" s="8"/>
      <c r="B23" s="55" t="s">
        <v>99</v>
      </c>
      <c r="C23" s="49"/>
      <c r="D23" s="50" t="s">
        <v>39</v>
      </c>
      <c r="E23" s="8">
        <v>8</v>
      </c>
      <c r="F23" s="8">
        <v>8</v>
      </c>
      <c r="G23" s="51">
        <v>0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ht="40.8" customHeight="1" spans="1:25">
      <c r="A24" s="8"/>
      <c r="B24" s="8" t="s">
        <v>100</v>
      </c>
      <c r="C24" s="56" t="s">
        <v>101</v>
      </c>
      <c r="D24" s="50" t="s">
        <v>47</v>
      </c>
      <c r="E24" s="53">
        <v>2</v>
      </c>
      <c r="F24" s="8">
        <v>2</v>
      </c>
      <c r="G24" s="51">
        <v>0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ht="28" customHeight="1" spans="1:25">
      <c r="A25" s="8"/>
      <c r="B25" s="8"/>
      <c r="C25" s="56" t="s">
        <v>102</v>
      </c>
      <c r="D25" s="50" t="s">
        <v>49</v>
      </c>
      <c r="E25" s="57">
        <v>6</v>
      </c>
      <c r="F25" s="8">
        <v>6</v>
      </c>
      <c r="G25" s="52">
        <v>6</v>
      </c>
      <c r="H25" s="51">
        <v>0</v>
      </c>
      <c r="I25" s="52"/>
      <c r="J25" s="52"/>
      <c r="K25" s="52"/>
      <c r="L25" s="78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ht="28.2" customHeight="1" spans="1:25">
      <c r="A26" s="8"/>
      <c r="B26" s="8"/>
      <c r="C26" s="56" t="s">
        <v>103</v>
      </c>
      <c r="D26" s="50" t="s">
        <v>41</v>
      </c>
      <c r="E26" s="58">
        <v>6</v>
      </c>
      <c r="F26" s="8">
        <v>6</v>
      </c>
      <c r="G26" s="52">
        <v>6</v>
      </c>
      <c r="H26" s="52">
        <v>6</v>
      </c>
      <c r="I26" s="51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ht="41.4" customHeight="1" spans="1:25">
      <c r="A27" s="8"/>
      <c r="B27" s="8"/>
      <c r="C27" s="56" t="s">
        <v>104</v>
      </c>
      <c r="D27" s="50" t="s">
        <v>43</v>
      </c>
      <c r="E27" s="54">
        <v>2</v>
      </c>
      <c r="F27" s="8">
        <v>2</v>
      </c>
      <c r="G27" s="8">
        <v>2</v>
      </c>
      <c r="H27" s="8">
        <v>2</v>
      </c>
      <c r="I27" s="8">
        <v>2</v>
      </c>
      <c r="J27" s="51">
        <v>0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ht="33.6" customHeight="1" spans="1:25">
      <c r="A28" s="8"/>
      <c r="B28" s="8"/>
      <c r="C28" s="56" t="s">
        <v>105</v>
      </c>
      <c r="D28" s="50" t="s">
        <v>43</v>
      </c>
      <c r="E28" s="54">
        <v>2</v>
      </c>
      <c r="F28" s="8">
        <v>2</v>
      </c>
      <c r="G28" s="8">
        <v>2</v>
      </c>
      <c r="H28" s="8">
        <v>2</v>
      </c>
      <c r="I28" s="8">
        <v>2</v>
      </c>
      <c r="J28" s="8">
        <v>2</v>
      </c>
      <c r="K28" s="51">
        <v>0</v>
      </c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ht="24.6" customHeight="1" spans="1:25">
      <c r="A29" s="8"/>
      <c r="B29" s="8"/>
      <c r="C29" s="56" t="s">
        <v>53</v>
      </c>
      <c r="D29" s="50" t="s">
        <v>54</v>
      </c>
      <c r="E29" s="59">
        <v>4</v>
      </c>
      <c r="F29" s="8">
        <v>4</v>
      </c>
      <c r="G29" s="8">
        <v>4</v>
      </c>
      <c r="H29" s="8">
        <v>4</v>
      </c>
      <c r="I29" s="8">
        <v>4</v>
      </c>
      <c r="J29" s="8">
        <v>4</v>
      </c>
      <c r="K29" s="51">
        <v>0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ht="37.2" customHeight="1" spans="1:25">
      <c r="A30" s="8"/>
      <c r="B30" s="8"/>
      <c r="C30" s="56" t="s">
        <v>106</v>
      </c>
      <c r="D30" s="50" t="s">
        <v>43</v>
      </c>
      <c r="E30" s="54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51">
        <v>0</v>
      </c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ht="40.2" customHeight="1" spans="1:25">
      <c r="A31" s="8"/>
      <c r="B31" s="8" t="s">
        <v>107</v>
      </c>
      <c r="C31" s="56" t="s">
        <v>108</v>
      </c>
      <c r="D31" s="50" t="s">
        <v>109</v>
      </c>
      <c r="E31" s="59">
        <v>4</v>
      </c>
      <c r="F31" s="8">
        <v>4</v>
      </c>
      <c r="G31" s="8">
        <v>4</v>
      </c>
      <c r="H31" s="8">
        <v>4</v>
      </c>
      <c r="I31" s="8">
        <v>4</v>
      </c>
      <c r="J31" s="8">
        <v>4</v>
      </c>
      <c r="K31" s="8">
        <v>4</v>
      </c>
      <c r="L31" s="8">
        <v>4</v>
      </c>
      <c r="M31" s="51">
        <v>0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33.6" customHeight="1" spans="1:25">
      <c r="A32" s="8"/>
      <c r="B32" s="8"/>
      <c r="C32" s="56" t="s">
        <v>110</v>
      </c>
      <c r="D32" s="50" t="s">
        <v>49</v>
      </c>
      <c r="E32" s="61">
        <v>10</v>
      </c>
      <c r="F32" s="8">
        <v>10</v>
      </c>
      <c r="G32" s="8">
        <v>10</v>
      </c>
      <c r="H32" s="8">
        <v>10</v>
      </c>
      <c r="I32" s="8">
        <v>10</v>
      </c>
      <c r="J32" s="8">
        <v>10</v>
      </c>
      <c r="K32" s="8">
        <v>10</v>
      </c>
      <c r="L32" s="8">
        <v>10</v>
      </c>
      <c r="M32" s="8">
        <v>10</v>
      </c>
      <c r="N32" s="8">
        <v>10</v>
      </c>
      <c r="O32" s="51">
        <v>0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44.4" customHeight="1" spans="1:25">
      <c r="A33" s="8"/>
      <c r="B33" s="8"/>
      <c r="C33" s="56" t="s">
        <v>111</v>
      </c>
      <c r="D33" s="50" t="s">
        <v>43</v>
      </c>
      <c r="E33" s="54">
        <v>3</v>
      </c>
      <c r="F33" s="8">
        <v>3</v>
      </c>
      <c r="G33" s="8">
        <v>3</v>
      </c>
      <c r="H33" s="8">
        <v>3</v>
      </c>
      <c r="I33" s="8">
        <v>3</v>
      </c>
      <c r="J33" s="8">
        <v>3</v>
      </c>
      <c r="K33" s="8">
        <v>3</v>
      </c>
      <c r="L33" s="8">
        <v>3</v>
      </c>
      <c r="M33" s="8">
        <v>3</v>
      </c>
      <c r="N33" s="8">
        <v>3</v>
      </c>
      <c r="O33" s="51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33.6" customHeight="1" spans="1:25">
      <c r="A34" s="8"/>
      <c r="B34" s="8"/>
      <c r="C34" s="56" t="s">
        <v>112</v>
      </c>
      <c r="D34" s="50" t="s">
        <v>43</v>
      </c>
      <c r="E34" s="54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  <c r="M34" s="8">
        <v>2</v>
      </c>
      <c r="N34" s="8">
        <v>2</v>
      </c>
      <c r="O34" s="8">
        <v>2</v>
      </c>
      <c r="P34" s="51">
        <v>0</v>
      </c>
      <c r="Q34" s="49"/>
      <c r="R34" s="49"/>
      <c r="S34" s="49"/>
      <c r="T34" s="49"/>
      <c r="U34" s="49"/>
      <c r="V34" s="49"/>
      <c r="W34" s="49"/>
      <c r="X34" s="49"/>
      <c r="Y34" s="49"/>
    </row>
    <row r="35" ht="33.6" customHeight="1" spans="1:25">
      <c r="A35" s="8"/>
      <c r="B35" s="8"/>
      <c r="C35" s="56" t="s">
        <v>53</v>
      </c>
      <c r="D35" s="50" t="s">
        <v>54</v>
      </c>
      <c r="E35" s="59">
        <v>6</v>
      </c>
      <c r="F35" s="8">
        <v>6</v>
      </c>
      <c r="G35" s="8">
        <v>6</v>
      </c>
      <c r="H35" s="8">
        <v>6</v>
      </c>
      <c r="I35" s="8">
        <v>6</v>
      </c>
      <c r="J35" s="8">
        <v>6</v>
      </c>
      <c r="K35" s="8">
        <v>6</v>
      </c>
      <c r="L35" s="8">
        <v>6</v>
      </c>
      <c r="M35" s="8">
        <v>6</v>
      </c>
      <c r="N35" s="8">
        <v>6</v>
      </c>
      <c r="O35" s="8">
        <v>6</v>
      </c>
      <c r="P35" s="8">
        <v>6</v>
      </c>
      <c r="Q35" s="51">
        <v>0</v>
      </c>
      <c r="R35" s="49"/>
      <c r="S35" s="49"/>
      <c r="T35" s="49"/>
      <c r="U35" s="49"/>
      <c r="V35" s="49"/>
      <c r="W35" s="49"/>
      <c r="X35" s="49"/>
      <c r="Y35" s="49"/>
    </row>
    <row r="36" ht="33.6" customHeight="1" spans="1:25">
      <c r="A36" s="8"/>
      <c r="B36" s="8"/>
      <c r="C36" s="56" t="s">
        <v>113</v>
      </c>
      <c r="D36" s="50" t="s">
        <v>43</v>
      </c>
      <c r="E36" s="54">
        <v>2</v>
      </c>
      <c r="F36" s="8">
        <v>2</v>
      </c>
      <c r="G36" s="8">
        <v>2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2</v>
      </c>
      <c r="O36" s="8">
        <v>2</v>
      </c>
      <c r="P36" s="8">
        <v>2</v>
      </c>
      <c r="Q36" s="8">
        <v>2</v>
      </c>
      <c r="R36" s="51">
        <v>0</v>
      </c>
      <c r="S36" s="49"/>
      <c r="T36" s="49"/>
      <c r="U36" s="49"/>
      <c r="V36" s="49"/>
      <c r="W36" s="49"/>
      <c r="X36" s="49"/>
      <c r="Y36" s="49"/>
    </row>
    <row r="37" ht="42.6" customHeight="1" spans="1:25">
      <c r="A37" s="8"/>
      <c r="B37" s="52" t="s">
        <v>114</v>
      </c>
      <c r="C37" s="60" t="s">
        <v>115</v>
      </c>
      <c r="D37" s="50" t="s">
        <v>47</v>
      </c>
      <c r="E37" s="53">
        <v>5</v>
      </c>
      <c r="F37" s="52">
        <v>5</v>
      </c>
      <c r="G37" s="52">
        <v>5</v>
      </c>
      <c r="H37" s="52">
        <v>5</v>
      </c>
      <c r="I37" s="52">
        <v>5</v>
      </c>
      <c r="J37" s="52">
        <v>5</v>
      </c>
      <c r="K37" s="52">
        <v>5</v>
      </c>
      <c r="L37" s="52">
        <v>5</v>
      </c>
      <c r="M37" s="52">
        <v>5</v>
      </c>
      <c r="N37" s="52">
        <v>5</v>
      </c>
      <c r="O37" s="52">
        <v>5</v>
      </c>
      <c r="P37" s="52">
        <v>5</v>
      </c>
      <c r="Q37" s="52">
        <v>5</v>
      </c>
      <c r="R37" s="52">
        <v>5</v>
      </c>
      <c r="S37" s="51">
        <v>0</v>
      </c>
      <c r="T37" s="93"/>
      <c r="U37" s="93"/>
      <c r="V37" s="93"/>
      <c r="W37" s="93"/>
      <c r="X37" s="93"/>
      <c r="Y37" s="93"/>
    </row>
    <row r="38" ht="36.6" customHeight="1" spans="1:25">
      <c r="A38" s="8"/>
      <c r="B38" s="52"/>
      <c r="C38" s="60" t="s">
        <v>116</v>
      </c>
      <c r="D38" s="50" t="s">
        <v>41</v>
      </c>
      <c r="E38" s="58">
        <v>6</v>
      </c>
      <c r="F38" s="52">
        <v>6</v>
      </c>
      <c r="G38" s="52">
        <v>6</v>
      </c>
      <c r="H38" s="52">
        <v>6</v>
      </c>
      <c r="I38" s="52">
        <v>6</v>
      </c>
      <c r="J38" s="52">
        <v>6</v>
      </c>
      <c r="K38" s="52">
        <v>6</v>
      </c>
      <c r="L38" s="52">
        <v>6</v>
      </c>
      <c r="M38" s="52">
        <v>6</v>
      </c>
      <c r="N38" s="52">
        <v>6</v>
      </c>
      <c r="O38" s="52">
        <v>6</v>
      </c>
      <c r="P38" s="52">
        <v>6</v>
      </c>
      <c r="Q38" s="52">
        <v>6</v>
      </c>
      <c r="R38" s="52">
        <v>6</v>
      </c>
      <c r="S38" s="52">
        <v>6</v>
      </c>
      <c r="T38" s="51">
        <v>0</v>
      </c>
      <c r="U38" s="93"/>
      <c r="V38" s="93"/>
      <c r="W38" s="93"/>
      <c r="X38" s="93"/>
      <c r="Y38" s="93"/>
    </row>
    <row r="39" ht="36.6" customHeight="1" spans="1:25">
      <c r="A39" s="8"/>
      <c r="B39" s="52"/>
      <c r="C39" s="60" t="s">
        <v>117</v>
      </c>
      <c r="D39" s="50" t="s">
        <v>49</v>
      </c>
      <c r="E39" s="61">
        <v>6</v>
      </c>
      <c r="F39" s="52">
        <v>6</v>
      </c>
      <c r="G39" s="52">
        <v>6</v>
      </c>
      <c r="H39" s="52">
        <v>6</v>
      </c>
      <c r="I39" s="52">
        <v>6</v>
      </c>
      <c r="J39" s="52">
        <v>6</v>
      </c>
      <c r="K39" s="52">
        <v>6</v>
      </c>
      <c r="L39" s="52">
        <v>6</v>
      </c>
      <c r="M39" s="52">
        <v>6</v>
      </c>
      <c r="N39" s="52">
        <v>6</v>
      </c>
      <c r="O39" s="52">
        <v>6</v>
      </c>
      <c r="P39" s="52">
        <v>6</v>
      </c>
      <c r="Q39" s="52">
        <v>6</v>
      </c>
      <c r="R39" s="52">
        <v>6</v>
      </c>
      <c r="S39" s="52">
        <v>6</v>
      </c>
      <c r="T39" s="51">
        <v>0</v>
      </c>
      <c r="U39" s="93"/>
      <c r="V39" s="93"/>
      <c r="W39" s="93"/>
      <c r="X39" s="93"/>
      <c r="Y39" s="93"/>
    </row>
    <row r="40" ht="45.6" customHeight="1" spans="1:25">
      <c r="A40" s="8"/>
      <c r="B40" s="52"/>
      <c r="C40" s="60" t="s">
        <v>118</v>
      </c>
      <c r="D40" s="50" t="s">
        <v>43</v>
      </c>
      <c r="E40" s="54">
        <v>6</v>
      </c>
      <c r="F40" s="52">
        <v>6</v>
      </c>
      <c r="G40" s="52">
        <v>6</v>
      </c>
      <c r="H40" s="52">
        <v>6</v>
      </c>
      <c r="I40" s="52">
        <v>6</v>
      </c>
      <c r="J40" s="52">
        <v>6</v>
      </c>
      <c r="K40" s="52">
        <v>6</v>
      </c>
      <c r="L40" s="52">
        <v>6</v>
      </c>
      <c r="M40" s="52">
        <v>6</v>
      </c>
      <c r="N40" s="52">
        <v>6</v>
      </c>
      <c r="O40" s="52">
        <v>6</v>
      </c>
      <c r="P40" s="52">
        <v>6</v>
      </c>
      <c r="Q40" s="52">
        <v>6</v>
      </c>
      <c r="R40" s="52">
        <v>6</v>
      </c>
      <c r="S40" s="52">
        <v>6</v>
      </c>
      <c r="T40" s="52">
        <v>6</v>
      </c>
      <c r="U40" s="51">
        <v>0</v>
      </c>
      <c r="V40" s="93"/>
      <c r="W40" s="93"/>
      <c r="X40" s="93"/>
      <c r="Y40" s="93"/>
    </row>
    <row r="41" ht="40.2" customHeight="1" spans="1:25">
      <c r="A41" s="8"/>
      <c r="B41" s="52"/>
      <c r="C41" s="60" t="s">
        <v>119</v>
      </c>
      <c r="D41" s="50" t="s">
        <v>43</v>
      </c>
      <c r="E41" s="54">
        <v>3</v>
      </c>
      <c r="F41" s="52">
        <v>3</v>
      </c>
      <c r="G41" s="52">
        <v>3</v>
      </c>
      <c r="H41" s="52">
        <v>3</v>
      </c>
      <c r="I41" s="52">
        <v>3</v>
      </c>
      <c r="J41" s="52">
        <v>3</v>
      </c>
      <c r="K41" s="52">
        <v>3</v>
      </c>
      <c r="L41" s="52">
        <v>3</v>
      </c>
      <c r="M41" s="52">
        <v>3</v>
      </c>
      <c r="N41" s="52">
        <v>3</v>
      </c>
      <c r="O41" s="52">
        <v>3</v>
      </c>
      <c r="P41" s="52">
        <v>3</v>
      </c>
      <c r="Q41" s="52">
        <v>3</v>
      </c>
      <c r="R41" s="52">
        <v>3</v>
      </c>
      <c r="S41" s="52">
        <v>3</v>
      </c>
      <c r="T41" s="52">
        <v>3</v>
      </c>
      <c r="U41" s="51">
        <v>0</v>
      </c>
      <c r="V41" s="59"/>
      <c r="W41" s="59"/>
      <c r="X41" s="59"/>
      <c r="Y41" s="59"/>
    </row>
    <row r="42" ht="34.2" customHeight="1" spans="1:25">
      <c r="A42" s="8"/>
      <c r="B42" s="52"/>
      <c r="C42" s="60" t="s">
        <v>53</v>
      </c>
      <c r="D42" s="50" t="s">
        <v>54</v>
      </c>
      <c r="E42" s="52">
        <v>4</v>
      </c>
      <c r="F42" s="52">
        <v>4</v>
      </c>
      <c r="G42" s="52">
        <v>4</v>
      </c>
      <c r="H42" s="52">
        <v>4</v>
      </c>
      <c r="I42" s="52">
        <v>4</v>
      </c>
      <c r="J42" s="52">
        <v>4</v>
      </c>
      <c r="K42" s="52">
        <v>4</v>
      </c>
      <c r="L42" s="52">
        <v>4</v>
      </c>
      <c r="M42" s="52">
        <v>4</v>
      </c>
      <c r="N42" s="52">
        <v>4</v>
      </c>
      <c r="O42" s="52">
        <v>4</v>
      </c>
      <c r="P42" s="52">
        <v>4</v>
      </c>
      <c r="Q42" s="52">
        <v>4</v>
      </c>
      <c r="R42" s="52">
        <v>4</v>
      </c>
      <c r="S42" s="52">
        <v>4</v>
      </c>
      <c r="T42" s="52">
        <v>4</v>
      </c>
      <c r="U42" s="52">
        <v>4</v>
      </c>
      <c r="V42" s="51">
        <v>0</v>
      </c>
      <c r="W42" s="59"/>
      <c r="X42" s="59"/>
      <c r="Y42" s="59"/>
    </row>
    <row r="43" ht="44.4" customHeight="1" spans="1:25">
      <c r="A43" s="8"/>
      <c r="B43" s="52"/>
      <c r="C43" s="60" t="s">
        <v>120</v>
      </c>
      <c r="D43" s="50" t="s">
        <v>43</v>
      </c>
      <c r="E43" s="54">
        <v>2</v>
      </c>
      <c r="F43" s="52">
        <v>2</v>
      </c>
      <c r="G43" s="52">
        <v>2</v>
      </c>
      <c r="H43" s="52">
        <v>2</v>
      </c>
      <c r="I43" s="52">
        <v>2</v>
      </c>
      <c r="J43" s="52">
        <v>2</v>
      </c>
      <c r="K43" s="52">
        <v>2</v>
      </c>
      <c r="L43" s="52">
        <v>2</v>
      </c>
      <c r="M43" s="52">
        <v>2</v>
      </c>
      <c r="N43" s="52">
        <v>2</v>
      </c>
      <c r="O43" s="52">
        <v>2</v>
      </c>
      <c r="P43" s="52">
        <v>2</v>
      </c>
      <c r="Q43" s="52">
        <v>2</v>
      </c>
      <c r="R43" s="52">
        <v>2</v>
      </c>
      <c r="S43" s="52">
        <v>2</v>
      </c>
      <c r="T43" s="52">
        <v>2</v>
      </c>
      <c r="U43" s="52">
        <v>2</v>
      </c>
      <c r="V43" s="51">
        <v>0</v>
      </c>
      <c r="W43" s="59"/>
      <c r="X43" s="59"/>
      <c r="Y43" s="59"/>
    </row>
    <row r="44" ht="40.2" customHeight="1" spans="1:25">
      <c r="A44" s="8"/>
      <c r="B44" s="52" t="s">
        <v>121</v>
      </c>
      <c r="C44" s="60" t="s">
        <v>122</v>
      </c>
      <c r="D44" s="59" t="s">
        <v>47</v>
      </c>
      <c r="E44" s="53">
        <v>2</v>
      </c>
      <c r="F44" s="8">
        <v>2</v>
      </c>
      <c r="G44" s="8">
        <v>2</v>
      </c>
      <c r="H44" s="8">
        <v>2</v>
      </c>
      <c r="I44" s="8">
        <v>2</v>
      </c>
      <c r="J44" s="8">
        <v>2</v>
      </c>
      <c r="K44" s="8">
        <v>2</v>
      </c>
      <c r="L44" s="8">
        <v>2</v>
      </c>
      <c r="M44" s="8">
        <v>2</v>
      </c>
      <c r="N44" s="8">
        <v>2</v>
      </c>
      <c r="O44" s="8">
        <v>2</v>
      </c>
      <c r="P44" s="8">
        <v>2</v>
      </c>
      <c r="Q44" s="8">
        <v>2</v>
      </c>
      <c r="R44" s="8">
        <v>2</v>
      </c>
      <c r="S44" s="8">
        <v>2</v>
      </c>
      <c r="T44" s="8">
        <v>2</v>
      </c>
      <c r="U44" s="8">
        <v>2</v>
      </c>
      <c r="V44" s="8">
        <v>2</v>
      </c>
      <c r="W44" s="51">
        <v>0</v>
      </c>
      <c r="X44" s="59"/>
      <c r="Y44" s="59"/>
    </row>
    <row r="45" ht="40.2" customHeight="1" spans="1:25">
      <c r="A45" s="8"/>
      <c r="B45" s="52"/>
      <c r="C45" s="60" t="s">
        <v>123</v>
      </c>
      <c r="D45" s="59" t="s">
        <v>124</v>
      </c>
      <c r="E45" s="8">
        <v>6</v>
      </c>
      <c r="F45" s="8">
        <v>6</v>
      </c>
      <c r="G45" s="8">
        <v>6</v>
      </c>
      <c r="H45" s="8">
        <v>6</v>
      </c>
      <c r="I45" s="8">
        <v>6</v>
      </c>
      <c r="J45" s="8">
        <v>6</v>
      </c>
      <c r="K45" s="8">
        <v>6</v>
      </c>
      <c r="L45" s="8">
        <v>6</v>
      </c>
      <c r="M45" s="8">
        <v>6</v>
      </c>
      <c r="N45" s="8">
        <v>6</v>
      </c>
      <c r="O45" s="8">
        <v>6</v>
      </c>
      <c r="P45" s="8">
        <v>6</v>
      </c>
      <c r="Q45" s="8">
        <v>6</v>
      </c>
      <c r="R45" s="8">
        <v>6</v>
      </c>
      <c r="S45" s="8">
        <v>6</v>
      </c>
      <c r="T45" s="8">
        <v>6</v>
      </c>
      <c r="U45" s="8">
        <v>6</v>
      </c>
      <c r="V45" s="8">
        <v>6</v>
      </c>
      <c r="W45" s="51">
        <v>0</v>
      </c>
      <c r="X45" s="59"/>
      <c r="Y45" s="59"/>
    </row>
    <row r="46" ht="40.2" customHeight="1" spans="1:25">
      <c r="A46" s="8"/>
      <c r="B46" s="52"/>
      <c r="C46" s="60" t="s">
        <v>125</v>
      </c>
      <c r="D46" s="59" t="s">
        <v>43</v>
      </c>
      <c r="E46" s="54">
        <v>3</v>
      </c>
      <c r="F46" s="8">
        <v>3</v>
      </c>
      <c r="G46" s="8">
        <v>3</v>
      </c>
      <c r="H46" s="8">
        <v>3</v>
      </c>
      <c r="I46" s="8">
        <v>3</v>
      </c>
      <c r="J46" s="8">
        <v>3</v>
      </c>
      <c r="K46" s="8">
        <v>3</v>
      </c>
      <c r="L46" s="8">
        <v>3</v>
      </c>
      <c r="M46" s="8">
        <v>3</v>
      </c>
      <c r="N46" s="8">
        <v>3</v>
      </c>
      <c r="O46" s="8">
        <v>3</v>
      </c>
      <c r="P46" s="8">
        <v>3</v>
      </c>
      <c r="Q46" s="8">
        <v>3</v>
      </c>
      <c r="R46" s="8">
        <v>3</v>
      </c>
      <c r="S46" s="8">
        <v>3</v>
      </c>
      <c r="T46" s="8">
        <v>3</v>
      </c>
      <c r="U46" s="8">
        <v>3</v>
      </c>
      <c r="V46" s="8">
        <v>3</v>
      </c>
      <c r="W46" s="8">
        <v>3</v>
      </c>
      <c r="X46" s="51">
        <v>0</v>
      </c>
      <c r="Y46" s="59"/>
    </row>
    <row r="47" ht="40.2" customHeight="1" spans="1:25">
      <c r="A47" s="8"/>
      <c r="B47" s="52"/>
      <c r="C47" s="60" t="s">
        <v>126</v>
      </c>
      <c r="D47" s="59" t="s">
        <v>43</v>
      </c>
      <c r="E47" s="54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51">
        <v>0</v>
      </c>
      <c r="Y47" s="59"/>
    </row>
    <row r="48" ht="40.2" customHeight="1" spans="1:25">
      <c r="A48" s="8"/>
      <c r="B48" s="52"/>
      <c r="C48" s="60" t="s">
        <v>53</v>
      </c>
      <c r="D48" s="50" t="s">
        <v>54</v>
      </c>
      <c r="E48" s="8">
        <v>2</v>
      </c>
      <c r="F48" s="8">
        <v>2</v>
      </c>
      <c r="G48" s="8">
        <v>2</v>
      </c>
      <c r="H48" s="8">
        <v>2</v>
      </c>
      <c r="I48" s="8">
        <v>2</v>
      </c>
      <c r="J48" s="8">
        <v>2</v>
      </c>
      <c r="K48" s="8">
        <v>2</v>
      </c>
      <c r="L48" s="8">
        <v>2</v>
      </c>
      <c r="M48" s="8">
        <v>2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8">
        <v>2</v>
      </c>
      <c r="X48" s="51">
        <v>0</v>
      </c>
      <c r="Y48" s="59"/>
    </row>
    <row r="49" ht="40.2" customHeight="1" spans="1:25">
      <c r="A49" s="8"/>
      <c r="B49" s="52"/>
      <c r="C49" s="60" t="s">
        <v>127</v>
      </c>
      <c r="D49" s="59" t="s">
        <v>43</v>
      </c>
      <c r="E49" s="54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51">
        <v>0</v>
      </c>
      <c r="Y49" s="59"/>
    </row>
    <row r="50" ht="40.2" customHeight="1" spans="1:25">
      <c r="A50" s="8"/>
      <c r="B50" s="8" t="s">
        <v>70</v>
      </c>
      <c r="C50" s="56" t="s">
        <v>128</v>
      </c>
      <c r="D50" s="59" t="s">
        <v>74</v>
      </c>
      <c r="E50" s="8">
        <v>50</v>
      </c>
      <c r="F50" s="8">
        <v>50</v>
      </c>
      <c r="G50" s="8">
        <v>50</v>
      </c>
      <c r="H50" s="8">
        <v>50</v>
      </c>
      <c r="I50" s="8">
        <v>50</v>
      </c>
      <c r="J50" s="8">
        <v>50</v>
      </c>
      <c r="K50" s="8">
        <v>50</v>
      </c>
      <c r="L50" s="8">
        <v>50</v>
      </c>
      <c r="M50" s="8">
        <v>50</v>
      </c>
      <c r="N50" s="8">
        <v>50</v>
      </c>
      <c r="O50" s="8">
        <v>50</v>
      </c>
      <c r="P50" s="8">
        <v>50</v>
      </c>
      <c r="Q50" s="8">
        <v>50</v>
      </c>
      <c r="R50" s="8">
        <v>50</v>
      </c>
      <c r="S50" s="8">
        <v>50</v>
      </c>
      <c r="T50" s="8">
        <v>50</v>
      </c>
      <c r="U50" s="8">
        <v>50</v>
      </c>
      <c r="V50" s="8">
        <v>50</v>
      </c>
      <c r="W50" s="8">
        <v>50</v>
      </c>
      <c r="X50" s="51">
        <v>0</v>
      </c>
      <c r="Y50" s="59"/>
    </row>
    <row r="51" ht="40.2" customHeight="1" spans="1:25">
      <c r="A51" s="8"/>
      <c r="B51" s="8" t="s">
        <v>75</v>
      </c>
      <c r="C51" s="56" t="s">
        <v>129</v>
      </c>
      <c r="D51" s="63" t="s">
        <v>77</v>
      </c>
      <c r="E51" s="8">
        <v>10</v>
      </c>
      <c r="F51" s="8">
        <v>10</v>
      </c>
      <c r="G51" s="8">
        <v>10</v>
      </c>
      <c r="H51" s="8">
        <v>10</v>
      </c>
      <c r="I51" s="8">
        <v>10</v>
      </c>
      <c r="J51" s="8">
        <v>10</v>
      </c>
      <c r="K51" s="8">
        <v>10</v>
      </c>
      <c r="L51" s="8">
        <v>10</v>
      </c>
      <c r="M51" s="8">
        <v>10</v>
      </c>
      <c r="N51" s="8">
        <v>10</v>
      </c>
      <c r="O51" s="8">
        <v>10</v>
      </c>
      <c r="P51" s="8">
        <v>10</v>
      </c>
      <c r="Q51" s="8">
        <v>10</v>
      </c>
      <c r="R51" s="8">
        <v>10</v>
      </c>
      <c r="S51" s="8">
        <v>10</v>
      </c>
      <c r="T51" s="8">
        <v>10</v>
      </c>
      <c r="U51" s="8">
        <v>10</v>
      </c>
      <c r="V51" s="8">
        <v>10</v>
      </c>
      <c r="W51" s="8">
        <v>10</v>
      </c>
      <c r="X51" s="8">
        <v>10</v>
      </c>
      <c r="Y51" s="51">
        <v>0</v>
      </c>
    </row>
    <row r="52" ht="40.2" customHeight="1" spans="1:25">
      <c r="A52" s="8"/>
      <c r="B52" s="8"/>
      <c r="C52" s="64" t="s">
        <v>130</v>
      </c>
      <c r="D52" s="63" t="s">
        <v>77</v>
      </c>
      <c r="E52" s="8">
        <v>10</v>
      </c>
      <c r="F52" s="8">
        <v>10</v>
      </c>
      <c r="G52" s="8">
        <v>10</v>
      </c>
      <c r="H52" s="8">
        <v>10</v>
      </c>
      <c r="I52" s="8">
        <v>10</v>
      </c>
      <c r="J52" s="8">
        <v>10</v>
      </c>
      <c r="K52" s="8">
        <v>10</v>
      </c>
      <c r="L52" s="8">
        <v>10</v>
      </c>
      <c r="M52" s="8">
        <v>10</v>
      </c>
      <c r="N52" s="8">
        <v>10</v>
      </c>
      <c r="O52" s="8">
        <v>10</v>
      </c>
      <c r="P52" s="8">
        <v>10</v>
      </c>
      <c r="Q52" s="8">
        <v>10</v>
      </c>
      <c r="R52" s="8">
        <v>10</v>
      </c>
      <c r="S52" s="8">
        <v>10</v>
      </c>
      <c r="T52" s="8">
        <v>10</v>
      </c>
      <c r="U52" s="8">
        <v>10</v>
      </c>
      <c r="V52" s="8">
        <v>10</v>
      </c>
      <c r="W52" s="8">
        <v>10</v>
      </c>
      <c r="X52" s="8">
        <v>10</v>
      </c>
      <c r="Y52" s="51">
        <v>0</v>
      </c>
    </row>
    <row r="53" ht="39" customHeight="1" spans="4:25">
      <c r="D53" s="65" t="s">
        <v>79</v>
      </c>
      <c r="E53" s="33">
        <f>SUM(E20:E52)</f>
        <v>183</v>
      </c>
      <c r="F53" s="33">
        <f t="shared" ref="F53:Y53" si="0">SUM(F20:F52)</f>
        <v>183</v>
      </c>
      <c r="G53" s="33">
        <f t="shared" si="0"/>
        <v>165</v>
      </c>
      <c r="H53" s="33">
        <f t="shared" si="0"/>
        <v>159</v>
      </c>
      <c r="I53" s="33">
        <f t="shared" si="0"/>
        <v>153</v>
      </c>
      <c r="J53" s="33">
        <f t="shared" si="0"/>
        <v>151</v>
      </c>
      <c r="K53" s="33">
        <f t="shared" si="0"/>
        <v>145</v>
      </c>
      <c r="L53" s="33">
        <f t="shared" si="0"/>
        <v>144</v>
      </c>
      <c r="M53" s="33">
        <f t="shared" si="0"/>
        <v>140</v>
      </c>
      <c r="N53" s="33">
        <f t="shared" si="0"/>
        <v>140</v>
      </c>
      <c r="O53" s="33">
        <f t="shared" si="0"/>
        <v>127</v>
      </c>
      <c r="P53" s="33">
        <f t="shared" si="0"/>
        <v>125</v>
      </c>
      <c r="Q53" s="33">
        <f t="shared" si="0"/>
        <v>119</v>
      </c>
      <c r="R53" s="33">
        <f t="shared" si="0"/>
        <v>117</v>
      </c>
      <c r="S53" s="33">
        <f t="shared" si="0"/>
        <v>112</v>
      </c>
      <c r="T53" s="33">
        <f t="shared" si="0"/>
        <v>100</v>
      </c>
      <c r="U53" s="33">
        <f t="shared" si="0"/>
        <v>91</v>
      </c>
      <c r="V53" s="33">
        <f t="shared" si="0"/>
        <v>85</v>
      </c>
      <c r="W53" s="33">
        <f t="shared" si="0"/>
        <v>77</v>
      </c>
      <c r="X53" s="33">
        <f t="shared" si="0"/>
        <v>20</v>
      </c>
      <c r="Y53" s="33">
        <f t="shared" si="0"/>
        <v>0</v>
      </c>
    </row>
    <row r="54" ht="41.4" customHeight="1"/>
    <row r="55" ht="43.2" customHeight="1"/>
    <row r="56" ht="96.6" customHeight="1"/>
    <row r="57" ht="2" customHeight="1"/>
    <row r="58" ht="43.8" hidden="1" customHeight="1"/>
    <row r="59" ht="87" customHeight="1" spans="1:25">
      <c r="A59" s="81" t="s">
        <v>24</v>
      </c>
      <c r="B59" s="81" t="s">
        <v>25</v>
      </c>
      <c r="C59" s="81" t="s">
        <v>26</v>
      </c>
      <c r="D59" s="82" t="s">
        <v>27</v>
      </c>
      <c r="E59" s="81" t="s">
        <v>14</v>
      </c>
      <c r="F59" s="83" t="s">
        <v>37</v>
      </c>
      <c r="G59" s="83" t="s">
        <v>84</v>
      </c>
      <c r="H59" s="83" t="s">
        <v>85</v>
      </c>
      <c r="I59" s="83" t="s">
        <v>86</v>
      </c>
      <c r="J59" s="83" t="s">
        <v>87</v>
      </c>
      <c r="K59" s="83" t="s">
        <v>88</v>
      </c>
      <c r="L59" s="83" t="s">
        <v>89</v>
      </c>
      <c r="M59" s="83" t="s">
        <v>90</v>
      </c>
      <c r="N59" s="83" t="s">
        <v>91</v>
      </c>
      <c r="O59" s="83" t="s">
        <v>92</v>
      </c>
      <c r="P59" s="83" t="s">
        <v>93</v>
      </c>
      <c r="Q59" s="83" t="s">
        <v>94</v>
      </c>
      <c r="R59" s="83" t="s">
        <v>95</v>
      </c>
      <c r="S59" s="83" t="s">
        <v>96</v>
      </c>
      <c r="T59" s="83">
        <v>45662</v>
      </c>
      <c r="U59" s="83">
        <v>45693</v>
      </c>
      <c r="V59" s="83">
        <v>45721</v>
      </c>
      <c r="W59" s="83">
        <v>45752</v>
      </c>
      <c r="X59" s="83">
        <v>45782</v>
      </c>
      <c r="Y59" s="83" t="s">
        <v>97</v>
      </c>
    </row>
    <row r="60" ht="33.6" customHeight="1" spans="1:25">
      <c r="A60" s="84">
        <v>2</v>
      </c>
      <c r="B60" s="85" t="s">
        <v>38</v>
      </c>
      <c r="C60" s="85"/>
      <c r="D60" s="86" t="s">
        <v>39</v>
      </c>
      <c r="E60" s="84">
        <v>2</v>
      </c>
      <c r="F60" s="84">
        <v>2</v>
      </c>
      <c r="G60" s="87">
        <v>0</v>
      </c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 ht="43.8" customHeight="1" spans="1:25">
      <c r="A61" s="84"/>
      <c r="B61" s="85" t="s">
        <v>40</v>
      </c>
      <c r="C61" s="85"/>
      <c r="D61" s="86" t="s">
        <v>47</v>
      </c>
      <c r="E61" s="89">
        <v>4</v>
      </c>
      <c r="F61" s="84">
        <v>4</v>
      </c>
      <c r="G61" s="87">
        <v>0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</row>
    <row r="62" ht="30.6" customHeight="1" spans="1:25">
      <c r="A62" s="84"/>
      <c r="B62" s="85" t="s">
        <v>98</v>
      </c>
      <c r="C62" s="85"/>
      <c r="D62" s="86" t="s">
        <v>43</v>
      </c>
      <c r="E62" s="90">
        <v>2</v>
      </c>
      <c r="F62" s="84">
        <v>2</v>
      </c>
      <c r="G62" s="87">
        <v>0</v>
      </c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</row>
    <row r="63" ht="30.6" customHeight="1" spans="1:25">
      <c r="A63" s="84"/>
      <c r="B63" s="91" t="s">
        <v>99</v>
      </c>
      <c r="C63" s="85"/>
      <c r="D63" s="86" t="s">
        <v>39</v>
      </c>
      <c r="E63" s="84">
        <v>8</v>
      </c>
      <c r="F63" s="84">
        <v>8</v>
      </c>
      <c r="G63" s="87">
        <v>0</v>
      </c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</row>
    <row r="64" ht="39" customHeight="1" spans="1:25">
      <c r="A64" s="84"/>
      <c r="B64" s="84" t="s">
        <v>100</v>
      </c>
      <c r="C64" s="92" t="s">
        <v>101</v>
      </c>
      <c r="D64" s="86" t="s">
        <v>47</v>
      </c>
      <c r="E64" s="89">
        <v>3</v>
      </c>
      <c r="F64" s="84">
        <v>2</v>
      </c>
      <c r="G64" s="87">
        <v>0</v>
      </c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</row>
    <row r="65" s="18" customFormat="1" ht="39" customHeight="1" spans="1:25">
      <c r="A65" s="94"/>
      <c r="B65" s="94"/>
      <c r="C65" s="95"/>
      <c r="D65" s="96"/>
      <c r="E65" s="94"/>
      <c r="F65" s="97">
        <v>1</v>
      </c>
      <c r="G65" s="94"/>
      <c r="H65" s="71"/>
      <c r="I65" s="94"/>
      <c r="J65" s="94"/>
      <c r="K65" s="94"/>
      <c r="L65" s="108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ht="39" customHeight="1" spans="1:25">
      <c r="A66" s="84"/>
      <c r="B66" s="84"/>
      <c r="C66" s="92" t="s">
        <v>102</v>
      </c>
      <c r="D66" s="86" t="s">
        <v>49</v>
      </c>
      <c r="E66" s="98">
        <v>6</v>
      </c>
      <c r="F66" s="84">
        <v>6</v>
      </c>
      <c r="G66" s="88">
        <v>6</v>
      </c>
      <c r="H66" s="87">
        <v>0</v>
      </c>
      <c r="I66" s="88"/>
      <c r="J66" s="88"/>
      <c r="K66" s="88"/>
      <c r="L66" s="109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</row>
    <row r="67" ht="25.8" customHeight="1" spans="1:25">
      <c r="A67" s="84"/>
      <c r="B67" s="84"/>
      <c r="C67" s="92" t="s">
        <v>103</v>
      </c>
      <c r="D67" s="86" t="s">
        <v>41</v>
      </c>
      <c r="E67" s="99">
        <v>6</v>
      </c>
      <c r="F67" s="84">
        <v>6</v>
      </c>
      <c r="G67" s="88">
        <v>6</v>
      </c>
      <c r="H67" s="88">
        <v>6</v>
      </c>
      <c r="I67" s="87">
        <v>0</v>
      </c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</row>
    <row r="68" ht="38.4" customHeight="1" spans="1:25">
      <c r="A68" s="84"/>
      <c r="B68" s="84"/>
      <c r="C68" s="92" t="s">
        <v>131</v>
      </c>
      <c r="D68" s="86" t="s">
        <v>43</v>
      </c>
      <c r="E68" s="90">
        <v>2</v>
      </c>
      <c r="F68" s="84">
        <v>2</v>
      </c>
      <c r="G68" s="84">
        <v>2</v>
      </c>
      <c r="H68" s="84">
        <v>2</v>
      </c>
      <c r="I68" s="84">
        <v>2</v>
      </c>
      <c r="J68" s="87">
        <v>0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</row>
    <row r="69" ht="38.4" customHeight="1" spans="1:25">
      <c r="A69" s="84"/>
      <c r="B69" s="84"/>
      <c r="C69" s="92" t="s">
        <v>132</v>
      </c>
      <c r="D69" s="86" t="s">
        <v>43</v>
      </c>
      <c r="E69" s="90">
        <v>2</v>
      </c>
      <c r="F69" s="84">
        <v>2</v>
      </c>
      <c r="G69" s="84">
        <v>2</v>
      </c>
      <c r="H69" s="84">
        <v>2</v>
      </c>
      <c r="I69" s="84">
        <v>2</v>
      </c>
      <c r="J69" s="84">
        <v>2</v>
      </c>
      <c r="K69" s="87">
        <v>0</v>
      </c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</row>
    <row r="70" ht="37.2" customHeight="1" spans="1:25">
      <c r="A70" s="84"/>
      <c r="B70" s="84"/>
      <c r="C70" s="92" t="s">
        <v>53</v>
      </c>
      <c r="D70" s="86" t="s">
        <v>54</v>
      </c>
      <c r="E70" s="84">
        <v>3</v>
      </c>
      <c r="F70" s="84">
        <v>4</v>
      </c>
      <c r="G70" s="84">
        <v>4</v>
      </c>
      <c r="H70" s="84">
        <v>4</v>
      </c>
      <c r="I70" s="84">
        <v>4</v>
      </c>
      <c r="J70" s="84">
        <v>4</v>
      </c>
      <c r="K70" s="87">
        <v>0</v>
      </c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</row>
    <row r="71" s="18" customFormat="1" ht="30" customHeight="1" spans="1:25">
      <c r="A71" s="94"/>
      <c r="B71" s="94"/>
      <c r="C71" s="95"/>
      <c r="D71" s="96"/>
      <c r="E71" s="94"/>
      <c r="F71" s="94"/>
      <c r="G71" s="94"/>
      <c r="H71" s="94"/>
      <c r="I71" s="94"/>
      <c r="J71" s="110">
        <v>-1</v>
      </c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ht="30" customHeight="1" spans="1:25">
      <c r="A72" s="84"/>
      <c r="B72" s="84"/>
      <c r="C72" s="92" t="s">
        <v>133</v>
      </c>
      <c r="D72" s="86" t="s">
        <v>43</v>
      </c>
      <c r="E72" s="90">
        <v>1</v>
      </c>
      <c r="F72" s="84">
        <v>1</v>
      </c>
      <c r="G72" s="84">
        <v>1</v>
      </c>
      <c r="H72" s="84">
        <v>1</v>
      </c>
      <c r="I72" s="84">
        <v>1</v>
      </c>
      <c r="J72" s="84">
        <v>1</v>
      </c>
      <c r="K72" s="84">
        <v>1</v>
      </c>
      <c r="L72" s="87">
        <v>0</v>
      </c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</row>
    <row r="73" ht="30" customHeight="1" spans="1:25">
      <c r="A73" s="84"/>
      <c r="B73" s="84" t="s">
        <v>107</v>
      </c>
      <c r="C73" s="92" t="s">
        <v>108</v>
      </c>
      <c r="D73" s="86" t="s">
        <v>109</v>
      </c>
      <c r="E73" s="94">
        <v>5</v>
      </c>
      <c r="F73" s="84">
        <v>4</v>
      </c>
      <c r="G73" s="84">
        <v>4</v>
      </c>
      <c r="H73" s="84">
        <v>4</v>
      </c>
      <c r="I73" s="84">
        <v>4</v>
      </c>
      <c r="J73" s="84">
        <v>4</v>
      </c>
      <c r="K73" s="84">
        <v>4</v>
      </c>
      <c r="L73" s="84">
        <v>4</v>
      </c>
      <c r="M73" s="87">
        <v>0</v>
      </c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s="18" customFormat="1" ht="34.8" customHeight="1" spans="1:25">
      <c r="A74" s="94"/>
      <c r="B74" s="94"/>
      <c r="C74" s="95"/>
      <c r="D74" s="96"/>
      <c r="E74" s="94"/>
      <c r="F74" s="94"/>
      <c r="G74" s="94"/>
      <c r="H74" s="94"/>
      <c r="I74" s="94"/>
      <c r="J74" s="94"/>
      <c r="K74" s="94"/>
      <c r="L74" s="97">
        <v>1</v>
      </c>
      <c r="M74" s="94"/>
      <c r="N74" s="94"/>
      <c r="O74" s="94"/>
      <c r="P74" s="111"/>
      <c r="Q74" s="111"/>
      <c r="R74" s="111"/>
      <c r="S74" s="111"/>
      <c r="T74" s="111"/>
      <c r="U74" s="111"/>
      <c r="V74" s="111"/>
      <c r="W74" s="111"/>
      <c r="X74" s="111"/>
      <c r="Y74" s="111"/>
    </row>
    <row r="75" ht="34.8" customHeight="1" spans="1:25">
      <c r="A75" s="84"/>
      <c r="B75" s="84"/>
      <c r="C75" s="92" t="s">
        <v>110</v>
      </c>
      <c r="D75" s="86" t="s">
        <v>49</v>
      </c>
      <c r="E75" s="100">
        <v>12</v>
      </c>
      <c r="F75" s="84">
        <v>10</v>
      </c>
      <c r="G75" s="84">
        <v>10</v>
      </c>
      <c r="H75" s="84">
        <v>10</v>
      </c>
      <c r="I75" s="84">
        <v>10</v>
      </c>
      <c r="J75" s="84">
        <v>10</v>
      </c>
      <c r="K75" s="84">
        <v>10</v>
      </c>
      <c r="L75" s="84">
        <v>10</v>
      </c>
      <c r="M75" s="84">
        <v>10</v>
      </c>
      <c r="N75" s="84">
        <v>10</v>
      </c>
      <c r="O75" s="87">
        <v>0</v>
      </c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s="18" customFormat="1" ht="34.8" customHeight="1" spans="1:25">
      <c r="A76" s="94"/>
      <c r="B76" s="94"/>
      <c r="C76" s="95"/>
      <c r="D76" s="96"/>
      <c r="E76" s="94"/>
      <c r="F76" s="94"/>
      <c r="G76" s="94"/>
      <c r="H76" s="94"/>
      <c r="I76" s="94"/>
      <c r="J76" s="94"/>
      <c r="K76" s="94"/>
      <c r="L76" s="94"/>
      <c r="M76" s="94"/>
      <c r="N76" s="97">
        <v>2</v>
      </c>
      <c r="O76" s="94"/>
      <c r="P76" s="111"/>
      <c r="Q76" s="111"/>
      <c r="R76" s="111"/>
      <c r="S76" s="111"/>
      <c r="T76" s="111"/>
      <c r="U76" s="111"/>
      <c r="V76" s="111"/>
      <c r="W76" s="111"/>
      <c r="X76" s="111"/>
      <c r="Y76" s="111"/>
    </row>
    <row r="77" ht="34.8" customHeight="1" spans="1:25">
      <c r="A77" s="84"/>
      <c r="B77" s="84"/>
      <c r="C77" s="92" t="s">
        <v>111</v>
      </c>
      <c r="D77" s="86" t="s">
        <v>43</v>
      </c>
      <c r="E77" s="90">
        <v>3</v>
      </c>
      <c r="F77" s="84">
        <v>4</v>
      </c>
      <c r="G77" s="84">
        <v>4</v>
      </c>
      <c r="H77" s="84">
        <v>4</v>
      </c>
      <c r="I77" s="84">
        <v>4</v>
      </c>
      <c r="J77" s="84">
        <v>4</v>
      </c>
      <c r="K77" s="84">
        <v>4</v>
      </c>
      <c r="L77" s="84">
        <v>4</v>
      </c>
      <c r="M77" s="84">
        <v>4</v>
      </c>
      <c r="N77" s="84">
        <v>4</v>
      </c>
      <c r="O77" s="87">
        <v>0</v>
      </c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s="18" customFormat="1" ht="43.8" customHeight="1" spans="1:25">
      <c r="A78" s="94"/>
      <c r="B78" s="94"/>
      <c r="C78" s="95"/>
      <c r="D78" s="96"/>
      <c r="E78" s="94"/>
      <c r="F78" s="94"/>
      <c r="G78" s="94"/>
      <c r="H78" s="94"/>
      <c r="I78" s="94"/>
      <c r="J78" s="94"/>
      <c r="K78" s="94"/>
      <c r="L78" s="94"/>
      <c r="M78" s="94"/>
      <c r="N78" s="110">
        <v>-1</v>
      </c>
      <c r="O78" s="94"/>
      <c r="P78" s="94"/>
      <c r="Q78" s="111"/>
      <c r="R78" s="111"/>
      <c r="S78" s="111"/>
      <c r="T78" s="111"/>
      <c r="U78" s="111"/>
      <c r="V78" s="111"/>
      <c r="W78" s="111"/>
      <c r="X78" s="111"/>
      <c r="Y78" s="111"/>
    </row>
    <row r="79" ht="43.8" customHeight="1" spans="1:25">
      <c r="A79" s="84"/>
      <c r="B79" s="84"/>
      <c r="C79" s="92" t="s">
        <v>112</v>
      </c>
      <c r="D79" s="86" t="s">
        <v>43</v>
      </c>
      <c r="E79" s="90">
        <v>2</v>
      </c>
      <c r="F79" s="84">
        <v>2</v>
      </c>
      <c r="G79" s="84">
        <v>2</v>
      </c>
      <c r="H79" s="84">
        <v>2</v>
      </c>
      <c r="I79" s="84">
        <v>2</v>
      </c>
      <c r="J79" s="84">
        <v>2</v>
      </c>
      <c r="K79" s="84">
        <v>2</v>
      </c>
      <c r="L79" s="84">
        <v>2</v>
      </c>
      <c r="M79" s="84">
        <v>2</v>
      </c>
      <c r="N79" s="84">
        <v>2</v>
      </c>
      <c r="O79" s="84">
        <v>2</v>
      </c>
      <c r="P79" s="87">
        <v>0</v>
      </c>
      <c r="Q79" s="85"/>
      <c r="R79" s="85"/>
      <c r="S79" s="85"/>
      <c r="T79" s="85"/>
      <c r="U79" s="85"/>
      <c r="V79" s="85"/>
      <c r="W79" s="85"/>
      <c r="X79" s="85"/>
      <c r="Y79" s="85"/>
    </row>
    <row r="80" ht="43.8" customHeight="1" spans="1:25">
      <c r="A80" s="84"/>
      <c r="B80" s="84"/>
      <c r="C80" s="92" t="s">
        <v>53</v>
      </c>
      <c r="D80" s="86" t="s">
        <v>54</v>
      </c>
      <c r="E80" s="94">
        <v>6</v>
      </c>
      <c r="F80" s="84">
        <v>6</v>
      </c>
      <c r="G80" s="84">
        <v>6</v>
      </c>
      <c r="H80" s="84">
        <v>6</v>
      </c>
      <c r="I80" s="84">
        <v>6</v>
      </c>
      <c r="J80" s="84">
        <v>6</v>
      </c>
      <c r="K80" s="84">
        <v>6</v>
      </c>
      <c r="L80" s="84">
        <v>6</v>
      </c>
      <c r="M80" s="84">
        <v>6</v>
      </c>
      <c r="N80" s="84">
        <v>6</v>
      </c>
      <c r="O80" s="84">
        <v>6</v>
      </c>
      <c r="P80" s="84">
        <v>6</v>
      </c>
      <c r="Q80" s="87">
        <v>0</v>
      </c>
      <c r="R80" s="85"/>
      <c r="S80" s="85"/>
      <c r="T80" s="85"/>
      <c r="U80" s="85"/>
      <c r="V80" s="85"/>
      <c r="W80" s="85"/>
      <c r="X80" s="85"/>
      <c r="Y80" s="85"/>
    </row>
    <row r="81" ht="43.8" customHeight="1" spans="1:25">
      <c r="A81" s="84"/>
      <c r="B81" s="84"/>
      <c r="C81" s="92" t="s">
        <v>113</v>
      </c>
      <c r="D81" s="86" t="s">
        <v>43</v>
      </c>
      <c r="E81" s="90">
        <v>2</v>
      </c>
      <c r="F81" s="84">
        <v>2</v>
      </c>
      <c r="G81" s="84">
        <v>2</v>
      </c>
      <c r="H81" s="84">
        <v>2</v>
      </c>
      <c r="I81" s="84">
        <v>2</v>
      </c>
      <c r="J81" s="84">
        <v>2</v>
      </c>
      <c r="K81" s="84">
        <v>2</v>
      </c>
      <c r="L81" s="84">
        <v>2</v>
      </c>
      <c r="M81" s="84">
        <v>2</v>
      </c>
      <c r="N81" s="84">
        <v>2</v>
      </c>
      <c r="O81" s="84">
        <v>2</v>
      </c>
      <c r="P81" s="84">
        <v>2</v>
      </c>
      <c r="Q81" s="84">
        <v>2</v>
      </c>
      <c r="R81" s="87">
        <v>0</v>
      </c>
      <c r="S81" s="85"/>
      <c r="T81" s="85"/>
      <c r="U81" s="85"/>
      <c r="V81" s="85"/>
      <c r="W81" s="85"/>
      <c r="X81" s="85"/>
      <c r="Y81" s="85"/>
    </row>
    <row r="82" ht="33" customHeight="1" spans="1:25">
      <c r="A82" s="84"/>
      <c r="B82" s="88" t="s">
        <v>134</v>
      </c>
      <c r="C82" s="101" t="s">
        <v>115</v>
      </c>
      <c r="D82" s="86" t="s">
        <v>47</v>
      </c>
      <c r="E82" s="89">
        <v>6</v>
      </c>
      <c r="F82" s="88">
        <v>5</v>
      </c>
      <c r="G82" s="88">
        <v>5</v>
      </c>
      <c r="H82" s="88">
        <v>5</v>
      </c>
      <c r="I82" s="88">
        <v>5</v>
      </c>
      <c r="J82" s="88">
        <v>5</v>
      </c>
      <c r="K82" s="88">
        <v>5</v>
      </c>
      <c r="L82" s="88">
        <v>5</v>
      </c>
      <c r="M82" s="88">
        <v>5</v>
      </c>
      <c r="N82" s="88">
        <v>5</v>
      </c>
      <c r="O82" s="88">
        <v>5</v>
      </c>
      <c r="P82" s="88">
        <v>5</v>
      </c>
      <c r="Q82" s="88">
        <v>5</v>
      </c>
      <c r="R82" s="88">
        <v>5</v>
      </c>
      <c r="S82" s="87">
        <v>0</v>
      </c>
      <c r="T82" s="112"/>
      <c r="U82" s="112"/>
      <c r="V82" s="112"/>
      <c r="W82" s="112"/>
      <c r="X82" s="112"/>
      <c r="Y82" s="112"/>
    </row>
    <row r="83" s="18" customFormat="1" ht="33" customHeight="1" spans="1:25">
      <c r="A83" s="94"/>
      <c r="B83" s="94"/>
      <c r="C83" s="95"/>
      <c r="D83" s="96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7">
        <v>1</v>
      </c>
      <c r="S83" s="94"/>
      <c r="T83" s="94"/>
      <c r="U83" s="111"/>
      <c r="V83" s="111"/>
      <c r="W83" s="111"/>
      <c r="X83" s="111"/>
      <c r="Y83" s="111"/>
    </row>
    <row r="84" ht="33" customHeight="1" spans="1:25">
      <c r="A84" s="84"/>
      <c r="B84" s="88"/>
      <c r="C84" s="101" t="s">
        <v>116</v>
      </c>
      <c r="D84" s="86" t="s">
        <v>41</v>
      </c>
      <c r="E84" s="99">
        <v>7</v>
      </c>
      <c r="F84" s="88">
        <v>6</v>
      </c>
      <c r="G84" s="88">
        <v>6</v>
      </c>
      <c r="H84" s="88">
        <v>6</v>
      </c>
      <c r="I84" s="88">
        <v>6</v>
      </c>
      <c r="J84" s="88">
        <v>6</v>
      </c>
      <c r="K84" s="88">
        <v>6</v>
      </c>
      <c r="L84" s="88">
        <v>6</v>
      </c>
      <c r="M84" s="88">
        <v>6</v>
      </c>
      <c r="N84" s="88">
        <v>6</v>
      </c>
      <c r="O84" s="88">
        <v>6</v>
      </c>
      <c r="P84" s="88">
        <v>6</v>
      </c>
      <c r="Q84" s="88">
        <v>6</v>
      </c>
      <c r="R84" s="88">
        <v>6</v>
      </c>
      <c r="S84" s="88">
        <v>6</v>
      </c>
      <c r="T84" s="87">
        <v>0</v>
      </c>
      <c r="U84" s="112"/>
      <c r="V84" s="112"/>
      <c r="W84" s="112"/>
      <c r="X84" s="112"/>
      <c r="Y84" s="112"/>
    </row>
    <row r="85" s="18" customFormat="1" ht="24.6" customHeight="1" spans="1:25">
      <c r="A85" s="94"/>
      <c r="B85" s="94"/>
      <c r="C85" s="95"/>
      <c r="D85" s="96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7">
        <v>1</v>
      </c>
      <c r="T85" s="94"/>
      <c r="U85" s="111"/>
      <c r="V85" s="111"/>
      <c r="W85" s="111"/>
      <c r="X85" s="111"/>
      <c r="Y85" s="111"/>
    </row>
    <row r="86" ht="24.6" customHeight="1" spans="1:25">
      <c r="A86" s="84"/>
      <c r="B86" s="88"/>
      <c r="C86" s="101" t="s">
        <v>135</v>
      </c>
      <c r="D86" s="86" t="s">
        <v>49</v>
      </c>
      <c r="E86" s="98">
        <v>5</v>
      </c>
      <c r="F86" s="88">
        <v>6</v>
      </c>
      <c r="G86" s="88">
        <v>6</v>
      </c>
      <c r="H86" s="88">
        <v>6</v>
      </c>
      <c r="I86" s="88">
        <v>6</v>
      </c>
      <c r="J86" s="88">
        <v>6</v>
      </c>
      <c r="K86" s="88">
        <v>6</v>
      </c>
      <c r="L86" s="88">
        <v>6</v>
      </c>
      <c r="M86" s="88">
        <v>6</v>
      </c>
      <c r="N86" s="88">
        <v>6</v>
      </c>
      <c r="O86" s="88">
        <v>6</v>
      </c>
      <c r="P86" s="88">
        <v>6</v>
      </c>
      <c r="Q86" s="88">
        <v>6</v>
      </c>
      <c r="R86" s="88">
        <v>6</v>
      </c>
      <c r="S86" s="88">
        <v>6</v>
      </c>
      <c r="T86" s="87">
        <v>0</v>
      </c>
      <c r="U86" s="112"/>
      <c r="V86" s="112"/>
      <c r="W86" s="112"/>
      <c r="X86" s="112"/>
      <c r="Y86" s="112"/>
    </row>
    <row r="87" s="18" customFormat="1" ht="30" customHeight="1" spans="1:25">
      <c r="A87" s="94"/>
      <c r="B87" s="94"/>
      <c r="C87" s="95"/>
      <c r="D87" s="96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110">
        <v>-1</v>
      </c>
      <c r="T87" s="94"/>
      <c r="U87" s="94"/>
      <c r="V87" s="111"/>
      <c r="W87" s="111"/>
      <c r="X87" s="111"/>
      <c r="Y87" s="111"/>
    </row>
    <row r="88" ht="33.6" spans="1:25">
      <c r="A88" s="84"/>
      <c r="B88" s="88"/>
      <c r="C88" s="101" t="s">
        <v>136</v>
      </c>
      <c r="D88" s="86" t="s">
        <v>43</v>
      </c>
      <c r="E88" s="90">
        <v>6</v>
      </c>
      <c r="F88" s="88">
        <v>6</v>
      </c>
      <c r="G88" s="88">
        <v>6</v>
      </c>
      <c r="H88" s="88">
        <v>6</v>
      </c>
      <c r="I88" s="88">
        <v>6</v>
      </c>
      <c r="J88" s="88">
        <v>6</v>
      </c>
      <c r="K88" s="88">
        <v>6</v>
      </c>
      <c r="L88" s="88">
        <v>6</v>
      </c>
      <c r="M88" s="88">
        <v>6</v>
      </c>
      <c r="N88" s="88">
        <v>6</v>
      </c>
      <c r="O88" s="88">
        <v>6</v>
      </c>
      <c r="P88" s="88">
        <v>6</v>
      </c>
      <c r="Q88" s="88">
        <v>6</v>
      </c>
      <c r="R88" s="88">
        <v>6</v>
      </c>
      <c r="S88" s="88">
        <v>6</v>
      </c>
      <c r="T88" s="88">
        <v>6</v>
      </c>
      <c r="U88" s="87">
        <v>0</v>
      </c>
      <c r="V88" s="112"/>
      <c r="W88" s="112"/>
      <c r="X88" s="112"/>
      <c r="Y88" s="112"/>
    </row>
    <row r="89" ht="39" customHeight="1" spans="1:25">
      <c r="A89" s="84"/>
      <c r="B89" s="88"/>
      <c r="C89" s="101" t="s">
        <v>137</v>
      </c>
      <c r="D89" s="86" t="s">
        <v>43</v>
      </c>
      <c r="E89" s="90">
        <v>3</v>
      </c>
      <c r="F89" s="88">
        <v>3</v>
      </c>
      <c r="G89" s="88">
        <v>3</v>
      </c>
      <c r="H89" s="88">
        <v>3</v>
      </c>
      <c r="I89" s="88">
        <v>3</v>
      </c>
      <c r="J89" s="88">
        <v>3</v>
      </c>
      <c r="K89" s="88">
        <v>3</v>
      </c>
      <c r="L89" s="88">
        <v>3</v>
      </c>
      <c r="M89" s="88">
        <v>3</v>
      </c>
      <c r="N89" s="88">
        <v>3</v>
      </c>
      <c r="O89" s="88">
        <v>3</v>
      </c>
      <c r="P89" s="88">
        <v>3</v>
      </c>
      <c r="Q89" s="88">
        <v>3</v>
      </c>
      <c r="R89" s="88">
        <v>3</v>
      </c>
      <c r="S89" s="88">
        <v>3</v>
      </c>
      <c r="T89" s="88">
        <v>3</v>
      </c>
      <c r="U89" s="87">
        <v>0</v>
      </c>
      <c r="V89" s="84"/>
      <c r="W89" s="84"/>
      <c r="X89" s="84"/>
      <c r="Y89" s="84"/>
    </row>
    <row r="90" ht="39" customHeight="1" spans="1:25">
      <c r="A90" s="84"/>
      <c r="B90" s="88"/>
      <c r="C90" s="101" t="s">
        <v>53</v>
      </c>
      <c r="D90" s="86" t="s">
        <v>54</v>
      </c>
      <c r="E90" s="88">
        <v>5</v>
      </c>
      <c r="F90" s="88">
        <v>4</v>
      </c>
      <c r="G90" s="88">
        <v>4</v>
      </c>
      <c r="H90" s="88">
        <v>4</v>
      </c>
      <c r="I90" s="88">
        <v>4</v>
      </c>
      <c r="J90" s="88">
        <v>4</v>
      </c>
      <c r="K90" s="88">
        <v>4</v>
      </c>
      <c r="L90" s="88">
        <v>4</v>
      </c>
      <c r="M90" s="88">
        <v>4</v>
      </c>
      <c r="N90" s="88">
        <v>4</v>
      </c>
      <c r="O90" s="88">
        <v>4</v>
      </c>
      <c r="P90" s="88">
        <v>4</v>
      </c>
      <c r="Q90" s="88">
        <v>4</v>
      </c>
      <c r="R90" s="88">
        <v>4</v>
      </c>
      <c r="S90" s="88">
        <v>4</v>
      </c>
      <c r="T90" s="88">
        <v>4</v>
      </c>
      <c r="U90" s="88">
        <v>4</v>
      </c>
      <c r="V90" s="87">
        <v>0</v>
      </c>
      <c r="W90" s="84"/>
      <c r="X90" s="84"/>
      <c r="Y90" s="84"/>
    </row>
    <row r="91" s="18" customFormat="1" ht="39" customHeight="1" spans="1:25">
      <c r="A91" s="94"/>
      <c r="B91" s="94"/>
      <c r="C91" s="95"/>
      <c r="D91" s="9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7">
        <v>1</v>
      </c>
      <c r="V91" s="94"/>
      <c r="W91" s="94"/>
      <c r="X91" s="94"/>
      <c r="Y91" s="94"/>
    </row>
    <row r="92" ht="39" customHeight="1" spans="1:25">
      <c r="A92" s="84"/>
      <c r="B92" s="88"/>
      <c r="C92" s="101" t="s">
        <v>138</v>
      </c>
      <c r="D92" s="86" t="s">
        <v>43</v>
      </c>
      <c r="E92" s="90">
        <v>2</v>
      </c>
      <c r="F92" s="88">
        <v>2</v>
      </c>
      <c r="G92" s="88">
        <v>2</v>
      </c>
      <c r="H92" s="88">
        <v>2</v>
      </c>
      <c r="I92" s="88">
        <v>2</v>
      </c>
      <c r="J92" s="88">
        <v>2</v>
      </c>
      <c r="K92" s="88">
        <v>2</v>
      </c>
      <c r="L92" s="88">
        <v>2</v>
      </c>
      <c r="M92" s="88">
        <v>2</v>
      </c>
      <c r="N92" s="88">
        <v>2</v>
      </c>
      <c r="O92" s="88">
        <v>2</v>
      </c>
      <c r="P92" s="88">
        <v>2</v>
      </c>
      <c r="Q92" s="88">
        <v>2</v>
      </c>
      <c r="R92" s="88">
        <v>2</v>
      </c>
      <c r="S92" s="88">
        <v>2</v>
      </c>
      <c r="T92" s="88">
        <v>2</v>
      </c>
      <c r="U92" s="88">
        <v>2</v>
      </c>
      <c r="V92" s="87">
        <v>0</v>
      </c>
      <c r="W92" s="84"/>
      <c r="X92" s="84"/>
      <c r="Y92" s="84"/>
    </row>
    <row r="93" ht="34.2" customHeight="1" spans="1:25">
      <c r="A93" s="84"/>
      <c r="B93" s="88" t="s">
        <v>139</v>
      </c>
      <c r="C93" s="101" t="s">
        <v>122</v>
      </c>
      <c r="D93" s="84" t="s">
        <v>47</v>
      </c>
      <c r="E93" s="89">
        <v>4</v>
      </c>
      <c r="F93" s="84">
        <v>2</v>
      </c>
      <c r="G93" s="84">
        <v>2</v>
      </c>
      <c r="H93" s="84">
        <v>2</v>
      </c>
      <c r="I93" s="84">
        <v>2</v>
      </c>
      <c r="J93" s="84">
        <v>2</v>
      </c>
      <c r="K93" s="84">
        <v>2</v>
      </c>
      <c r="L93" s="84">
        <v>2</v>
      </c>
      <c r="M93" s="84">
        <v>2</v>
      </c>
      <c r="N93" s="84">
        <v>2</v>
      </c>
      <c r="O93" s="84">
        <v>2</v>
      </c>
      <c r="P93" s="84">
        <v>2</v>
      </c>
      <c r="Q93" s="84">
        <v>2</v>
      </c>
      <c r="R93" s="84">
        <v>2</v>
      </c>
      <c r="S93" s="84">
        <v>2</v>
      </c>
      <c r="T93" s="84">
        <v>2</v>
      </c>
      <c r="U93" s="84">
        <v>2</v>
      </c>
      <c r="V93" s="84">
        <v>2</v>
      </c>
      <c r="W93" s="87">
        <v>0</v>
      </c>
      <c r="X93" s="84"/>
      <c r="Y93" s="84"/>
    </row>
    <row r="94" s="18" customFormat="1" ht="34.2" customHeight="1" spans="1:25">
      <c r="A94" s="94"/>
      <c r="B94" s="94"/>
      <c r="C94" s="95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7">
        <v>2</v>
      </c>
      <c r="W94" s="94"/>
      <c r="X94" s="94"/>
      <c r="Y94" s="94"/>
    </row>
    <row r="95" ht="34.2" customHeight="1" spans="1:25">
      <c r="A95" s="84"/>
      <c r="B95" s="88"/>
      <c r="C95" s="101" t="s">
        <v>123</v>
      </c>
      <c r="D95" s="84" t="s">
        <v>124</v>
      </c>
      <c r="E95" s="84">
        <v>6</v>
      </c>
      <c r="F95" s="84">
        <v>6</v>
      </c>
      <c r="G95" s="84">
        <v>6</v>
      </c>
      <c r="H95" s="84">
        <v>6</v>
      </c>
      <c r="I95" s="84">
        <v>6</v>
      </c>
      <c r="J95" s="84">
        <v>6</v>
      </c>
      <c r="K95" s="84">
        <v>6</v>
      </c>
      <c r="L95" s="84">
        <v>6</v>
      </c>
      <c r="M95" s="84">
        <v>6</v>
      </c>
      <c r="N95" s="84">
        <v>6</v>
      </c>
      <c r="O95" s="84">
        <v>6</v>
      </c>
      <c r="P95" s="84">
        <v>6</v>
      </c>
      <c r="Q95" s="84">
        <v>6</v>
      </c>
      <c r="R95" s="84">
        <v>6</v>
      </c>
      <c r="S95" s="84">
        <v>6</v>
      </c>
      <c r="T95" s="84">
        <v>6</v>
      </c>
      <c r="U95" s="84">
        <v>6</v>
      </c>
      <c r="V95" s="84">
        <v>6</v>
      </c>
      <c r="W95" s="87">
        <v>0</v>
      </c>
      <c r="X95" s="84"/>
      <c r="Y95" s="84"/>
    </row>
    <row r="96" ht="34.2" customHeight="1" spans="1:25">
      <c r="A96" s="84"/>
      <c r="B96" s="88"/>
      <c r="C96" s="101" t="s">
        <v>140</v>
      </c>
      <c r="D96" s="84" t="s">
        <v>43</v>
      </c>
      <c r="E96" s="90">
        <v>3</v>
      </c>
      <c r="F96" s="84">
        <v>3</v>
      </c>
      <c r="G96" s="84">
        <v>3</v>
      </c>
      <c r="H96" s="84">
        <v>3</v>
      </c>
      <c r="I96" s="84">
        <v>3</v>
      </c>
      <c r="J96" s="84">
        <v>3</v>
      </c>
      <c r="K96" s="84">
        <v>3</v>
      </c>
      <c r="L96" s="84">
        <v>3</v>
      </c>
      <c r="M96" s="84">
        <v>3</v>
      </c>
      <c r="N96" s="84">
        <v>3</v>
      </c>
      <c r="O96" s="84">
        <v>3</v>
      </c>
      <c r="P96" s="84">
        <v>3</v>
      </c>
      <c r="Q96" s="84">
        <v>3</v>
      </c>
      <c r="R96" s="84">
        <v>3</v>
      </c>
      <c r="S96" s="84">
        <v>3</v>
      </c>
      <c r="T96" s="84">
        <v>3</v>
      </c>
      <c r="U96" s="84">
        <v>3</v>
      </c>
      <c r="V96" s="84">
        <v>3</v>
      </c>
      <c r="W96" s="84">
        <v>3</v>
      </c>
      <c r="X96" s="87">
        <v>0</v>
      </c>
      <c r="Y96" s="84"/>
    </row>
    <row r="97" ht="34.2" customHeight="1" spans="1:25">
      <c r="A97" s="84"/>
      <c r="B97" s="88"/>
      <c r="C97" s="101" t="s">
        <v>141</v>
      </c>
      <c r="D97" s="84" t="s">
        <v>43</v>
      </c>
      <c r="E97" s="90">
        <v>1</v>
      </c>
      <c r="F97" s="84">
        <v>1</v>
      </c>
      <c r="G97" s="84">
        <v>1</v>
      </c>
      <c r="H97" s="84">
        <v>1</v>
      </c>
      <c r="I97" s="84">
        <v>1</v>
      </c>
      <c r="J97" s="84">
        <v>1</v>
      </c>
      <c r="K97" s="84">
        <v>1</v>
      </c>
      <c r="L97" s="84">
        <v>1</v>
      </c>
      <c r="M97" s="84">
        <v>1</v>
      </c>
      <c r="N97" s="84">
        <v>1</v>
      </c>
      <c r="O97" s="84">
        <v>1</v>
      </c>
      <c r="P97" s="84">
        <v>1</v>
      </c>
      <c r="Q97" s="84">
        <v>1</v>
      </c>
      <c r="R97" s="84">
        <v>1</v>
      </c>
      <c r="S97" s="84">
        <v>1</v>
      </c>
      <c r="T97" s="84">
        <v>1</v>
      </c>
      <c r="U97" s="84">
        <v>1</v>
      </c>
      <c r="V97" s="84">
        <v>1</v>
      </c>
      <c r="W97" s="84">
        <v>1</v>
      </c>
      <c r="X97" s="87">
        <v>0</v>
      </c>
      <c r="Y97" s="84"/>
    </row>
    <row r="98" ht="34.2" customHeight="1" spans="1:25">
      <c r="A98" s="84"/>
      <c r="B98" s="88"/>
      <c r="C98" s="101" t="s">
        <v>53</v>
      </c>
      <c r="D98" s="86" t="s">
        <v>54</v>
      </c>
      <c r="E98" s="84">
        <v>3</v>
      </c>
      <c r="F98" s="84">
        <v>2</v>
      </c>
      <c r="G98" s="84">
        <v>2</v>
      </c>
      <c r="H98" s="84">
        <v>2</v>
      </c>
      <c r="I98" s="84">
        <v>2</v>
      </c>
      <c r="J98" s="84">
        <v>2</v>
      </c>
      <c r="K98" s="84">
        <v>2</v>
      </c>
      <c r="L98" s="84">
        <v>2</v>
      </c>
      <c r="M98" s="84">
        <v>2</v>
      </c>
      <c r="N98" s="84">
        <v>2</v>
      </c>
      <c r="O98" s="84">
        <v>2</v>
      </c>
      <c r="P98" s="84">
        <v>2</v>
      </c>
      <c r="Q98" s="84">
        <v>2</v>
      </c>
      <c r="R98" s="84">
        <v>2</v>
      </c>
      <c r="S98" s="84">
        <v>2</v>
      </c>
      <c r="T98" s="84">
        <v>2</v>
      </c>
      <c r="U98" s="84">
        <v>2</v>
      </c>
      <c r="V98" s="84">
        <v>2</v>
      </c>
      <c r="W98" s="84">
        <v>2</v>
      </c>
      <c r="X98" s="87">
        <v>0</v>
      </c>
      <c r="Y98" s="84"/>
    </row>
    <row r="99" s="18" customFormat="1" ht="34.2" customHeight="1" spans="1:25">
      <c r="A99" s="94"/>
      <c r="B99" s="94"/>
      <c r="C99" s="95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7">
        <v>1</v>
      </c>
      <c r="X99" s="94"/>
      <c r="Y99" s="94"/>
    </row>
    <row r="100" ht="34.2" customHeight="1" spans="1:25">
      <c r="A100" s="84"/>
      <c r="B100" s="88"/>
      <c r="C100" s="101" t="s">
        <v>142</v>
      </c>
      <c r="D100" s="84" t="s">
        <v>43</v>
      </c>
      <c r="E100" s="90">
        <v>1</v>
      </c>
      <c r="F100" s="84">
        <v>1</v>
      </c>
      <c r="G100" s="84">
        <v>1</v>
      </c>
      <c r="H100" s="84">
        <v>1</v>
      </c>
      <c r="I100" s="84">
        <v>1</v>
      </c>
      <c r="J100" s="84">
        <v>1</v>
      </c>
      <c r="K100" s="84">
        <v>1</v>
      </c>
      <c r="L100" s="84">
        <v>1</v>
      </c>
      <c r="M100" s="84">
        <v>1</v>
      </c>
      <c r="N100" s="84">
        <v>1</v>
      </c>
      <c r="O100" s="84">
        <v>1</v>
      </c>
      <c r="P100" s="84">
        <v>1</v>
      </c>
      <c r="Q100" s="84">
        <v>1</v>
      </c>
      <c r="R100" s="84">
        <v>1</v>
      </c>
      <c r="S100" s="84">
        <v>1</v>
      </c>
      <c r="T100" s="84">
        <v>1</v>
      </c>
      <c r="U100" s="84">
        <v>1</v>
      </c>
      <c r="V100" s="84">
        <v>1</v>
      </c>
      <c r="W100" s="84">
        <v>1</v>
      </c>
      <c r="X100" s="87">
        <v>0</v>
      </c>
      <c r="Y100" s="84"/>
    </row>
    <row r="101" ht="40.2" customHeight="1" spans="1:25">
      <c r="A101" s="8"/>
      <c r="B101" s="8" t="s">
        <v>70</v>
      </c>
      <c r="C101" s="56" t="s">
        <v>128</v>
      </c>
      <c r="D101" s="59" t="s">
        <v>74</v>
      </c>
      <c r="E101" s="8">
        <v>50</v>
      </c>
      <c r="F101" s="8">
        <v>50</v>
      </c>
      <c r="G101" s="8">
        <v>50</v>
      </c>
      <c r="H101" s="8">
        <v>50</v>
      </c>
      <c r="I101" s="8">
        <v>50</v>
      </c>
      <c r="J101" s="8">
        <v>50</v>
      </c>
      <c r="K101" s="8">
        <v>50</v>
      </c>
      <c r="L101" s="8">
        <v>50</v>
      </c>
      <c r="M101" s="8">
        <v>50</v>
      </c>
      <c r="N101" s="8">
        <v>50</v>
      </c>
      <c r="O101" s="8">
        <v>50</v>
      </c>
      <c r="P101" s="8">
        <v>50</v>
      </c>
      <c r="Q101" s="8">
        <v>50</v>
      </c>
      <c r="R101" s="8">
        <v>50</v>
      </c>
      <c r="S101" s="8">
        <v>50</v>
      </c>
      <c r="T101" s="8">
        <v>50</v>
      </c>
      <c r="U101" s="8">
        <v>50</v>
      </c>
      <c r="V101" s="8">
        <v>50</v>
      </c>
      <c r="W101" s="8">
        <v>50</v>
      </c>
      <c r="X101" s="51">
        <v>0</v>
      </c>
      <c r="Y101" s="59"/>
    </row>
    <row r="102" ht="42" customHeight="1" spans="1:25">
      <c r="A102" s="84"/>
      <c r="B102" s="84" t="s">
        <v>75</v>
      </c>
      <c r="C102" s="92" t="s">
        <v>129</v>
      </c>
      <c r="D102" s="102" t="s">
        <v>143</v>
      </c>
      <c r="E102" s="84">
        <v>13</v>
      </c>
      <c r="F102" s="84">
        <v>10</v>
      </c>
      <c r="G102" s="84">
        <v>10</v>
      </c>
      <c r="H102" s="84">
        <v>10</v>
      </c>
      <c r="I102" s="84">
        <v>10</v>
      </c>
      <c r="J102" s="84">
        <v>10</v>
      </c>
      <c r="K102" s="84">
        <v>10</v>
      </c>
      <c r="L102" s="84">
        <v>10</v>
      </c>
      <c r="M102" s="84">
        <v>10</v>
      </c>
      <c r="N102" s="84">
        <v>10</v>
      </c>
      <c r="O102" s="84">
        <v>10</v>
      </c>
      <c r="P102" s="84">
        <v>10</v>
      </c>
      <c r="Q102" s="84">
        <v>10</v>
      </c>
      <c r="R102" s="84">
        <v>10</v>
      </c>
      <c r="S102" s="84">
        <v>10</v>
      </c>
      <c r="T102" s="84">
        <v>10</v>
      </c>
      <c r="U102" s="84">
        <v>10</v>
      </c>
      <c r="V102" s="84">
        <v>10</v>
      </c>
      <c r="W102" s="84">
        <v>10</v>
      </c>
      <c r="X102" s="84">
        <v>10</v>
      </c>
      <c r="Y102" s="87">
        <v>0</v>
      </c>
    </row>
    <row r="103" s="18" customFormat="1" ht="42" customHeight="1" spans="1:25">
      <c r="A103" s="94"/>
      <c r="B103" s="94"/>
      <c r="C103" s="10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7">
        <v>3</v>
      </c>
      <c r="Y103" s="94"/>
    </row>
    <row r="104" ht="42" customHeight="1" spans="1:25">
      <c r="A104" s="84"/>
      <c r="B104" s="84"/>
      <c r="C104" s="104" t="s">
        <v>130</v>
      </c>
      <c r="D104" s="102" t="s">
        <v>143</v>
      </c>
      <c r="E104" s="84">
        <v>10</v>
      </c>
      <c r="F104" s="84">
        <v>10</v>
      </c>
      <c r="G104" s="84">
        <v>10</v>
      </c>
      <c r="H104" s="84">
        <v>10</v>
      </c>
      <c r="I104" s="84">
        <v>10</v>
      </c>
      <c r="J104" s="84">
        <v>10</v>
      </c>
      <c r="K104" s="84">
        <v>10</v>
      </c>
      <c r="L104" s="84">
        <v>10</v>
      </c>
      <c r="M104" s="84">
        <v>10</v>
      </c>
      <c r="N104" s="84">
        <v>10</v>
      </c>
      <c r="O104" s="84">
        <v>10</v>
      </c>
      <c r="P104" s="84">
        <v>10</v>
      </c>
      <c r="Q104" s="84">
        <v>10</v>
      </c>
      <c r="R104" s="84">
        <v>10</v>
      </c>
      <c r="S104" s="84">
        <v>10</v>
      </c>
      <c r="T104" s="84">
        <v>10</v>
      </c>
      <c r="U104" s="84">
        <v>10</v>
      </c>
      <c r="V104" s="84">
        <v>10</v>
      </c>
      <c r="W104" s="84">
        <v>10</v>
      </c>
      <c r="X104" s="84">
        <v>10</v>
      </c>
      <c r="Y104" s="87">
        <v>0</v>
      </c>
    </row>
    <row r="105" ht="41.4" customHeight="1" spans="4:25">
      <c r="D105" s="105" t="s">
        <v>79</v>
      </c>
      <c r="E105" s="106">
        <f>SUM(E60:E104)</f>
        <v>194</v>
      </c>
      <c r="F105" s="106">
        <f t="shared" ref="F105:Y105" si="1">SUM(F60:F104)</f>
        <v>185</v>
      </c>
      <c r="G105" s="106">
        <f t="shared" si="1"/>
        <v>166</v>
      </c>
      <c r="H105" s="106">
        <f t="shared" si="1"/>
        <v>160</v>
      </c>
      <c r="I105" s="106">
        <f t="shared" si="1"/>
        <v>154</v>
      </c>
      <c r="J105" s="106">
        <f t="shared" si="1"/>
        <v>151</v>
      </c>
      <c r="K105" s="106">
        <f t="shared" si="1"/>
        <v>146</v>
      </c>
      <c r="L105" s="106">
        <f t="shared" si="1"/>
        <v>146</v>
      </c>
      <c r="M105" s="106">
        <f t="shared" si="1"/>
        <v>141</v>
      </c>
      <c r="N105" s="106">
        <f t="shared" si="1"/>
        <v>142</v>
      </c>
      <c r="O105" s="106">
        <f t="shared" si="1"/>
        <v>127</v>
      </c>
      <c r="P105" s="106">
        <f t="shared" si="1"/>
        <v>125</v>
      </c>
      <c r="Q105" s="106">
        <f t="shared" si="1"/>
        <v>119</v>
      </c>
      <c r="R105" s="106">
        <f t="shared" si="1"/>
        <v>118</v>
      </c>
      <c r="S105" s="106">
        <f t="shared" si="1"/>
        <v>112</v>
      </c>
      <c r="T105" s="106">
        <f t="shared" si="1"/>
        <v>100</v>
      </c>
      <c r="U105" s="106">
        <f t="shared" si="1"/>
        <v>92</v>
      </c>
      <c r="V105" s="106">
        <f t="shared" si="1"/>
        <v>87</v>
      </c>
      <c r="W105" s="106">
        <f t="shared" si="1"/>
        <v>78</v>
      </c>
      <c r="X105" s="106">
        <f t="shared" si="1"/>
        <v>23</v>
      </c>
      <c r="Y105" s="106">
        <f t="shared" si="1"/>
        <v>0</v>
      </c>
    </row>
    <row r="106" ht="36" customHeight="1"/>
    <row r="107" ht="27" customHeight="1"/>
    <row r="111" ht="75" customHeight="1" spans="3:24">
      <c r="C111" s="8" t="s">
        <v>82</v>
      </c>
      <c r="D111" s="49"/>
      <c r="E111" s="107" t="s">
        <v>37</v>
      </c>
      <c r="F111" s="107" t="s">
        <v>84</v>
      </c>
      <c r="G111" s="107" t="s">
        <v>85</v>
      </c>
      <c r="H111" s="107" t="s">
        <v>86</v>
      </c>
      <c r="I111" s="107" t="s">
        <v>87</v>
      </c>
      <c r="J111" s="107" t="s">
        <v>88</v>
      </c>
      <c r="K111" s="107" t="s">
        <v>89</v>
      </c>
      <c r="L111" s="107" t="s">
        <v>90</v>
      </c>
      <c r="M111" s="107" t="s">
        <v>91</v>
      </c>
      <c r="N111" s="107" t="s">
        <v>92</v>
      </c>
      <c r="O111" s="107" t="s">
        <v>93</v>
      </c>
      <c r="P111" s="107" t="s">
        <v>94</v>
      </c>
      <c r="Q111" s="107" t="s">
        <v>95</v>
      </c>
      <c r="R111" s="107" t="s">
        <v>96</v>
      </c>
      <c r="S111" s="107">
        <v>45662</v>
      </c>
      <c r="T111" s="107">
        <v>45693</v>
      </c>
      <c r="U111" s="107">
        <v>45721</v>
      </c>
      <c r="V111" s="107">
        <v>45752</v>
      </c>
      <c r="W111" s="107">
        <v>45782</v>
      </c>
      <c r="X111" s="107" t="s">
        <v>97</v>
      </c>
    </row>
    <row r="112" ht="40.2" customHeight="1" spans="3:24">
      <c r="C112" s="8" t="s">
        <v>14</v>
      </c>
      <c r="D112" s="8">
        <v>183</v>
      </c>
      <c r="E112" s="8">
        <v>183</v>
      </c>
      <c r="F112" s="8">
        <v>165</v>
      </c>
      <c r="G112" s="8">
        <v>159</v>
      </c>
      <c r="H112" s="8">
        <v>153</v>
      </c>
      <c r="I112" s="8">
        <v>151</v>
      </c>
      <c r="J112" s="8">
        <v>145</v>
      </c>
      <c r="K112" s="8">
        <v>144</v>
      </c>
      <c r="L112" s="8">
        <v>140</v>
      </c>
      <c r="M112" s="8">
        <v>140</v>
      </c>
      <c r="N112" s="8">
        <v>127</v>
      </c>
      <c r="O112" s="8">
        <v>125</v>
      </c>
      <c r="P112" s="8">
        <v>119</v>
      </c>
      <c r="Q112" s="8">
        <v>117</v>
      </c>
      <c r="R112" s="8">
        <v>112</v>
      </c>
      <c r="S112" s="8">
        <v>100</v>
      </c>
      <c r="T112" s="8">
        <v>91</v>
      </c>
      <c r="U112" s="8">
        <v>85</v>
      </c>
      <c r="V112" s="8">
        <v>77</v>
      </c>
      <c r="W112" s="8">
        <v>20</v>
      </c>
      <c r="X112" s="8">
        <v>0</v>
      </c>
    </row>
    <row r="113" ht="36.6" customHeight="1" spans="3:24">
      <c r="C113" s="8" t="s">
        <v>15</v>
      </c>
      <c r="D113" s="8">
        <v>194</v>
      </c>
      <c r="E113" s="8">
        <v>185</v>
      </c>
      <c r="F113" s="8">
        <v>166</v>
      </c>
      <c r="G113" s="8">
        <v>160</v>
      </c>
      <c r="H113" s="8">
        <v>154</v>
      </c>
      <c r="I113" s="8">
        <v>151</v>
      </c>
      <c r="J113" s="8">
        <v>146</v>
      </c>
      <c r="K113" s="8">
        <v>146</v>
      </c>
      <c r="L113" s="8">
        <v>141</v>
      </c>
      <c r="M113" s="8">
        <v>142</v>
      </c>
      <c r="N113" s="8">
        <v>127</v>
      </c>
      <c r="O113" s="8">
        <v>125</v>
      </c>
      <c r="P113" s="8">
        <v>119</v>
      </c>
      <c r="Q113" s="8">
        <v>118</v>
      </c>
      <c r="R113" s="8">
        <v>112</v>
      </c>
      <c r="S113" s="8">
        <v>100</v>
      </c>
      <c r="T113" s="8">
        <v>92</v>
      </c>
      <c r="U113" s="8">
        <v>87</v>
      </c>
      <c r="V113" s="8">
        <v>78</v>
      </c>
      <c r="W113" s="8">
        <v>23</v>
      </c>
      <c r="X113" s="8">
        <v>0</v>
      </c>
    </row>
  </sheetData>
  <mergeCells count="29">
    <mergeCell ref="C1:D1"/>
    <mergeCell ref="C2:D2"/>
    <mergeCell ref="C3:D3"/>
    <mergeCell ref="C4:D4"/>
    <mergeCell ref="C5:D5"/>
    <mergeCell ref="B8:F8"/>
    <mergeCell ref="J8:L8"/>
    <mergeCell ref="E9:F9"/>
    <mergeCell ref="J9:L9"/>
    <mergeCell ref="E10:F10"/>
    <mergeCell ref="J10:L10"/>
    <mergeCell ref="E11:F11"/>
    <mergeCell ref="E12:F12"/>
    <mergeCell ref="E13:F13"/>
    <mergeCell ref="E14:F14"/>
    <mergeCell ref="B15:C15"/>
    <mergeCell ref="E15:F15"/>
    <mergeCell ref="A20:A52"/>
    <mergeCell ref="A60:A104"/>
    <mergeCell ref="B24:B30"/>
    <mergeCell ref="B31:B36"/>
    <mergeCell ref="B37:B43"/>
    <mergeCell ref="B44:B49"/>
    <mergeCell ref="B51:B52"/>
    <mergeCell ref="B64:B72"/>
    <mergeCell ref="B73:B81"/>
    <mergeCell ref="B82:B92"/>
    <mergeCell ref="B93:B100"/>
    <mergeCell ref="B102:B104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6"/>
  <sheetViews>
    <sheetView tabSelected="1" zoomScale="40" zoomScaleNormal="40" topLeftCell="A112" workbookViewId="0">
      <selection activeCell="E12" sqref="E12:F12"/>
    </sheetView>
  </sheetViews>
  <sheetFormatPr defaultColWidth="16.6666666666667" defaultRowHeight="15" customHeight="1"/>
  <cols>
    <col min="1" max="1" width="16.6666666666667" style="13"/>
    <col min="2" max="2" width="69" style="13" customWidth="1"/>
    <col min="3" max="3" width="46.8888888888889" style="13" customWidth="1"/>
    <col min="4" max="4" width="26.3333333333333" style="13" customWidth="1"/>
    <col min="5" max="5" width="23.4444444444444" style="13" customWidth="1"/>
    <col min="6" max="6" width="11.3055555555556" style="13" customWidth="1"/>
    <col min="7" max="7" width="12.3240740740741" style="13" customWidth="1"/>
    <col min="8" max="8" width="9.89814814814815" style="13" customWidth="1"/>
    <col min="9" max="9" width="10.8981481481481" style="13" customWidth="1"/>
    <col min="10" max="10" width="10.2962962962963" style="13" customWidth="1"/>
    <col min="11" max="11" width="11.1111111111111" style="13" customWidth="1"/>
    <col min="12" max="12" width="11.1018518518519" style="13" customWidth="1"/>
    <col min="13" max="13" width="9.88888888888889" style="13" customWidth="1"/>
    <col min="14" max="14" width="10.6944444444444" style="13" customWidth="1"/>
    <col min="15" max="16" width="11.1018518518519" style="13" customWidth="1"/>
    <col min="17" max="17" width="12.7222222222222" style="13" customWidth="1"/>
    <col min="18" max="18" width="10.3055555555556" style="13" customWidth="1"/>
    <col min="19" max="19" width="11.3148148148148" style="13" customWidth="1"/>
    <col min="20" max="20" width="12.7222222222222" style="13" customWidth="1"/>
    <col min="21" max="21" width="14.1296296296296" style="13" customWidth="1"/>
    <col min="22" max="16384" width="16.6666666666667" style="13"/>
  </cols>
  <sheetData>
    <row r="1" ht="40.95" customHeight="1" spans="2:4">
      <c r="B1" s="20" t="s">
        <v>0</v>
      </c>
      <c r="C1" s="21" t="s">
        <v>1</v>
      </c>
      <c r="D1" s="22"/>
    </row>
    <row r="2" ht="22.95" customHeight="1" spans="2:4">
      <c r="B2" s="23" t="s">
        <v>2</v>
      </c>
      <c r="C2" s="24" t="s">
        <v>144</v>
      </c>
      <c r="D2" s="25"/>
    </row>
    <row r="3" ht="19.95" customHeight="1" spans="2:4">
      <c r="B3" s="23" t="s">
        <v>4</v>
      </c>
      <c r="C3" s="24" t="s">
        <v>5</v>
      </c>
      <c r="D3" s="25"/>
    </row>
    <row r="4" ht="21" customHeight="1" spans="2:4">
      <c r="B4" s="23" t="s">
        <v>6</v>
      </c>
      <c r="C4" s="26">
        <v>45813</v>
      </c>
      <c r="D4" s="27"/>
    </row>
    <row r="5" ht="21.6" customHeight="1" spans="2:4">
      <c r="B5" s="23" t="s">
        <v>8</v>
      </c>
      <c r="C5" s="26" t="s">
        <v>145</v>
      </c>
      <c r="D5" s="27"/>
    </row>
    <row r="8" customHeight="1" spans="2:12">
      <c r="B8" s="28" t="s">
        <v>10</v>
      </c>
      <c r="C8" s="28"/>
      <c r="D8" s="28"/>
      <c r="E8" s="28"/>
      <c r="F8" s="28"/>
      <c r="I8" s="72"/>
      <c r="J8" s="73" t="s">
        <v>11</v>
      </c>
      <c r="K8" s="74"/>
      <c r="L8" s="75"/>
    </row>
    <row r="9" customHeight="1" spans="2:12">
      <c r="B9" s="29" t="s">
        <v>12</v>
      </c>
      <c r="C9" s="30" t="s">
        <v>13</v>
      </c>
      <c r="D9" s="29" t="s">
        <v>14</v>
      </c>
      <c r="E9" s="29" t="s">
        <v>15</v>
      </c>
      <c r="F9" s="29"/>
      <c r="I9" s="76"/>
      <c r="J9" s="73" t="s">
        <v>16</v>
      </c>
      <c r="K9" s="74"/>
      <c r="L9" s="75"/>
    </row>
    <row r="10" customHeight="1" spans="2:12">
      <c r="B10" s="31">
        <v>1</v>
      </c>
      <c r="C10" s="32" t="s">
        <v>17</v>
      </c>
      <c r="D10" s="33">
        <f>SUM(E26,E38)+E20/5+E23/5+E29/3+E32/2+E35/3+E43/3+E49/5+E50/5</f>
        <v>34.3333333333333</v>
      </c>
      <c r="E10" s="8">
        <f>SUM(E64,E81)+E55/5+E58/5+E69/3+E73/2+E77/3+E88/3+E95/5+E96/5</f>
        <v>34.9666666666667</v>
      </c>
      <c r="F10" s="8"/>
      <c r="I10" s="77"/>
      <c r="J10" s="73" t="s">
        <v>18</v>
      </c>
      <c r="K10" s="74"/>
      <c r="L10" s="75"/>
    </row>
    <row r="11" customHeight="1" spans="2:6">
      <c r="B11" s="31">
        <v>2</v>
      </c>
      <c r="C11" s="32" t="s">
        <v>19</v>
      </c>
      <c r="D11" s="8">
        <f>SUM(E21,E24,E31,E37)+E20/5+E23/5+E29/3+E35/3+E43/3+E47/3+E49/5+E50/5</f>
        <v>35.6666666666667</v>
      </c>
      <c r="E11" s="34">
        <f>SUM(E56,E60,E71,E80)+E55/5+E58/5+E69/3+E77/3+E88/3+E93/3+E95/5+E96/5</f>
        <v>36.8</v>
      </c>
      <c r="F11" s="35"/>
    </row>
    <row r="12" customHeight="1" spans="2:6">
      <c r="B12" s="31">
        <v>3</v>
      </c>
      <c r="C12" s="32" t="s">
        <v>20</v>
      </c>
      <c r="D12" s="8">
        <f>SUM(E22,E27,E28,E30,E33,E34,E36,E41,E42,E44,E45,E46,E48)+E20/5+E23/5+E49/5+E50/5</f>
        <v>40</v>
      </c>
      <c r="E12" s="34">
        <f>SUM(E57,E66,E68,E70,E75,E76,E79,E85,E87,E90,E91,E92,E94)+E55/5+E58/5+E95/5+E96/5</f>
        <v>39.8</v>
      </c>
      <c r="F12" s="35"/>
    </row>
    <row r="13" ht="16.8" customHeight="1" spans="2:6">
      <c r="B13" s="31">
        <v>4</v>
      </c>
      <c r="C13" s="32" t="s">
        <v>21</v>
      </c>
      <c r="D13" s="8">
        <f>SUM(E25,E39,E40)+E20/5+E23/5+E29/3+E32/2+E35/3+E43/3+E47/3+E49/5+E50/5</f>
        <v>45.6666666666667</v>
      </c>
      <c r="E13" s="34">
        <f>SUM(E62,E82,E84)+E55/5+E58/5+E69/3+E73/2+E77/3+E88/3+E93/3+E95/5+E96/5</f>
        <v>47.3</v>
      </c>
      <c r="F13" s="35"/>
    </row>
    <row r="14" s="18" customFormat="1" customHeight="1" spans="2:6">
      <c r="B14" s="36">
        <v>5</v>
      </c>
      <c r="C14" s="37" t="s">
        <v>22</v>
      </c>
      <c r="D14" s="38">
        <f>E20/5+E23/5+E49/5+E50/5+E47/3</f>
        <v>9.33333333333333</v>
      </c>
      <c r="E14" s="39">
        <f>E55/5+E58/5+E95/5+E96/5+E93/3</f>
        <v>9.13333333333333</v>
      </c>
      <c r="F14" s="40"/>
    </row>
    <row r="15" customHeight="1" spans="2:6">
      <c r="B15" s="41" t="s">
        <v>23</v>
      </c>
      <c r="C15" s="41"/>
      <c r="D15" s="42">
        <f>SUM(D10:D14)</f>
        <v>165</v>
      </c>
      <c r="E15" s="43">
        <f>SUM(E10:F14)</f>
        <v>168</v>
      </c>
      <c r="F15" s="44"/>
    </row>
    <row r="18" ht="16.95" customHeight="1"/>
    <row r="19" ht="88.2" customHeight="1" spans="1:17">
      <c r="A19" s="45" t="s">
        <v>24</v>
      </c>
      <c r="B19" s="45" t="s">
        <v>25</v>
      </c>
      <c r="C19" s="45" t="s">
        <v>26</v>
      </c>
      <c r="D19" s="46" t="s">
        <v>27</v>
      </c>
      <c r="E19" s="47" t="s">
        <v>14</v>
      </c>
      <c r="F19" s="48">
        <v>45813</v>
      </c>
      <c r="G19" s="48">
        <v>45843</v>
      </c>
      <c r="H19" s="48">
        <v>45874</v>
      </c>
      <c r="I19" s="48">
        <v>45905</v>
      </c>
      <c r="J19" s="48">
        <v>45935</v>
      </c>
      <c r="K19" s="48">
        <v>45966</v>
      </c>
      <c r="L19" s="48">
        <v>45996</v>
      </c>
      <c r="M19" s="48" t="s">
        <v>146</v>
      </c>
      <c r="N19" s="48" t="s">
        <v>147</v>
      </c>
      <c r="O19" s="48" t="s">
        <v>148</v>
      </c>
      <c r="P19" s="48" t="s">
        <v>145</v>
      </c>
      <c r="Q19" s="48" t="s">
        <v>149</v>
      </c>
    </row>
    <row r="20" ht="20.4" customHeight="1" spans="1:17">
      <c r="A20" s="8">
        <v>3</v>
      </c>
      <c r="B20" s="49" t="s">
        <v>38</v>
      </c>
      <c r="C20" s="49"/>
      <c r="D20" s="50" t="s">
        <v>39</v>
      </c>
      <c r="E20" s="8">
        <v>2</v>
      </c>
      <c r="F20" s="8">
        <v>2</v>
      </c>
      <c r="G20" s="51">
        <v>0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ht="24" customHeight="1" spans="1:17">
      <c r="A21" s="8"/>
      <c r="B21" s="49" t="s">
        <v>40</v>
      </c>
      <c r="C21" s="49"/>
      <c r="D21" s="50" t="s">
        <v>47</v>
      </c>
      <c r="E21" s="53">
        <v>4</v>
      </c>
      <c r="F21" s="8">
        <v>4</v>
      </c>
      <c r="G21" s="51">
        <v>0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t="27.6" customHeight="1" spans="1:17">
      <c r="A22" s="8"/>
      <c r="B22" s="49" t="s">
        <v>150</v>
      </c>
      <c r="C22" s="49"/>
      <c r="D22" s="50" t="s">
        <v>43</v>
      </c>
      <c r="E22" s="54">
        <v>2</v>
      </c>
      <c r="F22" s="8">
        <v>2</v>
      </c>
      <c r="G22" s="51">
        <v>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ht="27.6" customHeight="1" spans="1:17">
      <c r="A23" s="8"/>
      <c r="B23" s="55" t="s">
        <v>151</v>
      </c>
      <c r="C23" s="49"/>
      <c r="D23" s="50" t="s">
        <v>39</v>
      </c>
      <c r="E23" s="8">
        <v>8</v>
      </c>
      <c r="F23" s="8">
        <v>8</v>
      </c>
      <c r="G23" s="51">
        <v>0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t="40.8" customHeight="1" spans="1:17">
      <c r="A24" s="8"/>
      <c r="B24" s="8" t="s">
        <v>152</v>
      </c>
      <c r="C24" s="56" t="s">
        <v>153</v>
      </c>
      <c r="D24" s="50" t="s">
        <v>47</v>
      </c>
      <c r="E24" s="53">
        <v>2</v>
      </c>
      <c r="F24" s="8">
        <v>2</v>
      </c>
      <c r="G24" s="51">
        <v>0</v>
      </c>
      <c r="I24" s="52"/>
      <c r="J24" s="52"/>
      <c r="K24" s="52"/>
      <c r="L24" s="52"/>
      <c r="M24" s="52"/>
      <c r="N24" s="52"/>
      <c r="O24" s="52"/>
      <c r="P24" s="52"/>
      <c r="Q24" s="52"/>
    </row>
    <row r="25" ht="28" customHeight="1" spans="1:17">
      <c r="A25" s="8"/>
      <c r="B25" s="8"/>
      <c r="C25" s="56" t="s">
        <v>154</v>
      </c>
      <c r="D25" s="50" t="s">
        <v>49</v>
      </c>
      <c r="E25" s="57">
        <v>8</v>
      </c>
      <c r="F25" s="8">
        <v>8</v>
      </c>
      <c r="G25" s="52">
        <v>8</v>
      </c>
      <c r="H25" s="51">
        <v>0</v>
      </c>
      <c r="I25" s="52"/>
      <c r="J25" s="52"/>
      <c r="K25" s="52"/>
      <c r="L25" s="78"/>
      <c r="M25" s="52"/>
      <c r="N25" s="52"/>
      <c r="O25" s="52"/>
      <c r="P25" s="52"/>
      <c r="Q25" s="52"/>
    </row>
    <row r="26" ht="28.2" customHeight="1" spans="1:17">
      <c r="A26" s="8"/>
      <c r="B26" s="8"/>
      <c r="C26" s="56" t="s">
        <v>155</v>
      </c>
      <c r="D26" s="50" t="s">
        <v>41</v>
      </c>
      <c r="E26" s="58">
        <v>8</v>
      </c>
      <c r="F26" s="8">
        <v>8</v>
      </c>
      <c r="G26" s="52">
        <v>8</v>
      </c>
      <c r="H26" s="51">
        <v>0</v>
      </c>
      <c r="I26" s="59"/>
      <c r="J26" s="52"/>
      <c r="K26" s="52"/>
      <c r="L26" s="52"/>
      <c r="M26" s="52"/>
      <c r="N26" s="52"/>
      <c r="O26" s="52"/>
      <c r="P26" s="52"/>
      <c r="Q26" s="52"/>
    </row>
    <row r="27" ht="41.4" customHeight="1" spans="1:17">
      <c r="A27" s="8"/>
      <c r="B27" s="8"/>
      <c r="C27" s="56" t="s">
        <v>156</v>
      </c>
      <c r="D27" s="50" t="s">
        <v>43</v>
      </c>
      <c r="E27" s="54">
        <v>3</v>
      </c>
      <c r="F27" s="8">
        <v>3</v>
      </c>
      <c r="G27" s="8">
        <v>3</v>
      </c>
      <c r="H27" s="51">
        <v>0</v>
      </c>
      <c r="I27" s="59"/>
      <c r="J27" s="59"/>
      <c r="K27" s="52"/>
      <c r="L27" s="52"/>
      <c r="M27" s="52"/>
      <c r="N27" s="52"/>
      <c r="O27" s="52"/>
      <c r="P27" s="52"/>
      <c r="Q27" s="52"/>
    </row>
    <row r="28" ht="33.6" customHeight="1" spans="1:17">
      <c r="A28" s="8"/>
      <c r="B28" s="8"/>
      <c r="C28" s="56" t="s">
        <v>157</v>
      </c>
      <c r="D28" s="50" t="s">
        <v>43</v>
      </c>
      <c r="E28" s="54">
        <v>2</v>
      </c>
      <c r="F28" s="8">
        <v>2</v>
      </c>
      <c r="G28" s="8">
        <v>2</v>
      </c>
      <c r="H28" s="51">
        <v>0</v>
      </c>
      <c r="I28" s="59"/>
      <c r="J28" s="59"/>
      <c r="K28" s="59"/>
      <c r="L28" s="52"/>
      <c r="M28" s="52"/>
      <c r="N28" s="52"/>
      <c r="O28" s="52"/>
      <c r="P28" s="52"/>
      <c r="Q28" s="52"/>
    </row>
    <row r="29" ht="24.6" customHeight="1" spans="1:17">
      <c r="A29" s="8"/>
      <c r="B29" s="8"/>
      <c r="C29" s="56" t="s">
        <v>53</v>
      </c>
      <c r="D29" s="50" t="s">
        <v>54</v>
      </c>
      <c r="E29" s="59">
        <v>6</v>
      </c>
      <c r="F29" s="8">
        <v>6</v>
      </c>
      <c r="G29" s="8">
        <v>6</v>
      </c>
      <c r="H29" s="8">
        <v>6</v>
      </c>
      <c r="I29" s="51">
        <v>0</v>
      </c>
      <c r="J29" s="59"/>
      <c r="K29" s="59"/>
      <c r="L29" s="59"/>
      <c r="M29" s="52"/>
      <c r="N29" s="52"/>
      <c r="O29" s="52"/>
      <c r="P29" s="52"/>
      <c r="Q29" s="52"/>
    </row>
    <row r="30" ht="37.2" customHeight="1" spans="1:17">
      <c r="A30" s="8"/>
      <c r="B30" s="8"/>
      <c r="C30" s="56" t="s">
        <v>158</v>
      </c>
      <c r="D30" s="50" t="s">
        <v>43</v>
      </c>
      <c r="E30" s="54">
        <v>1</v>
      </c>
      <c r="F30" s="8">
        <v>1</v>
      </c>
      <c r="G30" s="8">
        <v>1</v>
      </c>
      <c r="H30" s="8">
        <v>1</v>
      </c>
      <c r="I30" s="51">
        <v>0</v>
      </c>
      <c r="J30" s="59"/>
      <c r="K30" s="59"/>
      <c r="L30" s="59"/>
      <c r="M30" s="52"/>
      <c r="N30" s="52"/>
      <c r="O30" s="52"/>
      <c r="P30" s="52"/>
      <c r="Q30" s="52"/>
    </row>
    <row r="31" ht="40.2" customHeight="1" spans="1:17">
      <c r="A31" s="8"/>
      <c r="B31" s="8" t="s">
        <v>159</v>
      </c>
      <c r="C31" s="56" t="s">
        <v>160</v>
      </c>
      <c r="D31" s="50" t="s">
        <v>161</v>
      </c>
      <c r="E31" s="53">
        <v>3</v>
      </c>
      <c r="F31" s="8">
        <v>3</v>
      </c>
      <c r="G31" s="8">
        <v>3</v>
      </c>
      <c r="H31" s="8">
        <v>3</v>
      </c>
      <c r="I31" s="8">
        <v>3</v>
      </c>
      <c r="J31" s="51">
        <v>0</v>
      </c>
      <c r="K31" s="59"/>
      <c r="L31" s="59"/>
      <c r="M31" s="59"/>
      <c r="N31" s="79"/>
      <c r="O31" s="79"/>
      <c r="P31" s="49"/>
      <c r="Q31" s="49"/>
    </row>
    <row r="32" ht="33.6" customHeight="1" spans="1:17">
      <c r="A32" s="8"/>
      <c r="B32" s="8"/>
      <c r="C32" s="56" t="s">
        <v>162</v>
      </c>
      <c r="D32" s="50" t="s">
        <v>124</v>
      </c>
      <c r="E32" s="59">
        <v>6</v>
      </c>
      <c r="F32" s="8">
        <v>6</v>
      </c>
      <c r="G32" s="8">
        <v>6</v>
      </c>
      <c r="H32" s="8">
        <v>6</v>
      </c>
      <c r="I32" s="8">
        <v>6</v>
      </c>
      <c r="J32" s="51">
        <v>0</v>
      </c>
      <c r="K32" s="59"/>
      <c r="L32" s="59"/>
      <c r="M32" s="59"/>
      <c r="N32" s="59"/>
      <c r="O32" s="59"/>
      <c r="P32" s="49"/>
      <c r="Q32" s="49"/>
    </row>
    <row r="33" ht="44.4" customHeight="1" spans="1:17">
      <c r="A33" s="8"/>
      <c r="B33" s="8"/>
      <c r="C33" s="56" t="s">
        <v>163</v>
      </c>
      <c r="D33" s="50" t="s">
        <v>43</v>
      </c>
      <c r="E33" s="54">
        <v>4</v>
      </c>
      <c r="F33" s="8">
        <v>4</v>
      </c>
      <c r="G33" s="8">
        <v>4</v>
      </c>
      <c r="H33" s="8">
        <v>4</v>
      </c>
      <c r="I33" s="8">
        <v>4</v>
      </c>
      <c r="J33" s="8">
        <v>4</v>
      </c>
      <c r="K33" s="51">
        <v>0</v>
      </c>
      <c r="L33" s="59"/>
      <c r="M33" s="59"/>
      <c r="N33" s="59"/>
      <c r="O33" s="59"/>
      <c r="P33" s="79"/>
      <c r="Q33" s="49"/>
    </row>
    <row r="34" ht="33.6" customHeight="1" spans="1:17">
      <c r="A34" s="8"/>
      <c r="B34" s="8"/>
      <c r="C34" s="56" t="s">
        <v>164</v>
      </c>
      <c r="D34" s="50" t="s">
        <v>43</v>
      </c>
      <c r="E34" s="54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51">
        <v>0</v>
      </c>
      <c r="L34" s="59"/>
      <c r="M34" s="59"/>
      <c r="N34" s="59"/>
      <c r="O34" s="59"/>
      <c r="P34" s="59"/>
      <c r="Q34" s="49"/>
    </row>
    <row r="35" ht="33.6" customHeight="1" spans="1:17">
      <c r="A35" s="8"/>
      <c r="B35" s="8"/>
      <c r="C35" s="56" t="s">
        <v>53</v>
      </c>
      <c r="D35" s="50" t="s">
        <v>54</v>
      </c>
      <c r="E35" s="59">
        <v>6</v>
      </c>
      <c r="F35" s="8">
        <v>6</v>
      </c>
      <c r="G35" s="8">
        <v>6</v>
      </c>
      <c r="H35" s="8">
        <v>6</v>
      </c>
      <c r="I35" s="8">
        <v>6</v>
      </c>
      <c r="J35" s="8">
        <v>6</v>
      </c>
      <c r="K35" s="8">
        <v>6</v>
      </c>
      <c r="L35" s="51">
        <v>0</v>
      </c>
      <c r="M35" s="59"/>
      <c r="N35" s="59"/>
      <c r="O35" s="59"/>
      <c r="P35" s="59"/>
      <c r="Q35" s="59"/>
    </row>
    <row r="36" ht="33.6" customHeight="1" spans="1:17">
      <c r="A36" s="8"/>
      <c r="B36" s="8"/>
      <c r="C36" s="56" t="s">
        <v>165</v>
      </c>
      <c r="D36" s="50" t="s">
        <v>43</v>
      </c>
      <c r="E36" s="54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51">
        <v>0</v>
      </c>
      <c r="M36" s="59"/>
      <c r="N36" s="59"/>
      <c r="O36" s="59"/>
      <c r="P36" s="59"/>
      <c r="Q36" s="59"/>
    </row>
    <row r="37" ht="76" customHeight="1" spans="1:17">
      <c r="A37" s="8"/>
      <c r="B37" s="50" t="s">
        <v>166</v>
      </c>
      <c r="C37" s="60" t="s">
        <v>167</v>
      </c>
      <c r="D37" s="50" t="s">
        <v>47</v>
      </c>
      <c r="E37" s="53">
        <v>8</v>
      </c>
      <c r="F37" s="52">
        <v>8</v>
      </c>
      <c r="G37" s="52">
        <v>8</v>
      </c>
      <c r="H37" s="52">
        <v>8</v>
      </c>
      <c r="I37" s="52">
        <v>8</v>
      </c>
      <c r="J37" s="52">
        <v>8</v>
      </c>
      <c r="K37" s="52">
        <v>8</v>
      </c>
      <c r="L37" s="52">
        <v>8</v>
      </c>
      <c r="M37" s="51">
        <v>0</v>
      </c>
      <c r="N37" s="59"/>
      <c r="O37" s="59"/>
      <c r="P37" s="59"/>
      <c r="Q37" s="59"/>
    </row>
    <row r="38" ht="36.6" customHeight="1" spans="1:17">
      <c r="A38" s="8"/>
      <c r="B38" s="52"/>
      <c r="C38" s="60" t="s">
        <v>168</v>
      </c>
      <c r="D38" s="50" t="s">
        <v>41</v>
      </c>
      <c r="E38" s="58">
        <v>8</v>
      </c>
      <c r="F38" s="52">
        <v>8</v>
      </c>
      <c r="G38" s="52">
        <v>8</v>
      </c>
      <c r="H38" s="52">
        <v>8</v>
      </c>
      <c r="I38" s="52">
        <v>8</v>
      </c>
      <c r="J38" s="52">
        <v>8</v>
      </c>
      <c r="K38" s="52">
        <v>8</v>
      </c>
      <c r="L38" s="52">
        <v>8</v>
      </c>
      <c r="M38" s="52">
        <v>8</v>
      </c>
      <c r="N38" s="51">
        <v>0</v>
      </c>
      <c r="O38" s="52"/>
      <c r="P38" s="52"/>
      <c r="Q38" s="52"/>
    </row>
    <row r="39" ht="36.6" customHeight="1" spans="1:17">
      <c r="A39" s="8"/>
      <c r="B39" s="52"/>
      <c r="C39" s="60" t="s">
        <v>169</v>
      </c>
      <c r="D39" s="50" t="s">
        <v>49</v>
      </c>
      <c r="E39" s="61">
        <v>8</v>
      </c>
      <c r="F39" s="52">
        <v>8</v>
      </c>
      <c r="G39" s="52">
        <v>8</v>
      </c>
      <c r="H39" s="52">
        <v>8</v>
      </c>
      <c r="I39" s="52">
        <v>8</v>
      </c>
      <c r="J39" s="52">
        <v>8</v>
      </c>
      <c r="K39" s="52">
        <v>8</v>
      </c>
      <c r="L39" s="52">
        <v>8</v>
      </c>
      <c r="M39" s="52">
        <v>8</v>
      </c>
      <c r="N39" s="51">
        <v>0</v>
      </c>
      <c r="O39" s="59"/>
      <c r="P39" s="52"/>
      <c r="Q39" s="52"/>
    </row>
    <row r="40" ht="45.6" customHeight="1" spans="1:17">
      <c r="A40" s="8"/>
      <c r="B40" s="52"/>
      <c r="C40" s="60" t="s">
        <v>170</v>
      </c>
      <c r="D40" s="50" t="s">
        <v>49</v>
      </c>
      <c r="E40" s="61">
        <v>8</v>
      </c>
      <c r="F40" s="52">
        <v>8</v>
      </c>
      <c r="G40" s="52">
        <v>8</v>
      </c>
      <c r="H40" s="52">
        <v>8</v>
      </c>
      <c r="I40" s="52">
        <v>8</v>
      </c>
      <c r="J40" s="52">
        <v>8</v>
      </c>
      <c r="K40" s="52">
        <v>8</v>
      </c>
      <c r="L40" s="52">
        <v>8</v>
      </c>
      <c r="M40" s="52">
        <v>8</v>
      </c>
      <c r="N40" s="52">
        <v>8</v>
      </c>
      <c r="O40" s="51">
        <v>0</v>
      </c>
      <c r="P40" s="52"/>
      <c r="Q40" s="52"/>
    </row>
    <row r="41" ht="82" customHeight="1" spans="1:17">
      <c r="A41" s="8"/>
      <c r="B41" s="52"/>
      <c r="C41" s="60" t="s">
        <v>171</v>
      </c>
      <c r="D41" s="50" t="s">
        <v>43</v>
      </c>
      <c r="E41" s="54">
        <v>6</v>
      </c>
      <c r="F41" s="52">
        <v>6</v>
      </c>
      <c r="G41" s="52">
        <v>6</v>
      </c>
      <c r="H41" s="52">
        <v>6</v>
      </c>
      <c r="I41" s="52">
        <v>6</v>
      </c>
      <c r="J41" s="52">
        <v>6</v>
      </c>
      <c r="K41" s="52">
        <v>6</v>
      </c>
      <c r="L41" s="52">
        <v>6</v>
      </c>
      <c r="M41" s="52">
        <v>6</v>
      </c>
      <c r="N41" s="52">
        <v>6</v>
      </c>
      <c r="O41" s="51">
        <v>0</v>
      </c>
      <c r="P41" s="52"/>
      <c r="Q41" s="52"/>
    </row>
    <row r="42" ht="79" customHeight="1" spans="1:17">
      <c r="A42" s="8"/>
      <c r="B42" s="52"/>
      <c r="C42" s="60" t="s">
        <v>172</v>
      </c>
      <c r="D42" s="50" t="s">
        <v>43</v>
      </c>
      <c r="E42" s="54">
        <v>3</v>
      </c>
      <c r="F42" s="52">
        <v>3</v>
      </c>
      <c r="G42" s="52">
        <v>3</v>
      </c>
      <c r="H42" s="52">
        <v>3</v>
      </c>
      <c r="I42" s="52">
        <v>3</v>
      </c>
      <c r="J42" s="52">
        <v>3</v>
      </c>
      <c r="K42" s="52">
        <v>3</v>
      </c>
      <c r="L42" s="52">
        <v>3</v>
      </c>
      <c r="M42" s="52">
        <v>3</v>
      </c>
      <c r="N42" s="52">
        <v>3</v>
      </c>
      <c r="O42" s="52">
        <v>3</v>
      </c>
      <c r="P42" s="51">
        <v>0</v>
      </c>
      <c r="Q42" s="52"/>
    </row>
    <row r="43" ht="34.2" customHeight="1" spans="1:17">
      <c r="A43" s="8"/>
      <c r="B43" s="52"/>
      <c r="C43" s="60" t="s">
        <v>53</v>
      </c>
      <c r="D43" s="50" t="s">
        <v>54</v>
      </c>
      <c r="E43" s="52">
        <v>16</v>
      </c>
      <c r="F43" s="52">
        <v>16</v>
      </c>
      <c r="G43" s="52">
        <v>16</v>
      </c>
      <c r="H43" s="52">
        <v>16</v>
      </c>
      <c r="I43" s="52">
        <v>16</v>
      </c>
      <c r="J43" s="52">
        <v>16</v>
      </c>
      <c r="K43" s="52">
        <v>16</v>
      </c>
      <c r="L43" s="52">
        <v>16</v>
      </c>
      <c r="M43" s="52">
        <v>16</v>
      </c>
      <c r="N43" s="52">
        <v>16</v>
      </c>
      <c r="O43" s="52">
        <v>16</v>
      </c>
      <c r="P43" s="51">
        <v>0</v>
      </c>
      <c r="Q43" s="52"/>
    </row>
    <row r="44" ht="75" customHeight="1" spans="1:17">
      <c r="A44" s="8"/>
      <c r="B44" s="52"/>
      <c r="C44" s="60" t="s">
        <v>173</v>
      </c>
      <c r="D44" s="50" t="s">
        <v>43</v>
      </c>
      <c r="E44" s="54">
        <v>2</v>
      </c>
      <c r="F44" s="52">
        <v>2</v>
      </c>
      <c r="G44" s="52">
        <v>2</v>
      </c>
      <c r="H44" s="52">
        <v>2</v>
      </c>
      <c r="I44" s="52">
        <v>2</v>
      </c>
      <c r="J44" s="52">
        <v>2</v>
      </c>
      <c r="K44" s="52">
        <v>2</v>
      </c>
      <c r="L44" s="52">
        <v>2</v>
      </c>
      <c r="M44" s="52">
        <v>2</v>
      </c>
      <c r="N44" s="52">
        <v>2</v>
      </c>
      <c r="O44" s="52">
        <v>2</v>
      </c>
      <c r="P44" s="52">
        <v>2</v>
      </c>
      <c r="Q44" s="51">
        <v>0</v>
      </c>
    </row>
    <row r="45" ht="40.2" customHeight="1" spans="1:17">
      <c r="A45" s="8"/>
      <c r="B45" s="52" t="s">
        <v>174</v>
      </c>
      <c r="C45" s="60" t="s">
        <v>175</v>
      </c>
      <c r="D45" s="59" t="s">
        <v>43</v>
      </c>
      <c r="E45" s="54">
        <v>4</v>
      </c>
      <c r="F45" s="8">
        <v>4</v>
      </c>
      <c r="G45" s="8">
        <v>4</v>
      </c>
      <c r="H45" s="51">
        <v>0</v>
      </c>
      <c r="I45" s="8"/>
      <c r="J45" s="8"/>
      <c r="K45" s="8"/>
      <c r="L45" s="8"/>
      <c r="M45" s="8"/>
      <c r="N45" s="8"/>
      <c r="O45" s="8"/>
      <c r="P45" s="8"/>
      <c r="Q45" s="8"/>
    </row>
    <row r="46" ht="40.2" customHeight="1" spans="1:17">
      <c r="A46" s="8"/>
      <c r="B46" s="52"/>
      <c r="C46" s="60" t="s">
        <v>176</v>
      </c>
      <c r="D46" s="59" t="s">
        <v>43</v>
      </c>
      <c r="E46" s="54">
        <v>2</v>
      </c>
      <c r="F46" s="8">
        <v>2</v>
      </c>
      <c r="G46" s="8">
        <v>2</v>
      </c>
      <c r="H46" s="8">
        <v>2</v>
      </c>
      <c r="I46" s="51">
        <v>0</v>
      </c>
      <c r="J46" s="8"/>
      <c r="K46" s="8"/>
      <c r="L46" s="8"/>
      <c r="M46" s="8"/>
      <c r="N46" s="8"/>
      <c r="O46" s="8"/>
      <c r="P46" s="8"/>
      <c r="Q46" s="8"/>
    </row>
    <row r="47" ht="40.2" customHeight="1" spans="1:17">
      <c r="A47" s="8"/>
      <c r="B47" s="52"/>
      <c r="C47" s="60" t="s">
        <v>53</v>
      </c>
      <c r="D47" s="50" t="s">
        <v>177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51">
        <v>0</v>
      </c>
      <c r="M47" s="8"/>
      <c r="N47" s="8"/>
      <c r="O47" s="8"/>
      <c r="P47" s="8"/>
      <c r="Q47" s="8"/>
    </row>
    <row r="48" ht="40.2" customHeight="1" spans="1:17">
      <c r="A48" s="8"/>
      <c r="B48" s="52"/>
      <c r="C48" s="60" t="s">
        <v>178</v>
      </c>
      <c r="D48" s="59" t="s">
        <v>43</v>
      </c>
      <c r="E48" s="54">
        <v>2</v>
      </c>
      <c r="F48" s="8">
        <v>2</v>
      </c>
      <c r="G48" s="62">
        <v>2</v>
      </c>
      <c r="H48" s="8">
        <v>2</v>
      </c>
      <c r="I48" s="8">
        <v>8</v>
      </c>
      <c r="J48" s="8">
        <v>2</v>
      </c>
      <c r="K48" s="8">
        <v>2</v>
      </c>
      <c r="L48" s="8">
        <v>2</v>
      </c>
      <c r="M48" s="51">
        <v>0</v>
      </c>
      <c r="N48" s="8"/>
      <c r="O48" s="8"/>
      <c r="P48" s="8"/>
      <c r="Q48" s="8"/>
    </row>
    <row r="49" ht="40.2" customHeight="1" spans="1:17">
      <c r="A49" s="8"/>
      <c r="B49" s="8" t="s">
        <v>75</v>
      </c>
      <c r="C49" s="56" t="s">
        <v>179</v>
      </c>
      <c r="D49" s="63" t="s">
        <v>77</v>
      </c>
      <c r="E49" s="8">
        <v>10</v>
      </c>
      <c r="F49" s="8">
        <v>10</v>
      </c>
      <c r="G49" s="8">
        <v>10</v>
      </c>
      <c r="H49" s="8">
        <v>10</v>
      </c>
      <c r="I49" s="8">
        <v>10</v>
      </c>
      <c r="J49" s="8">
        <v>10</v>
      </c>
      <c r="K49" s="8">
        <v>10</v>
      </c>
      <c r="L49" s="8">
        <v>10</v>
      </c>
      <c r="M49" s="8">
        <v>10</v>
      </c>
      <c r="N49" s="8">
        <v>10</v>
      </c>
      <c r="O49" s="8">
        <v>10</v>
      </c>
      <c r="P49" s="8">
        <v>10</v>
      </c>
      <c r="Q49" s="51">
        <v>0</v>
      </c>
    </row>
    <row r="50" ht="40.2" customHeight="1" spans="1:17">
      <c r="A50" s="8"/>
      <c r="B50" s="8"/>
      <c r="C50" s="64" t="s">
        <v>180</v>
      </c>
      <c r="D50" s="63" t="s">
        <v>77</v>
      </c>
      <c r="E50" s="8">
        <v>10</v>
      </c>
      <c r="F50" s="8">
        <v>10</v>
      </c>
      <c r="G50" s="8">
        <v>10</v>
      </c>
      <c r="H50" s="8">
        <v>10</v>
      </c>
      <c r="I50" s="8">
        <v>10</v>
      </c>
      <c r="J50" s="8">
        <v>10</v>
      </c>
      <c r="K50" s="8">
        <v>10</v>
      </c>
      <c r="L50" s="8">
        <v>10</v>
      </c>
      <c r="M50" s="8">
        <v>10</v>
      </c>
      <c r="N50" s="8">
        <v>10</v>
      </c>
      <c r="O50" s="8">
        <v>10</v>
      </c>
      <c r="P50" s="8">
        <v>10</v>
      </c>
      <c r="Q50" s="51">
        <v>0</v>
      </c>
    </row>
    <row r="51" ht="39" customHeight="1" spans="4:17">
      <c r="D51" s="65" t="s">
        <v>79</v>
      </c>
      <c r="E51" s="33">
        <f>SUM(E20:E50)</f>
        <v>165</v>
      </c>
      <c r="F51" s="33">
        <f t="shared" ref="F51:Q51" si="0">SUM(F20:F50)</f>
        <v>165</v>
      </c>
      <c r="G51" s="33">
        <f t="shared" si="0"/>
        <v>147</v>
      </c>
      <c r="H51" s="33">
        <f t="shared" si="0"/>
        <v>122</v>
      </c>
      <c r="I51" s="33">
        <f t="shared" si="0"/>
        <v>119</v>
      </c>
      <c r="J51" s="33">
        <f t="shared" si="0"/>
        <v>104</v>
      </c>
      <c r="K51" s="33">
        <f t="shared" si="0"/>
        <v>98</v>
      </c>
      <c r="L51" s="33">
        <f t="shared" si="0"/>
        <v>81</v>
      </c>
      <c r="M51" s="33">
        <f t="shared" si="0"/>
        <v>71</v>
      </c>
      <c r="N51" s="33">
        <f t="shared" si="0"/>
        <v>55</v>
      </c>
      <c r="O51" s="33">
        <f t="shared" si="0"/>
        <v>41</v>
      </c>
      <c r="P51" s="33">
        <f t="shared" si="0"/>
        <v>22</v>
      </c>
      <c r="Q51" s="33">
        <f t="shared" si="0"/>
        <v>0</v>
      </c>
    </row>
    <row r="52" ht="41.4" customHeight="1"/>
    <row r="53" ht="43.2" customHeight="1"/>
    <row r="54" ht="57.65" spans="1:17">
      <c r="A54" s="45" t="s">
        <v>24</v>
      </c>
      <c r="B54" s="45" t="s">
        <v>25</v>
      </c>
      <c r="C54" s="45" t="s">
        <v>26</v>
      </c>
      <c r="D54" s="46" t="s">
        <v>27</v>
      </c>
      <c r="E54" s="47" t="s">
        <v>80</v>
      </c>
      <c r="F54" s="48">
        <v>45813</v>
      </c>
      <c r="G54" s="48">
        <v>45843</v>
      </c>
      <c r="H54" s="48">
        <v>45874</v>
      </c>
      <c r="I54" s="48">
        <v>45905</v>
      </c>
      <c r="J54" s="48">
        <v>45935</v>
      </c>
      <c r="K54" s="48">
        <v>45966</v>
      </c>
      <c r="L54" s="48">
        <v>45996</v>
      </c>
      <c r="M54" s="48" t="s">
        <v>146</v>
      </c>
      <c r="N54" s="48" t="s">
        <v>147</v>
      </c>
      <c r="O54" s="48" t="s">
        <v>148</v>
      </c>
      <c r="P54" s="48" t="s">
        <v>145</v>
      </c>
      <c r="Q54" s="48" t="s">
        <v>149</v>
      </c>
    </row>
    <row r="55" ht="28" customHeight="1" spans="1:17">
      <c r="A55" s="8">
        <v>3</v>
      </c>
      <c r="B55" s="49" t="s">
        <v>38</v>
      </c>
      <c r="C55" s="49"/>
      <c r="D55" s="50" t="s">
        <v>39</v>
      </c>
      <c r="E55" s="8">
        <v>2</v>
      </c>
      <c r="F55" s="8">
        <v>2</v>
      </c>
      <c r="G55" s="51">
        <v>0</v>
      </c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t="28" customHeight="1" spans="1:17">
      <c r="A56" s="8"/>
      <c r="B56" s="49" t="s">
        <v>40</v>
      </c>
      <c r="C56" s="49"/>
      <c r="D56" s="50" t="s">
        <v>47</v>
      </c>
      <c r="E56" s="53">
        <v>4</v>
      </c>
      <c r="F56" s="8">
        <v>4</v>
      </c>
      <c r="G56" s="51">
        <v>0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ht="34" customHeight="1" spans="1:17">
      <c r="A57" s="8"/>
      <c r="B57" s="49" t="s">
        <v>150</v>
      </c>
      <c r="C57" s="49"/>
      <c r="D57" s="50" t="s">
        <v>43</v>
      </c>
      <c r="E57" s="54">
        <v>2</v>
      </c>
      <c r="F57" s="8">
        <v>2</v>
      </c>
      <c r="G57" s="51">
        <v>0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</row>
    <row r="58" ht="33.6" customHeight="1" spans="1:17">
      <c r="A58" s="8"/>
      <c r="B58" s="55" t="s">
        <v>151</v>
      </c>
      <c r="C58" s="49"/>
      <c r="D58" s="50" t="s">
        <v>39</v>
      </c>
      <c r="E58" s="8">
        <v>7</v>
      </c>
      <c r="F58" s="8">
        <v>8</v>
      </c>
      <c r="G58" s="51">
        <v>0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s="18" customFormat="1" ht="43.8" customHeight="1" spans="1:17">
      <c r="A59" s="59"/>
      <c r="B59" s="66"/>
      <c r="C59" s="67"/>
      <c r="D59" s="68"/>
      <c r="E59" s="59"/>
      <c r="F59" s="69">
        <v>-1</v>
      </c>
      <c r="G59" s="59"/>
      <c r="I59" s="59"/>
      <c r="J59" s="59"/>
      <c r="K59" s="59"/>
      <c r="L59" s="59"/>
      <c r="M59" s="59"/>
      <c r="N59" s="59"/>
      <c r="O59" s="59"/>
      <c r="P59" s="59"/>
      <c r="Q59" s="59"/>
    </row>
    <row r="60" ht="43.8" customHeight="1" spans="1:17">
      <c r="A60" s="8"/>
      <c r="B60" s="8" t="s">
        <v>152</v>
      </c>
      <c r="C60" s="56" t="s">
        <v>153</v>
      </c>
      <c r="D60" s="50" t="s">
        <v>47</v>
      </c>
      <c r="E60" s="53">
        <v>4</v>
      </c>
      <c r="F60" s="8">
        <v>2</v>
      </c>
      <c r="G60" s="51">
        <v>0</v>
      </c>
      <c r="I60" s="52"/>
      <c r="J60" s="52"/>
      <c r="K60" s="52"/>
      <c r="L60" s="52"/>
      <c r="M60" s="52"/>
      <c r="N60" s="52"/>
      <c r="O60" s="52"/>
      <c r="P60" s="52"/>
      <c r="Q60" s="52"/>
    </row>
    <row r="61" s="18" customFormat="1" ht="30.6" customHeight="1" spans="1:17">
      <c r="A61" s="59"/>
      <c r="B61" s="59"/>
      <c r="C61" s="67"/>
      <c r="D61" s="68"/>
      <c r="E61" s="59"/>
      <c r="F61" s="70">
        <v>2</v>
      </c>
      <c r="G61" s="59"/>
      <c r="H61" s="71"/>
      <c r="I61" s="59"/>
      <c r="J61" s="59"/>
      <c r="K61" s="59"/>
      <c r="M61" s="59"/>
      <c r="N61" s="59"/>
      <c r="O61" s="59"/>
      <c r="P61" s="59"/>
      <c r="Q61" s="59"/>
    </row>
    <row r="62" ht="30.6" customHeight="1" spans="1:17">
      <c r="A62" s="8"/>
      <c r="B62" s="8"/>
      <c r="C62" s="56" t="s">
        <v>154</v>
      </c>
      <c r="D62" s="50" t="s">
        <v>49</v>
      </c>
      <c r="E62" s="57">
        <v>9</v>
      </c>
      <c r="F62" s="8">
        <v>8</v>
      </c>
      <c r="G62" s="52">
        <v>8</v>
      </c>
      <c r="H62" s="51">
        <v>0</v>
      </c>
      <c r="I62" s="52"/>
      <c r="J62" s="52"/>
      <c r="K62" s="52"/>
      <c r="L62" s="78"/>
      <c r="M62" s="52"/>
      <c r="N62" s="52"/>
      <c r="O62" s="52"/>
      <c r="P62" s="52"/>
      <c r="Q62" s="52"/>
    </row>
    <row r="63" s="18" customFormat="1" ht="30.6" customHeight="1" spans="1:17">
      <c r="A63" s="59"/>
      <c r="B63" s="59"/>
      <c r="C63" s="67"/>
      <c r="D63" s="68"/>
      <c r="E63" s="59"/>
      <c r="F63" s="59"/>
      <c r="G63" s="70">
        <v>1</v>
      </c>
      <c r="H63" s="59"/>
      <c r="I63" s="59"/>
      <c r="J63" s="59"/>
      <c r="K63" s="59"/>
      <c r="L63" s="71"/>
      <c r="M63" s="59"/>
      <c r="N63" s="59"/>
      <c r="O63" s="59"/>
      <c r="P63" s="59"/>
      <c r="Q63" s="59"/>
    </row>
    <row r="64" ht="30.6" customHeight="1" spans="1:17">
      <c r="A64" s="8"/>
      <c r="B64" s="8"/>
      <c r="C64" s="56" t="s">
        <v>155</v>
      </c>
      <c r="D64" s="50" t="s">
        <v>41</v>
      </c>
      <c r="E64" s="58">
        <v>9</v>
      </c>
      <c r="F64" s="8">
        <v>8</v>
      </c>
      <c r="G64" s="52">
        <v>8</v>
      </c>
      <c r="H64" s="51">
        <v>0</v>
      </c>
      <c r="I64" s="59"/>
      <c r="J64" s="52"/>
      <c r="K64" s="52"/>
      <c r="L64" s="52"/>
      <c r="M64" s="52"/>
      <c r="N64" s="52"/>
      <c r="O64" s="52"/>
      <c r="P64" s="52"/>
      <c r="Q64" s="52"/>
    </row>
    <row r="65" s="18" customFormat="1" ht="39" customHeight="1" spans="1:17">
      <c r="A65" s="59"/>
      <c r="B65" s="59"/>
      <c r="C65" s="67"/>
      <c r="D65" s="68"/>
      <c r="E65" s="59"/>
      <c r="F65" s="59"/>
      <c r="G65" s="70">
        <v>1</v>
      </c>
      <c r="H65" s="59"/>
      <c r="I65" s="59"/>
      <c r="J65" s="59"/>
      <c r="K65" s="59"/>
      <c r="L65" s="59"/>
      <c r="M65" s="59"/>
      <c r="N65" s="59"/>
      <c r="O65" s="59"/>
      <c r="P65" s="59"/>
      <c r="Q65" s="59"/>
    </row>
    <row r="66" ht="39" customHeight="1" spans="1:17">
      <c r="A66" s="8"/>
      <c r="B66" s="8"/>
      <c r="C66" s="56" t="s">
        <v>156</v>
      </c>
      <c r="D66" s="50" t="s">
        <v>43</v>
      </c>
      <c r="E66" s="54">
        <v>2</v>
      </c>
      <c r="F66" s="8">
        <v>3</v>
      </c>
      <c r="G66" s="8">
        <v>3</v>
      </c>
      <c r="H66" s="51">
        <v>0</v>
      </c>
      <c r="I66" s="59"/>
      <c r="J66" s="59"/>
      <c r="K66" s="52"/>
      <c r="L66" s="52"/>
      <c r="M66" s="52"/>
      <c r="N66" s="52"/>
      <c r="O66" s="52"/>
      <c r="P66" s="52"/>
      <c r="Q66" s="52"/>
    </row>
    <row r="67" s="18" customFormat="1" ht="39" customHeight="1" spans="1:17">
      <c r="A67" s="59"/>
      <c r="B67" s="59"/>
      <c r="C67" s="67"/>
      <c r="D67" s="68"/>
      <c r="E67" s="59"/>
      <c r="F67" s="59"/>
      <c r="G67" s="69">
        <v>-1</v>
      </c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 s="18" customFormat="1" ht="39" customHeight="1" spans="1:17">
      <c r="A68" s="8"/>
      <c r="B68" s="8"/>
      <c r="C68" s="56" t="s">
        <v>157</v>
      </c>
      <c r="D68" s="50" t="s">
        <v>43</v>
      </c>
      <c r="E68" s="54">
        <v>2</v>
      </c>
      <c r="F68" s="8">
        <v>2</v>
      </c>
      <c r="G68" s="8">
        <v>2</v>
      </c>
      <c r="H68" s="51">
        <v>0</v>
      </c>
      <c r="I68" s="59"/>
      <c r="J68" s="59"/>
      <c r="K68" s="59"/>
      <c r="L68" s="52"/>
      <c r="M68" s="52"/>
      <c r="N68" s="52"/>
      <c r="O68" s="52"/>
      <c r="P68" s="52"/>
      <c r="Q68" s="52"/>
    </row>
    <row r="69" ht="39" customHeight="1" spans="1:17">
      <c r="A69" s="8"/>
      <c r="B69" s="8"/>
      <c r="C69" s="56" t="s">
        <v>53</v>
      </c>
      <c r="D69" s="50" t="s">
        <v>54</v>
      </c>
      <c r="E69" s="59">
        <v>6</v>
      </c>
      <c r="F69" s="8">
        <v>6</v>
      </c>
      <c r="G69" s="8">
        <v>6</v>
      </c>
      <c r="H69" s="8">
        <v>6</v>
      </c>
      <c r="I69" s="51">
        <v>0</v>
      </c>
      <c r="J69" s="59"/>
      <c r="K69" s="59"/>
      <c r="L69" s="59"/>
      <c r="M69" s="52"/>
      <c r="N69" s="52"/>
      <c r="O69" s="52"/>
      <c r="P69" s="52"/>
      <c r="Q69" s="52"/>
    </row>
    <row r="70" ht="41" customHeight="1" spans="1:17">
      <c r="A70" s="8"/>
      <c r="B70" s="8"/>
      <c r="C70" s="56" t="s">
        <v>158</v>
      </c>
      <c r="D70" s="50" t="s">
        <v>43</v>
      </c>
      <c r="E70" s="54">
        <v>1</v>
      </c>
      <c r="F70" s="8">
        <v>1</v>
      </c>
      <c r="G70" s="8">
        <v>1</v>
      </c>
      <c r="H70" s="8">
        <v>1</v>
      </c>
      <c r="I70" s="51">
        <v>0</v>
      </c>
      <c r="J70" s="59"/>
      <c r="K70" s="59"/>
      <c r="L70" s="59"/>
      <c r="M70" s="52"/>
      <c r="N70" s="52"/>
      <c r="O70" s="52"/>
      <c r="P70" s="52"/>
      <c r="Q70" s="52"/>
    </row>
    <row r="71" ht="38.4" customHeight="1" spans="1:17">
      <c r="A71" s="8"/>
      <c r="B71" s="8" t="s">
        <v>159</v>
      </c>
      <c r="C71" s="56" t="s">
        <v>160</v>
      </c>
      <c r="D71" s="50" t="s">
        <v>161</v>
      </c>
      <c r="E71" s="53">
        <v>4</v>
      </c>
      <c r="F71" s="8">
        <v>3</v>
      </c>
      <c r="G71" s="8">
        <v>3</v>
      </c>
      <c r="H71" s="8">
        <v>3</v>
      </c>
      <c r="I71" s="8">
        <v>3</v>
      </c>
      <c r="J71" s="51">
        <v>0</v>
      </c>
      <c r="K71" s="59"/>
      <c r="L71" s="59"/>
      <c r="M71" s="59"/>
      <c r="N71" s="79"/>
      <c r="O71" s="79"/>
      <c r="P71" s="49"/>
      <c r="Q71" s="49"/>
    </row>
    <row r="72" s="18" customFormat="1" ht="38.4" customHeight="1" spans="1:17">
      <c r="A72" s="59"/>
      <c r="B72" s="59"/>
      <c r="C72" s="67"/>
      <c r="D72" s="68"/>
      <c r="E72" s="59"/>
      <c r="F72" s="59"/>
      <c r="G72" s="59"/>
      <c r="H72" s="59"/>
      <c r="I72" s="70">
        <v>1</v>
      </c>
      <c r="J72" s="59"/>
      <c r="K72" s="59"/>
      <c r="L72" s="59"/>
      <c r="M72" s="59"/>
      <c r="N72" s="59"/>
      <c r="O72" s="59"/>
      <c r="P72" s="79"/>
      <c r="Q72" s="79"/>
    </row>
    <row r="73" ht="38.4" customHeight="1" spans="1:17">
      <c r="A73" s="8"/>
      <c r="B73" s="8"/>
      <c r="C73" s="56" t="s">
        <v>162</v>
      </c>
      <c r="D73" s="50" t="s">
        <v>124</v>
      </c>
      <c r="E73" s="59">
        <v>9</v>
      </c>
      <c r="F73" s="8">
        <v>6</v>
      </c>
      <c r="G73" s="8">
        <v>6</v>
      </c>
      <c r="H73" s="8">
        <v>6</v>
      </c>
      <c r="I73" s="8">
        <v>6</v>
      </c>
      <c r="J73" s="51">
        <v>0</v>
      </c>
      <c r="K73" s="59"/>
      <c r="L73" s="59"/>
      <c r="M73" s="59"/>
      <c r="N73" s="59"/>
      <c r="O73" s="59"/>
      <c r="P73" s="49"/>
      <c r="Q73" s="49"/>
    </row>
    <row r="74" s="18" customFormat="1" ht="37.2" customHeight="1" spans="1:17">
      <c r="A74" s="59"/>
      <c r="B74" s="59"/>
      <c r="C74" s="67"/>
      <c r="D74" s="68"/>
      <c r="E74" s="59"/>
      <c r="F74" s="59"/>
      <c r="G74" s="59"/>
      <c r="H74" s="59"/>
      <c r="I74" s="70">
        <v>3</v>
      </c>
      <c r="J74" s="59"/>
      <c r="K74" s="59"/>
      <c r="L74" s="59"/>
      <c r="M74" s="59"/>
      <c r="N74" s="59"/>
      <c r="O74" s="59"/>
      <c r="P74" s="79"/>
      <c r="Q74" s="79"/>
    </row>
    <row r="75" ht="37.2" customHeight="1" spans="1:17">
      <c r="A75" s="8"/>
      <c r="B75" s="8"/>
      <c r="C75" s="56" t="s">
        <v>163</v>
      </c>
      <c r="D75" s="50" t="s">
        <v>43</v>
      </c>
      <c r="E75" s="54">
        <v>4</v>
      </c>
      <c r="F75" s="8">
        <v>4</v>
      </c>
      <c r="G75" s="8">
        <v>4</v>
      </c>
      <c r="H75" s="8">
        <v>4</v>
      </c>
      <c r="I75" s="8">
        <v>4</v>
      </c>
      <c r="J75" s="8">
        <v>4</v>
      </c>
      <c r="K75" s="51">
        <v>0</v>
      </c>
      <c r="L75" s="59"/>
      <c r="M75" s="59"/>
      <c r="N75" s="59"/>
      <c r="O75" s="59"/>
      <c r="P75" s="79"/>
      <c r="Q75" s="49"/>
    </row>
    <row r="76" s="18" customFormat="1" ht="30" customHeight="1" spans="1:17">
      <c r="A76" s="8"/>
      <c r="B76" s="8"/>
      <c r="C76" s="56" t="s">
        <v>164</v>
      </c>
      <c r="D76" s="50" t="s">
        <v>43</v>
      </c>
      <c r="E76" s="54">
        <v>2</v>
      </c>
      <c r="F76" s="8">
        <v>2</v>
      </c>
      <c r="G76" s="8">
        <v>2</v>
      </c>
      <c r="H76" s="8">
        <v>2</v>
      </c>
      <c r="I76" s="8">
        <v>2</v>
      </c>
      <c r="J76" s="8">
        <v>2</v>
      </c>
      <c r="K76" s="51">
        <v>0</v>
      </c>
      <c r="L76" s="59"/>
      <c r="M76" s="59"/>
      <c r="N76" s="59"/>
      <c r="O76" s="59"/>
      <c r="P76" s="59"/>
      <c r="Q76" s="49"/>
    </row>
    <row r="77" ht="30" customHeight="1" spans="1:17">
      <c r="A77" s="8"/>
      <c r="B77" s="8"/>
      <c r="C77" s="56" t="s">
        <v>53</v>
      </c>
      <c r="D77" s="50" t="s">
        <v>54</v>
      </c>
      <c r="E77" s="59">
        <v>5</v>
      </c>
      <c r="F77" s="8">
        <v>6</v>
      </c>
      <c r="G77" s="8">
        <v>6</v>
      </c>
      <c r="H77" s="8">
        <v>6</v>
      </c>
      <c r="I77" s="8">
        <v>6</v>
      </c>
      <c r="J77" s="8">
        <v>6</v>
      </c>
      <c r="K77" s="8">
        <v>6</v>
      </c>
      <c r="L77" s="51">
        <v>0</v>
      </c>
      <c r="M77" s="59"/>
      <c r="N77" s="59"/>
      <c r="O77" s="59"/>
      <c r="P77" s="59"/>
      <c r="Q77" s="59"/>
    </row>
    <row r="78" s="18" customFormat="1" ht="30" customHeight="1" spans="1:17">
      <c r="A78" s="59"/>
      <c r="B78" s="59"/>
      <c r="C78" s="67"/>
      <c r="D78" s="68"/>
      <c r="E78" s="59"/>
      <c r="F78" s="59"/>
      <c r="G78" s="59"/>
      <c r="H78" s="59"/>
      <c r="I78" s="59"/>
      <c r="J78" s="59"/>
      <c r="K78" s="69">
        <v>-1</v>
      </c>
      <c r="L78" s="59"/>
      <c r="M78" s="59"/>
      <c r="N78" s="59"/>
      <c r="O78" s="59"/>
      <c r="P78" s="59"/>
      <c r="Q78" s="59"/>
    </row>
    <row r="79" ht="30" customHeight="1" spans="1:17">
      <c r="A79" s="8"/>
      <c r="B79" s="8"/>
      <c r="C79" s="56" t="s">
        <v>165</v>
      </c>
      <c r="D79" s="50" t="s">
        <v>43</v>
      </c>
      <c r="E79" s="54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51">
        <v>0</v>
      </c>
      <c r="M79" s="59"/>
      <c r="N79" s="59"/>
      <c r="O79" s="59"/>
      <c r="P79" s="59"/>
      <c r="Q79" s="59"/>
    </row>
    <row r="80" s="18" customFormat="1" ht="34.8" customHeight="1" spans="1:17">
      <c r="A80" s="8"/>
      <c r="B80" s="50" t="s">
        <v>166</v>
      </c>
      <c r="C80" s="60" t="s">
        <v>167</v>
      </c>
      <c r="D80" s="50" t="s">
        <v>47</v>
      </c>
      <c r="E80" s="53">
        <v>8</v>
      </c>
      <c r="F80" s="52">
        <v>8</v>
      </c>
      <c r="G80" s="52">
        <v>8</v>
      </c>
      <c r="H80" s="52">
        <v>8</v>
      </c>
      <c r="I80" s="52">
        <v>8</v>
      </c>
      <c r="J80" s="52">
        <v>8</v>
      </c>
      <c r="K80" s="52">
        <v>8</v>
      </c>
      <c r="L80" s="52">
        <v>8</v>
      </c>
      <c r="M80" s="51">
        <v>0</v>
      </c>
      <c r="N80" s="59"/>
      <c r="O80" s="59"/>
      <c r="P80" s="59"/>
      <c r="Q80" s="59"/>
    </row>
    <row r="81" ht="34.8" customHeight="1" spans="1:17">
      <c r="A81" s="8"/>
      <c r="B81" s="52"/>
      <c r="C81" s="60" t="s">
        <v>168</v>
      </c>
      <c r="D81" s="50" t="s">
        <v>41</v>
      </c>
      <c r="E81" s="58">
        <v>8</v>
      </c>
      <c r="F81" s="52">
        <v>8</v>
      </c>
      <c r="G81" s="52">
        <v>8</v>
      </c>
      <c r="H81" s="52">
        <v>8</v>
      </c>
      <c r="I81" s="52">
        <v>8</v>
      </c>
      <c r="J81" s="52">
        <v>8</v>
      </c>
      <c r="K81" s="52">
        <v>8</v>
      </c>
      <c r="L81" s="52">
        <v>8</v>
      </c>
      <c r="M81" s="52">
        <v>8</v>
      </c>
      <c r="N81" s="51">
        <v>0</v>
      </c>
      <c r="O81" s="52"/>
      <c r="P81" s="52"/>
      <c r="Q81" s="52"/>
    </row>
    <row r="82" s="18" customFormat="1" ht="34.8" customHeight="1" spans="1:17">
      <c r="A82" s="8"/>
      <c r="B82" s="52"/>
      <c r="C82" s="60" t="s">
        <v>169</v>
      </c>
      <c r="D82" s="50" t="s">
        <v>49</v>
      </c>
      <c r="E82" s="61">
        <v>9</v>
      </c>
      <c r="F82" s="52">
        <v>8</v>
      </c>
      <c r="G82" s="52">
        <v>8</v>
      </c>
      <c r="H82" s="52">
        <v>8</v>
      </c>
      <c r="I82" s="52">
        <v>8</v>
      </c>
      <c r="J82" s="52">
        <v>8</v>
      </c>
      <c r="K82" s="52">
        <v>8</v>
      </c>
      <c r="L82" s="52">
        <v>8</v>
      </c>
      <c r="M82" s="52">
        <v>8</v>
      </c>
      <c r="N82" s="51">
        <v>0</v>
      </c>
      <c r="O82" s="59"/>
      <c r="P82" s="52"/>
      <c r="Q82" s="52"/>
    </row>
    <row r="83" s="19" customFormat="1" ht="34.8" customHeight="1" spans="1:16384">
      <c r="A83" s="59"/>
      <c r="B83" s="59"/>
      <c r="C83" s="67"/>
      <c r="D83" s="68"/>
      <c r="E83" s="59"/>
      <c r="F83" s="59"/>
      <c r="G83" s="59"/>
      <c r="H83" s="59"/>
      <c r="I83" s="59"/>
      <c r="J83" s="59"/>
      <c r="K83" s="59"/>
      <c r="L83" s="59"/>
      <c r="M83" s="70">
        <v>1</v>
      </c>
      <c r="N83" s="59"/>
      <c r="O83" s="59"/>
      <c r="P83" s="59"/>
      <c r="Q83" s="59"/>
      <c r="XEF83" s="18"/>
      <c r="XEG83" s="18"/>
      <c r="XEH83" s="18"/>
      <c r="XEI83" s="18"/>
      <c r="XEJ83" s="18"/>
      <c r="XEK83" s="18"/>
      <c r="XEL83" s="18"/>
      <c r="XEM83" s="18"/>
      <c r="XEN83" s="18"/>
      <c r="XEO83" s="18"/>
      <c r="XEP83" s="18"/>
      <c r="XEQ83" s="18"/>
      <c r="XER83" s="18"/>
      <c r="XES83" s="18"/>
      <c r="XET83" s="18"/>
      <c r="XEU83" s="18"/>
      <c r="XEV83" s="18"/>
      <c r="XEW83" s="18"/>
      <c r="XEX83" s="18"/>
      <c r="XEY83" s="18"/>
      <c r="XEZ83" s="18"/>
      <c r="XFA83" s="18"/>
      <c r="XFB83" s="18"/>
      <c r="XFC83" s="18"/>
      <c r="XFD83" s="18"/>
    </row>
    <row r="84" ht="34.8" customHeight="1" spans="1:17">
      <c r="A84" s="8"/>
      <c r="B84" s="52"/>
      <c r="C84" s="60" t="s">
        <v>170</v>
      </c>
      <c r="D84" s="50" t="s">
        <v>49</v>
      </c>
      <c r="E84" s="61">
        <v>8</v>
      </c>
      <c r="F84" s="52">
        <v>8</v>
      </c>
      <c r="G84" s="52">
        <v>8</v>
      </c>
      <c r="H84" s="52">
        <v>8</v>
      </c>
      <c r="I84" s="52">
        <v>8</v>
      </c>
      <c r="J84" s="52">
        <v>8</v>
      </c>
      <c r="K84" s="52">
        <v>8</v>
      </c>
      <c r="L84" s="52">
        <v>8</v>
      </c>
      <c r="M84" s="52">
        <v>8</v>
      </c>
      <c r="N84" s="52">
        <v>8</v>
      </c>
      <c r="O84" s="51">
        <v>0</v>
      </c>
      <c r="P84" s="52"/>
      <c r="Q84" s="52"/>
    </row>
    <row r="85" s="18" customFormat="1" ht="43.8" customHeight="1" spans="1:17">
      <c r="A85" s="8"/>
      <c r="B85" s="52"/>
      <c r="C85" s="60" t="s">
        <v>171</v>
      </c>
      <c r="D85" s="50" t="s">
        <v>43</v>
      </c>
      <c r="E85" s="54">
        <v>7</v>
      </c>
      <c r="F85" s="52">
        <v>6</v>
      </c>
      <c r="G85" s="52">
        <v>6</v>
      </c>
      <c r="H85" s="52">
        <v>6</v>
      </c>
      <c r="I85" s="52">
        <v>6</v>
      </c>
      <c r="J85" s="52">
        <v>6</v>
      </c>
      <c r="K85" s="52">
        <v>6</v>
      </c>
      <c r="L85" s="52">
        <v>6</v>
      </c>
      <c r="M85" s="52">
        <v>6</v>
      </c>
      <c r="N85" s="52">
        <v>6</v>
      </c>
      <c r="O85" s="51">
        <v>0</v>
      </c>
      <c r="P85" s="52"/>
      <c r="Q85" s="52"/>
    </row>
    <row r="86" s="19" customFormat="1" ht="43.8" customHeight="1" spans="1:16384">
      <c r="A86" s="59"/>
      <c r="B86" s="59"/>
      <c r="C86" s="67"/>
      <c r="D86" s="68"/>
      <c r="E86" s="59"/>
      <c r="F86" s="59"/>
      <c r="G86" s="59"/>
      <c r="H86" s="59"/>
      <c r="I86" s="59"/>
      <c r="J86" s="59"/>
      <c r="K86" s="59"/>
      <c r="L86" s="59"/>
      <c r="M86" s="59"/>
      <c r="N86" s="70">
        <v>1</v>
      </c>
      <c r="O86" s="59"/>
      <c r="P86" s="59"/>
      <c r="Q86" s="59"/>
      <c r="XEF86" s="18"/>
      <c r="XEG86" s="18"/>
      <c r="XEH86" s="18"/>
      <c r="XEI86" s="18"/>
      <c r="XEJ86" s="18"/>
      <c r="XEK86" s="18"/>
      <c r="XEL86" s="18"/>
      <c r="XEM86" s="18"/>
      <c r="XEN86" s="18"/>
      <c r="XEO86" s="18"/>
      <c r="XEP86" s="18"/>
      <c r="XEQ86" s="18"/>
      <c r="XER86" s="18"/>
      <c r="XES86" s="18"/>
      <c r="XET86" s="18"/>
      <c r="XEU86" s="18"/>
      <c r="XEV86" s="18"/>
      <c r="XEW86" s="18"/>
      <c r="XEX86" s="18"/>
      <c r="XEY86" s="18"/>
      <c r="XEZ86" s="18"/>
      <c r="XFA86" s="18"/>
      <c r="XFB86" s="18"/>
      <c r="XFC86" s="18"/>
      <c r="XFD86" s="18"/>
    </row>
    <row r="87" ht="43.8" customHeight="1" spans="1:17">
      <c r="A87" s="8"/>
      <c r="B87" s="52"/>
      <c r="C87" s="60" t="s">
        <v>172</v>
      </c>
      <c r="D87" s="50" t="s">
        <v>43</v>
      </c>
      <c r="E87" s="54">
        <v>3</v>
      </c>
      <c r="F87" s="52">
        <v>3</v>
      </c>
      <c r="G87" s="52">
        <v>3</v>
      </c>
      <c r="H87" s="52">
        <v>3</v>
      </c>
      <c r="I87" s="52">
        <v>3</v>
      </c>
      <c r="J87" s="52">
        <v>3</v>
      </c>
      <c r="K87" s="52">
        <v>3</v>
      </c>
      <c r="L87" s="52">
        <v>3</v>
      </c>
      <c r="M87" s="52">
        <v>3</v>
      </c>
      <c r="N87" s="52">
        <v>3</v>
      </c>
      <c r="O87" s="52">
        <v>3</v>
      </c>
      <c r="P87" s="51">
        <v>0</v>
      </c>
      <c r="Q87" s="52"/>
    </row>
    <row r="88" ht="43.8" customHeight="1" spans="1:17">
      <c r="A88" s="8"/>
      <c r="B88" s="52"/>
      <c r="C88" s="60" t="s">
        <v>53</v>
      </c>
      <c r="D88" s="50" t="s">
        <v>54</v>
      </c>
      <c r="E88" s="52">
        <v>12</v>
      </c>
      <c r="F88" s="52">
        <v>16</v>
      </c>
      <c r="G88" s="52">
        <v>16</v>
      </c>
      <c r="H88" s="52">
        <v>16</v>
      </c>
      <c r="I88" s="52">
        <v>16</v>
      </c>
      <c r="J88" s="52">
        <v>16</v>
      </c>
      <c r="K88" s="52">
        <v>16</v>
      </c>
      <c r="L88" s="52">
        <v>16</v>
      </c>
      <c r="M88" s="52">
        <v>16</v>
      </c>
      <c r="N88" s="52">
        <v>16</v>
      </c>
      <c r="O88" s="52">
        <v>16</v>
      </c>
      <c r="P88" s="51">
        <v>0</v>
      </c>
      <c r="Q88" s="52"/>
    </row>
    <row r="89" s="18" customFormat="1" ht="43.8" customHeight="1" spans="1:17">
      <c r="A89" s="59"/>
      <c r="B89" s="59"/>
      <c r="C89" s="67"/>
      <c r="D89" s="68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69">
        <v>-4</v>
      </c>
      <c r="P89" s="59"/>
      <c r="Q89" s="59"/>
    </row>
    <row r="90" s="18" customFormat="1" ht="43.8" customHeight="1" spans="1:17">
      <c r="A90" s="8"/>
      <c r="B90" s="52"/>
      <c r="C90" s="60" t="s">
        <v>173</v>
      </c>
      <c r="D90" s="50" t="s">
        <v>43</v>
      </c>
      <c r="E90" s="54">
        <v>2</v>
      </c>
      <c r="F90" s="52">
        <v>2</v>
      </c>
      <c r="G90" s="52">
        <v>2</v>
      </c>
      <c r="H90" s="52">
        <v>2</v>
      </c>
      <c r="I90" s="52">
        <v>2</v>
      </c>
      <c r="J90" s="52">
        <v>2</v>
      </c>
      <c r="K90" s="52">
        <v>2</v>
      </c>
      <c r="L90" s="52">
        <v>2</v>
      </c>
      <c r="M90" s="52">
        <v>2</v>
      </c>
      <c r="N90" s="52">
        <v>2</v>
      </c>
      <c r="O90" s="52">
        <v>2</v>
      </c>
      <c r="P90" s="52">
        <v>2</v>
      </c>
      <c r="Q90" s="51">
        <v>0</v>
      </c>
    </row>
    <row r="91" ht="43.8" customHeight="1" spans="1:17">
      <c r="A91" s="8"/>
      <c r="B91" s="52" t="s">
        <v>174</v>
      </c>
      <c r="C91" s="60" t="s">
        <v>175</v>
      </c>
      <c r="D91" s="59" t="s">
        <v>43</v>
      </c>
      <c r="E91" s="54">
        <v>4</v>
      </c>
      <c r="F91" s="8">
        <v>4</v>
      </c>
      <c r="G91" s="8">
        <v>4</v>
      </c>
      <c r="H91" s="51">
        <v>0</v>
      </c>
      <c r="I91" s="8"/>
      <c r="J91" s="8"/>
      <c r="K91" s="8"/>
      <c r="L91" s="8"/>
      <c r="M91" s="8"/>
      <c r="N91" s="8"/>
      <c r="O91" s="8"/>
      <c r="P91" s="8"/>
      <c r="Q91" s="8"/>
    </row>
    <row r="92" ht="33" customHeight="1" spans="1:17">
      <c r="A92" s="8"/>
      <c r="B92" s="52"/>
      <c r="C92" s="60" t="s">
        <v>176</v>
      </c>
      <c r="D92" s="59" t="s">
        <v>43</v>
      </c>
      <c r="E92" s="54">
        <v>2</v>
      </c>
      <c r="F92" s="8">
        <v>2</v>
      </c>
      <c r="G92" s="8">
        <v>2</v>
      </c>
      <c r="H92" s="8">
        <v>2</v>
      </c>
      <c r="I92" s="51">
        <v>0</v>
      </c>
      <c r="J92" s="8"/>
      <c r="K92" s="8"/>
      <c r="L92" s="8"/>
      <c r="M92" s="8"/>
      <c r="N92" s="8"/>
      <c r="O92" s="8"/>
      <c r="P92" s="8"/>
      <c r="Q92" s="8"/>
    </row>
    <row r="93" s="18" customFormat="1" ht="33" customHeight="1" spans="1:17">
      <c r="A93" s="8"/>
      <c r="B93" s="52"/>
      <c r="C93" s="60" t="s">
        <v>53</v>
      </c>
      <c r="D93" s="50" t="s">
        <v>54</v>
      </c>
      <c r="E93" s="8">
        <v>10</v>
      </c>
      <c r="F93" s="8">
        <v>10</v>
      </c>
      <c r="G93" s="8">
        <v>10</v>
      </c>
      <c r="H93" s="8">
        <v>10</v>
      </c>
      <c r="I93" s="8">
        <v>10</v>
      </c>
      <c r="J93" s="8">
        <v>10</v>
      </c>
      <c r="K93" s="8">
        <v>10</v>
      </c>
      <c r="L93" s="51">
        <v>0</v>
      </c>
      <c r="M93" s="8"/>
      <c r="N93" s="8"/>
      <c r="O93" s="8"/>
      <c r="P93" s="8"/>
      <c r="Q93" s="8"/>
    </row>
    <row r="94" ht="33" customHeight="1" spans="1:17">
      <c r="A94" s="8"/>
      <c r="B94" s="52"/>
      <c r="C94" s="60" t="s">
        <v>178</v>
      </c>
      <c r="D94" s="59" t="s">
        <v>43</v>
      </c>
      <c r="E94" s="54">
        <v>2</v>
      </c>
      <c r="F94" s="8">
        <v>2</v>
      </c>
      <c r="G94" s="62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51">
        <v>0</v>
      </c>
      <c r="N94" s="8"/>
      <c r="O94" s="8"/>
      <c r="P94" s="8"/>
      <c r="Q94" s="8"/>
    </row>
    <row r="95" s="18" customFormat="1" ht="24.6" customHeight="1" spans="1:17">
      <c r="A95" s="8"/>
      <c r="B95" s="8" t="s">
        <v>75</v>
      </c>
      <c r="C95" s="56" t="s">
        <v>179</v>
      </c>
      <c r="D95" s="63" t="s">
        <v>77</v>
      </c>
      <c r="E95" s="8">
        <v>10</v>
      </c>
      <c r="F95" s="8">
        <v>10</v>
      </c>
      <c r="G95" s="8">
        <v>10</v>
      </c>
      <c r="H95" s="8">
        <v>10</v>
      </c>
      <c r="I95" s="8">
        <v>10</v>
      </c>
      <c r="J95" s="8">
        <v>10</v>
      </c>
      <c r="K95" s="8">
        <v>10</v>
      </c>
      <c r="L95" s="8">
        <v>10</v>
      </c>
      <c r="M95" s="8">
        <v>10</v>
      </c>
      <c r="N95" s="8">
        <v>10</v>
      </c>
      <c r="O95" s="8">
        <v>10</v>
      </c>
      <c r="P95" s="8">
        <v>10</v>
      </c>
      <c r="Q95" s="51">
        <v>0</v>
      </c>
    </row>
    <row r="96" ht="24.6" customHeight="1" spans="1:17">
      <c r="A96" s="8"/>
      <c r="B96" s="8"/>
      <c r="C96" s="64" t="s">
        <v>180</v>
      </c>
      <c r="D96" s="63" t="s">
        <v>77</v>
      </c>
      <c r="E96" s="8">
        <v>10</v>
      </c>
      <c r="F96" s="8">
        <v>10</v>
      </c>
      <c r="G96" s="8">
        <v>10</v>
      </c>
      <c r="H96" s="8">
        <v>10</v>
      </c>
      <c r="I96" s="8">
        <v>10</v>
      </c>
      <c r="J96" s="8">
        <v>10</v>
      </c>
      <c r="K96" s="8">
        <v>10</v>
      </c>
      <c r="L96" s="8">
        <v>10</v>
      </c>
      <c r="M96" s="8">
        <v>10</v>
      </c>
      <c r="N96" s="8">
        <v>10</v>
      </c>
      <c r="O96" s="8">
        <v>10</v>
      </c>
      <c r="P96" s="8">
        <v>10</v>
      </c>
      <c r="Q96" s="51">
        <v>0</v>
      </c>
    </row>
    <row r="97" s="18" customFormat="1" ht="30" customHeight="1" spans="1:17">
      <c r="A97" s="13"/>
      <c r="B97" s="13"/>
      <c r="C97" s="13"/>
      <c r="D97" s="65" t="s">
        <v>79</v>
      </c>
      <c r="E97" s="33">
        <f t="shared" ref="E97:Q97" si="1">SUM(E55:E96)</f>
        <v>168</v>
      </c>
      <c r="F97" s="33">
        <f t="shared" si="1"/>
        <v>166</v>
      </c>
      <c r="G97" s="33">
        <f t="shared" si="1"/>
        <v>148</v>
      </c>
      <c r="H97" s="33">
        <f t="shared" si="1"/>
        <v>122</v>
      </c>
      <c r="I97" s="33">
        <f t="shared" si="1"/>
        <v>117</v>
      </c>
      <c r="J97" s="33">
        <f t="shared" si="1"/>
        <v>104</v>
      </c>
      <c r="K97" s="33">
        <f t="shared" si="1"/>
        <v>97</v>
      </c>
      <c r="L97" s="33">
        <f t="shared" si="1"/>
        <v>81</v>
      </c>
      <c r="M97" s="33">
        <f t="shared" si="1"/>
        <v>72</v>
      </c>
      <c r="N97" s="33">
        <f t="shared" si="1"/>
        <v>56</v>
      </c>
      <c r="O97" s="33">
        <f t="shared" si="1"/>
        <v>37</v>
      </c>
      <c r="P97" s="33">
        <f t="shared" si="1"/>
        <v>22</v>
      </c>
      <c r="Q97" s="33">
        <f t="shared" si="1"/>
        <v>0</v>
      </c>
    </row>
    <row r="98" ht="30" customHeight="1"/>
    <row r="99" ht="36" customHeight="1"/>
    <row r="100" ht="27" customHeight="1"/>
    <row r="104" ht="75" customHeight="1" spans="3:16">
      <c r="C104" s="8" t="s">
        <v>82</v>
      </c>
      <c r="D104" s="49"/>
      <c r="E104" s="80">
        <v>45813</v>
      </c>
      <c r="F104" s="80">
        <v>45843</v>
      </c>
      <c r="G104" s="80">
        <v>45874</v>
      </c>
      <c r="H104" s="80">
        <v>45905</v>
      </c>
      <c r="I104" s="80">
        <v>45935</v>
      </c>
      <c r="J104" s="80">
        <v>45966</v>
      </c>
      <c r="K104" s="80">
        <v>45996</v>
      </c>
      <c r="L104" s="80" t="s">
        <v>146</v>
      </c>
      <c r="M104" s="80" t="s">
        <v>147</v>
      </c>
      <c r="N104" s="80" t="s">
        <v>148</v>
      </c>
      <c r="O104" s="80" t="s">
        <v>145</v>
      </c>
      <c r="P104" s="80" t="s">
        <v>149</v>
      </c>
    </row>
    <row r="105" ht="40.2" customHeight="1" spans="3:18">
      <c r="C105" s="8" t="s">
        <v>14</v>
      </c>
      <c r="D105" s="8">
        <v>165</v>
      </c>
      <c r="E105" s="8">
        <v>165</v>
      </c>
      <c r="F105" s="8">
        <v>147</v>
      </c>
      <c r="G105" s="8">
        <v>122</v>
      </c>
      <c r="H105" s="8">
        <v>119</v>
      </c>
      <c r="I105" s="8">
        <v>104</v>
      </c>
      <c r="J105" s="8">
        <v>98</v>
      </c>
      <c r="K105" s="8">
        <v>81</v>
      </c>
      <c r="L105" s="8">
        <v>71</v>
      </c>
      <c r="M105" s="8">
        <v>55</v>
      </c>
      <c r="N105" s="8">
        <v>41</v>
      </c>
      <c r="O105" s="8">
        <v>22</v>
      </c>
      <c r="P105" s="8">
        <v>0</v>
      </c>
      <c r="R105" s="13" t="s">
        <v>181</v>
      </c>
    </row>
    <row r="106" ht="36.6" customHeight="1" spans="3:16">
      <c r="C106" s="8" t="s">
        <v>15</v>
      </c>
      <c r="D106" s="8">
        <v>168</v>
      </c>
      <c r="E106" s="8">
        <v>166</v>
      </c>
      <c r="F106" s="8">
        <v>148</v>
      </c>
      <c r="G106" s="8">
        <v>122</v>
      </c>
      <c r="H106" s="8">
        <v>117</v>
      </c>
      <c r="I106" s="8">
        <v>104</v>
      </c>
      <c r="J106" s="8">
        <v>97</v>
      </c>
      <c r="K106" s="8">
        <v>81</v>
      </c>
      <c r="L106" s="8">
        <v>72</v>
      </c>
      <c r="M106" s="8">
        <v>56</v>
      </c>
      <c r="N106" s="8">
        <v>37</v>
      </c>
      <c r="O106" s="8">
        <v>22</v>
      </c>
      <c r="P106" s="8">
        <v>0</v>
      </c>
    </row>
  </sheetData>
  <mergeCells count="29">
    <mergeCell ref="C1:D1"/>
    <mergeCell ref="C2:D2"/>
    <mergeCell ref="C3:D3"/>
    <mergeCell ref="C4:D4"/>
    <mergeCell ref="C5:D5"/>
    <mergeCell ref="B8:F8"/>
    <mergeCell ref="J8:L8"/>
    <mergeCell ref="E9:F9"/>
    <mergeCell ref="J9:L9"/>
    <mergeCell ref="E10:F10"/>
    <mergeCell ref="J10:L10"/>
    <mergeCell ref="E11:F11"/>
    <mergeCell ref="E12:F12"/>
    <mergeCell ref="E13:F13"/>
    <mergeCell ref="E14:F14"/>
    <mergeCell ref="B15:C15"/>
    <mergeCell ref="E15:F15"/>
    <mergeCell ref="A20:A50"/>
    <mergeCell ref="A55:A96"/>
    <mergeCell ref="B24:B30"/>
    <mergeCell ref="B31:B36"/>
    <mergeCell ref="B37:B44"/>
    <mergeCell ref="B45:B48"/>
    <mergeCell ref="B49:B50"/>
    <mergeCell ref="B60:B70"/>
    <mergeCell ref="B71:B79"/>
    <mergeCell ref="B80:B90"/>
    <mergeCell ref="B91:B94"/>
    <mergeCell ref="B95:B96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4"/>
  <sheetViews>
    <sheetView topLeftCell="A2" workbookViewId="0">
      <selection activeCell="I13" sqref="I13"/>
    </sheetView>
  </sheetViews>
  <sheetFormatPr defaultColWidth="9" defaultRowHeight="14.4"/>
  <cols>
    <col min="2" max="2" width="16.3333333333333" customWidth="1"/>
    <col min="3" max="3" width="13" customWidth="1"/>
    <col min="4" max="4" width="10.5555555555556" customWidth="1"/>
    <col min="5" max="5" width="12.1111111111111" customWidth="1"/>
    <col min="6" max="6" width="11.5555555555556" customWidth="1"/>
    <col min="7" max="7" width="12.3333333333333" customWidth="1"/>
    <col min="8" max="8" width="12.6666666666667" customWidth="1"/>
    <col min="9" max="9" width="12.4444444444444" customWidth="1"/>
    <col min="10" max="10" width="11.1111111111111" customWidth="1"/>
    <col min="11" max="11" width="12.5555555555556" customWidth="1"/>
    <col min="12" max="12" width="10.4444444444444" customWidth="1"/>
  </cols>
  <sheetData>
    <row r="2" ht="53.4" customHeight="1" spans="2:12">
      <c r="B2" s="1" t="s">
        <v>182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28.95" customHeight="1" spans="2:12">
      <c r="B3" s="3"/>
      <c r="C3" s="4" t="s">
        <v>41</v>
      </c>
      <c r="D3" s="4"/>
      <c r="E3" s="4" t="s">
        <v>47</v>
      </c>
      <c r="F3" s="4"/>
      <c r="G3" s="4" t="s">
        <v>43</v>
      </c>
      <c r="H3" s="4"/>
      <c r="I3" s="15" t="s">
        <v>49</v>
      </c>
      <c r="J3" s="16"/>
      <c r="K3" s="15" t="s">
        <v>183</v>
      </c>
      <c r="L3" s="16"/>
    </row>
    <row r="4" ht="16.8" spans="2:12">
      <c r="B4" s="5"/>
      <c r="C4" s="6" t="s">
        <v>14</v>
      </c>
      <c r="D4" s="7" t="s">
        <v>15</v>
      </c>
      <c r="E4" s="6" t="s">
        <v>14</v>
      </c>
      <c r="F4" s="7" t="s">
        <v>15</v>
      </c>
      <c r="G4" s="6" t="s">
        <v>14</v>
      </c>
      <c r="H4" s="7" t="s">
        <v>15</v>
      </c>
      <c r="I4" s="6" t="s">
        <v>14</v>
      </c>
      <c r="J4" s="7" t="s">
        <v>15</v>
      </c>
      <c r="K4" s="6" t="s">
        <v>14</v>
      </c>
      <c r="L4" s="7" t="s">
        <v>15</v>
      </c>
    </row>
    <row r="5" ht="31.95" customHeight="1" spans="2:12">
      <c r="B5" s="8" t="s">
        <v>3</v>
      </c>
      <c r="C5" s="9">
        <v>33.53333</v>
      </c>
      <c r="D5" s="10">
        <v>33.06667</v>
      </c>
      <c r="E5" s="9">
        <v>20.53333</v>
      </c>
      <c r="F5" s="10">
        <v>28.06667</v>
      </c>
      <c r="G5" s="9">
        <v>26.2</v>
      </c>
      <c r="H5" s="10">
        <v>27.4</v>
      </c>
      <c r="I5" s="9">
        <v>37.53333</v>
      </c>
      <c r="J5" s="10">
        <v>38.06667</v>
      </c>
      <c r="K5" s="9">
        <v>15.2</v>
      </c>
      <c r="L5" s="10">
        <v>16.4</v>
      </c>
    </row>
    <row r="6" ht="33.6" customHeight="1" spans="2:12">
      <c r="B6" s="8" t="s">
        <v>83</v>
      </c>
      <c r="C6" s="9">
        <v>28.33333</v>
      </c>
      <c r="D6" s="10">
        <v>30.76667</v>
      </c>
      <c r="E6" s="9">
        <v>26.33333</v>
      </c>
      <c r="F6" s="10">
        <v>31.76667</v>
      </c>
      <c r="G6" s="9">
        <v>36</v>
      </c>
      <c r="H6" s="10">
        <v>36.6</v>
      </c>
      <c r="I6" s="9">
        <v>66.33333</v>
      </c>
      <c r="J6" s="10">
        <v>68.26667</v>
      </c>
      <c r="K6" s="9">
        <v>26</v>
      </c>
      <c r="L6" s="10">
        <v>26.6</v>
      </c>
    </row>
    <row r="7" ht="28.2" customHeight="1" spans="2:12">
      <c r="B7" s="8" t="s">
        <v>144</v>
      </c>
      <c r="C7" s="9">
        <v>34.33333</v>
      </c>
      <c r="D7" s="10">
        <v>34.96667</v>
      </c>
      <c r="E7" s="9">
        <v>35.66667</v>
      </c>
      <c r="F7" s="10">
        <v>36.8</v>
      </c>
      <c r="G7" s="9">
        <v>40</v>
      </c>
      <c r="H7" s="10">
        <v>39.8</v>
      </c>
      <c r="I7" s="9">
        <v>45.66667</v>
      </c>
      <c r="J7" s="10">
        <v>47.3</v>
      </c>
      <c r="K7" s="9">
        <v>9.33333</v>
      </c>
      <c r="L7" s="10">
        <v>9.13333</v>
      </c>
    </row>
    <row r="8" ht="28.2" customHeight="1" spans="2:12">
      <c r="B8" s="11" t="s">
        <v>23</v>
      </c>
      <c r="C8" s="12">
        <f>SUM(C5:C7)</f>
        <v>96.19999</v>
      </c>
      <c r="D8" s="12">
        <f t="shared" ref="D8:L8" si="0">SUM(D5:D7)</f>
        <v>98.80001</v>
      </c>
      <c r="E8" s="12">
        <f t="shared" si="0"/>
        <v>82.53333</v>
      </c>
      <c r="F8" s="12">
        <f t="shared" si="0"/>
        <v>96.63334</v>
      </c>
      <c r="G8" s="12">
        <f t="shared" si="0"/>
        <v>102.2</v>
      </c>
      <c r="H8" s="12">
        <f t="shared" si="0"/>
        <v>103.8</v>
      </c>
      <c r="I8" s="12">
        <f t="shared" si="0"/>
        <v>149.53333</v>
      </c>
      <c r="J8" s="12">
        <f t="shared" si="0"/>
        <v>153.63334</v>
      </c>
      <c r="K8" s="12">
        <f t="shared" si="0"/>
        <v>50.53333</v>
      </c>
      <c r="L8" s="12">
        <f t="shared" si="0"/>
        <v>52.13333</v>
      </c>
    </row>
    <row r="9" ht="16.8" spans="2:10">
      <c r="B9" s="13"/>
      <c r="C9" s="13"/>
      <c r="D9" s="13"/>
      <c r="E9" s="13"/>
      <c r="F9" s="13"/>
      <c r="G9" s="13"/>
      <c r="H9" s="13"/>
      <c r="J9" s="17"/>
    </row>
    <row r="10" ht="16.8" spans="2:10">
      <c r="B10" s="13"/>
      <c r="C10" s="13"/>
      <c r="D10" s="13"/>
      <c r="E10" s="13"/>
      <c r="F10" s="13"/>
      <c r="G10" s="13"/>
      <c r="H10" s="13"/>
      <c r="J10" s="17"/>
    </row>
    <row r="11" ht="16.8" spans="2:10">
      <c r="B11" s="13"/>
      <c r="C11" s="13"/>
      <c r="D11" s="13"/>
      <c r="E11" s="13"/>
      <c r="F11" s="13"/>
      <c r="G11" s="13"/>
      <c r="H11" s="13"/>
      <c r="J11" s="17"/>
    </row>
    <row r="12" ht="27" customHeight="1" spans="2:10">
      <c r="B12" s="13"/>
      <c r="C12" s="13"/>
      <c r="D12" s="13"/>
      <c r="E12" s="14" t="s">
        <v>184</v>
      </c>
      <c r="F12" s="14"/>
      <c r="G12" s="13"/>
      <c r="H12" s="13"/>
      <c r="J12" s="17"/>
    </row>
    <row r="13" ht="28.2" customHeight="1" spans="2:10">
      <c r="B13" s="13"/>
      <c r="C13" s="13"/>
      <c r="D13" s="13"/>
      <c r="E13" s="6" t="s">
        <v>14</v>
      </c>
      <c r="F13" s="9">
        <f>SUM(C8,E8,G8,I8,K8)</f>
        <v>480.99998</v>
      </c>
      <c r="G13" s="13"/>
      <c r="H13" s="13"/>
      <c r="J13" s="17"/>
    </row>
    <row r="14" ht="22.95" customHeight="1" spans="2:10">
      <c r="B14" s="13"/>
      <c r="C14" s="13"/>
      <c r="D14" s="13"/>
      <c r="E14" s="7" t="s">
        <v>15</v>
      </c>
      <c r="F14" s="10">
        <f>SUM(D8,F8,H8,J8,L8)</f>
        <v>505.00002</v>
      </c>
      <c r="G14" s="13"/>
      <c r="H14" s="13"/>
      <c r="J14" s="17"/>
    </row>
  </sheetData>
  <mergeCells count="7">
    <mergeCell ref="B2:L2"/>
    <mergeCell ref="C3:D3"/>
    <mergeCell ref="E3:F3"/>
    <mergeCell ref="G3:H3"/>
    <mergeCell ref="I3:J3"/>
    <mergeCell ref="K3:L3"/>
    <mergeCell ref="E12:F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hoang</cp:lastModifiedBy>
  <dcterms:created xsi:type="dcterms:W3CDTF">2024-03-26T08:17:00Z</dcterms:created>
  <dcterms:modified xsi:type="dcterms:W3CDTF">2025-05-09T03:38:09Z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2FF4E652169E48FD846F55706EF38CCD_13</vt:lpwstr>
  </property>
  <property fmtid="{D5CDD505-2E9C-101B-9397-08002B2CF9AE}" pid="3" name="KSOProductBuildVer">
    <vt:lpwstr>1033-12.2.0.20795</vt:lpwstr>
  </property>
</Properties>
</file>