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OneDrive\Desktop\KLTN\HT\"/>
    </mc:Choice>
  </mc:AlternateContent>
  <xr:revisionPtr revIDLastSave="0" documentId="8_{B4031356-8DFA-46E8-9ABE-89E2F1024F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1" sheetId="1" r:id="rId1"/>
    <sheet name="Sprint 2" sheetId="2" r:id="rId2"/>
    <sheet name="Tot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0" i="2" l="1"/>
  <c r="AF90" i="2"/>
  <c r="AG90" i="2"/>
  <c r="AH90" i="2"/>
  <c r="AI90" i="2"/>
  <c r="AJ90" i="2"/>
  <c r="AK90" i="2"/>
  <c r="AL90" i="2"/>
  <c r="AM90" i="2"/>
  <c r="AN90" i="2"/>
  <c r="AO90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E77" i="1"/>
  <c r="AA77" i="1"/>
  <c r="Y77" i="1"/>
  <c r="X77" i="1"/>
  <c r="W77" i="1"/>
  <c r="U78" i="1"/>
  <c r="U77" i="1"/>
  <c r="O78" i="1"/>
  <c r="O77" i="1"/>
  <c r="I78" i="1"/>
  <c r="AG78" i="1"/>
  <c r="AH78" i="1"/>
  <c r="AI78" i="1"/>
  <c r="AJ78" i="1"/>
  <c r="AK78" i="1"/>
  <c r="AL78" i="1"/>
  <c r="AG77" i="1"/>
  <c r="AH77" i="1"/>
  <c r="AI77" i="1"/>
  <c r="AJ77" i="1"/>
  <c r="AK77" i="1"/>
  <c r="AL77" i="1"/>
  <c r="E12" i="1"/>
  <c r="E11" i="1"/>
  <c r="E10" i="1"/>
  <c r="E9" i="1"/>
  <c r="E12" i="2"/>
  <c r="E11" i="2"/>
  <c r="E10" i="2"/>
  <c r="E9" i="2"/>
  <c r="D12" i="2"/>
  <c r="D11" i="2"/>
  <c r="D10" i="2"/>
  <c r="D9" i="2"/>
  <c r="L78" i="1"/>
  <c r="T77" i="1"/>
  <c r="S78" i="1"/>
  <c r="Q77" i="1"/>
  <c r="J78" i="1"/>
  <c r="E8" i="1"/>
  <c r="E8" i="2"/>
  <c r="D8" i="2"/>
  <c r="L90" i="2"/>
  <c r="AD90" i="2"/>
  <c r="AF78" i="1" l="1"/>
  <c r="AF77" i="1"/>
  <c r="AD78" i="1"/>
  <c r="AB78" i="1" l="1"/>
  <c r="G78" i="1" l="1"/>
  <c r="R78" i="1" l="1"/>
  <c r="R77" i="1"/>
  <c r="Q78" i="1"/>
  <c r="P78" i="1"/>
  <c r="P77" i="1"/>
  <c r="N77" i="1"/>
  <c r="M77" i="1"/>
  <c r="M78" i="1" s="1"/>
  <c r="L77" i="1"/>
  <c r="K78" i="1"/>
  <c r="K77" i="1"/>
  <c r="J77" i="1"/>
  <c r="I77" i="1"/>
  <c r="G23" i="1"/>
  <c r="D8" i="1" s="1"/>
  <c r="G16" i="1"/>
  <c r="D12" i="1" l="1"/>
  <c r="D11" i="1"/>
  <c r="D10" i="1"/>
  <c r="D9" i="1"/>
  <c r="G18" i="1"/>
  <c r="G77" i="1" l="1"/>
  <c r="C4" i="4"/>
  <c r="K89" i="2" l="1"/>
  <c r="K90" i="2"/>
  <c r="J90" i="2"/>
  <c r="N78" i="1"/>
  <c r="T78" i="1"/>
  <c r="Z78" i="1"/>
  <c r="Z77" i="1"/>
  <c r="Y78" i="1"/>
  <c r="V78" i="1"/>
  <c r="W78" i="1"/>
  <c r="X78" i="1"/>
  <c r="AA78" i="1"/>
  <c r="AC78" i="1"/>
  <c r="AE78" i="1"/>
  <c r="S77" i="1"/>
  <c r="V77" i="1"/>
  <c r="AB77" i="1"/>
  <c r="AC77" i="1"/>
  <c r="AD77" i="1"/>
  <c r="AC90" i="2"/>
  <c r="AA90" i="2"/>
  <c r="Z90" i="2"/>
  <c r="V90" i="2"/>
  <c r="T90" i="2"/>
  <c r="P90" i="2"/>
  <c r="N90" i="2"/>
  <c r="O90" i="2"/>
  <c r="O89" i="2"/>
  <c r="Q90" i="2"/>
  <c r="R90" i="2"/>
  <c r="AB90" i="2"/>
  <c r="R89" i="2"/>
  <c r="S90" i="2"/>
  <c r="S89" i="2"/>
  <c r="AB89" i="2"/>
  <c r="AC89" i="2"/>
  <c r="AA89" i="2"/>
  <c r="Z89" i="2"/>
  <c r="Y90" i="2"/>
  <c r="Y89" i="2"/>
  <c r="U90" i="2"/>
  <c r="U89" i="2"/>
  <c r="Q89" i="2"/>
  <c r="N89" i="2"/>
  <c r="M90" i="2"/>
  <c r="W90" i="2"/>
  <c r="X90" i="2"/>
  <c r="J89" i="2"/>
  <c r="L89" i="2"/>
  <c r="M89" i="2"/>
  <c r="P89" i="2"/>
  <c r="T89" i="2"/>
  <c r="V89" i="2"/>
  <c r="W89" i="2"/>
  <c r="X89" i="2"/>
  <c r="I90" i="2"/>
  <c r="I89" i="2"/>
  <c r="G90" i="2"/>
  <c r="G89" i="2"/>
  <c r="J4" i="4" l="1"/>
  <c r="H4" i="4"/>
  <c r="F5" i="4"/>
  <c r="D5" i="4"/>
  <c r="B5" i="4"/>
  <c r="K5" i="4"/>
  <c r="I5" i="4"/>
  <c r="K4" i="4"/>
  <c r="I4" i="4"/>
  <c r="G5" i="4"/>
  <c r="G4" i="4"/>
  <c r="E5" i="4"/>
  <c r="E4" i="4"/>
  <c r="C5" i="4"/>
  <c r="J5" i="4"/>
  <c r="H5" i="4"/>
  <c r="F4" i="4"/>
  <c r="D4" i="4"/>
  <c r="B4" i="4"/>
  <c r="D6" i="4" l="1"/>
  <c r="F6" i="4"/>
  <c r="K6" i="4"/>
  <c r="B6" i="4"/>
  <c r="C6" i="4"/>
  <c r="G6" i="4"/>
  <c r="J6" i="4"/>
  <c r="E6" i="4"/>
  <c r="I6" i="4"/>
  <c r="H6" i="4"/>
  <c r="E13" i="2"/>
  <c r="D13" i="2"/>
  <c r="E13" i="1"/>
  <c r="D13" i="1"/>
  <c r="F10" i="4" l="1"/>
  <c r="F11" i="4"/>
</calcChain>
</file>

<file path=xl/sharedStrings.xml><?xml version="1.0" encoding="utf-8"?>
<sst xmlns="http://schemas.openxmlformats.org/spreadsheetml/2006/main" count="332" uniqueCount="158">
  <si>
    <t>End date:</t>
  </si>
  <si>
    <t>Start date:</t>
  </si>
  <si>
    <t>Module name:</t>
  </si>
  <si>
    <t>Project name:</t>
  </si>
  <si>
    <t>Xây dựng website bán hàng tích hợp AI tìm kiếm</t>
  </si>
  <si>
    <t>Sprint 1</t>
  </si>
  <si>
    <t>SPRINT 1 REPORT</t>
  </si>
  <si>
    <t>No</t>
  </si>
  <si>
    <t>Sprint</t>
  </si>
  <si>
    <t>Compoment</t>
  </si>
  <si>
    <t>Task name</t>
  </si>
  <si>
    <t>Responsible Member</t>
  </si>
  <si>
    <t>Thực tế</t>
  </si>
  <si>
    <t>Tổng</t>
  </si>
  <si>
    <t>Họp kế hoạch Sprint</t>
  </si>
  <si>
    <t>Tạo Sprint Backlog 1</t>
  </si>
  <si>
    <t>Tạo tài liệu kiểm thử cho Sprint</t>
  </si>
  <si>
    <t>User interface design</t>
  </si>
  <si>
    <t>Review all test case of sprint 1</t>
  </si>
  <si>
    <t>Review all user interfaces of sprint 1</t>
  </si>
  <si>
    <t>Design test case</t>
  </si>
  <si>
    <t xml:space="preserve">Integrate code </t>
  </si>
  <si>
    <t>Coding</t>
  </si>
  <si>
    <t>Testing</t>
  </si>
  <si>
    <t>Fix Bug</t>
  </si>
  <si>
    <t>Sprint 1 review meeting</t>
  </si>
  <si>
    <t>Sprint 1 retrospective</t>
  </si>
  <si>
    <t>Release Sprint 1</t>
  </si>
  <si>
    <t>Sprint 2</t>
  </si>
  <si>
    <t>SPRINT 2 REPORT</t>
  </si>
  <si>
    <t>Release Sprint 2</t>
  </si>
  <si>
    <t>Re-testing</t>
  </si>
  <si>
    <t>Sprint 2 review meeting</t>
  </si>
  <si>
    <t>Sprint 2 retrospective</t>
  </si>
  <si>
    <t>Tạo Sprint Backlog 2</t>
  </si>
  <si>
    <t>Review all user interfaces of sprint 2</t>
  </si>
  <si>
    <t>Review all test case of sprint 2</t>
  </si>
  <si>
    <t>All team</t>
  </si>
  <si>
    <t>Ước tính</t>
  </si>
  <si>
    <t>Thành viên</t>
  </si>
  <si>
    <t>SPRINT BACKLOG REPORT</t>
  </si>
  <si>
    <t>FINAL TOTAL</t>
  </si>
  <si>
    <t>Trước thời hạn</t>
  </si>
  <si>
    <t>Chậm tiến độ</t>
  </si>
  <si>
    <t>Muộn</t>
  </si>
  <si>
    <t>Tăng ca</t>
  </si>
  <si>
    <t>Kết thúc</t>
  </si>
  <si>
    <t>Kết thúc đúng hạn</t>
  </si>
  <si>
    <t>Xây dựng hệ thống quản lý và kiểm duyệt văn bản
 tích hợp chữ ký số RSA</t>
  </si>
  <si>
    <t>Mạnh</t>
  </si>
  <si>
    <t>Lộc</t>
  </si>
  <si>
    <t>Phương</t>
  </si>
  <si>
    <t>Hoàng</t>
  </si>
  <si>
    <t>Thành</t>
  </si>
  <si>
    <t>Hoàng Trung Đức</t>
  </si>
  <si>
    <t>Nguyễn Lê Thanh Tú</t>
  </si>
  <si>
    <t>Trần Hữu Anh Khoa</t>
  </si>
  <si>
    <t>Trần Hữu Minh Đức</t>
  </si>
  <si>
    <t>Thái Phước Trọng</t>
  </si>
  <si>
    <t>Trọng</t>
  </si>
  <si>
    <t>Thiết kế trường kiểm thử cho Character</t>
  </si>
  <si>
    <t>Thiết kế trường kiểm thử cho Enemy</t>
  </si>
  <si>
    <t>Thiết kế trường kiểm thử cho Environment &amp; Map</t>
  </si>
  <si>
    <t>Thiết kế trường kiểm thử cho Main Menu</t>
  </si>
  <si>
    <t>Thiết kế trường kiểm thử cho giao diện chơi Game (HUD)</t>
  </si>
  <si>
    <t>Thiết kế trường kiểm thử cho Gameplay Programming</t>
  </si>
  <si>
    <t>Thiết kế trường kiểm thử cho Gameplay Design</t>
  </si>
  <si>
    <t>Thiết kế trường kiểm thử cho Environment Design</t>
  </si>
  <si>
    <t>Thiết kế trường kiểm thử cho System Programming</t>
  </si>
  <si>
    <t>T.Đức</t>
  </si>
  <si>
    <t>M.Đức</t>
  </si>
  <si>
    <t>Khoa</t>
  </si>
  <si>
    <t>Tú</t>
  </si>
  <si>
    <t>Kiểm tra Character</t>
  </si>
  <si>
    <t>Kiểm tra Environment &amp; Map</t>
  </si>
  <si>
    <t>Kiểm tra Main Menu</t>
  </si>
  <si>
    <t>Kiểm tra giao diện chơi Game (HUD)</t>
  </si>
  <si>
    <t>Kiểm tra Gameplay Programming</t>
  </si>
  <si>
    <t>Kiểm tra Gameplay Design</t>
  </si>
  <si>
    <t>Kiểm tra Environment Design</t>
  </si>
  <si>
    <t>Kiểm tra System Programming</t>
  </si>
  <si>
    <t>Sửa lỗi Character</t>
  </si>
  <si>
    <t>sửa lỗi Environment &amp; Map</t>
  </si>
  <si>
    <t>Sửa lỗi Main Menu</t>
  </si>
  <si>
    <t>Sửa lỗi giao diện chơi Game (HUD)</t>
  </si>
  <si>
    <t>Sửa lỗi Gameplay Programming</t>
  </si>
  <si>
    <t>Sửa lỗi Gameplay Design</t>
  </si>
  <si>
    <t>Sửa lỗi Environment Design</t>
  </si>
  <si>
    <t>Sửa lỗi System Programming</t>
  </si>
  <si>
    <t>Kiểm tra lại Character</t>
  </si>
  <si>
    <t>Kiểm tra lại  Environment &amp; Map</t>
  </si>
  <si>
    <t>Kiểm tra lại Main Menu</t>
  </si>
  <si>
    <t>Kiểm tra lại giao diện chơi Game (HUD)</t>
  </si>
  <si>
    <t>Kiểm tra lại  Gameplay Programming</t>
  </si>
  <si>
    <t>Kiểm tra lại  Gameplay Design</t>
  </si>
  <si>
    <t>Kiểm tra lại Environment Design</t>
  </si>
  <si>
    <t>Kiểm tra lại System Programming</t>
  </si>
  <si>
    <t>Thiết kế UI/UX</t>
  </si>
  <si>
    <t>Character</t>
  </si>
  <si>
    <t>Enemy</t>
  </si>
  <si>
    <t>Enventonment &amp; Map</t>
  </si>
  <si>
    <t>Animaton</t>
  </si>
  <si>
    <t>Gameplay Programming</t>
  </si>
  <si>
    <t>Roguelike System Programming</t>
  </si>
  <si>
    <t>Vísual Effects</t>
  </si>
  <si>
    <t>Level Design</t>
  </si>
  <si>
    <t>M.Đức, T.Đức, Tú</t>
  </si>
  <si>
    <t>Khoa,Tú</t>
  </si>
  <si>
    <t>Giao diện Main Menu</t>
  </si>
  <si>
    <t>Giao diện người chơi (HUD)</t>
  </si>
  <si>
    <t>Giao diện nhân vật</t>
  </si>
  <si>
    <t>Giao diện Setting</t>
  </si>
  <si>
    <t>Giao diện Victory Screen</t>
  </si>
  <si>
    <t>Giao diện Game Over</t>
  </si>
  <si>
    <t>Giao diện In-Game HUD</t>
  </si>
  <si>
    <t>Giao diện Pause Menu</t>
  </si>
  <si>
    <t>Giao diện Loading Screen</t>
  </si>
  <si>
    <t>Giao diện Tutorial</t>
  </si>
  <si>
    <t>Giao diện Character</t>
  </si>
  <si>
    <t>Thiết kế trường kiểm thử cho Pause Game</t>
  </si>
  <si>
    <t>Thiết kế trường kiểm thử cho Game Over</t>
  </si>
  <si>
    <t>Thiết kế trường kiểm thử cho Victory Screen</t>
  </si>
  <si>
    <t>Thiết kế trường kiểm thử cho UI/UX Programming</t>
  </si>
  <si>
    <t>Thiết kế trường kiểm thử cho Upgrade Menu</t>
  </si>
  <si>
    <t>Thiết kế trường kiểm thử cho Networking</t>
  </si>
  <si>
    <t>Thiết kế trường kiểm thử cho Ambience Sounds</t>
  </si>
  <si>
    <t>Thiết kế trường kiểm thử cho Voice Acting</t>
  </si>
  <si>
    <t>Thiết kế trường kiểm thử cho Background Music</t>
  </si>
  <si>
    <t>Kiểm tra Pause Game</t>
  </si>
  <si>
    <t>Kiểm tra Game Over</t>
  </si>
  <si>
    <t>Kiểm tra Victory Screen</t>
  </si>
  <si>
    <t>Kiểm tra Upgrade Menu</t>
  </si>
  <si>
    <t>Kiểm tra UI/UX</t>
  </si>
  <si>
    <t>Kiểm tra Networking</t>
  </si>
  <si>
    <t>Kiểm tra Âm thanh Ambience Sounds</t>
  </si>
  <si>
    <t>Kiểm tra Âm thanh Voice Acting</t>
  </si>
  <si>
    <t>Kiểm tra Âm thanh Sound Effects</t>
  </si>
  <si>
    <t>Kiểm tra Âm thanh Backrtound Music</t>
  </si>
  <si>
    <t>Kiểm tra lại Pause Game</t>
  </si>
  <si>
    <t>Kiểm tra lại Game Over</t>
  </si>
  <si>
    <t>Kiểm tra lại Victory Screen</t>
  </si>
  <si>
    <t>Kiểm tra lại Upgrade Menu</t>
  </si>
  <si>
    <t>Kiểm tra lại UI/UX</t>
  </si>
  <si>
    <t>Kiểm tra lại Networking</t>
  </si>
  <si>
    <t>Kiểm tra lại Âm thanh Ambience Sounds</t>
  </si>
  <si>
    <t>Kiểm tra lại Âm thanh Voice Acting</t>
  </si>
  <si>
    <t>Kiểm tra lại Âm thanh Sound Effects</t>
  </si>
  <si>
    <t>Kiểm tra lại Âm thanh Backrtound Music</t>
  </si>
  <si>
    <t>Sửa lỗi Pause Game</t>
  </si>
  <si>
    <t>Sửa lỗi Game Over</t>
  </si>
  <si>
    <t>Sửa lỗi Victory Screen</t>
  </si>
  <si>
    <t>Sửa lỗi Upgrade Menu</t>
  </si>
  <si>
    <t>Sửa lỗi UI/UX</t>
  </si>
  <si>
    <t>Sửa lỗi Networking</t>
  </si>
  <si>
    <t>Sửa lỗi Âm thanh Ambience Sounds</t>
  </si>
  <si>
    <t>Sửa lỗi Âm thanh Voice Acting</t>
  </si>
  <si>
    <t>Sửa lỗi Âm thanh Sound Effects</t>
  </si>
  <si>
    <t>Sửa lỗi Âm thanh Backrtound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</si>
</sst>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Arial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  <charset val="163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0" borderId="2" xfId="0" applyFont="1" applyBorder="1"/>
    <xf numFmtId="0" fontId="2" fillId="5" borderId="2" xfId="0" applyFont="1" applyFill="1" applyBorder="1"/>
    <xf numFmtId="0" fontId="2" fillId="7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1" fillId="9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0" fontId="1" fillId="3" borderId="6" xfId="0" applyFont="1" applyFill="1" applyBorder="1"/>
    <xf numFmtId="0" fontId="1" fillId="8" borderId="6" xfId="0" applyFont="1" applyFill="1" applyBorder="1"/>
    <xf numFmtId="0" fontId="1" fillId="4" borderId="8" xfId="0" applyFont="1" applyFill="1" applyBorder="1"/>
    <xf numFmtId="0" fontId="3" fillId="0" borderId="10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2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center"/>
    </xf>
    <xf numFmtId="0" fontId="1" fillId="11" borderId="6" xfId="0" applyFont="1" applyFill="1" applyBorder="1"/>
    <xf numFmtId="0" fontId="1" fillId="0" borderId="7" xfId="0" applyFont="1" applyBorder="1"/>
    <xf numFmtId="0" fontId="1" fillId="11" borderId="8" xfId="0" applyFont="1" applyFill="1" applyBorder="1"/>
    <xf numFmtId="0" fontId="1" fillId="0" borderId="10" xfId="0" applyFont="1" applyBorder="1"/>
    <xf numFmtId="0" fontId="2" fillId="0" borderId="2" xfId="0" applyFont="1" applyBorder="1" applyAlignment="1">
      <alignment wrapText="1"/>
    </xf>
    <xf numFmtId="14" fontId="3" fillId="0" borderId="2" xfId="0" applyNumberFormat="1" applyFont="1" applyBorder="1" applyAlignment="1">
      <alignment horizontal="left"/>
    </xf>
    <xf numFmtId="0" fontId="1" fillId="13" borderId="1" xfId="0" applyFont="1" applyFill="1" applyBorder="1"/>
    <xf numFmtId="164" fontId="2" fillId="0" borderId="0" xfId="0" applyNumberFormat="1" applyFont="1" applyAlignment="1">
      <alignment textRotation="90" wrapText="1"/>
    </xf>
    <xf numFmtId="0" fontId="1" fillId="0" borderId="1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3" fillId="13" borderId="1" xfId="0" applyFont="1" applyFill="1" applyBorder="1"/>
    <xf numFmtId="0" fontId="1" fillId="13" borderId="1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left" vertical="top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13" borderId="1" xfId="0" applyFill="1" applyBorder="1"/>
    <xf numFmtId="0" fontId="1" fillId="13" borderId="17" xfId="0" applyFont="1" applyFill="1" applyBorder="1"/>
    <xf numFmtId="0" fontId="1" fillId="1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4079320113314446E-2"/>
          <c:y val="7.7745929089347285E-2"/>
          <c:w val="0.93580260682712113"/>
          <c:h val="0.87354347651806408"/>
        </c:manualLayout>
      </c:layout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'Sprint 1'!$I$15:$AE$15</c:f>
              <c:numCache>
                <c:formatCode>dd/mm</c:formatCode>
                <c:ptCount val="23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  <c:pt idx="5">
                  <c:v>45738</c:v>
                </c:pt>
                <c:pt idx="6">
                  <c:v>45739</c:v>
                </c:pt>
                <c:pt idx="7">
                  <c:v>45740</c:v>
                </c:pt>
                <c:pt idx="8">
                  <c:v>45741</c:v>
                </c:pt>
                <c:pt idx="9">
                  <c:v>45742</c:v>
                </c:pt>
                <c:pt idx="10">
                  <c:v>45743</c:v>
                </c:pt>
                <c:pt idx="11">
                  <c:v>45744</c:v>
                </c:pt>
                <c:pt idx="12">
                  <c:v>45745</c:v>
                </c:pt>
                <c:pt idx="13">
                  <c:v>45746</c:v>
                </c:pt>
                <c:pt idx="14">
                  <c:v>45747</c:v>
                </c:pt>
                <c:pt idx="15">
                  <c:v>45748</c:v>
                </c:pt>
                <c:pt idx="16">
                  <c:v>45749</c:v>
                </c:pt>
                <c:pt idx="17">
                  <c:v>45750</c:v>
                </c:pt>
                <c:pt idx="18">
                  <c:v>45751</c:v>
                </c:pt>
                <c:pt idx="19">
                  <c:v>45752</c:v>
                </c:pt>
                <c:pt idx="20">
                  <c:v>45753</c:v>
                </c:pt>
                <c:pt idx="21">
                  <c:v>45754</c:v>
                </c:pt>
                <c:pt idx="22">
                  <c:v>45755</c:v>
                </c:pt>
              </c:numCache>
            </c:numRef>
          </c:cat>
          <c:val>
            <c:numRef>
              <c:f>'Sprint 1'!$I$77:$AE$77</c:f>
              <c:numCache>
                <c:formatCode>General</c:formatCode>
                <c:ptCount val="23"/>
                <c:pt idx="0">
                  <c:v>114</c:v>
                </c:pt>
                <c:pt idx="1">
                  <c:v>110</c:v>
                </c:pt>
                <c:pt idx="2">
                  <c:v>106</c:v>
                </c:pt>
                <c:pt idx="3">
                  <c:v>105</c:v>
                </c:pt>
                <c:pt idx="4">
                  <c:v>104</c:v>
                </c:pt>
                <c:pt idx="5">
                  <c:v>102</c:v>
                </c:pt>
                <c:pt idx="6">
                  <c:v>102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86</c:v>
                </c:pt>
                <c:pt idx="12">
                  <c:v>79</c:v>
                </c:pt>
                <c:pt idx="13">
                  <c:v>66</c:v>
                </c:pt>
                <c:pt idx="14">
                  <c:v>66</c:v>
                </c:pt>
                <c:pt idx="15">
                  <c:v>64</c:v>
                </c:pt>
                <c:pt idx="16">
                  <c:v>62</c:v>
                </c:pt>
                <c:pt idx="17">
                  <c:v>58</c:v>
                </c:pt>
                <c:pt idx="18">
                  <c:v>60</c:v>
                </c:pt>
                <c:pt idx="19">
                  <c:v>56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42BA-8F05-BA7E2B9DBFFF}"/>
            </c:ext>
          </c:extLst>
        </c:ser>
        <c:ser>
          <c:idx val="1"/>
          <c:order val="1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'Sprint 1'!$I$15:$AE$15</c:f>
              <c:numCache>
                <c:formatCode>dd/mm</c:formatCode>
                <c:ptCount val="23"/>
                <c:pt idx="0">
                  <c:v>45733</c:v>
                </c:pt>
                <c:pt idx="1">
                  <c:v>45734</c:v>
                </c:pt>
                <c:pt idx="2">
                  <c:v>45735</c:v>
                </c:pt>
                <c:pt idx="3">
                  <c:v>45736</c:v>
                </c:pt>
                <c:pt idx="4">
                  <c:v>45737</c:v>
                </c:pt>
                <c:pt idx="5">
                  <c:v>45738</c:v>
                </c:pt>
                <c:pt idx="6">
                  <c:v>45739</c:v>
                </c:pt>
                <c:pt idx="7">
                  <c:v>45740</c:v>
                </c:pt>
                <c:pt idx="8">
                  <c:v>45741</c:v>
                </c:pt>
                <c:pt idx="9">
                  <c:v>45742</c:v>
                </c:pt>
                <c:pt idx="10">
                  <c:v>45743</c:v>
                </c:pt>
                <c:pt idx="11">
                  <c:v>45744</c:v>
                </c:pt>
                <c:pt idx="12">
                  <c:v>45745</c:v>
                </c:pt>
                <c:pt idx="13">
                  <c:v>45746</c:v>
                </c:pt>
                <c:pt idx="14">
                  <c:v>45747</c:v>
                </c:pt>
                <c:pt idx="15">
                  <c:v>45748</c:v>
                </c:pt>
                <c:pt idx="16">
                  <c:v>45749</c:v>
                </c:pt>
                <c:pt idx="17">
                  <c:v>45750</c:v>
                </c:pt>
                <c:pt idx="18">
                  <c:v>45751</c:v>
                </c:pt>
                <c:pt idx="19">
                  <c:v>45752</c:v>
                </c:pt>
                <c:pt idx="20">
                  <c:v>45753</c:v>
                </c:pt>
                <c:pt idx="21">
                  <c:v>45754</c:v>
                </c:pt>
                <c:pt idx="22">
                  <c:v>45755</c:v>
                </c:pt>
              </c:numCache>
            </c:numRef>
          </c:cat>
          <c:val>
            <c:numRef>
              <c:f>'Sprint 1'!$I$78:$AL$78</c:f>
              <c:numCache>
                <c:formatCode>General</c:formatCode>
                <c:ptCount val="30"/>
                <c:pt idx="0">
                  <c:v>114</c:v>
                </c:pt>
                <c:pt idx="1">
                  <c:v>110</c:v>
                </c:pt>
                <c:pt idx="2">
                  <c:v>106</c:v>
                </c:pt>
                <c:pt idx="3">
                  <c:v>104</c:v>
                </c:pt>
                <c:pt idx="4">
                  <c:v>104</c:v>
                </c:pt>
                <c:pt idx="5">
                  <c:v>102</c:v>
                </c:pt>
                <c:pt idx="6">
                  <c:v>98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86</c:v>
                </c:pt>
                <c:pt idx="12">
                  <c:v>75</c:v>
                </c:pt>
                <c:pt idx="13">
                  <c:v>66</c:v>
                </c:pt>
                <c:pt idx="14">
                  <c:v>65</c:v>
                </c:pt>
                <c:pt idx="15">
                  <c:v>63</c:v>
                </c:pt>
                <c:pt idx="16">
                  <c:v>61</c:v>
                </c:pt>
                <c:pt idx="17">
                  <c:v>58</c:v>
                </c:pt>
                <c:pt idx="18">
                  <c:v>59</c:v>
                </c:pt>
                <c:pt idx="19">
                  <c:v>56</c:v>
                </c:pt>
                <c:pt idx="20">
                  <c:v>54</c:v>
                </c:pt>
                <c:pt idx="21">
                  <c:v>48</c:v>
                </c:pt>
                <c:pt idx="22">
                  <c:v>42</c:v>
                </c:pt>
                <c:pt idx="23">
                  <c:v>39</c:v>
                </c:pt>
                <c:pt idx="24">
                  <c:v>39</c:v>
                </c:pt>
                <c:pt idx="25">
                  <c:v>36</c:v>
                </c:pt>
                <c:pt idx="26">
                  <c:v>28</c:v>
                </c:pt>
                <c:pt idx="27">
                  <c:v>22</c:v>
                </c:pt>
                <c:pt idx="28">
                  <c:v>14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7-42BA-8F05-BA7E2B9DBF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6296424"/>
        <c:axId val="226294464"/>
      </c:lineChart>
      <c:dateAx>
        <c:axId val="226296424"/>
        <c:scaling>
          <c:orientation val="minMax"/>
        </c:scaling>
        <c:delete val="1"/>
        <c:axPos val="b"/>
        <c:title>
          <c:overlay val="0"/>
        </c:title>
        <c:numFmt formatCode="dd/mm" sourceLinked="1"/>
        <c:majorTickMark val="out"/>
        <c:minorTickMark val="none"/>
        <c:tickLblPos val="nextTo"/>
        <c:crossAx val="226294464"/>
        <c:crosses val="autoZero"/>
        <c:auto val="1"/>
        <c:lblOffset val="100"/>
        <c:baseTimeUnit val="days"/>
      </c:dateAx>
      <c:valAx>
        <c:axId val="226294464"/>
        <c:scaling>
          <c:orientation val="minMax"/>
        </c:scaling>
        <c:delete val="1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26296424"/>
        <c:crosses val="autoZero"/>
        <c:crossBetween val="between"/>
      </c:valAx>
      <c:spPr>
        <a:noFill/>
        <a:ln w="25400"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 of Sprint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1'!$G$77:$AE$77</c:f>
              <c:numCache>
                <c:formatCode>General</c:formatCode>
                <c:ptCount val="25"/>
                <c:pt idx="0">
                  <c:v>124</c:v>
                </c:pt>
                <c:pt idx="2">
                  <c:v>114</c:v>
                </c:pt>
                <c:pt idx="3">
                  <c:v>110</c:v>
                </c:pt>
                <c:pt idx="4">
                  <c:v>106</c:v>
                </c:pt>
                <c:pt idx="5">
                  <c:v>105</c:v>
                </c:pt>
                <c:pt idx="6">
                  <c:v>104</c:v>
                </c:pt>
                <c:pt idx="7">
                  <c:v>102</c:v>
                </c:pt>
                <c:pt idx="8">
                  <c:v>102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87</c:v>
                </c:pt>
                <c:pt idx="13">
                  <c:v>86</c:v>
                </c:pt>
                <c:pt idx="14">
                  <c:v>79</c:v>
                </c:pt>
                <c:pt idx="15">
                  <c:v>66</c:v>
                </c:pt>
                <c:pt idx="16">
                  <c:v>66</c:v>
                </c:pt>
                <c:pt idx="17">
                  <c:v>64</c:v>
                </c:pt>
                <c:pt idx="18">
                  <c:v>62</c:v>
                </c:pt>
                <c:pt idx="19">
                  <c:v>58</c:v>
                </c:pt>
                <c:pt idx="20">
                  <c:v>60</c:v>
                </c:pt>
                <c:pt idx="21">
                  <c:v>56</c:v>
                </c:pt>
                <c:pt idx="22">
                  <c:v>54</c:v>
                </c:pt>
                <c:pt idx="23">
                  <c:v>48</c:v>
                </c:pt>
                <c:pt idx="2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4-4D92-9D05-5EFB832E57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1'!$G$78:$AE$78</c:f>
              <c:numCache>
                <c:formatCode>General</c:formatCode>
                <c:ptCount val="25"/>
                <c:pt idx="0">
                  <c:v>124</c:v>
                </c:pt>
                <c:pt idx="2">
                  <c:v>114</c:v>
                </c:pt>
                <c:pt idx="3">
                  <c:v>110</c:v>
                </c:pt>
                <c:pt idx="4">
                  <c:v>106</c:v>
                </c:pt>
                <c:pt idx="5">
                  <c:v>104</c:v>
                </c:pt>
                <c:pt idx="6">
                  <c:v>104</c:v>
                </c:pt>
                <c:pt idx="7">
                  <c:v>102</c:v>
                </c:pt>
                <c:pt idx="8">
                  <c:v>98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87</c:v>
                </c:pt>
                <c:pt idx="13">
                  <c:v>86</c:v>
                </c:pt>
                <c:pt idx="14">
                  <c:v>75</c:v>
                </c:pt>
                <c:pt idx="15">
                  <c:v>66</c:v>
                </c:pt>
                <c:pt idx="16">
                  <c:v>65</c:v>
                </c:pt>
                <c:pt idx="17">
                  <c:v>63</c:v>
                </c:pt>
                <c:pt idx="18">
                  <c:v>61</c:v>
                </c:pt>
                <c:pt idx="19">
                  <c:v>58</c:v>
                </c:pt>
                <c:pt idx="20">
                  <c:v>59</c:v>
                </c:pt>
                <c:pt idx="21">
                  <c:v>56</c:v>
                </c:pt>
                <c:pt idx="22">
                  <c:v>54</c:v>
                </c:pt>
                <c:pt idx="23">
                  <c:v>48</c:v>
                </c:pt>
                <c:pt idx="2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4-4D92-9D05-5EFB832E5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247935"/>
        <c:axId val="1522245855"/>
      </c:lineChart>
      <c:catAx>
        <c:axId val="1522247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5855"/>
        <c:crosses val="autoZero"/>
        <c:auto val="1"/>
        <c:lblAlgn val="ctr"/>
        <c:lblOffset val="100"/>
        <c:noMultiLvlLbl val="0"/>
      </c:catAx>
      <c:valAx>
        <c:axId val="1522245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4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5.2079190608631074E-2"/>
          <c:y val="9.5616766882421211E-2"/>
          <c:w val="0.93243872877860423"/>
          <c:h val="0.820132026505088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1'!$G$77:$AL$77</c:f>
              <c:numCache>
                <c:formatCode>General</c:formatCode>
                <c:ptCount val="32"/>
                <c:pt idx="0">
                  <c:v>124</c:v>
                </c:pt>
                <c:pt idx="2">
                  <c:v>114</c:v>
                </c:pt>
                <c:pt idx="3">
                  <c:v>110</c:v>
                </c:pt>
                <c:pt idx="4">
                  <c:v>106</c:v>
                </c:pt>
                <c:pt idx="5">
                  <c:v>105</c:v>
                </c:pt>
                <c:pt idx="6">
                  <c:v>104</c:v>
                </c:pt>
                <c:pt idx="7">
                  <c:v>102</c:v>
                </c:pt>
                <c:pt idx="8">
                  <c:v>102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87</c:v>
                </c:pt>
                <c:pt idx="13">
                  <c:v>86</c:v>
                </c:pt>
                <c:pt idx="14">
                  <c:v>79</c:v>
                </c:pt>
                <c:pt idx="15">
                  <c:v>66</c:v>
                </c:pt>
                <c:pt idx="16">
                  <c:v>66</c:v>
                </c:pt>
                <c:pt idx="17">
                  <c:v>64</c:v>
                </c:pt>
                <c:pt idx="18">
                  <c:v>62</c:v>
                </c:pt>
                <c:pt idx="19">
                  <c:v>58</c:v>
                </c:pt>
                <c:pt idx="20">
                  <c:v>60</c:v>
                </c:pt>
                <c:pt idx="21">
                  <c:v>56</c:v>
                </c:pt>
                <c:pt idx="22">
                  <c:v>54</c:v>
                </c:pt>
                <c:pt idx="23">
                  <c:v>48</c:v>
                </c:pt>
                <c:pt idx="24">
                  <c:v>44</c:v>
                </c:pt>
                <c:pt idx="25">
                  <c:v>39</c:v>
                </c:pt>
                <c:pt idx="26">
                  <c:v>39</c:v>
                </c:pt>
                <c:pt idx="27">
                  <c:v>36</c:v>
                </c:pt>
                <c:pt idx="28">
                  <c:v>28</c:v>
                </c:pt>
                <c:pt idx="29">
                  <c:v>22</c:v>
                </c:pt>
                <c:pt idx="30">
                  <c:v>14</c:v>
                </c:pt>
                <c:pt idx="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5-4544-BCD6-E82E8E631A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0696928"/>
        <c:axId val="824191800"/>
      </c:lineChart>
      <c:catAx>
        <c:axId val="810696928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majorTickMark val="out"/>
        <c:minorTickMark val="none"/>
        <c:tickLblPos val="nextTo"/>
        <c:crossAx val="824191800"/>
        <c:crosses val="autoZero"/>
        <c:auto val="1"/>
        <c:lblAlgn val="ctr"/>
        <c:lblOffset val="100"/>
        <c:noMultiLvlLbl val="0"/>
      </c:catAx>
      <c:valAx>
        <c:axId val="8241918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crossAx val="8106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1'!$I$77:$AL$77</c:f>
              <c:numCache>
                <c:formatCode>General</c:formatCode>
                <c:ptCount val="30"/>
                <c:pt idx="0">
                  <c:v>114</c:v>
                </c:pt>
                <c:pt idx="1">
                  <c:v>110</c:v>
                </c:pt>
                <c:pt idx="2">
                  <c:v>106</c:v>
                </c:pt>
                <c:pt idx="3">
                  <c:v>105</c:v>
                </c:pt>
                <c:pt idx="4">
                  <c:v>104</c:v>
                </c:pt>
                <c:pt idx="5">
                  <c:v>102</c:v>
                </c:pt>
                <c:pt idx="6">
                  <c:v>102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86</c:v>
                </c:pt>
                <c:pt idx="12">
                  <c:v>79</c:v>
                </c:pt>
                <c:pt idx="13">
                  <c:v>66</c:v>
                </c:pt>
                <c:pt idx="14">
                  <c:v>66</c:v>
                </c:pt>
                <c:pt idx="15">
                  <c:v>64</c:v>
                </c:pt>
                <c:pt idx="16">
                  <c:v>62</c:v>
                </c:pt>
                <c:pt idx="17">
                  <c:v>58</c:v>
                </c:pt>
                <c:pt idx="18">
                  <c:v>60</c:v>
                </c:pt>
                <c:pt idx="19">
                  <c:v>56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39</c:v>
                </c:pt>
                <c:pt idx="24">
                  <c:v>39</c:v>
                </c:pt>
                <c:pt idx="25">
                  <c:v>36</c:v>
                </c:pt>
                <c:pt idx="26">
                  <c:v>28</c:v>
                </c:pt>
                <c:pt idx="27">
                  <c:v>22</c:v>
                </c:pt>
                <c:pt idx="28">
                  <c:v>14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D-432B-8D80-0DC9E5DB64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'Sprint 1'!$I$78:$AL$78</c:f>
              <c:numCache>
                <c:formatCode>General</c:formatCode>
                <c:ptCount val="30"/>
                <c:pt idx="0">
                  <c:v>114</c:v>
                </c:pt>
                <c:pt idx="1">
                  <c:v>110</c:v>
                </c:pt>
                <c:pt idx="2">
                  <c:v>106</c:v>
                </c:pt>
                <c:pt idx="3">
                  <c:v>104</c:v>
                </c:pt>
                <c:pt idx="4">
                  <c:v>104</c:v>
                </c:pt>
                <c:pt idx="5">
                  <c:v>102</c:v>
                </c:pt>
                <c:pt idx="6">
                  <c:v>98</c:v>
                </c:pt>
                <c:pt idx="7">
                  <c:v>91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86</c:v>
                </c:pt>
                <c:pt idx="12">
                  <c:v>75</c:v>
                </c:pt>
                <c:pt idx="13">
                  <c:v>66</c:v>
                </c:pt>
                <c:pt idx="14">
                  <c:v>65</c:v>
                </c:pt>
                <c:pt idx="15">
                  <c:v>63</c:v>
                </c:pt>
                <c:pt idx="16">
                  <c:v>61</c:v>
                </c:pt>
                <c:pt idx="17">
                  <c:v>58</c:v>
                </c:pt>
                <c:pt idx="18">
                  <c:v>59</c:v>
                </c:pt>
                <c:pt idx="19">
                  <c:v>56</c:v>
                </c:pt>
                <c:pt idx="20">
                  <c:v>54</c:v>
                </c:pt>
                <c:pt idx="21">
                  <c:v>48</c:v>
                </c:pt>
                <c:pt idx="22">
                  <c:v>42</c:v>
                </c:pt>
                <c:pt idx="23">
                  <c:v>39</c:v>
                </c:pt>
                <c:pt idx="24">
                  <c:v>39</c:v>
                </c:pt>
                <c:pt idx="25">
                  <c:v>36</c:v>
                </c:pt>
                <c:pt idx="26">
                  <c:v>28</c:v>
                </c:pt>
                <c:pt idx="27">
                  <c:v>22</c:v>
                </c:pt>
                <c:pt idx="28">
                  <c:v>14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D-432B-8D80-0DC9E5DB64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253000"/>
        <c:axId val="824249400"/>
      </c:lineChart>
      <c:catAx>
        <c:axId val="824253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24249400"/>
        <c:crosses val="autoZero"/>
        <c:auto val="1"/>
        <c:lblAlgn val="ctr"/>
        <c:lblOffset val="100"/>
        <c:noMultiLvlLbl val="0"/>
      </c:catAx>
      <c:valAx>
        <c:axId val="8242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2425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Thực tế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45762</c:v>
                </c:pt>
                <c:pt idx="1">
                  <c:v>45763</c:v>
                </c:pt>
                <c:pt idx="2">
                  <c:v>45764</c:v>
                </c:pt>
                <c:pt idx="3">
                  <c:v>45765</c:v>
                </c:pt>
                <c:pt idx="4">
                  <c:v>45766</c:v>
                </c:pt>
                <c:pt idx="5">
                  <c:v>45767</c:v>
                </c:pt>
                <c:pt idx="6">
                  <c:v>45768</c:v>
                </c:pt>
                <c:pt idx="7">
                  <c:v>45769</c:v>
                </c:pt>
                <c:pt idx="8">
                  <c:v>45770</c:v>
                </c:pt>
                <c:pt idx="9">
                  <c:v>45771</c:v>
                </c:pt>
                <c:pt idx="10">
                  <c:v>45772</c:v>
                </c:pt>
                <c:pt idx="11">
                  <c:v>45773</c:v>
                </c:pt>
                <c:pt idx="12">
                  <c:v>45774</c:v>
                </c:pt>
                <c:pt idx="13">
                  <c:v>45775</c:v>
                </c:pt>
                <c:pt idx="14">
                  <c:v>45776</c:v>
                </c:pt>
                <c:pt idx="15">
                  <c:v>45777</c:v>
                </c:pt>
                <c:pt idx="16">
                  <c:v>45778</c:v>
                </c:pt>
                <c:pt idx="17">
                  <c:v>45779</c:v>
                </c:pt>
                <c:pt idx="18">
                  <c:v>45780</c:v>
                </c:pt>
                <c:pt idx="19">
                  <c:v>45781</c:v>
                </c:pt>
                <c:pt idx="20">
                  <c:v>45782</c:v>
                </c:pt>
              </c:numCache>
            </c:numRef>
          </c:cat>
          <c:val>
            <c:numRef>
              <c:f>'Sprint 2'!$I$89:$AC$89</c:f>
              <c:numCache>
                <c:formatCode>General</c:formatCode>
                <c:ptCount val="21"/>
                <c:pt idx="0">
                  <c:v>130</c:v>
                </c:pt>
                <c:pt idx="1">
                  <c:v>118</c:v>
                </c:pt>
                <c:pt idx="2">
                  <c:v>116</c:v>
                </c:pt>
                <c:pt idx="3">
                  <c:v>112</c:v>
                </c:pt>
                <c:pt idx="4">
                  <c:v>107</c:v>
                </c:pt>
                <c:pt idx="5">
                  <c:v>99</c:v>
                </c:pt>
                <c:pt idx="6">
                  <c:v>94</c:v>
                </c:pt>
                <c:pt idx="7">
                  <c:v>92</c:v>
                </c:pt>
                <c:pt idx="8">
                  <c:v>86</c:v>
                </c:pt>
                <c:pt idx="9">
                  <c:v>77</c:v>
                </c:pt>
                <c:pt idx="10">
                  <c:v>72</c:v>
                </c:pt>
                <c:pt idx="11">
                  <c:v>72</c:v>
                </c:pt>
                <c:pt idx="12">
                  <c:v>73</c:v>
                </c:pt>
                <c:pt idx="13">
                  <c:v>69</c:v>
                </c:pt>
                <c:pt idx="14">
                  <c:v>68</c:v>
                </c:pt>
                <c:pt idx="15">
                  <c:v>66</c:v>
                </c:pt>
                <c:pt idx="16">
                  <c:v>64</c:v>
                </c:pt>
                <c:pt idx="17">
                  <c:v>62</c:v>
                </c:pt>
                <c:pt idx="18">
                  <c:v>60</c:v>
                </c:pt>
                <c:pt idx="19">
                  <c:v>56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F95-B475-BD0333B2485A}"/>
            </c:ext>
          </c:extLst>
        </c:ser>
        <c:ser>
          <c:idx val="1"/>
          <c:order val="1"/>
          <c:tx>
            <c:v>Ước Tính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2'!$I$15:$AC$15</c:f>
              <c:numCache>
                <c:formatCode>dd/mm</c:formatCode>
                <c:ptCount val="21"/>
                <c:pt idx="0">
                  <c:v>45762</c:v>
                </c:pt>
                <c:pt idx="1">
                  <c:v>45763</c:v>
                </c:pt>
                <c:pt idx="2">
                  <c:v>45764</c:v>
                </c:pt>
                <c:pt idx="3">
                  <c:v>45765</c:v>
                </c:pt>
                <c:pt idx="4">
                  <c:v>45766</c:v>
                </c:pt>
                <c:pt idx="5">
                  <c:v>45767</c:v>
                </c:pt>
                <c:pt idx="6">
                  <c:v>45768</c:v>
                </c:pt>
                <c:pt idx="7">
                  <c:v>45769</c:v>
                </c:pt>
                <c:pt idx="8">
                  <c:v>45770</c:v>
                </c:pt>
                <c:pt idx="9">
                  <c:v>45771</c:v>
                </c:pt>
                <c:pt idx="10">
                  <c:v>45772</c:v>
                </c:pt>
                <c:pt idx="11">
                  <c:v>45773</c:v>
                </c:pt>
                <c:pt idx="12">
                  <c:v>45774</c:v>
                </c:pt>
                <c:pt idx="13">
                  <c:v>45775</c:v>
                </c:pt>
                <c:pt idx="14">
                  <c:v>45776</c:v>
                </c:pt>
                <c:pt idx="15">
                  <c:v>45777</c:v>
                </c:pt>
                <c:pt idx="16">
                  <c:v>45778</c:v>
                </c:pt>
                <c:pt idx="17">
                  <c:v>45779</c:v>
                </c:pt>
                <c:pt idx="18">
                  <c:v>45780</c:v>
                </c:pt>
                <c:pt idx="19">
                  <c:v>45781</c:v>
                </c:pt>
                <c:pt idx="20">
                  <c:v>45782</c:v>
                </c:pt>
              </c:numCache>
            </c:numRef>
          </c:cat>
          <c:val>
            <c:numRef>
              <c:f>'Sprint 2'!$I$90:$AC$90</c:f>
              <c:numCache>
                <c:formatCode>General</c:formatCode>
                <c:ptCount val="21"/>
                <c:pt idx="0">
                  <c:v>130</c:v>
                </c:pt>
                <c:pt idx="1">
                  <c:v>116</c:v>
                </c:pt>
                <c:pt idx="2">
                  <c:v>116</c:v>
                </c:pt>
                <c:pt idx="3">
                  <c:v>112</c:v>
                </c:pt>
                <c:pt idx="4">
                  <c:v>107</c:v>
                </c:pt>
                <c:pt idx="5">
                  <c:v>94</c:v>
                </c:pt>
                <c:pt idx="6">
                  <c:v>94</c:v>
                </c:pt>
                <c:pt idx="7">
                  <c:v>90</c:v>
                </c:pt>
                <c:pt idx="8">
                  <c:v>86</c:v>
                </c:pt>
                <c:pt idx="9">
                  <c:v>79</c:v>
                </c:pt>
                <c:pt idx="10">
                  <c:v>72</c:v>
                </c:pt>
                <c:pt idx="11">
                  <c:v>72</c:v>
                </c:pt>
                <c:pt idx="12">
                  <c:v>73</c:v>
                </c:pt>
                <c:pt idx="13">
                  <c:v>67</c:v>
                </c:pt>
                <c:pt idx="14">
                  <c:v>68</c:v>
                </c:pt>
                <c:pt idx="15">
                  <c:v>66</c:v>
                </c:pt>
                <c:pt idx="16">
                  <c:v>64</c:v>
                </c:pt>
                <c:pt idx="17">
                  <c:v>61</c:v>
                </c:pt>
                <c:pt idx="18">
                  <c:v>59</c:v>
                </c:pt>
                <c:pt idx="19">
                  <c:v>56</c:v>
                </c:pt>
                <c:pt idx="2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F95-B475-BD0333B2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22629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2'!$I$89:$AO$89</c:f>
              <c:numCache>
                <c:formatCode>General</c:formatCode>
                <c:ptCount val="33"/>
                <c:pt idx="0">
                  <c:v>130</c:v>
                </c:pt>
                <c:pt idx="1">
                  <c:v>118</c:v>
                </c:pt>
                <c:pt idx="2">
                  <c:v>116</c:v>
                </c:pt>
                <c:pt idx="3">
                  <c:v>112</c:v>
                </c:pt>
                <c:pt idx="4">
                  <c:v>107</c:v>
                </c:pt>
                <c:pt idx="5">
                  <c:v>99</c:v>
                </c:pt>
                <c:pt idx="6">
                  <c:v>94</c:v>
                </c:pt>
                <c:pt idx="7">
                  <c:v>92</c:v>
                </c:pt>
                <c:pt idx="8">
                  <c:v>86</c:v>
                </c:pt>
                <c:pt idx="9">
                  <c:v>77</c:v>
                </c:pt>
                <c:pt idx="10">
                  <c:v>72</c:v>
                </c:pt>
                <c:pt idx="11">
                  <c:v>72</c:v>
                </c:pt>
                <c:pt idx="12">
                  <c:v>73</c:v>
                </c:pt>
                <c:pt idx="13">
                  <c:v>69</c:v>
                </c:pt>
                <c:pt idx="14">
                  <c:v>68</c:v>
                </c:pt>
                <c:pt idx="15">
                  <c:v>66</c:v>
                </c:pt>
                <c:pt idx="16">
                  <c:v>64</c:v>
                </c:pt>
                <c:pt idx="17">
                  <c:v>62</c:v>
                </c:pt>
                <c:pt idx="18">
                  <c:v>60</c:v>
                </c:pt>
                <c:pt idx="19">
                  <c:v>56</c:v>
                </c:pt>
                <c:pt idx="20">
                  <c:v>57</c:v>
                </c:pt>
                <c:pt idx="21">
                  <c:v>51</c:v>
                </c:pt>
                <c:pt idx="22">
                  <c:v>45</c:v>
                </c:pt>
                <c:pt idx="23">
                  <c:v>41</c:v>
                </c:pt>
                <c:pt idx="24">
                  <c:v>39</c:v>
                </c:pt>
                <c:pt idx="25">
                  <c:v>37</c:v>
                </c:pt>
                <c:pt idx="26">
                  <c:v>31</c:v>
                </c:pt>
                <c:pt idx="27">
                  <c:v>27</c:v>
                </c:pt>
                <c:pt idx="28">
                  <c:v>20</c:v>
                </c:pt>
                <c:pt idx="29">
                  <c:v>17</c:v>
                </c:pt>
                <c:pt idx="30">
                  <c:v>14</c:v>
                </c:pt>
                <c:pt idx="31">
                  <c:v>11</c:v>
                </c:pt>
                <c:pt idx="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8-489A-8C27-E4C2D0F858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2'!$I$90:$AO$90</c:f>
              <c:numCache>
                <c:formatCode>General</c:formatCode>
                <c:ptCount val="33"/>
                <c:pt idx="0">
                  <c:v>130</c:v>
                </c:pt>
                <c:pt idx="1">
                  <c:v>116</c:v>
                </c:pt>
                <c:pt idx="2">
                  <c:v>116</c:v>
                </c:pt>
                <c:pt idx="3">
                  <c:v>112</c:v>
                </c:pt>
                <c:pt idx="4">
                  <c:v>107</c:v>
                </c:pt>
                <c:pt idx="5">
                  <c:v>94</c:v>
                </c:pt>
                <c:pt idx="6">
                  <c:v>94</c:v>
                </c:pt>
                <c:pt idx="7">
                  <c:v>90</c:v>
                </c:pt>
                <c:pt idx="8">
                  <c:v>86</c:v>
                </c:pt>
                <c:pt idx="9">
                  <c:v>79</c:v>
                </c:pt>
                <c:pt idx="10">
                  <c:v>72</c:v>
                </c:pt>
                <c:pt idx="11">
                  <c:v>72</c:v>
                </c:pt>
                <c:pt idx="12">
                  <c:v>73</c:v>
                </c:pt>
                <c:pt idx="13">
                  <c:v>67</c:v>
                </c:pt>
                <c:pt idx="14">
                  <c:v>68</c:v>
                </c:pt>
                <c:pt idx="15">
                  <c:v>66</c:v>
                </c:pt>
                <c:pt idx="16">
                  <c:v>64</c:v>
                </c:pt>
                <c:pt idx="17">
                  <c:v>61</c:v>
                </c:pt>
                <c:pt idx="18">
                  <c:v>59</c:v>
                </c:pt>
                <c:pt idx="19">
                  <c:v>56</c:v>
                </c:pt>
                <c:pt idx="20">
                  <c:v>57</c:v>
                </c:pt>
                <c:pt idx="21">
                  <c:v>51</c:v>
                </c:pt>
                <c:pt idx="22">
                  <c:v>45</c:v>
                </c:pt>
                <c:pt idx="23">
                  <c:v>41</c:v>
                </c:pt>
                <c:pt idx="24">
                  <c:v>39</c:v>
                </c:pt>
                <c:pt idx="25">
                  <c:v>37</c:v>
                </c:pt>
                <c:pt idx="26">
                  <c:v>31</c:v>
                </c:pt>
                <c:pt idx="27">
                  <c:v>28</c:v>
                </c:pt>
                <c:pt idx="28">
                  <c:v>20</c:v>
                </c:pt>
                <c:pt idx="29">
                  <c:v>17</c:v>
                </c:pt>
                <c:pt idx="30">
                  <c:v>14</c:v>
                </c:pt>
                <c:pt idx="31">
                  <c:v>11</c:v>
                </c:pt>
                <c:pt idx="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8-489A-8C27-E4C2D0F85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51920"/>
        <c:axId val="824255160"/>
      </c:lineChart>
      <c:catAx>
        <c:axId val="824251920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24255160"/>
        <c:crosses val="autoZero"/>
        <c:auto val="1"/>
        <c:lblAlgn val="ctr"/>
        <c:lblOffset val="100"/>
        <c:noMultiLvlLbl val="0"/>
      </c:catAx>
      <c:valAx>
        <c:axId val="8242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82425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1333500</xdr:colOff>
      <xdr:row>79</xdr:row>
      <xdr:rowOff>57149</xdr:rowOff>
    </xdr:from>
    <xdr:to>
      <xdr:col>18</xdr:col>
      <xdr:colOff>285750</xdr:colOff>
      <xdr:row>111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94</xdr:row>
      <xdr:rowOff>95250</xdr:rowOff>
    </xdr:from>
    <xdr:to>
      <xdr:col>5</xdr:col>
      <xdr:colOff>819150</xdr:colOff>
      <xdr:row>107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1350818</xdr:colOff>
      <xdr:row>79</xdr:row>
      <xdr:rowOff>76198</xdr:rowOff>
    </xdr:from>
    <xdr:to>
      <xdr:col>18</xdr:col>
      <xdr:colOff>277091</xdr:colOff>
      <xdr:row>111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F8BE19-6E6C-A35F-3EAC-5A89D600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1357745</xdr:colOff>
      <xdr:row>79</xdr:row>
      <xdr:rowOff>69272</xdr:rowOff>
    </xdr:from>
    <xdr:to>
      <xdr:col>18</xdr:col>
      <xdr:colOff>318654</xdr:colOff>
      <xdr:row>111</xdr:row>
      <xdr:rowOff>-1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66E830-A8F8-AF0C-EEEB-CF13E77AF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368832</xdr:colOff>
      <xdr:row>93</xdr:row>
      <xdr:rowOff>9602</xdr:rowOff>
    </xdr:from>
    <xdr:to>
      <xdr:col>12</xdr:col>
      <xdr:colOff>245568</xdr:colOff>
      <xdr:row>114</xdr:row>
      <xdr:rowOff>109496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360218</xdr:colOff>
      <xdr:row>92</xdr:row>
      <xdr:rowOff>172488</xdr:rowOff>
    </xdr:from>
    <xdr:to>
      <xdr:col>12</xdr:col>
      <xdr:colOff>235528</xdr:colOff>
      <xdr:row>114</xdr:row>
      <xdr:rowOff>110835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581776-1A19-9228-7C59-F5D754256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1"/>
  <sheetViews>
    <sheetView tabSelected="1" zoomScale="55" zoomScaleNormal="55" workbookViewId="0">
      <selection activeCell="V95" sqref="V95"/>
    </sheetView>
  </sheetViews>
  <sheetFormatPr defaultColWidth="9.09765625" defaultRowHeight="16.8" x14ac:dyDescent="0.3"/>
  <cols>
    <col min="1" max="1" width="16" style="1" customWidth="1"/>
    <col min="2" max="2" width="20.296875" style="1" customWidth="1"/>
    <col min="3" max="3" width="55.3984375" style="1" customWidth="1"/>
    <col min="4" max="5" width="11" style="1" customWidth="1"/>
    <col min="6" max="6" width="20.59765625" style="1" customWidth="1"/>
    <col min="7" max="8" width="6.09765625" style="1" customWidth="1"/>
    <col min="9" max="9" width="6" style="1" customWidth="1"/>
    <col min="10" max="13" width="6.09765625" style="1" customWidth="1"/>
    <col min="14" max="14" width="6" style="1" customWidth="1"/>
    <col min="15" max="15" width="7.59765625" style="1" customWidth="1"/>
    <col min="16" max="20" width="6" style="1" customWidth="1"/>
    <col min="21" max="23" width="6.09765625" style="1" customWidth="1"/>
    <col min="24" max="24" width="6" style="1" customWidth="1"/>
    <col min="25" max="25" width="6.09765625" style="1" customWidth="1"/>
    <col min="26" max="26" width="6" style="1" customWidth="1"/>
    <col min="27" max="27" width="5.8984375" style="1" customWidth="1"/>
    <col min="28" max="28" width="6.09765625" style="1" customWidth="1"/>
    <col min="29" max="31" width="6" style="1" customWidth="1"/>
    <col min="32" max="16384" width="9.09765625" style="1"/>
  </cols>
  <sheetData>
    <row r="1" spans="1:39" ht="34.200000000000003" thickBot="1" x14ac:dyDescent="0.35">
      <c r="A1" s="51" t="s">
        <v>3</v>
      </c>
      <c r="B1" s="51"/>
      <c r="C1" s="36" t="s">
        <v>48</v>
      </c>
      <c r="E1" s="10"/>
      <c r="F1" s="11" t="s">
        <v>47</v>
      </c>
    </row>
    <row r="2" spans="1:39" ht="17.399999999999999" thickBot="1" x14ac:dyDescent="0.35">
      <c r="A2" s="51" t="s">
        <v>2</v>
      </c>
      <c r="B2" s="51"/>
      <c r="C2" s="3" t="s">
        <v>5</v>
      </c>
      <c r="E2" s="14"/>
      <c r="F2" s="13" t="s">
        <v>44</v>
      </c>
    </row>
    <row r="3" spans="1:39" ht="17.399999999999999" thickBot="1" x14ac:dyDescent="0.35">
      <c r="A3" s="51" t="s">
        <v>1</v>
      </c>
      <c r="B3" s="51"/>
      <c r="C3" s="37">
        <v>45571</v>
      </c>
      <c r="E3" s="16"/>
      <c r="F3" s="17" t="s">
        <v>42</v>
      </c>
    </row>
    <row r="4" spans="1:39" ht="17.25" customHeight="1" thickBot="1" x14ac:dyDescent="0.35">
      <c r="A4" s="51" t="s">
        <v>0</v>
      </c>
      <c r="B4" s="51"/>
      <c r="C4" s="37">
        <v>45593</v>
      </c>
    </row>
    <row r="5" spans="1:39" ht="16.5" customHeight="1" thickBot="1" x14ac:dyDescent="0.35"/>
    <row r="6" spans="1:39" ht="17.399999999999999" thickBot="1" x14ac:dyDescent="0.35">
      <c r="B6" s="52" t="s">
        <v>6</v>
      </c>
      <c r="C6" s="52"/>
      <c r="D6" s="52"/>
      <c r="E6" s="52"/>
    </row>
    <row r="7" spans="1:39" ht="17.399999999999999" thickBot="1" x14ac:dyDescent="0.35">
      <c r="B7" s="7" t="s">
        <v>7</v>
      </c>
      <c r="C7" s="7" t="s">
        <v>39</v>
      </c>
      <c r="D7" s="7" t="s">
        <v>12</v>
      </c>
      <c r="E7" s="7" t="s">
        <v>38</v>
      </c>
    </row>
    <row r="8" spans="1:39" ht="17.399999999999999" thickBot="1" x14ac:dyDescent="0.35">
      <c r="B8" s="8">
        <v>1</v>
      </c>
      <c r="C8" s="3" t="s">
        <v>54</v>
      </c>
      <c r="D8" s="3">
        <f ca="1">SUMIF($E$16:$F$76,"Thành",$G$16:$G$76)+SUMIF($E$16:$F$76,"All team",$G$16:$G$76)/5+SUMIF($E$16:$F$76,"Thành,Mạnh",$G$16:$G$76)/2</f>
        <v>7.6</v>
      </c>
      <c r="E8" s="3">
        <f ca="1">SUMIF($E$16:$F$76,"Thành",$H$16:$H$76)+SUMIF($E$16:$F$76,"All team",$H$16:$H$76)/5+SUMIF($E$16:$F$76,"Thành,Mạnh",$H$16:$H$76)/2</f>
        <v>8</v>
      </c>
    </row>
    <row r="9" spans="1:39" ht="17.399999999999999" thickBot="1" x14ac:dyDescent="0.35">
      <c r="B9" s="8">
        <v>2</v>
      </c>
      <c r="C9" s="3" t="s">
        <v>55</v>
      </c>
      <c r="D9" s="3">
        <f ca="1">SUMIF($E$16:$F$76,"Mạnh",$G$16:$G$76)+SUMIF($E$16:$F$76,"All team",$G$16:$G$76)/5+SUMIF($E$16:$F$76,"Thành,Mạnh",$G$16:$G$76)/2+SUMIF($E$16:$F$76,"Mạnh,Phương",$G$16:$G$76)/2+SUMIF($E$16:$F$76,"Mạnh,Lộc,Phương,Hoàng",$G$16:$G$76)/4</f>
        <v>7.6</v>
      </c>
      <c r="E9" s="3">
        <f ca="1">SUMIF($E$16:$F$76,"Mạnh",$H$16:$H$76)+SUMIF($E$16:$F$76,"All team",$H$16:$H$76)/5+SUMIF($E$16:$F$76,"Thành,Mạnh",$H$16:$H$76)/2+SUMIF($E$16:$F$76,"Mạnh,Phương",$H$16:$H$76)/2+SUMIF($E$16:$F$76,"Mạnh,Lộc,Phương,Hoàng",$H$16:$H$76)/4</f>
        <v>8</v>
      </c>
    </row>
    <row r="10" spans="1:39" ht="17.399999999999999" thickBot="1" x14ac:dyDescent="0.35">
      <c r="B10" s="8">
        <v>3</v>
      </c>
      <c r="C10" s="3" t="s">
        <v>56</v>
      </c>
      <c r="D10" s="3">
        <f ca="1">SUMIF($E$16:$F$76,"Phương",$G$16:$G$76)+SUMIF($E$16:$F$76,"All team",$G$16:$G$76)/5+SUMIF($E$16:$F$76,"Mạnh,Phương",$G$16:$G$76)/2+SUMIF($E$16:$F$76,"Mạnh,Lộc,Phương,Hoàng",$G$16:$G$76)/4</f>
        <v>7.6</v>
      </c>
      <c r="E10" s="3">
        <f ca="1">SUMIF($E$16:$F$76,"Phương",$H$16:$H$76)+SUMIF($E$16:$F$76,"All team",$H$16:$H$76)/5+SUMIF($E$16:$F$76,"Mạnh,Phương",$H$16:$H$76)/2+SUMIF($E$16:$F$76,"Mạnh,Lộc,Phương,Hoàng",$H$16:$H$76)/4</f>
        <v>8</v>
      </c>
    </row>
    <row r="11" spans="1:39" ht="17.399999999999999" thickBot="1" x14ac:dyDescent="0.35">
      <c r="B11" s="8">
        <v>4</v>
      </c>
      <c r="C11" s="3" t="s">
        <v>57</v>
      </c>
      <c r="D11" s="3">
        <f ca="1">SUMIF($E$16:$F$76,"Lộc",$G$16:$G$76)+SUMIF($E$16:$F$76,"All team",$G$16:$G$76)/5+SUMIF($E$16:$F$76,"Mạnh,Lộc,Phương,Hoàng",$G$16:$G$76)/4</f>
        <v>7.6</v>
      </c>
      <c r="E11" s="3">
        <f ca="1">SUMIF($E$16:$F$76,"Lộc",$H$16:$H$76)+SUMIF($E$16:$F$76,"All team",$H$16:$H$76)/5+SUMIF($E$16:$F$76,"Mạnh,Lộc,Phương,Hoàng",$H$16:$H$76)/4</f>
        <v>8</v>
      </c>
    </row>
    <row r="12" spans="1:39" ht="17.399999999999999" thickBot="1" x14ac:dyDescent="0.35">
      <c r="B12" s="8">
        <v>5</v>
      </c>
      <c r="C12" s="3" t="s">
        <v>58</v>
      </c>
      <c r="D12" s="3">
        <f ca="1">SUMIF($E$16:$F$76,"Hoàng",$G$16:$G$76)+SUMIF($E$16:$F$76,"All team",$G$16:$G$76)/5+SUMIF($E$16:$F$76,"Mạnh,Lộc,Phương,Hoàng",$G$16:$G$76)/4</f>
        <v>7.6</v>
      </c>
      <c r="E12" s="3">
        <f ca="1">SUMIF($E$16:$F$76,"Hoàng",$H$16:$H$76)+SUMIF($E$16:$F$76,"All team",$H$16:$H$76)/5+SUMIF($E$16:$F$76,"Mạnh,Lộc,Phương,Hoàng",$H$16:$H$76)/4</f>
        <v>8</v>
      </c>
    </row>
    <row r="13" spans="1:39" ht="17.399999999999999" thickBot="1" x14ac:dyDescent="0.35">
      <c r="B13" s="52" t="s">
        <v>13</v>
      </c>
      <c r="C13" s="52"/>
      <c r="D13" s="6">
        <f ca="1">SUM(D8:D12)</f>
        <v>38</v>
      </c>
      <c r="E13" s="6">
        <f ca="1">SUM(E8:E12)</f>
        <v>40</v>
      </c>
    </row>
    <row r="15" spans="1:39" ht="62.25" customHeight="1" x14ac:dyDescent="0.3">
      <c r="A15" s="18" t="s">
        <v>8</v>
      </c>
      <c r="B15" s="18" t="s">
        <v>9</v>
      </c>
      <c r="C15" s="53" t="s">
        <v>10</v>
      </c>
      <c r="D15" s="53"/>
      <c r="E15" s="53" t="s">
        <v>11</v>
      </c>
      <c r="F15" s="53"/>
      <c r="G15" s="19" t="s">
        <v>12</v>
      </c>
      <c r="H15" s="19" t="s">
        <v>38</v>
      </c>
      <c r="I15" s="20">
        <v>45733</v>
      </c>
      <c r="J15" s="20">
        <v>45734</v>
      </c>
      <c r="K15" s="20">
        <v>45735</v>
      </c>
      <c r="L15" s="20">
        <v>45736</v>
      </c>
      <c r="M15" s="20">
        <v>45737</v>
      </c>
      <c r="N15" s="20">
        <v>45738</v>
      </c>
      <c r="O15" s="20">
        <v>45739</v>
      </c>
      <c r="P15" s="20">
        <v>45740</v>
      </c>
      <c r="Q15" s="20">
        <v>45741</v>
      </c>
      <c r="R15" s="20">
        <v>45742</v>
      </c>
      <c r="S15" s="20">
        <v>45743</v>
      </c>
      <c r="T15" s="20">
        <v>45744</v>
      </c>
      <c r="U15" s="20">
        <v>45745</v>
      </c>
      <c r="V15" s="20">
        <v>45746</v>
      </c>
      <c r="W15" s="20">
        <v>45747</v>
      </c>
      <c r="X15" s="20">
        <v>45748</v>
      </c>
      <c r="Y15" s="20">
        <v>45749</v>
      </c>
      <c r="Z15" s="20">
        <v>45750</v>
      </c>
      <c r="AA15" s="20">
        <v>45751</v>
      </c>
      <c r="AB15" s="20">
        <v>45752</v>
      </c>
      <c r="AC15" s="20">
        <v>45753</v>
      </c>
      <c r="AD15" s="20">
        <v>45754</v>
      </c>
      <c r="AE15" s="20">
        <v>45755</v>
      </c>
      <c r="AF15" s="20">
        <v>45756</v>
      </c>
      <c r="AG15" s="20">
        <v>45757</v>
      </c>
      <c r="AH15" s="20">
        <v>45758</v>
      </c>
      <c r="AI15" s="20">
        <v>45759</v>
      </c>
      <c r="AJ15" s="20">
        <v>45760</v>
      </c>
      <c r="AK15" s="20">
        <v>45761</v>
      </c>
      <c r="AL15" s="20">
        <v>45762</v>
      </c>
      <c r="AM15" s="39"/>
    </row>
    <row r="16" spans="1:39" x14ac:dyDescent="0.3">
      <c r="A16" s="70" t="s">
        <v>5</v>
      </c>
      <c r="B16" s="40" t="s">
        <v>14</v>
      </c>
      <c r="C16" s="40"/>
      <c r="D16" s="40"/>
      <c r="E16" s="44" t="s">
        <v>37</v>
      </c>
      <c r="F16" s="44"/>
      <c r="G16" s="21">
        <f>H16-I16</f>
        <v>10</v>
      </c>
      <c r="H16" s="21">
        <v>10</v>
      </c>
      <c r="I16" s="23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38">
        <v>0</v>
      </c>
      <c r="AH16" s="38">
        <v>0</v>
      </c>
      <c r="AI16" s="38">
        <v>0</v>
      </c>
      <c r="AJ16" s="38">
        <v>0</v>
      </c>
      <c r="AK16" s="38">
        <v>0</v>
      </c>
      <c r="AL16" s="38">
        <v>0</v>
      </c>
    </row>
    <row r="17" spans="1:38" x14ac:dyDescent="0.3">
      <c r="A17" s="71"/>
      <c r="B17" s="40" t="s">
        <v>15</v>
      </c>
      <c r="C17" s="40"/>
      <c r="D17" s="40"/>
      <c r="E17" s="44" t="s">
        <v>59</v>
      </c>
      <c r="F17" s="44"/>
      <c r="G17" s="21">
        <v>4</v>
      </c>
      <c r="H17" s="21">
        <v>4</v>
      </c>
      <c r="I17" s="38">
        <v>4</v>
      </c>
      <c r="J17" s="23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38">
        <v>0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</row>
    <row r="18" spans="1:38" x14ac:dyDescent="0.3">
      <c r="A18" s="71"/>
      <c r="B18" s="40" t="s">
        <v>16</v>
      </c>
      <c r="C18" s="40"/>
      <c r="D18" s="40"/>
      <c r="E18" s="44" t="s">
        <v>59</v>
      </c>
      <c r="F18" s="44"/>
      <c r="G18" s="21">
        <f>H18-K18</f>
        <v>4</v>
      </c>
      <c r="H18" s="21">
        <v>4</v>
      </c>
      <c r="I18" s="38">
        <v>4</v>
      </c>
      <c r="J18" s="38">
        <v>4</v>
      </c>
      <c r="K18" s="23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>
        <v>0</v>
      </c>
      <c r="AG18" s="38">
        <v>0</v>
      </c>
      <c r="AH18" s="38">
        <v>0</v>
      </c>
      <c r="AI18" s="38">
        <v>0</v>
      </c>
      <c r="AJ18" s="38">
        <v>0</v>
      </c>
      <c r="AK18" s="38">
        <v>0</v>
      </c>
      <c r="AL18" s="38">
        <v>0</v>
      </c>
    </row>
    <row r="19" spans="1:38" x14ac:dyDescent="0.3">
      <c r="A19" s="71"/>
      <c r="B19" s="70" t="s">
        <v>17</v>
      </c>
      <c r="C19" s="40" t="s">
        <v>108</v>
      </c>
      <c r="D19" s="40"/>
      <c r="E19" s="44" t="s">
        <v>71</v>
      </c>
      <c r="F19" s="44"/>
      <c r="G19" s="21">
        <v>1</v>
      </c>
      <c r="H19" s="21">
        <v>1</v>
      </c>
      <c r="I19" s="38">
        <v>1</v>
      </c>
      <c r="J19" s="38">
        <v>1</v>
      </c>
      <c r="K19" s="38">
        <v>1</v>
      </c>
      <c r="L19" s="23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38">
        <v>0</v>
      </c>
      <c r="AH19" s="38">
        <v>0</v>
      </c>
      <c r="AI19" s="38">
        <v>0</v>
      </c>
      <c r="AJ19" s="38">
        <v>0</v>
      </c>
      <c r="AK19" s="38">
        <v>0</v>
      </c>
      <c r="AL19" s="38">
        <v>0</v>
      </c>
    </row>
    <row r="20" spans="1:38" x14ac:dyDescent="0.3">
      <c r="A20" s="71"/>
      <c r="B20" s="71"/>
      <c r="C20" s="40" t="s">
        <v>109</v>
      </c>
      <c r="D20" s="40"/>
      <c r="E20" s="44" t="s">
        <v>71</v>
      </c>
      <c r="F20" s="44"/>
      <c r="G20" s="21">
        <v>1</v>
      </c>
      <c r="H20" s="21">
        <v>1</v>
      </c>
      <c r="I20" s="38">
        <v>1</v>
      </c>
      <c r="J20" s="38">
        <v>1</v>
      </c>
      <c r="K20" s="38">
        <v>1</v>
      </c>
      <c r="L20" s="38">
        <v>1</v>
      </c>
      <c r="M20" s="23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38">
        <v>0</v>
      </c>
      <c r="AH20" s="38">
        <v>0</v>
      </c>
      <c r="AI20" s="38">
        <v>0</v>
      </c>
      <c r="AJ20" s="38">
        <v>0</v>
      </c>
      <c r="AK20" s="38">
        <v>0</v>
      </c>
      <c r="AL20" s="38">
        <v>0</v>
      </c>
    </row>
    <row r="21" spans="1:38" x14ac:dyDescent="0.3">
      <c r="A21" s="71"/>
      <c r="B21" s="71"/>
      <c r="C21" s="40" t="s">
        <v>110</v>
      </c>
      <c r="D21" s="40"/>
      <c r="E21" s="44" t="s">
        <v>71</v>
      </c>
      <c r="F21" s="44"/>
      <c r="G21" s="21">
        <v>2</v>
      </c>
      <c r="H21" s="21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23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38">
        <v>0</v>
      </c>
      <c r="AH21" s="38">
        <v>0</v>
      </c>
      <c r="AI21" s="38">
        <v>0</v>
      </c>
      <c r="AJ21" s="38">
        <v>0</v>
      </c>
      <c r="AK21" s="38">
        <v>0</v>
      </c>
      <c r="AL21" s="38">
        <v>0</v>
      </c>
    </row>
    <row r="22" spans="1:38" x14ac:dyDescent="0.3">
      <c r="A22" s="71"/>
      <c r="B22" s="71"/>
      <c r="C22" s="73" t="s">
        <v>111</v>
      </c>
      <c r="D22" s="74"/>
      <c r="E22" s="44" t="s">
        <v>71</v>
      </c>
      <c r="F22" s="44"/>
      <c r="G22" s="21">
        <v>1</v>
      </c>
      <c r="H22" s="21">
        <v>1</v>
      </c>
      <c r="I22" s="38">
        <v>1</v>
      </c>
      <c r="J22" s="38">
        <v>1</v>
      </c>
      <c r="K22" s="38">
        <v>1</v>
      </c>
      <c r="L22" s="75">
        <v>1</v>
      </c>
      <c r="M22" s="38">
        <v>1</v>
      </c>
      <c r="N22" s="23">
        <v>0</v>
      </c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21"/>
      <c r="AI22" s="21"/>
      <c r="AJ22" s="21"/>
      <c r="AK22" s="21"/>
      <c r="AL22" s="21"/>
    </row>
    <row r="23" spans="1:38" x14ac:dyDescent="0.3">
      <c r="A23" s="71"/>
      <c r="B23" s="71"/>
      <c r="C23" s="40" t="s">
        <v>19</v>
      </c>
      <c r="D23" s="40"/>
      <c r="E23" s="44" t="s">
        <v>37</v>
      </c>
      <c r="F23" s="44"/>
      <c r="G23" s="21">
        <f>H23+N24</f>
        <v>10</v>
      </c>
      <c r="H23" s="21">
        <v>10</v>
      </c>
      <c r="I23" s="38">
        <v>10</v>
      </c>
      <c r="J23" s="38">
        <v>10</v>
      </c>
      <c r="K23" s="38">
        <v>10</v>
      </c>
      <c r="L23" s="38">
        <v>10</v>
      </c>
      <c r="M23" s="38">
        <v>10</v>
      </c>
      <c r="N23" s="38">
        <v>10</v>
      </c>
      <c r="O23" s="38">
        <v>10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38">
        <v>0</v>
      </c>
      <c r="AH23" s="38">
        <v>0</v>
      </c>
      <c r="AI23" s="38">
        <v>0</v>
      </c>
      <c r="AJ23" s="38">
        <v>0</v>
      </c>
      <c r="AK23" s="38">
        <v>0</v>
      </c>
      <c r="AL23" s="38">
        <v>0</v>
      </c>
    </row>
    <row r="24" spans="1:38" x14ac:dyDescent="0.3">
      <c r="A24" s="71"/>
      <c r="B24" s="72"/>
      <c r="C24" s="40"/>
      <c r="D24" s="40"/>
      <c r="E24" s="44"/>
      <c r="F24" s="44"/>
      <c r="G24" s="21"/>
      <c r="H24" s="21"/>
      <c r="I24" s="38"/>
      <c r="J24" s="38"/>
      <c r="K24" s="38"/>
      <c r="L24" s="38"/>
      <c r="M24" s="38"/>
      <c r="N24" s="38"/>
      <c r="O24" s="24">
        <v>-4</v>
      </c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21"/>
      <c r="AI24" s="21"/>
      <c r="AJ24" s="21"/>
      <c r="AK24" s="21"/>
      <c r="AL24" s="21"/>
    </row>
    <row r="25" spans="1:38" x14ac:dyDescent="0.3">
      <c r="A25" s="71"/>
      <c r="B25" s="50" t="s">
        <v>20</v>
      </c>
      <c r="C25" s="40" t="s">
        <v>60</v>
      </c>
      <c r="D25" s="40"/>
      <c r="E25" s="44" t="s">
        <v>71</v>
      </c>
      <c r="F25" s="44"/>
      <c r="G25" s="21">
        <v>1</v>
      </c>
      <c r="H25" s="21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38">
        <v>1</v>
      </c>
      <c r="O25" s="38">
        <v>1</v>
      </c>
      <c r="P25" s="23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  <c r="AF25" s="38">
        <v>0</v>
      </c>
      <c r="AG25" s="38">
        <v>0</v>
      </c>
      <c r="AH25" s="38">
        <v>0</v>
      </c>
      <c r="AI25" s="38">
        <v>0</v>
      </c>
      <c r="AJ25" s="38">
        <v>0</v>
      </c>
      <c r="AK25" s="38">
        <v>0</v>
      </c>
      <c r="AL25" s="38">
        <v>0</v>
      </c>
    </row>
    <row r="26" spans="1:38" x14ac:dyDescent="0.3">
      <c r="A26" s="71"/>
      <c r="B26" s="50"/>
      <c r="C26" s="40" t="s">
        <v>61</v>
      </c>
      <c r="D26" s="40"/>
      <c r="E26" s="44" t="s">
        <v>71</v>
      </c>
      <c r="F26" s="44"/>
      <c r="G26" s="21">
        <v>1</v>
      </c>
      <c r="H26" s="21">
        <v>1</v>
      </c>
      <c r="I26" s="38">
        <v>1</v>
      </c>
      <c r="J26" s="38">
        <v>1</v>
      </c>
      <c r="K26" s="38">
        <v>1</v>
      </c>
      <c r="L26" s="38">
        <v>1</v>
      </c>
      <c r="M26" s="38">
        <v>1</v>
      </c>
      <c r="N26" s="38">
        <v>1</v>
      </c>
      <c r="O26" s="38">
        <v>1</v>
      </c>
      <c r="P26" s="38">
        <v>1</v>
      </c>
      <c r="Q26" s="23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38">
        <v>0</v>
      </c>
      <c r="AH26" s="38">
        <v>0</v>
      </c>
      <c r="AI26" s="38">
        <v>0</v>
      </c>
      <c r="AJ26" s="38">
        <v>0</v>
      </c>
      <c r="AK26" s="38">
        <v>0</v>
      </c>
      <c r="AL26" s="38">
        <v>0</v>
      </c>
    </row>
    <row r="27" spans="1:38" x14ac:dyDescent="0.3">
      <c r="A27" s="71"/>
      <c r="B27" s="50"/>
      <c r="C27" s="40" t="s">
        <v>62</v>
      </c>
      <c r="D27" s="40"/>
      <c r="E27" s="44" t="s">
        <v>71</v>
      </c>
      <c r="F27" s="44"/>
      <c r="G27" s="21">
        <v>1</v>
      </c>
      <c r="H27" s="21">
        <v>1</v>
      </c>
      <c r="I27" s="38">
        <v>1</v>
      </c>
      <c r="J27" s="38">
        <v>1</v>
      </c>
      <c r="K27" s="38">
        <v>1</v>
      </c>
      <c r="L27" s="38">
        <v>1</v>
      </c>
      <c r="M27" s="38">
        <v>1</v>
      </c>
      <c r="N27" s="38">
        <v>1</v>
      </c>
      <c r="O27" s="38">
        <v>1</v>
      </c>
      <c r="P27" s="38">
        <v>1</v>
      </c>
      <c r="Q27" s="38">
        <v>1</v>
      </c>
      <c r="R27" s="23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>
        <v>0</v>
      </c>
      <c r="AG27" s="38">
        <v>0</v>
      </c>
      <c r="AH27" s="38">
        <v>0</v>
      </c>
      <c r="AI27" s="38">
        <v>0</v>
      </c>
      <c r="AJ27" s="38">
        <v>0</v>
      </c>
      <c r="AK27" s="38">
        <v>0</v>
      </c>
      <c r="AL27" s="38">
        <v>0</v>
      </c>
    </row>
    <row r="28" spans="1:38" x14ac:dyDescent="0.3">
      <c r="A28" s="71"/>
      <c r="B28" s="50"/>
      <c r="C28" s="40" t="s">
        <v>63</v>
      </c>
      <c r="D28" s="40"/>
      <c r="E28" s="44" t="s">
        <v>71</v>
      </c>
      <c r="F28" s="44"/>
      <c r="G28" s="21">
        <v>1</v>
      </c>
      <c r="H28" s="21">
        <v>1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8">
        <v>1</v>
      </c>
      <c r="P28" s="38">
        <v>1</v>
      </c>
      <c r="Q28" s="38">
        <v>1</v>
      </c>
      <c r="R28" s="38">
        <v>1</v>
      </c>
      <c r="S28" s="23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  <c r="AF28" s="38">
        <v>0</v>
      </c>
      <c r="AG28" s="38">
        <v>0</v>
      </c>
      <c r="AH28" s="38">
        <v>0</v>
      </c>
      <c r="AI28" s="38">
        <v>0</v>
      </c>
      <c r="AJ28" s="38">
        <v>0</v>
      </c>
      <c r="AK28" s="38">
        <v>0</v>
      </c>
      <c r="AL28" s="38">
        <v>0</v>
      </c>
    </row>
    <row r="29" spans="1:38" x14ac:dyDescent="0.3">
      <c r="A29" s="71"/>
      <c r="B29" s="50"/>
      <c r="C29" s="40" t="s">
        <v>64</v>
      </c>
      <c r="D29" s="40"/>
      <c r="E29" s="44" t="s">
        <v>71</v>
      </c>
      <c r="F29" s="44"/>
      <c r="G29" s="21">
        <v>1</v>
      </c>
      <c r="H29" s="21">
        <v>1</v>
      </c>
      <c r="I29" s="38">
        <v>1</v>
      </c>
      <c r="J29" s="38">
        <v>1</v>
      </c>
      <c r="K29" s="38">
        <v>1</v>
      </c>
      <c r="L29" s="38">
        <v>1</v>
      </c>
      <c r="M29" s="38">
        <v>1</v>
      </c>
      <c r="N29" s="38">
        <v>1</v>
      </c>
      <c r="O29" s="38">
        <v>1</v>
      </c>
      <c r="P29" s="38">
        <v>1</v>
      </c>
      <c r="Q29" s="38">
        <v>1</v>
      </c>
      <c r="R29" s="38">
        <v>1</v>
      </c>
      <c r="S29" s="38">
        <v>1</v>
      </c>
      <c r="T29" s="23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  <c r="AF29" s="38">
        <v>0</v>
      </c>
      <c r="AG29" s="38">
        <v>0</v>
      </c>
      <c r="AH29" s="38">
        <v>0</v>
      </c>
      <c r="AI29" s="38">
        <v>0</v>
      </c>
      <c r="AJ29" s="38">
        <v>0</v>
      </c>
      <c r="AK29" s="38">
        <v>0</v>
      </c>
      <c r="AL29" s="38">
        <v>0</v>
      </c>
    </row>
    <row r="30" spans="1:38" x14ac:dyDescent="0.3">
      <c r="A30" s="71"/>
      <c r="B30" s="50"/>
      <c r="C30" s="40" t="s">
        <v>65</v>
      </c>
      <c r="D30" s="40"/>
      <c r="E30" s="44" t="s">
        <v>72</v>
      </c>
      <c r="F30" s="44"/>
      <c r="G30" s="21">
        <v>1</v>
      </c>
      <c r="H30" s="21">
        <v>1</v>
      </c>
      <c r="I30" s="38">
        <v>1</v>
      </c>
      <c r="J30" s="38">
        <v>1</v>
      </c>
      <c r="K30" s="38">
        <v>1</v>
      </c>
      <c r="L30" s="38">
        <v>1</v>
      </c>
      <c r="M30" s="38">
        <v>1</v>
      </c>
      <c r="N30" s="38">
        <v>1</v>
      </c>
      <c r="O30" s="38">
        <v>1</v>
      </c>
      <c r="P30" s="38">
        <v>1</v>
      </c>
      <c r="Q30" s="38">
        <v>1</v>
      </c>
      <c r="R30" s="38">
        <v>1</v>
      </c>
      <c r="S30" s="38">
        <v>1</v>
      </c>
      <c r="T30" s="23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38">
        <v>0</v>
      </c>
      <c r="AF30" s="38">
        <v>0</v>
      </c>
      <c r="AG30" s="38">
        <v>0</v>
      </c>
      <c r="AH30" s="38">
        <v>0</v>
      </c>
      <c r="AI30" s="38">
        <v>0</v>
      </c>
      <c r="AJ30" s="38">
        <v>0</v>
      </c>
      <c r="AK30" s="38">
        <v>0</v>
      </c>
      <c r="AL30" s="38">
        <v>0</v>
      </c>
    </row>
    <row r="31" spans="1:38" x14ac:dyDescent="0.3">
      <c r="A31" s="71"/>
      <c r="B31" s="50"/>
      <c r="C31" s="40" t="s">
        <v>66</v>
      </c>
      <c r="D31" s="40"/>
      <c r="E31" s="44" t="s">
        <v>69</v>
      </c>
      <c r="F31" s="44"/>
      <c r="G31" s="21">
        <v>2</v>
      </c>
      <c r="H31" s="21">
        <v>2</v>
      </c>
      <c r="I31" s="38">
        <v>2</v>
      </c>
      <c r="J31" s="38">
        <v>2</v>
      </c>
      <c r="K31" s="38">
        <v>2</v>
      </c>
      <c r="L31" s="38">
        <v>2</v>
      </c>
      <c r="M31" s="38">
        <v>2</v>
      </c>
      <c r="N31" s="38">
        <v>2</v>
      </c>
      <c r="O31" s="38">
        <v>2</v>
      </c>
      <c r="P31" s="38">
        <v>2</v>
      </c>
      <c r="Q31" s="38">
        <v>2</v>
      </c>
      <c r="R31" s="38">
        <v>2</v>
      </c>
      <c r="S31" s="38">
        <v>2</v>
      </c>
      <c r="T31" s="38">
        <v>2</v>
      </c>
      <c r="U31" s="23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  <c r="AF31" s="38">
        <v>0</v>
      </c>
      <c r="AG31" s="38">
        <v>0</v>
      </c>
      <c r="AH31" s="38">
        <v>0</v>
      </c>
      <c r="AI31" s="38">
        <v>0</v>
      </c>
      <c r="AJ31" s="38">
        <v>0</v>
      </c>
      <c r="AK31" s="38">
        <v>0</v>
      </c>
      <c r="AL31" s="38">
        <v>0</v>
      </c>
    </row>
    <row r="32" spans="1:38" x14ac:dyDescent="0.3">
      <c r="A32" s="71"/>
      <c r="B32" s="50"/>
      <c r="C32" s="40" t="s">
        <v>67</v>
      </c>
      <c r="D32" s="40"/>
      <c r="E32" s="41" t="s">
        <v>70</v>
      </c>
      <c r="F32" s="42"/>
      <c r="G32" s="21">
        <v>3</v>
      </c>
      <c r="H32" s="21">
        <v>2</v>
      </c>
      <c r="I32" s="38">
        <v>2</v>
      </c>
      <c r="J32" s="38">
        <v>2</v>
      </c>
      <c r="K32" s="38">
        <v>2</v>
      </c>
      <c r="L32" s="38">
        <v>2</v>
      </c>
      <c r="M32" s="38">
        <v>2</v>
      </c>
      <c r="N32" s="38">
        <v>2</v>
      </c>
      <c r="O32" s="38">
        <v>2</v>
      </c>
      <c r="P32" s="38">
        <v>2</v>
      </c>
      <c r="Q32" s="38">
        <v>2</v>
      </c>
      <c r="R32" s="38">
        <v>2</v>
      </c>
      <c r="S32" s="38">
        <v>2</v>
      </c>
      <c r="T32" s="38">
        <v>2</v>
      </c>
      <c r="U32" s="23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  <c r="AF32" s="38">
        <v>0</v>
      </c>
      <c r="AG32" s="38">
        <v>0</v>
      </c>
      <c r="AH32" s="38">
        <v>0</v>
      </c>
      <c r="AI32" s="38">
        <v>0</v>
      </c>
      <c r="AJ32" s="38">
        <v>0</v>
      </c>
      <c r="AK32" s="38">
        <v>0</v>
      </c>
      <c r="AL32" s="38">
        <v>0</v>
      </c>
    </row>
    <row r="33" spans="1:38" x14ac:dyDescent="0.3">
      <c r="A33" s="71"/>
      <c r="B33" s="50"/>
      <c r="C33" s="40" t="s">
        <v>68</v>
      </c>
      <c r="D33" s="40"/>
      <c r="E33" s="44"/>
      <c r="F33" s="44"/>
      <c r="G33" s="21"/>
      <c r="H33" s="21"/>
      <c r="I33" s="38"/>
      <c r="J33" s="38"/>
      <c r="K33" s="38"/>
      <c r="L33" s="38"/>
      <c r="M33" s="38"/>
      <c r="N33" s="38"/>
      <c r="O33" s="38"/>
      <c r="P33" s="38"/>
      <c r="Q33" s="75"/>
      <c r="R33" s="38"/>
      <c r="S33" s="38"/>
      <c r="T33" s="38"/>
      <c r="U33" s="22">
        <v>1</v>
      </c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21"/>
      <c r="AI33" s="21"/>
      <c r="AJ33" s="21"/>
      <c r="AK33" s="21"/>
      <c r="AL33" s="21"/>
    </row>
    <row r="34" spans="1:38" x14ac:dyDescent="0.3">
      <c r="A34" s="71"/>
      <c r="B34" s="50"/>
      <c r="C34" s="40" t="s">
        <v>18</v>
      </c>
      <c r="D34" s="40"/>
      <c r="E34" s="44" t="s">
        <v>37</v>
      </c>
      <c r="F34" s="44"/>
      <c r="G34" s="21">
        <v>8</v>
      </c>
      <c r="H34" s="21">
        <v>10</v>
      </c>
      <c r="I34" s="38">
        <v>10</v>
      </c>
      <c r="J34" s="38">
        <v>10</v>
      </c>
      <c r="K34" s="38">
        <v>10</v>
      </c>
      <c r="L34" s="38">
        <v>10</v>
      </c>
      <c r="M34" s="38">
        <v>10</v>
      </c>
      <c r="N34" s="38">
        <v>10</v>
      </c>
      <c r="O34" s="38">
        <v>10</v>
      </c>
      <c r="P34" s="38">
        <v>10</v>
      </c>
      <c r="Q34" s="38">
        <v>10</v>
      </c>
      <c r="R34" s="38">
        <v>10</v>
      </c>
      <c r="S34" s="38">
        <v>10</v>
      </c>
      <c r="T34" s="38">
        <v>10</v>
      </c>
      <c r="U34" s="38">
        <v>8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  <c r="AF34" s="38">
        <v>0</v>
      </c>
      <c r="AG34" s="38">
        <v>0</v>
      </c>
      <c r="AH34" s="38">
        <v>0</v>
      </c>
      <c r="AI34" s="38">
        <v>0</v>
      </c>
      <c r="AJ34" s="38">
        <v>0</v>
      </c>
      <c r="AK34" s="38">
        <v>0</v>
      </c>
      <c r="AL34" s="38">
        <v>0</v>
      </c>
    </row>
    <row r="35" spans="1:38" x14ac:dyDescent="0.3">
      <c r="A35" s="71"/>
      <c r="B35" s="50"/>
      <c r="C35" s="40"/>
      <c r="D35" s="40"/>
      <c r="E35" s="44"/>
      <c r="F35" s="44"/>
      <c r="G35" s="21"/>
      <c r="H35" s="21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24">
        <v>-2</v>
      </c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21"/>
      <c r="AI35" s="21"/>
      <c r="AJ35" s="21"/>
      <c r="AK35" s="21"/>
      <c r="AL35" s="21"/>
    </row>
    <row r="36" spans="1:38" x14ac:dyDescent="0.3">
      <c r="A36" s="71"/>
      <c r="B36" s="70" t="s">
        <v>22</v>
      </c>
      <c r="C36" s="40" t="s">
        <v>97</v>
      </c>
      <c r="D36" s="40"/>
      <c r="E36" s="44" t="s">
        <v>72</v>
      </c>
      <c r="F36" s="44"/>
      <c r="G36" s="21">
        <v>2</v>
      </c>
      <c r="H36" s="21">
        <v>2</v>
      </c>
      <c r="I36" s="38">
        <v>2</v>
      </c>
      <c r="J36" s="38">
        <v>2</v>
      </c>
      <c r="K36" s="38">
        <v>2</v>
      </c>
      <c r="L36" s="38">
        <v>2</v>
      </c>
      <c r="M36" s="38">
        <v>2</v>
      </c>
      <c r="N36" s="38">
        <v>2</v>
      </c>
      <c r="O36" s="38">
        <v>2</v>
      </c>
      <c r="P36" s="38">
        <v>2</v>
      </c>
      <c r="Q36" s="38">
        <v>2</v>
      </c>
      <c r="R36" s="38">
        <v>2</v>
      </c>
      <c r="S36" s="38">
        <v>2</v>
      </c>
      <c r="T36" s="38">
        <v>2</v>
      </c>
      <c r="U36" s="38">
        <v>2</v>
      </c>
      <c r="V36" s="23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0</v>
      </c>
      <c r="AJ36" s="38">
        <v>0</v>
      </c>
      <c r="AK36" s="38">
        <v>0</v>
      </c>
      <c r="AL36" s="38">
        <v>0</v>
      </c>
    </row>
    <row r="37" spans="1:38" x14ac:dyDescent="0.3">
      <c r="A37" s="71"/>
      <c r="B37" s="71"/>
      <c r="C37" s="40" t="s">
        <v>98</v>
      </c>
      <c r="D37" s="40"/>
      <c r="E37" s="44" t="s">
        <v>72</v>
      </c>
      <c r="F37" s="44"/>
      <c r="G37" s="21">
        <v>2</v>
      </c>
      <c r="H37" s="21">
        <v>2</v>
      </c>
      <c r="I37" s="38">
        <v>2</v>
      </c>
      <c r="J37" s="38">
        <v>2</v>
      </c>
      <c r="K37" s="38">
        <v>2</v>
      </c>
      <c r="L37" s="38">
        <v>2</v>
      </c>
      <c r="M37" s="38">
        <v>2</v>
      </c>
      <c r="N37" s="38">
        <v>2</v>
      </c>
      <c r="O37" s="38">
        <v>2</v>
      </c>
      <c r="P37" s="38">
        <v>2</v>
      </c>
      <c r="Q37" s="38">
        <v>2</v>
      </c>
      <c r="R37" s="38">
        <v>2</v>
      </c>
      <c r="S37" s="38">
        <v>2</v>
      </c>
      <c r="T37" s="38">
        <v>2</v>
      </c>
      <c r="U37" s="38">
        <v>2</v>
      </c>
      <c r="V37" s="23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>
        <v>0</v>
      </c>
    </row>
    <row r="38" spans="1:38" x14ac:dyDescent="0.3">
      <c r="A38" s="71"/>
      <c r="B38" s="71"/>
      <c r="C38" s="40" t="s">
        <v>99</v>
      </c>
      <c r="D38" s="40"/>
      <c r="E38" s="44" t="s">
        <v>72</v>
      </c>
      <c r="F38" s="44"/>
      <c r="G38" s="21">
        <v>3</v>
      </c>
      <c r="H38" s="21">
        <v>2</v>
      </c>
      <c r="I38" s="38">
        <v>2</v>
      </c>
      <c r="J38" s="38">
        <v>2</v>
      </c>
      <c r="K38" s="38">
        <v>2</v>
      </c>
      <c r="L38" s="38">
        <v>2</v>
      </c>
      <c r="M38" s="38">
        <v>2</v>
      </c>
      <c r="N38" s="38">
        <v>2</v>
      </c>
      <c r="O38" s="38">
        <v>2</v>
      </c>
      <c r="P38" s="38">
        <v>2</v>
      </c>
      <c r="Q38" s="38">
        <v>2</v>
      </c>
      <c r="R38" s="38">
        <v>2</v>
      </c>
      <c r="S38" s="38">
        <v>2</v>
      </c>
      <c r="T38" s="38">
        <v>2</v>
      </c>
      <c r="U38" s="38">
        <v>2</v>
      </c>
      <c r="V38" s="38">
        <v>2</v>
      </c>
      <c r="W38" s="23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38">
        <v>0</v>
      </c>
      <c r="AH38" s="38">
        <v>0</v>
      </c>
      <c r="AI38" s="38">
        <v>0</v>
      </c>
      <c r="AJ38" s="38">
        <v>0</v>
      </c>
      <c r="AK38" s="38">
        <v>0</v>
      </c>
      <c r="AL38" s="38">
        <v>0</v>
      </c>
    </row>
    <row r="39" spans="1:38" x14ac:dyDescent="0.3">
      <c r="A39" s="71"/>
      <c r="B39" s="71"/>
      <c r="C39" s="40"/>
      <c r="D39" s="40"/>
      <c r="E39" s="44"/>
      <c r="F39" s="44"/>
      <c r="G39" s="21"/>
      <c r="H39" s="21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22">
        <v>1</v>
      </c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21"/>
      <c r="AI39" s="21"/>
      <c r="AJ39" s="21"/>
      <c r="AK39" s="21"/>
      <c r="AL39" s="21"/>
    </row>
    <row r="40" spans="1:38" x14ac:dyDescent="0.3">
      <c r="A40" s="71"/>
      <c r="B40" s="71"/>
      <c r="C40" s="40" t="s">
        <v>100</v>
      </c>
      <c r="D40" s="40"/>
      <c r="E40" s="44" t="s">
        <v>72</v>
      </c>
      <c r="F40" s="44"/>
      <c r="G40" s="21">
        <v>3</v>
      </c>
      <c r="H40" s="21">
        <v>2</v>
      </c>
      <c r="I40" s="38">
        <v>2</v>
      </c>
      <c r="J40" s="38">
        <v>2</v>
      </c>
      <c r="K40" s="38">
        <v>2</v>
      </c>
      <c r="L40" s="38">
        <v>2</v>
      </c>
      <c r="M40" s="38">
        <v>2</v>
      </c>
      <c r="N40" s="38">
        <v>2</v>
      </c>
      <c r="O40" s="38">
        <v>2</v>
      </c>
      <c r="P40" s="38">
        <v>2</v>
      </c>
      <c r="Q40" s="38">
        <v>2</v>
      </c>
      <c r="R40" s="38">
        <v>2</v>
      </c>
      <c r="S40" s="38">
        <v>2</v>
      </c>
      <c r="T40" s="38">
        <v>2</v>
      </c>
      <c r="U40" s="38">
        <v>2</v>
      </c>
      <c r="V40" s="38">
        <v>2</v>
      </c>
      <c r="W40" s="38">
        <v>2</v>
      </c>
      <c r="X40" s="23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38">
        <v>0</v>
      </c>
      <c r="AE40" s="38">
        <v>0</v>
      </c>
      <c r="AF40" s="38">
        <v>0</v>
      </c>
      <c r="AG40" s="38">
        <v>0</v>
      </c>
      <c r="AH40" s="38">
        <v>0</v>
      </c>
      <c r="AI40" s="38">
        <v>0</v>
      </c>
      <c r="AJ40" s="38">
        <v>0</v>
      </c>
      <c r="AK40" s="38">
        <v>0</v>
      </c>
      <c r="AL40" s="38">
        <v>0</v>
      </c>
    </row>
    <row r="41" spans="1:38" x14ac:dyDescent="0.3">
      <c r="A41" s="71"/>
      <c r="B41" s="71"/>
      <c r="C41" s="40"/>
      <c r="D41" s="40"/>
      <c r="E41" s="44"/>
      <c r="F41" s="44"/>
      <c r="G41" s="21"/>
      <c r="H41" s="21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22">
        <v>1</v>
      </c>
      <c r="Y41" s="38"/>
      <c r="Z41" s="38"/>
      <c r="AA41" s="38"/>
      <c r="AB41" s="38"/>
      <c r="AC41" s="38"/>
      <c r="AD41" s="38"/>
      <c r="AE41" s="38"/>
      <c r="AF41" s="38"/>
      <c r="AG41" s="38"/>
      <c r="AH41" s="21"/>
      <c r="AI41" s="21"/>
      <c r="AJ41" s="21"/>
      <c r="AK41" s="21"/>
      <c r="AL41" s="21"/>
    </row>
    <row r="42" spans="1:38" x14ac:dyDescent="0.3">
      <c r="A42" s="71"/>
      <c r="B42" s="71"/>
      <c r="C42" s="40" t="s">
        <v>101</v>
      </c>
      <c r="D42" s="40"/>
      <c r="E42" s="44" t="s">
        <v>72</v>
      </c>
      <c r="F42" s="44"/>
      <c r="G42" s="21">
        <v>1</v>
      </c>
      <c r="H42" s="21">
        <v>2</v>
      </c>
      <c r="I42" s="38">
        <v>2</v>
      </c>
      <c r="J42" s="38">
        <v>2</v>
      </c>
      <c r="K42" s="38">
        <v>2</v>
      </c>
      <c r="L42" s="38">
        <v>2</v>
      </c>
      <c r="M42" s="38">
        <v>2</v>
      </c>
      <c r="N42" s="38">
        <v>2</v>
      </c>
      <c r="O42" s="38">
        <v>2</v>
      </c>
      <c r="P42" s="38">
        <v>2</v>
      </c>
      <c r="Q42" s="38">
        <v>2</v>
      </c>
      <c r="R42" s="38">
        <v>2</v>
      </c>
      <c r="S42" s="38">
        <v>1</v>
      </c>
      <c r="T42" s="38">
        <v>2</v>
      </c>
      <c r="U42" s="38">
        <v>2</v>
      </c>
      <c r="V42" s="38">
        <v>2</v>
      </c>
      <c r="W42" s="38">
        <v>2</v>
      </c>
      <c r="X42" s="38">
        <v>2</v>
      </c>
      <c r="Y42" s="23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38">
        <v>0</v>
      </c>
      <c r="AH42" s="38">
        <v>0</v>
      </c>
      <c r="AI42" s="38">
        <v>0</v>
      </c>
      <c r="AJ42" s="38">
        <v>0</v>
      </c>
      <c r="AK42" s="38">
        <v>0</v>
      </c>
      <c r="AL42" s="38">
        <v>0</v>
      </c>
    </row>
    <row r="43" spans="1:38" x14ac:dyDescent="0.3">
      <c r="A43" s="71"/>
      <c r="B43" s="71"/>
      <c r="C43" s="40"/>
      <c r="D43" s="40"/>
      <c r="E43" s="44"/>
      <c r="F43" s="44"/>
      <c r="G43" s="21"/>
      <c r="H43" s="21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22">
        <v>1</v>
      </c>
      <c r="Z43" s="38"/>
      <c r="AA43" s="38"/>
      <c r="AB43" s="38"/>
      <c r="AC43" s="38"/>
      <c r="AD43" s="38"/>
      <c r="AE43" s="38"/>
      <c r="AF43" s="38"/>
      <c r="AG43" s="38"/>
      <c r="AH43" s="21"/>
      <c r="AI43" s="21"/>
      <c r="AJ43" s="21"/>
      <c r="AK43" s="21"/>
      <c r="AL43" s="21"/>
    </row>
    <row r="44" spans="1:38" x14ac:dyDescent="0.3">
      <c r="A44" s="71"/>
      <c r="B44" s="71"/>
      <c r="C44" s="40" t="s">
        <v>102</v>
      </c>
      <c r="D44" s="40"/>
      <c r="E44" s="44" t="s">
        <v>72</v>
      </c>
      <c r="F44" s="44"/>
      <c r="G44" s="21">
        <v>3</v>
      </c>
      <c r="H44" s="21">
        <v>2</v>
      </c>
      <c r="I44" s="38">
        <v>2</v>
      </c>
      <c r="J44" s="38">
        <v>2</v>
      </c>
      <c r="K44" s="38">
        <v>2</v>
      </c>
      <c r="L44" s="38">
        <v>2</v>
      </c>
      <c r="M44" s="38">
        <v>2</v>
      </c>
      <c r="N44" s="38">
        <v>2</v>
      </c>
      <c r="O44" s="38">
        <v>2</v>
      </c>
      <c r="P44" s="38">
        <v>2</v>
      </c>
      <c r="Q44" s="38">
        <v>2</v>
      </c>
      <c r="R44" s="38">
        <v>2</v>
      </c>
      <c r="S44" s="38">
        <v>2</v>
      </c>
      <c r="T44" s="38">
        <v>2</v>
      </c>
      <c r="U44" s="38">
        <v>2</v>
      </c>
      <c r="V44" s="38">
        <v>2</v>
      </c>
      <c r="W44" s="38">
        <v>2</v>
      </c>
      <c r="X44" s="38">
        <v>2</v>
      </c>
      <c r="Y44" s="38">
        <v>2</v>
      </c>
      <c r="Z44" s="23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38">
        <v>0</v>
      </c>
      <c r="AH44" s="38">
        <v>0</v>
      </c>
      <c r="AI44" s="38">
        <v>0</v>
      </c>
      <c r="AJ44" s="38">
        <v>0</v>
      </c>
      <c r="AK44" s="38">
        <v>0</v>
      </c>
      <c r="AL44" s="38">
        <v>0</v>
      </c>
    </row>
    <row r="45" spans="1:38" x14ac:dyDescent="0.3">
      <c r="A45" s="71"/>
      <c r="B45" s="71"/>
      <c r="C45" s="40"/>
      <c r="D45" s="40"/>
      <c r="E45" s="44"/>
      <c r="F45" s="44"/>
      <c r="G45" s="21"/>
      <c r="H45" s="21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22">
        <v>1</v>
      </c>
      <c r="AB45" s="38"/>
      <c r="AC45" s="38"/>
      <c r="AD45" s="38"/>
      <c r="AE45" s="38"/>
      <c r="AF45" s="38"/>
      <c r="AG45" s="38"/>
      <c r="AH45" s="21"/>
      <c r="AI45" s="21"/>
      <c r="AJ45" s="21"/>
      <c r="AK45" s="21"/>
      <c r="AL45" s="21"/>
    </row>
    <row r="46" spans="1:38" x14ac:dyDescent="0.3">
      <c r="A46" s="71"/>
      <c r="B46" s="71"/>
      <c r="C46" s="40" t="s">
        <v>103</v>
      </c>
      <c r="D46" s="40"/>
      <c r="E46" s="44" t="s">
        <v>72</v>
      </c>
      <c r="F46" s="44"/>
      <c r="G46" s="21">
        <v>2</v>
      </c>
      <c r="H46" s="21">
        <v>2</v>
      </c>
      <c r="I46" s="38">
        <v>2</v>
      </c>
      <c r="J46" s="38">
        <v>2</v>
      </c>
      <c r="K46" s="38">
        <v>2</v>
      </c>
      <c r="L46" s="38">
        <v>2</v>
      </c>
      <c r="M46" s="38">
        <v>2</v>
      </c>
      <c r="N46" s="38">
        <v>2</v>
      </c>
      <c r="O46" s="38">
        <v>2</v>
      </c>
      <c r="P46" s="38">
        <v>2</v>
      </c>
      <c r="Q46" s="38">
        <v>2</v>
      </c>
      <c r="R46" s="38">
        <v>2</v>
      </c>
      <c r="S46" s="38">
        <v>2</v>
      </c>
      <c r="T46" s="38">
        <v>2</v>
      </c>
      <c r="U46" s="38">
        <v>2</v>
      </c>
      <c r="V46" s="38">
        <v>2</v>
      </c>
      <c r="W46" s="38">
        <v>2</v>
      </c>
      <c r="X46" s="38">
        <v>2</v>
      </c>
      <c r="Y46" s="38">
        <v>2</v>
      </c>
      <c r="Z46" s="38">
        <v>2</v>
      </c>
      <c r="AA46" s="38">
        <v>2</v>
      </c>
      <c r="AB46" s="23">
        <v>0</v>
      </c>
      <c r="AC46" s="38">
        <v>0</v>
      </c>
      <c r="AD46" s="38">
        <v>0</v>
      </c>
      <c r="AE46" s="38">
        <v>0</v>
      </c>
      <c r="AF46" s="38">
        <v>0</v>
      </c>
      <c r="AG46" s="38">
        <v>0</v>
      </c>
      <c r="AH46" s="38">
        <v>0</v>
      </c>
      <c r="AI46" s="38">
        <v>0</v>
      </c>
      <c r="AJ46" s="38">
        <v>0</v>
      </c>
      <c r="AK46" s="38">
        <v>0</v>
      </c>
      <c r="AL46" s="38">
        <v>0</v>
      </c>
    </row>
    <row r="47" spans="1:38" x14ac:dyDescent="0.3">
      <c r="A47" s="71"/>
      <c r="B47" s="71"/>
      <c r="C47" s="40" t="s">
        <v>104</v>
      </c>
      <c r="D47" s="40"/>
      <c r="E47" s="44" t="s">
        <v>72</v>
      </c>
      <c r="F47" s="44"/>
      <c r="G47" s="21">
        <v>2</v>
      </c>
      <c r="H47" s="21">
        <v>2</v>
      </c>
      <c r="I47" s="38">
        <v>2</v>
      </c>
      <c r="J47" s="38">
        <v>2</v>
      </c>
      <c r="K47" s="38">
        <v>2</v>
      </c>
      <c r="L47" s="38">
        <v>2</v>
      </c>
      <c r="M47" s="38">
        <v>2</v>
      </c>
      <c r="N47" s="38">
        <v>2</v>
      </c>
      <c r="O47" s="38">
        <v>2</v>
      </c>
      <c r="P47" s="38">
        <v>2</v>
      </c>
      <c r="Q47" s="38">
        <v>2</v>
      </c>
      <c r="R47" s="38">
        <v>2</v>
      </c>
      <c r="S47" s="38">
        <v>2</v>
      </c>
      <c r="T47" s="38">
        <v>2</v>
      </c>
      <c r="U47" s="38">
        <v>2</v>
      </c>
      <c r="V47" s="38">
        <v>2</v>
      </c>
      <c r="W47" s="38">
        <v>2</v>
      </c>
      <c r="X47" s="38">
        <v>2</v>
      </c>
      <c r="Y47" s="38">
        <v>2</v>
      </c>
      <c r="Z47" s="38">
        <v>2</v>
      </c>
      <c r="AA47" s="38">
        <v>2</v>
      </c>
      <c r="AB47" s="38">
        <v>2</v>
      </c>
      <c r="AC47" s="23">
        <v>0</v>
      </c>
      <c r="AD47" s="38">
        <v>0</v>
      </c>
      <c r="AE47" s="38">
        <v>0</v>
      </c>
      <c r="AF47" s="38">
        <v>0</v>
      </c>
      <c r="AG47" s="38">
        <v>0</v>
      </c>
      <c r="AH47" s="38">
        <v>0</v>
      </c>
      <c r="AI47" s="38">
        <v>0</v>
      </c>
      <c r="AJ47" s="38">
        <v>0</v>
      </c>
      <c r="AK47" s="38">
        <v>0</v>
      </c>
      <c r="AL47" s="38">
        <v>0</v>
      </c>
    </row>
    <row r="48" spans="1:38" ht="15" customHeight="1" x14ac:dyDescent="0.3">
      <c r="A48" s="71"/>
      <c r="B48" s="71"/>
      <c r="C48" s="40" t="s">
        <v>105</v>
      </c>
      <c r="D48" s="40"/>
      <c r="E48" s="44" t="s">
        <v>72</v>
      </c>
      <c r="F48" s="44"/>
      <c r="G48" s="21">
        <v>4</v>
      </c>
      <c r="H48" s="21">
        <v>4</v>
      </c>
      <c r="I48" s="38">
        <v>4</v>
      </c>
      <c r="J48" s="38">
        <v>4</v>
      </c>
      <c r="K48" s="38">
        <v>4</v>
      </c>
      <c r="L48" s="38">
        <v>4</v>
      </c>
      <c r="M48" s="38">
        <v>4</v>
      </c>
      <c r="N48" s="38">
        <v>4</v>
      </c>
      <c r="O48" s="38">
        <v>4</v>
      </c>
      <c r="P48" s="38">
        <v>4</v>
      </c>
      <c r="Q48" s="38">
        <v>4</v>
      </c>
      <c r="R48" s="38">
        <v>4</v>
      </c>
      <c r="S48" s="38">
        <v>4</v>
      </c>
      <c r="T48" s="38">
        <v>4</v>
      </c>
      <c r="U48" s="38">
        <v>2</v>
      </c>
      <c r="V48" s="38">
        <v>2</v>
      </c>
      <c r="W48" s="38">
        <v>2</v>
      </c>
      <c r="X48" s="38">
        <v>2</v>
      </c>
      <c r="Y48" s="38">
        <v>2</v>
      </c>
      <c r="Z48" s="38">
        <v>2</v>
      </c>
      <c r="AA48" s="38">
        <v>2</v>
      </c>
      <c r="AB48" s="38">
        <v>2</v>
      </c>
      <c r="AC48" s="38">
        <v>2</v>
      </c>
      <c r="AD48" s="23">
        <v>0</v>
      </c>
      <c r="AE48" s="38">
        <v>0</v>
      </c>
      <c r="AF48" s="38">
        <v>0</v>
      </c>
      <c r="AG48" s="38">
        <v>0</v>
      </c>
      <c r="AH48" s="38">
        <v>0</v>
      </c>
      <c r="AI48" s="38">
        <v>0</v>
      </c>
      <c r="AJ48" s="38">
        <v>0</v>
      </c>
      <c r="AK48" s="38">
        <v>0</v>
      </c>
      <c r="AL48" s="38">
        <v>0</v>
      </c>
    </row>
    <row r="49" spans="1:38" x14ac:dyDescent="0.3">
      <c r="A49" s="71"/>
      <c r="B49" s="71"/>
      <c r="C49" s="40" t="s">
        <v>21</v>
      </c>
      <c r="D49" s="40"/>
      <c r="E49" s="43" t="s">
        <v>106</v>
      </c>
      <c r="F49" s="43"/>
      <c r="G49" s="21">
        <v>8</v>
      </c>
      <c r="H49" s="21">
        <v>10</v>
      </c>
      <c r="I49" s="38">
        <v>10</v>
      </c>
      <c r="J49" s="38">
        <v>10</v>
      </c>
      <c r="K49" s="38">
        <v>10</v>
      </c>
      <c r="L49" s="38">
        <v>10</v>
      </c>
      <c r="M49" s="38">
        <v>10</v>
      </c>
      <c r="N49" s="38">
        <v>10</v>
      </c>
      <c r="O49" s="38">
        <v>10</v>
      </c>
      <c r="P49" s="38">
        <v>10</v>
      </c>
      <c r="Q49" s="38">
        <v>10</v>
      </c>
      <c r="R49" s="38">
        <v>10</v>
      </c>
      <c r="S49" s="38">
        <v>10</v>
      </c>
      <c r="T49" s="38">
        <v>10</v>
      </c>
      <c r="U49" s="38">
        <v>10</v>
      </c>
      <c r="V49" s="38">
        <v>10</v>
      </c>
      <c r="W49" s="38">
        <v>10</v>
      </c>
      <c r="X49" s="38">
        <v>10</v>
      </c>
      <c r="Y49" s="38">
        <v>10</v>
      </c>
      <c r="Z49" s="38">
        <v>10</v>
      </c>
      <c r="AA49" s="38">
        <v>10</v>
      </c>
      <c r="AB49" s="38">
        <v>10</v>
      </c>
      <c r="AC49" s="38">
        <v>10</v>
      </c>
      <c r="AD49" s="38">
        <v>8</v>
      </c>
      <c r="AE49" s="38">
        <v>0</v>
      </c>
      <c r="AF49" s="38">
        <v>0</v>
      </c>
      <c r="AG49" s="38">
        <v>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</row>
    <row r="50" spans="1:38" x14ac:dyDescent="0.3">
      <c r="A50" s="71"/>
      <c r="B50" s="72"/>
      <c r="C50" s="44"/>
      <c r="D50" s="44"/>
      <c r="E50" s="44"/>
      <c r="F50" s="44"/>
      <c r="G50" s="21"/>
      <c r="H50" s="21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24">
        <v>-2</v>
      </c>
      <c r="AE50" s="38"/>
      <c r="AF50" s="38"/>
      <c r="AG50" s="38"/>
      <c r="AH50" s="21"/>
      <c r="AI50" s="21"/>
      <c r="AJ50" s="21"/>
      <c r="AK50" s="21"/>
      <c r="AL50" s="21"/>
    </row>
    <row r="51" spans="1:38" x14ac:dyDescent="0.3">
      <c r="A51" s="71"/>
      <c r="B51" s="50" t="s">
        <v>23</v>
      </c>
      <c r="C51" s="40" t="s">
        <v>73</v>
      </c>
      <c r="D51" s="40"/>
      <c r="E51" s="44" t="s">
        <v>69</v>
      </c>
      <c r="F51" s="44"/>
      <c r="G51" s="21">
        <v>1</v>
      </c>
      <c r="H51" s="21">
        <v>1</v>
      </c>
      <c r="I51" s="38">
        <v>1</v>
      </c>
      <c r="J51" s="38">
        <v>1</v>
      </c>
      <c r="K51" s="38">
        <v>1</v>
      </c>
      <c r="L51" s="38">
        <v>1</v>
      </c>
      <c r="M51" s="38">
        <v>1</v>
      </c>
      <c r="N51" s="38">
        <v>1</v>
      </c>
      <c r="O51" s="38">
        <v>1</v>
      </c>
      <c r="P51" s="38">
        <v>1</v>
      </c>
      <c r="Q51" s="38">
        <v>1</v>
      </c>
      <c r="R51" s="38">
        <v>1</v>
      </c>
      <c r="S51" s="38">
        <v>1</v>
      </c>
      <c r="T51" s="38">
        <v>1</v>
      </c>
      <c r="U51" s="38">
        <v>1</v>
      </c>
      <c r="V51" s="38">
        <v>1</v>
      </c>
      <c r="W51" s="38">
        <v>1</v>
      </c>
      <c r="X51" s="38">
        <v>1</v>
      </c>
      <c r="Y51" s="38">
        <v>1</v>
      </c>
      <c r="Z51" s="38">
        <v>1</v>
      </c>
      <c r="AA51" s="38">
        <v>1</v>
      </c>
      <c r="AB51" s="38">
        <v>1</v>
      </c>
      <c r="AC51" s="38">
        <v>1</v>
      </c>
      <c r="AD51" s="38">
        <v>1</v>
      </c>
      <c r="AE51" s="38">
        <v>1</v>
      </c>
      <c r="AF51" s="23">
        <v>0</v>
      </c>
      <c r="AG51" s="38">
        <v>0</v>
      </c>
      <c r="AH51" s="38">
        <v>0</v>
      </c>
      <c r="AI51" s="38">
        <v>0</v>
      </c>
      <c r="AJ51" s="38">
        <v>0</v>
      </c>
      <c r="AK51" s="38">
        <v>0</v>
      </c>
      <c r="AL51" s="38">
        <v>0</v>
      </c>
    </row>
    <row r="52" spans="1:38" x14ac:dyDescent="0.3">
      <c r="A52" s="71"/>
      <c r="B52" s="50"/>
      <c r="C52" s="40" t="s">
        <v>74</v>
      </c>
      <c r="D52" s="40"/>
      <c r="E52" s="44" t="s">
        <v>70</v>
      </c>
      <c r="F52" s="44"/>
      <c r="G52" s="21">
        <v>1</v>
      </c>
      <c r="H52" s="21">
        <v>1</v>
      </c>
      <c r="I52" s="38">
        <v>1</v>
      </c>
      <c r="J52" s="38">
        <v>1</v>
      </c>
      <c r="K52" s="38">
        <v>1</v>
      </c>
      <c r="L52" s="38">
        <v>1</v>
      </c>
      <c r="M52" s="38">
        <v>1</v>
      </c>
      <c r="N52" s="38">
        <v>1</v>
      </c>
      <c r="O52" s="38">
        <v>1</v>
      </c>
      <c r="P52" s="38">
        <v>1</v>
      </c>
      <c r="Q52" s="38">
        <v>1</v>
      </c>
      <c r="R52" s="38">
        <v>1</v>
      </c>
      <c r="S52" s="38">
        <v>1</v>
      </c>
      <c r="T52" s="38">
        <v>1</v>
      </c>
      <c r="U52" s="38">
        <v>1</v>
      </c>
      <c r="V52" s="38">
        <v>1</v>
      </c>
      <c r="W52" s="38">
        <v>1</v>
      </c>
      <c r="X52" s="38">
        <v>1</v>
      </c>
      <c r="Y52" s="38">
        <v>1</v>
      </c>
      <c r="Z52" s="38">
        <v>1</v>
      </c>
      <c r="AA52" s="38">
        <v>1</v>
      </c>
      <c r="AB52" s="38">
        <v>1</v>
      </c>
      <c r="AC52" s="38">
        <v>1</v>
      </c>
      <c r="AD52" s="38">
        <v>1</v>
      </c>
      <c r="AE52" s="38">
        <v>1</v>
      </c>
      <c r="AF52" s="23">
        <v>0</v>
      </c>
      <c r="AG52" s="38">
        <v>0</v>
      </c>
      <c r="AH52" s="38">
        <v>0</v>
      </c>
      <c r="AI52" s="38">
        <v>0</v>
      </c>
      <c r="AJ52" s="38">
        <v>0</v>
      </c>
      <c r="AK52" s="38">
        <v>0</v>
      </c>
      <c r="AL52" s="38">
        <v>0</v>
      </c>
    </row>
    <row r="53" spans="1:38" x14ac:dyDescent="0.3">
      <c r="A53" s="71"/>
      <c r="B53" s="50"/>
      <c r="C53" s="40" t="s">
        <v>75</v>
      </c>
      <c r="D53" s="40"/>
      <c r="E53" s="44" t="s">
        <v>70</v>
      </c>
      <c r="F53" s="44"/>
      <c r="G53" s="21">
        <v>1</v>
      </c>
      <c r="H53" s="21">
        <v>1</v>
      </c>
      <c r="I53" s="38">
        <v>1</v>
      </c>
      <c r="J53" s="38">
        <v>1</v>
      </c>
      <c r="K53" s="38">
        <v>1</v>
      </c>
      <c r="L53" s="38">
        <v>1</v>
      </c>
      <c r="M53" s="38">
        <v>1</v>
      </c>
      <c r="N53" s="38">
        <v>1</v>
      </c>
      <c r="O53" s="38">
        <v>1</v>
      </c>
      <c r="P53" s="38">
        <v>1</v>
      </c>
      <c r="Q53" s="38">
        <v>1</v>
      </c>
      <c r="R53" s="38">
        <v>1</v>
      </c>
      <c r="S53" s="38">
        <v>1</v>
      </c>
      <c r="T53" s="38">
        <v>1</v>
      </c>
      <c r="U53" s="38">
        <v>1</v>
      </c>
      <c r="V53" s="38">
        <v>1</v>
      </c>
      <c r="W53" s="38">
        <v>1</v>
      </c>
      <c r="X53" s="38">
        <v>1</v>
      </c>
      <c r="Y53" s="38">
        <v>1</v>
      </c>
      <c r="Z53" s="38">
        <v>1</v>
      </c>
      <c r="AA53" s="38">
        <v>1</v>
      </c>
      <c r="AB53" s="38">
        <v>1</v>
      </c>
      <c r="AC53" s="38">
        <v>1</v>
      </c>
      <c r="AD53" s="38">
        <v>1</v>
      </c>
      <c r="AE53" s="38">
        <v>1</v>
      </c>
      <c r="AF53" s="23">
        <v>0</v>
      </c>
      <c r="AG53" s="38">
        <v>0</v>
      </c>
      <c r="AH53" s="38">
        <v>0</v>
      </c>
      <c r="AI53" s="38">
        <v>0</v>
      </c>
      <c r="AJ53" s="38">
        <v>0</v>
      </c>
      <c r="AK53" s="38">
        <v>0</v>
      </c>
      <c r="AL53" s="38">
        <v>0</v>
      </c>
    </row>
    <row r="54" spans="1:38" x14ac:dyDescent="0.3">
      <c r="A54" s="71"/>
      <c r="B54" s="50"/>
      <c r="C54" s="40" t="s">
        <v>76</v>
      </c>
      <c r="D54" s="40"/>
      <c r="E54" s="44" t="s">
        <v>70</v>
      </c>
      <c r="F54" s="44"/>
      <c r="G54" s="21">
        <v>1</v>
      </c>
      <c r="H54" s="21">
        <v>1</v>
      </c>
      <c r="I54" s="38">
        <v>1</v>
      </c>
      <c r="J54" s="38">
        <v>1</v>
      </c>
      <c r="K54" s="38">
        <v>1</v>
      </c>
      <c r="L54" s="38">
        <v>1</v>
      </c>
      <c r="M54" s="38">
        <v>1</v>
      </c>
      <c r="N54" s="38">
        <v>1</v>
      </c>
      <c r="O54" s="38">
        <v>1</v>
      </c>
      <c r="P54" s="38">
        <v>1</v>
      </c>
      <c r="Q54" s="38">
        <v>1</v>
      </c>
      <c r="R54" s="38">
        <v>1</v>
      </c>
      <c r="S54" s="38">
        <v>1</v>
      </c>
      <c r="T54" s="38">
        <v>1</v>
      </c>
      <c r="U54" s="38">
        <v>1</v>
      </c>
      <c r="V54" s="38">
        <v>1</v>
      </c>
      <c r="W54" s="38">
        <v>1</v>
      </c>
      <c r="X54" s="38">
        <v>1</v>
      </c>
      <c r="Y54" s="38">
        <v>1</v>
      </c>
      <c r="Z54" s="38">
        <v>1</v>
      </c>
      <c r="AA54" s="38">
        <v>1</v>
      </c>
      <c r="AB54" s="38">
        <v>1</v>
      </c>
      <c r="AC54" s="38">
        <v>1</v>
      </c>
      <c r="AD54" s="38">
        <v>1</v>
      </c>
      <c r="AE54" s="38">
        <v>1</v>
      </c>
      <c r="AF54" s="38">
        <v>1</v>
      </c>
      <c r="AG54" s="23">
        <v>1</v>
      </c>
      <c r="AH54" s="38">
        <v>0</v>
      </c>
      <c r="AI54" s="38">
        <v>0</v>
      </c>
      <c r="AJ54" s="38">
        <v>0</v>
      </c>
      <c r="AK54" s="38">
        <v>0</v>
      </c>
      <c r="AL54" s="38">
        <v>0</v>
      </c>
    </row>
    <row r="55" spans="1:38" x14ac:dyDescent="0.3">
      <c r="A55" s="71"/>
      <c r="B55" s="50"/>
      <c r="C55" s="40" t="s">
        <v>77</v>
      </c>
      <c r="D55" s="40"/>
      <c r="E55" s="44" t="s">
        <v>70</v>
      </c>
      <c r="F55" s="44"/>
      <c r="G55" s="21">
        <v>1</v>
      </c>
      <c r="H55" s="21">
        <v>1</v>
      </c>
      <c r="I55" s="38">
        <v>1</v>
      </c>
      <c r="J55" s="38">
        <v>1</v>
      </c>
      <c r="K55" s="38">
        <v>1</v>
      </c>
      <c r="L55" s="38">
        <v>1</v>
      </c>
      <c r="M55" s="38">
        <v>1</v>
      </c>
      <c r="N55" s="38">
        <v>1</v>
      </c>
      <c r="O55" s="38">
        <v>1</v>
      </c>
      <c r="P55" s="38">
        <v>1</v>
      </c>
      <c r="Q55" s="38">
        <v>1</v>
      </c>
      <c r="R55" s="38">
        <v>1</v>
      </c>
      <c r="S55" s="38">
        <v>1</v>
      </c>
      <c r="T55" s="38">
        <v>1</v>
      </c>
      <c r="U55" s="38">
        <v>1</v>
      </c>
      <c r="V55" s="38">
        <v>1</v>
      </c>
      <c r="W55" s="38">
        <v>1</v>
      </c>
      <c r="X55" s="38">
        <v>1</v>
      </c>
      <c r="Y55" s="38">
        <v>1</v>
      </c>
      <c r="Z55" s="38">
        <v>1</v>
      </c>
      <c r="AA55" s="38">
        <v>1</v>
      </c>
      <c r="AB55" s="38">
        <v>1</v>
      </c>
      <c r="AC55" s="38">
        <v>1</v>
      </c>
      <c r="AD55" s="38">
        <v>1</v>
      </c>
      <c r="AE55" s="38">
        <v>1</v>
      </c>
      <c r="AF55" s="38">
        <v>1</v>
      </c>
      <c r="AG55" s="23">
        <v>1</v>
      </c>
      <c r="AH55" s="38">
        <v>0</v>
      </c>
      <c r="AI55" s="38">
        <v>0</v>
      </c>
      <c r="AJ55" s="38">
        <v>0</v>
      </c>
      <c r="AK55" s="38">
        <v>0</v>
      </c>
      <c r="AL55" s="38">
        <v>0</v>
      </c>
    </row>
    <row r="56" spans="1:38" x14ac:dyDescent="0.3">
      <c r="A56" s="71"/>
      <c r="B56" s="50"/>
      <c r="C56" s="45" t="s">
        <v>78</v>
      </c>
      <c r="D56" s="46"/>
      <c r="E56" s="44" t="s">
        <v>70</v>
      </c>
      <c r="F56" s="44"/>
      <c r="G56" s="21">
        <v>1</v>
      </c>
      <c r="H56" s="21">
        <v>1</v>
      </c>
      <c r="I56" s="38">
        <v>1</v>
      </c>
      <c r="J56" s="38">
        <v>1</v>
      </c>
      <c r="K56" s="38">
        <v>1</v>
      </c>
      <c r="L56" s="38">
        <v>1</v>
      </c>
      <c r="M56" s="38">
        <v>1</v>
      </c>
      <c r="N56" s="38">
        <v>1</v>
      </c>
      <c r="O56" s="38">
        <v>1</v>
      </c>
      <c r="P56" s="38">
        <v>1</v>
      </c>
      <c r="Q56" s="38">
        <v>1</v>
      </c>
      <c r="R56" s="38">
        <v>1</v>
      </c>
      <c r="S56" s="38">
        <v>1</v>
      </c>
      <c r="T56" s="38">
        <v>1</v>
      </c>
      <c r="U56" s="38">
        <v>1</v>
      </c>
      <c r="V56" s="38">
        <v>1</v>
      </c>
      <c r="W56" s="38">
        <v>1</v>
      </c>
      <c r="X56" s="38">
        <v>1</v>
      </c>
      <c r="Y56" s="38">
        <v>1</v>
      </c>
      <c r="Z56" s="38">
        <v>1</v>
      </c>
      <c r="AA56" s="38">
        <v>1</v>
      </c>
      <c r="AB56" s="38">
        <v>1</v>
      </c>
      <c r="AC56" s="38">
        <v>1</v>
      </c>
      <c r="AD56" s="38">
        <v>1</v>
      </c>
      <c r="AE56" s="38">
        <v>1</v>
      </c>
      <c r="AF56" s="38">
        <v>1</v>
      </c>
      <c r="AG56" s="38">
        <v>1</v>
      </c>
      <c r="AH56" s="23">
        <v>0</v>
      </c>
      <c r="AI56" s="38">
        <v>0</v>
      </c>
      <c r="AJ56" s="38">
        <v>0</v>
      </c>
      <c r="AK56" s="38">
        <v>0</v>
      </c>
      <c r="AL56" s="38">
        <v>0</v>
      </c>
    </row>
    <row r="57" spans="1:38" x14ac:dyDescent="0.3">
      <c r="A57" s="71"/>
      <c r="B57" s="50"/>
      <c r="C57" s="45" t="s">
        <v>79</v>
      </c>
      <c r="D57" s="46"/>
      <c r="E57" s="44" t="s">
        <v>69</v>
      </c>
      <c r="F57" s="44"/>
      <c r="G57" s="21">
        <v>1</v>
      </c>
      <c r="H57" s="21">
        <v>1</v>
      </c>
      <c r="I57" s="38">
        <v>1</v>
      </c>
      <c r="J57" s="38">
        <v>1</v>
      </c>
      <c r="K57" s="38">
        <v>1</v>
      </c>
      <c r="L57" s="38">
        <v>1</v>
      </c>
      <c r="M57" s="38">
        <v>1</v>
      </c>
      <c r="N57" s="38">
        <v>1</v>
      </c>
      <c r="O57" s="38">
        <v>1</v>
      </c>
      <c r="P57" s="38">
        <v>1</v>
      </c>
      <c r="Q57" s="38">
        <v>1</v>
      </c>
      <c r="R57" s="38">
        <v>1</v>
      </c>
      <c r="S57" s="38">
        <v>1</v>
      </c>
      <c r="T57" s="38">
        <v>1</v>
      </c>
      <c r="U57" s="38">
        <v>1</v>
      </c>
      <c r="V57" s="38">
        <v>1</v>
      </c>
      <c r="W57" s="38">
        <v>1</v>
      </c>
      <c r="X57" s="38">
        <v>1</v>
      </c>
      <c r="Y57" s="38">
        <v>1</v>
      </c>
      <c r="Z57" s="38">
        <v>1</v>
      </c>
      <c r="AA57" s="38">
        <v>1</v>
      </c>
      <c r="AB57" s="38">
        <v>1</v>
      </c>
      <c r="AC57" s="38">
        <v>1</v>
      </c>
      <c r="AD57" s="38">
        <v>1</v>
      </c>
      <c r="AE57" s="38">
        <v>1</v>
      </c>
      <c r="AF57" s="38">
        <v>1</v>
      </c>
      <c r="AG57" s="38">
        <v>1</v>
      </c>
      <c r="AH57" s="38">
        <v>1</v>
      </c>
      <c r="AI57" s="23">
        <v>0</v>
      </c>
      <c r="AJ57" s="38">
        <v>0</v>
      </c>
      <c r="AK57" s="38">
        <v>0</v>
      </c>
      <c r="AL57" s="38">
        <v>0</v>
      </c>
    </row>
    <row r="58" spans="1:38" x14ac:dyDescent="0.3">
      <c r="A58" s="71"/>
      <c r="B58" s="50"/>
      <c r="C58" s="40" t="s">
        <v>80</v>
      </c>
      <c r="D58" s="40"/>
      <c r="E58" s="44" t="s">
        <v>69</v>
      </c>
      <c r="F58" s="44"/>
      <c r="G58" s="21">
        <v>1</v>
      </c>
      <c r="H58" s="21">
        <v>1</v>
      </c>
      <c r="I58" s="38">
        <v>1</v>
      </c>
      <c r="J58" s="38">
        <v>1</v>
      </c>
      <c r="K58" s="38">
        <v>1</v>
      </c>
      <c r="L58" s="38">
        <v>1</v>
      </c>
      <c r="M58" s="38">
        <v>1</v>
      </c>
      <c r="N58" s="38">
        <v>1</v>
      </c>
      <c r="O58" s="38">
        <v>1</v>
      </c>
      <c r="P58" s="38">
        <v>1</v>
      </c>
      <c r="Q58" s="38">
        <v>1</v>
      </c>
      <c r="R58" s="38">
        <v>1</v>
      </c>
      <c r="S58" s="38">
        <v>1</v>
      </c>
      <c r="T58" s="38">
        <v>1</v>
      </c>
      <c r="U58" s="38">
        <v>1</v>
      </c>
      <c r="V58" s="38">
        <v>1</v>
      </c>
      <c r="W58" s="38">
        <v>1</v>
      </c>
      <c r="X58" s="38">
        <v>1</v>
      </c>
      <c r="Y58" s="38">
        <v>1</v>
      </c>
      <c r="Z58" s="38">
        <v>1</v>
      </c>
      <c r="AA58" s="38">
        <v>1</v>
      </c>
      <c r="AB58" s="38">
        <v>1</v>
      </c>
      <c r="AC58" s="38">
        <v>1</v>
      </c>
      <c r="AD58" s="38">
        <v>1</v>
      </c>
      <c r="AE58" s="38">
        <v>1</v>
      </c>
      <c r="AF58" s="38">
        <v>1</v>
      </c>
      <c r="AG58" s="38">
        <v>1</v>
      </c>
      <c r="AH58" s="38">
        <v>1</v>
      </c>
      <c r="AI58" s="23">
        <v>0</v>
      </c>
      <c r="AJ58" s="21">
        <v>0</v>
      </c>
      <c r="AK58" s="21">
        <v>0</v>
      </c>
      <c r="AL58" s="21">
        <v>0</v>
      </c>
    </row>
    <row r="59" spans="1:38" x14ac:dyDescent="0.3">
      <c r="A59" s="71"/>
      <c r="B59" s="50" t="s">
        <v>24</v>
      </c>
      <c r="C59" s="40" t="s">
        <v>81</v>
      </c>
      <c r="D59" s="40"/>
      <c r="E59" s="44" t="s">
        <v>107</v>
      </c>
      <c r="F59" s="44"/>
      <c r="G59" s="21">
        <v>1</v>
      </c>
      <c r="H59" s="21">
        <v>1</v>
      </c>
      <c r="I59" s="38">
        <v>1</v>
      </c>
      <c r="J59" s="38">
        <v>1</v>
      </c>
      <c r="K59" s="38">
        <v>1</v>
      </c>
      <c r="L59" s="38">
        <v>1</v>
      </c>
      <c r="M59" s="38">
        <v>1</v>
      </c>
      <c r="N59" s="38">
        <v>1</v>
      </c>
      <c r="O59" s="38">
        <v>1</v>
      </c>
      <c r="P59" s="38">
        <v>1</v>
      </c>
      <c r="Q59" s="38">
        <v>1</v>
      </c>
      <c r="R59" s="38">
        <v>1</v>
      </c>
      <c r="S59" s="38">
        <v>1</v>
      </c>
      <c r="T59" s="38">
        <v>1</v>
      </c>
      <c r="U59" s="38">
        <v>1</v>
      </c>
      <c r="V59" s="38">
        <v>1</v>
      </c>
      <c r="W59" s="38">
        <v>1</v>
      </c>
      <c r="X59" s="38">
        <v>1</v>
      </c>
      <c r="Y59" s="38">
        <v>1</v>
      </c>
      <c r="Z59" s="38">
        <v>1</v>
      </c>
      <c r="AA59" s="38">
        <v>1</v>
      </c>
      <c r="AB59" s="38">
        <v>1</v>
      </c>
      <c r="AC59" s="38">
        <v>1</v>
      </c>
      <c r="AD59" s="38">
        <v>1</v>
      </c>
      <c r="AE59" s="38">
        <v>1</v>
      </c>
      <c r="AF59" s="38">
        <v>1</v>
      </c>
      <c r="AG59" s="38">
        <v>1</v>
      </c>
      <c r="AH59" s="21">
        <v>1</v>
      </c>
      <c r="AI59" s="23">
        <v>0</v>
      </c>
      <c r="AJ59" s="21">
        <v>0</v>
      </c>
      <c r="AK59" s="21">
        <v>0</v>
      </c>
      <c r="AL59" s="21">
        <v>0</v>
      </c>
    </row>
    <row r="60" spans="1:38" x14ac:dyDescent="0.3">
      <c r="A60" s="71"/>
      <c r="B60" s="50"/>
      <c r="C60" s="40" t="s">
        <v>82</v>
      </c>
      <c r="D60" s="40"/>
      <c r="E60" s="44" t="s">
        <v>107</v>
      </c>
      <c r="F60" s="44"/>
      <c r="G60" s="21">
        <v>1</v>
      </c>
      <c r="H60" s="21">
        <v>1</v>
      </c>
      <c r="I60" s="38">
        <v>1</v>
      </c>
      <c r="J60" s="38">
        <v>1</v>
      </c>
      <c r="K60" s="38">
        <v>1</v>
      </c>
      <c r="L60" s="38">
        <v>1</v>
      </c>
      <c r="M60" s="38">
        <v>1</v>
      </c>
      <c r="N60" s="38">
        <v>1</v>
      </c>
      <c r="O60" s="38">
        <v>1</v>
      </c>
      <c r="P60" s="38">
        <v>1</v>
      </c>
      <c r="Q60" s="38">
        <v>1</v>
      </c>
      <c r="R60" s="38">
        <v>1</v>
      </c>
      <c r="S60" s="38">
        <v>1</v>
      </c>
      <c r="T60" s="38">
        <v>1</v>
      </c>
      <c r="U60" s="38">
        <v>1</v>
      </c>
      <c r="V60" s="38">
        <v>1</v>
      </c>
      <c r="W60" s="38">
        <v>1</v>
      </c>
      <c r="X60" s="38">
        <v>1</v>
      </c>
      <c r="Y60" s="38">
        <v>1</v>
      </c>
      <c r="Z60" s="38">
        <v>1</v>
      </c>
      <c r="AA60" s="38">
        <v>1</v>
      </c>
      <c r="AB60" s="38">
        <v>1</v>
      </c>
      <c r="AC60" s="38">
        <v>1</v>
      </c>
      <c r="AD60" s="38">
        <v>1</v>
      </c>
      <c r="AE60" s="38">
        <v>1</v>
      </c>
      <c r="AF60" s="38">
        <v>1</v>
      </c>
      <c r="AG60" s="38">
        <v>1</v>
      </c>
      <c r="AH60" s="38">
        <v>1</v>
      </c>
      <c r="AI60" s="23">
        <v>0</v>
      </c>
      <c r="AJ60" s="38">
        <v>0</v>
      </c>
      <c r="AK60" s="38">
        <v>0</v>
      </c>
      <c r="AL60" s="38">
        <v>0</v>
      </c>
    </row>
    <row r="61" spans="1:38" x14ac:dyDescent="0.3">
      <c r="A61" s="71"/>
      <c r="B61" s="50"/>
      <c r="C61" s="40" t="s">
        <v>83</v>
      </c>
      <c r="D61" s="40"/>
      <c r="E61" s="44" t="s">
        <v>107</v>
      </c>
      <c r="F61" s="44"/>
      <c r="G61" s="21">
        <v>1</v>
      </c>
      <c r="H61" s="21">
        <v>1</v>
      </c>
      <c r="I61" s="38">
        <v>1</v>
      </c>
      <c r="J61" s="38">
        <v>1</v>
      </c>
      <c r="K61" s="38">
        <v>1</v>
      </c>
      <c r="L61" s="38">
        <v>1</v>
      </c>
      <c r="M61" s="38">
        <v>1</v>
      </c>
      <c r="N61" s="38">
        <v>1</v>
      </c>
      <c r="O61" s="38">
        <v>1</v>
      </c>
      <c r="P61" s="38">
        <v>1</v>
      </c>
      <c r="Q61" s="38">
        <v>1</v>
      </c>
      <c r="R61" s="38">
        <v>1</v>
      </c>
      <c r="S61" s="38">
        <v>1</v>
      </c>
      <c r="T61" s="38">
        <v>1</v>
      </c>
      <c r="U61" s="38">
        <v>1</v>
      </c>
      <c r="V61" s="38">
        <v>1</v>
      </c>
      <c r="W61" s="38">
        <v>1</v>
      </c>
      <c r="X61" s="38">
        <v>1</v>
      </c>
      <c r="Y61" s="38">
        <v>1</v>
      </c>
      <c r="Z61" s="38">
        <v>1</v>
      </c>
      <c r="AA61" s="38">
        <v>1</v>
      </c>
      <c r="AB61" s="38">
        <v>1</v>
      </c>
      <c r="AC61" s="38">
        <v>1</v>
      </c>
      <c r="AD61" s="38">
        <v>1</v>
      </c>
      <c r="AE61" s="38">
        <v>1</v>
      </c>
      <c r="AF61" s="38">
        <v>1</v>
      </c>
      <c r="AG61" s="38">
        <v>1</v>
      </c>
      <c r="AH61" s="21">
        <v>1</v>
      </c>
      <c r="AI61" s="23">
        <v>0</v>
      </c>
      <c r="AJ61" s="21">
        <v>0</v>
      </c>
      <c r="AK61" s="21">
        <v>0</v>
      </c>
      <c r="AL61" s="21">
        <v>0</v>
      </c>
    </row>
    <row r="62" spans="1:38" x14ac:dyDescent="0.3">
      <c r="A62" s="71"/>
      <c r="B62" s="50"/>
      <c r="C62" s="40" t="s">
        <v>84</v>
      </c>
      <c r="D62" s="40"/>
      <c r="E62" s="44" t="s">
        <v>107</v>
      </c>
      <c r="F62" s="44"/>
      <c r="G62" s="21">
        <v>1</v>
      </c>
      <c r="H62" s="21">
        <v>1</v>
      </c>
      <c r="I62" s="38">
        <v>1</v>
      </c>
      <c r="J62" s="38">
        <v>1</v>
      </c>
      <c r="K62" s="38">
        <v>1</v>
      </c>
      <c r="L62" s="38">
        <v>1</v>
      </c>
      <c r="M62" s="38">
        <v>1</v>
      </c>
      <c r="N62" s="38">
        <v>1</v>
      </c>
      <c r="O62" s="38">
        <v>1</v>
      </c>
      <c r="P62" s="38">
        <v>1</v>
      </c>
      <c r="Q62" s="38">
        <v>1</v>
      </c>
      <c r="R62" s="38">
        <v>1</v>
      </c>
      <c r="S62" s="38">
        <v>1</v>
      </c>
      <c r="T62" s="38">
        <v>1</v>
      </c>
      <c r="U62" s="38">
        <v>1</v>
      </c>
      <c r="V62" s="38">
        <v>1</v>
      </c>
      <c r="W62" s="38">
        <v>1</v>
      </c>
      <c r="X62" s="38">
        <v>1</v>
      </c>
      <c r="Y62" s="38">
        <v>1</v>
      </c>
      <c r="Z62" s="38">
        <v>1</v>
      </c>
      <c r="AA62" s="38">
        <v>1</v>
      </c>
      <c r="AB62" s="38">
        <v>1</v>
      </c>
      <c r="AC62" s="38">
        <v>1</v>
      </c>
      <c r="AD62" s="38">
        <v>1</v>
      </c>
      <c r="AE62" s="38">
        <v>1</v>
      </c>
      <c r="AF62" s="38">
        <v>1</v>
      </c>
      <c r="AG62" s="38">
        <v>1</v>
      </c>
      <c r="AH62" s="21">
        <v>1</v>
      </c>
      <c r="AI62" s="23">
        <v>0</v>
      </c>
      <c r="AJ62" s="21">
        <v>0</v>
      </c>
      <c r="AK62" s="21">
        <v>0</v>
      </c>
      <c r="AL62" s="21">
        <v>0</v>
      </c>
    </row>
    <row r="63" spans="1:38" x14ac:dyDescent="0.3">
      <c r="A63" s="71"/>
      <c r="B63" s="50"/>
      <c r="C63" s="40" t="s">
        <v>85</v>
      </c>
      <c r="D63" s="40"/>
      <c r="E63" s="44" t="s">
        <v>107</v>
      </c>
      <c r="F63" s="44"/>
      <c r="G63" s="21">
        <v>1</v>
      </c>
      <c r="H63" s="21">
        <v>1</v>
      </c>
      <c r="I63" s="38">
        <v>1</v>
      </c>
      <c r="J63" s="38">
        <v>1</v>
      </c>
      <c r="K63" s="38">
        <v>1</v>
      </c>
      <c r="L63" s="38">
        <v>1</v>
      </c>
      <c r="M63" s="38">
        <v>1</v>
      </c>
      <c r="N63" s="38">
        <v>1</v>
      </c>
      <c r="O63" s="38">
        <v>1</v>
      </c>
      <c r="P63" s="38">
        <v>1</v>
      </c>
      <c r="Q63" s="38">
        <v>1</v>
      </c>
      <c r="R63" s="38">
        <v>1</v>
      </c>
      <c r="S63" s="38">
        <v>1</v>
      </c>
      <c r="T63" s="38">
        <v>1</v>
      </c>
      <c r="U63" s="38">
        <v>1</v>
      </c>
      <c r="V63" s="38">
        <v>1</v>
      </c>
      <c r="W63" s="38">
        <v>1</v>
      </c>
      <c r="X63" s="38">
        <v>1</v>
      </c>
      <c r="Y63" s="38">
        <v>1</v>
      </c>
      <c r="Z63" s="38">
        <v>1</v>
      </c>
      <c r="AA63" s="38">
        <v>1</v>
      </c>
      <c r="AB63" s="38">
        <v>1</v>
      </c>
      <c r="AC63" s="38">
        <v>1</v>
      </c>
      <c r="AD63" s="38">
        <v>1</v>
      </c>
      <c r="AE63" s="38">
        <v>1</v>
      </c>
      <c r="AF63" s="38">
        <v>1</v>
      </c>
      <c r="AG63" s="38">
        <v>1</v>
      </c>
      <c r="AH63" s="21">
        <v>1</v>
      </c>
      <c r="AI63" s="23">
        <v>0</v>
      </c>
      <c r="AJ63" s="21">
        <v>0</v>
      </c>
      <c r="AK63" s="21">
        <v>0</v>
      </c>
      <c r="AL63" s="21">
        <v>0</v>
      </c>
    </row>
    <row r="64" spans="1:38" x14ac:dyDescent="0.3">
      <c r="A64" s="71"/>
      <c r="B64" s="50"/>
      <c r="C64" s="45" t="s">
        <v>86</v>
      </c>
      <c r="D64" s="46"/>
      <c r="E64" s="44" t="s">
        <v>107</v>
      </c>
      <c r="F64" s="44"/>
      <c r="G64" s="21">
        <v>1</v>
      </c>
      <c r="H64" s="21">
        <v>1</v>
      </c>
      <c r="I64" s="38">
        <v>1</v>
      </c>
      <c r="J64" s="38">
        <v>1</v>
      </c>
      <c r="K64" s="38">
        <v>1</v>
      </c>
      <c r="L64" s="38">
        <v>1</v>
      </c>
      <c r="M64" s="38">
        <v>1</v>
      </c>
      <c r="N64" s="38">
        <v>1</v>
      </c>
      <c r="O64" s="38">
        <v>1</v>
      </c>
      <c r="P64" s="38">
        <v>1</v>
      </c>
      <c r="Q64" s="38">
        <v>1</v>
      </c>
      <c r="R64" s="38">
        <v>1</v>
      </c>
      <c r="S64" s="38">
        <v>1</v>
      </c>
      <c r="T64" s="38">
        <v>1</v>
      </c>
      <c r="U64" s="38">
        <v>1</v>
      </c>
      <c r="V64" s="38">
        <v>1</v>
      </c>
      <c r="W64" s="38">
        <v>1</v>
      </c>
      <c r="X64" s="38">
        <v>1</v>
      </c>
      <c r="Y64" s="38">
        <v>1</v>
      </c>
      <c r="Z64" s="38">
        <v>1</v>
      </c>
      <c r="AA64" s="38">
        <v>1</v>
      </c>
      <c r="AB64" s="38">
        <v>1</v>
      </c>
      <c r="AC64" s="38">
        <v>1</v>
      </c>
      <c r="AD64" s="38">
        <v>1</v>
      </c>
      <c r="AE64" s="38">
        <v>1</v>
      </c>
      <c r="AF64" s="38">
        <v>1</v>
      </c>
      <c r="AG64" s="38">
        <v>1</v>
      </c>
      <c r="AH64" s="21">
        <v>1</v>
      </c>
      <c r="AI64" s="23">
        <v>0</v>
      </c>
      <c r="AJ64" s="21">
        <v>0</v>
      </c>
      <c r="AK64" s="21">
        <v>0</v>
      </c>
      <c r="AL64" s="21">
        <v>0</v>
      </c>
    </row>
    <row r="65" spans="1:38" x14ac:dyDescent="0.3">
      <c r="A65" s="71"/>
      <c r="B65" s="50"/>
      <c r="C65" s="45" t="s">
        <v>87</v>
      </c>
      <c r="D65" s="46"/>
      <c r="E65" s="44" t="s">
        <v>107</v>
      </c>
      <c r="F65" s="44"/>
      <c r="G65" s="21">
        <v>2</v>
      </c>
      <c r="H65" s="21">
        <v>2</v>
      </c>
      <c r="I65" s="38">
        <v>2</v>
      </c>
      <c r="J65" s="38">
        <v>2</v>
      </c>
      <c r="K65" s="38">
        <v>2</v>
      </c>
      <c r="L65" s="38">
        <v>2</v>
      </c>
      <c r="M65" s="38">
        <v>2</v>
      </c>
      <c r="N65" s="38">
        <v>2</v>
      </c>
      <c r="O65" s="38">
        <v>2</v>
      </c>
      <c r="P65" s="38">
        <v>2</v>
      </c>
      <c r="Q65" s="38">
        <v>2</v>
      </c>
      <c r="R65" s="38">
        <v>2</v>
      </c>
      <c r="S65" s="38">
        <v>2</v>
      </c>
      <c r="T65" s="38">
        <v>2</v>
      </c>
      <c r="U65" s="38">
        <v>2</v>
      </c>
      <c r="V65" s="38">
        <v>2</v>
      </c>
      <c r="W65" s="38">
        <v>2</v>
      </c>
      <c r="X65" s="38">
        <v>2</v>
      </c>
      <c r="Y65" s="38">
        <v>2</v>
      </c>
      <c r="Z65" s="38">
        <v>2</v>
      </c>
      <c r="AA65" s="38">
        <v>2</v>
      </c>
      <c r="AB65" s="38">
        <v>2</v>
      </c>
      <c r="AC65" s="38">
        <v>2</v>
      </c>
      <c r="AD65" s="38">
        <v>2</v>
      </c>
      <c r="AE65" s="38">
        <v>2</v>
      </c>
      <c r="AF65" s="38">
        <v>2</v>
      </c>
      <c r="AG65" s="38">
        <v>2</v>
      </c>
      <c r="AH65" s="21">
        <v>2</v>
      </c>
      <c r="AI65" s="21">
        <v>2</v>
      </c>
      <c r="AJ65" s="23">
        <v>0</v>
      </c>
      <c r="AK65" s="21">
        <v>0</v>
      </c>
      <c r="AL65" s="21">
        <v>0</v>
      </c>
    </row>
    <row r="66" spans="1:38" x14ac:dyDescent="0.3">
      <c r="A66" s="71"/>
      <c r="B66" s="50"/>
      <c r="C66" s="40" t="s">
        <v>88</v>
      </c>
      <c r="D66" s="40"/>
      <c r="E66" s="44" t="s">
        <v>107</v>
      </c>
      <c r="F66" s="44"/>
      <c r="G66" s="21">
        <v>2</v>
      </c>
      <c r="H66" s="21">
        <v>2</v>
      </c>
      <c r="I66" s="38">
        <v>2</v>
      </c>
      <c r="J66" s="38">
        <v>2</v>
      </c>
      <c r="K66" s="38">
        <v>2</v>
      </c>
      <c r="L66" s="38">
        <v>2</v>
      </c>
      <c r="M66" s="38">
        <v>2</v>
      </c>
      <c r="N66" s="38">
        <v>2</v>
      </c>
      <c r="O66" s="38">
        <v>2</v>
      </c>
      <c r="P66" s="38">
        <v>2</v>
      </c>
      <c r="Q66" s="38">
        <v>2</v>
      </c>
      <c r="R66" s="38">
        <v>2</v>
      </c>
      <c r="S66" s="38">
        <v>2</v>
      </c>
      <c r="T66" s="38">
        <v>2</v>
      </c>
      <c r="U66" s="38">
        <v>2</v>
      </c>
      <c r="V66" s="38">
        <v>2</v>
      </c>
      <c r="W66" s="38">
        <v>2</v>
      </c>
      <c r="X66" s="38">
        <v>2</v>
      </c>
      <c r="Y66" s="38">
        <v>2</v>
      </c>
      <c r="Z66" s="38">
        <v>2</v>
      </c>
      <c r="AA66" s="38">
        <v>2</v>
      </c>
      <c r="AB66" s="38">
        <v>2</v>
      </c>
      <c r="AC66" s="38">
        <v>2</v>
      </c>
      <c r="AD66" s="38">
        <v>2</v>
      </c>
      <c r="AE66" s="38">
        <v>2</v>
      </c>
      <c r="AF66" s="38">
        <v>2</v>
      </c>
      <c r="AG66" s="38">
        <v>2</v>
      </c>
      <c r="AH66" s="21">
        <v>2</v>
      </c>
      <c r="AI66" s="21">
        <v>2</v>
      </c>
      <c r="AJ66" s="23">
        <v>0</v>
      </c>
      <c r="AK66" s="21">
        <v>0</v>
      </c>
      <c r="AL66" s="21">
        <v>0</v>
      </c>
    </row>
    <row r="67" spans="1:38" x14ac:dyDescent="0.3">
      <c r="A67" s="71"/>
      <c r="B67" s="50" t="s">
        <v>31</v>
      </c>
      <c r="C67" s="40" t="s">
        <v>89</v>
      </c>
      <c r="D67" s="40"/>
      <c r="E67" s="44" t="s">
        <v>69</v>
      </c>
      <c r="F67" s="44"/>
      <c r="G67" s="21">
        <v>1</v>
      </c>
      <c r="H67" s="21">
        <v>1</v>
      </c>
      <c r="I67" s="38">
        <v>1</v>
      </c>
      <c r="J67" s="38">
        <v>1</v>
      </c>
      <c r="K67" s="38">
        <v>1</v>
      </c>
      <c r="L67" s="38">
        <v>1</v>
      </c>
      <c r="M67" s="38">
        <v>1</v>
      </c>
      <c r="N67" s="38">
        <v>1</v>
      </c>
      <c r="O67" s="38">
        <v>1</v>
      </c>
      <c r="P67" s="38">
        <v>1</v>
      </c>
      <c r="Q67" s="38">
        <v>1</v>
      </c>
      <c r="R67" s="38">
        <v>1</v>
      </c>
      <c r="S67" s="38">
        <v>1</v>
      </c>
      <c r="T67" s="38">
        <v>1</v>
      </c>
      <c r="U67" s="38">
        <v>1</v>
      </c>
      <c r="V67" s="38">
        <v>1</v>
      </c>
      <c r="W67" s="38">
        <v>1</v>
      </c>
      <c r="X67" s="38">
        <v>1</v>
      </c>
      <c r="Y67" s="38">
        <v>1</v>
      </c>
      <c r="Z67" s="38">
        <v>1</v>
      </c>
      <c r="AA67" s="38">
        <v>1</v>
      </c>
      <c r="AB67" s="38">
        <v>1</v>
      </c>
      <c r="AC67" s="38">
        <v>1</v>
      </c>
      <c r="AD67" s="38">
        <v>1</v>
      </c>
      <c r="AE67" s="38">
        <v>1</v>
      </c>
      <c r="AF67" s="38">
        <v>1</v>
      </c>
      <c r="AG67" s="38">
        <v>1</v>
      </c>
      <c r="AH67" s="21">
        <v>1</v>
      </c>
      <c r="AI67" s="21">
        <v>1</v>
      </c>
      <c r="AJ67" s="23">
        <v>0</v>
      </c>
      <c r="AK67" s="21">
        <v>0</v>
      </c>
      <c r="AL67" s="21">
        <v>0</v>
      </c>
    </row>
    <row r="68" spans="1:38" x14ac:dyDescent="0.3">
      <c r="A68" s="71"/>
      <c r="B68" s="50"/>
      <c r="C68" s="40" t="s">
        <v>90</v>
      </c>
      <c r="D68" s="40"/>
      <c r="E68" s="44" t="s">
        <v>70</v>
      </c>
      <c r="F68" s="44"/>
      <c r="G68" s="21">
        <v>1</v>
      </c>
      <c r="H68" s="21">
        <v>1</v>
      </c>
      <c r="I68" s="38">
        <v>1</v>
      </c>
      <c r="J68" s="38">
        <v>1</v>
      </c>
      <c r="K68" s="38">
        <v>1</v>
      </c>
      <c r="L68" s="38">
        <v>1</v>
      </c>
      <c r="M68" s="38">
        <v>1</v>
      </c>
      <c r="N68" s="38">
        <v>1</v>
      </c>
      <c r="O68" s="38">
        <v>1</v>
      </c>
      <c r="P68" s="38">
        <v>1</v>
      </c>
      <c r="Q68" s="38">
        <v>1</v>
      </c>
      <c r="R68" s="38">
        <v>1</v>
      </c>
      <c r="S68" s="38">
        <v>1</v>
      </c>
      <c r="T68" s="38">
        <v>1</v>
      </c>
      <c r="U68" s="38">
        <v>1</v>
      </c>
      <c r="V68" s="38">
        <v>1</v>
      </c>
      <c r="W68" s="38">
        <v>1</v>
      </c>
      <c r="X68" s="38">
        <v>1</v>
      </c>
      <c r="Y68" s="38">
        <v>1</v>
      </c>
      <c r="Z68" s="38">
        <v>1</v>
      </c>
      <c r="AA68" s="38">
        <v>1</v>
      </c>
      <c r="AB68" s="38">
        <v>1</v>
      </c>
      <c r="AC68" s="38">
        <v>1</v>
      </c>
      <c r="AD68" s="38">
        <v>1</v>
      </c>
      <c r="AE68" s="38">
        <v>1</v>
      </c>
      <c r="AF68" s="38">
        <v>1</v>
      </c>
      <c r="AG68" s="38">
        <v>1</v>
      </c>
      <c r="AH68" s="21">
        <v>1</v>
      </c>
      <c r="AI68" s="21">
        <v>1</v>
      </c>
      <c r="AJ68" s="23">
        <v>0</v>
      </c>
      <c r="AK68" s="21">
        <v>0</v>
      </c>
      <c r="AL68" s="21">
        <v>0</v>
      </c>
    </row>
    <row r="69" spans="1:38" x14ac:dyDescent="0.3">
      <c r="A69" s="71"/>
      <c r="B69" s="50"/>
      <c r="C69" s="40" t="s">
        <v>91</v>
      </c>
      <c r="D69" s="40"/>
      <c r="E69" s="44" t="s">
        <v>70</v>
      </c>
      <c r="F69" s="44"/>
      <c r="G69" s="21">
        <v>2</v>
      </c>
      <c r="H69" s="21">
        <v>2</v>
      </c>
      <c r="I69" s="38">
        <v>2</v>
      </c>
      <c r="J69" s="38">
        <v>2</v>
      </c>
      <c r="K69" s="38">
        <v>2</v>
      </c>
      <c r="L69" s="38">
        <v>2</v>
      </c>
      <c r="M69" s="38">
        <v>2</v>
      </c>
      <c r="N69" s="38">
        <v>2</v>
      </c>
      <c r="O69" s="38">
        <v>2</v>
      </c>
      <c r="P69" s="38">
        <v>2</v>
      </c>
      <c r="Q69" s="38">
        <v>2</v>
      </c>
      <c r="R69" s="38">
        <v>2</v>
      </c>
      <c r="S69" s="38">
        <v>2</v>
      </c>
      <c r="T69" s="38">
        <v>2</v>
      </c>
      <c r="U69" s="38">
        <v>2</v>
      </c>
      <c r="V69" s="38">
        <v>2</v>
      </c>
      <c r="W69" s="38">
        <v>2</v>
      </c>
      <c r="X69" s="38">
        <v>2</v>
      </c>
      <c r="Y69" s="38">
        <v>2</v>
      </c>
      <c r="Z69" s="38">
        <v>2</v>
      </c>
      <c r="AA69" s="38">
        <v>2</v>
      </c>
      <c r="AB69" s="38">
        <v>2</v>
      </c>
      <c r="AC69" s="38">
        <v>2</v>
      </c>
      <c r="AD69" s="38">
        <v>2</v>
      </c>
      <c r="AE69" s="38">
        <v>2</v>
      </c>
      <c r="AF69" s="38">
        <v>2</v>
      </c>
      <c r="AG69" s="38">
        <v>2</v>
      </c>
      <c r="AH69" s="21">
        <v>2</v>
      </c>
      <c r="AI69" s="21">
        <v>2</v>
      </c>
      <c r="AJ69" s="21">
        <v>2</v>
      </c>
      <c r="AK69" s="23">
        <v>0</v>
      </c>
      <c r="AL69" s="21">
        <v>0</v>
      </c>
    </row>
    <row r="70" spans="1:38" x14ac:dyDescent="0.3">
      <c r="A70" s="71"/>
      <c r="B70" s="50"/>
      <c r="C70" s="40" t="s">
        <v>92</v>
      </c>
      <c r="D70" s="40"/>
      <c r="E70" s="44" t="s">
        <v>70</v>
      </c>
      <c r="F70" s="44"/>
      <c r="G70" s="21">
        <v>2</v>
      </c>
      <c r="H70" s="21">
        <v>2</v>
      </c>
      <c r="I70" s="38">
        <v>2</v>
      </c>
      <c r="J70" s="38">
        <v>2</v>
      </c>
      <c r="K70" s="38">
        <v>2</v>
      </c>
      <c r="L70" s="38">
        <v>2</v>
      </c>
      <c r="M70" s="38">
        <v>2</v>
      </c>
      <c r="N70" s="38">
        <v>2</v>
      </c>
      <c r="O70" s="38">
        <v>2</v>
      </c>
      <c r="P70" s="38">
        <v>2</v>
      </c>
      <c r="Q70" s="38">
        <v>2</v>
      </c>
      <c r="R70" s="38">
        <v>2</v>
      </c>
      <c r="S70" s="38">
        <v>2</v>
      </c>
      <c r="T70" s="38">
        <v>2</v>
      </c>
      <c r="U70" s="38">
        <v>2</v>
      </c>
      <c r="V70" s="38">
        <v>2</v>
      </c>
      <c r="W70" s="38">
        <v>2</v>
      </c>
      <c r="X70" s="38">
        <v>2</v>
      </c>
      <c r="Y70" s="38">
        <v>2</v>
      </c>
      <c r="Z70" s="38">
        <v>2</v>
      </c>
      <c r="AA70" s="38">
        <v>2</v>
      </c>
      <c r="AB70" s="38">
        <v>2</v>
      </c>
      <c r="AC70" s="38">
        <v>2</v>
      </c>
      <c r="AD70" s="38">
        <v>2</v>
      </c>
      <c r="AE70" s="38">
        <v>2</v>
      </c>
      <c r="AF70" s="38">
        <v>2</v>
      </c>
      <c r="AG70" s="38">
        <v>2</v>
      </c>
      <c r="AH70" s="21">
        <v>2</v>
      </c>
      <c r="AI70" s="21">
        <v>2</v>
      </c>
      <c r="AJ70" s="21">
        <v>2</v>
      </c>
      <c r="AK70" s="23">
        <v>0</v>
      </c>
      <c r="AL70" s="21">
        <v>0</v>
      </c>
    </row>
    <row r="71" spans="1:38" x14ac:dyDescent="0.3">
      <c r="A71" s="71"/>
      <c r="B71" s="50"/>
      <c r="C71" s="40" t="s">
        <v>93</v>
      </c>
      <c r="D71" s="40"/>
      <c r="E71" s="44" t="s">
        <v>70</v>
      </c>
      <c r="F71" s="44"/>
      <c r="G71" s="21">
        <v>2</v>
      </c>
      <c r="H71" s="21">
        <v>2</v>
      </c>
      <c r="I71" s="38">
        <v>2</v>
      </c>
      <c r="J71" s="38">
        <v>2</v>
      </c>
      <c r="K71" s="38">
        <v>2</v>
      </c>
      <c r="L71" s="38">
        <v>2</v>
      </c>
      <c r="M71" s="38">
        <v>2</v>
      </c>
      <c r="N71" s="38">
        <v>2</v>
      </c>
      <c r="O71" s="38">
        <v>2</v>
      </c>
      <c r="P71" s="38">
        <v>2</v>
      </c>
      <c r="Q71" s="38">
        <v>2</v>
      </c>
      <c r="R71" s="38">
        <v>2</v>
      </c>
      <c r="S71" s="38">
        <v>2</v>
      </c>
      <c r="T71" s="38">
        <v>2</v>
      </c>
      <c r="U71" s="38">
        <v>2</v>
      </c>
      <c r="V71" s="38">
        <v>2</v>
      </c>
      <c r="W71" s="38">
        <v>2</v>
      </c>
      <c r="X71" s="38">
        <v>2</v>
      </c>
      <c r="Y71" s="38">
        <v>2</v>
      </c>
      <c r="Z71" s="38">
        <v>2</v>
      </c>
      <c r="AA71" s="38">
        <v>2</v>
      </c>
      <c r="AB71" s="38">
        <v>2</v>
      </c>
      <c r="AC71" s="38">
        <v>2</v>
      </c>
      <c r="AD71" s="38">
        <v>2</v>
      </c>
      <c r="AE71" s="38">
        <v>2</v>
      </c>
      <c r="AF71" s="38">
        <v>2</v>
      </c>
      <c r="AG71" s="38">
        <v>2</v>
      </c>
      <c r="AH71" s="21">
        <v>2</v>
      </c>
      <c r="AI71" s="21">
        <v>2</v>
      </c>
      <c r="AJ71" s="21">
        <v>2</v>
      </c>
      <c r="AK71" s="23">
        <v>0</v>
      </c>
      <c r="AL71" s="21">
        <v>0</v>
      </c>
    </row>
    <row r="72" spans="1:38" x14ac:dyDescent="0.3">
      <c r="A72" s="71"/>
      <c r="B72" s="50"/>
      <c r="C72" s="45" t="s">
        <v>94</v>
      </c>
      <c r="D72" s="46"/>
      <c r="E72" s="44" t="s">
        <v>70</v>
      </c>
      <c r="F72" s="44"/>
      <c r="G72" s="21">
        <v>2</v>
      </c>
      <c r="H72" s="21">
        <v>2</v>
      </c>
      <c r="I72" s="38">
        <v>2</v>
      </c>
      <c r="J72" s="38">
        <v>2</v>
      </c>
      <c r="K72" s="38">
        <v>2</v>
      </c>
      <c r="L72" s="38">
        <v>2</v>
      </c>
      <c r="M72" s="38">
        <v>2</v>
      </c>
      <c r="N72" s="38">
        <v>2</v>
      </c>
      <c r="O72" s="38">
        <v>2</v>
      </c>
      <c r="P72" s="38">
        <v>2</v>
      </c>
      <c r="Q72" s="38">
        <v>2</v>
      </c>
      <c r="R72" s="38">
        <v>2</v>
      </c>
      <c r="S72" s="38">
        <v>2</v>
      </c>
      <c r="T72" s="38">
        <v>2</v>
      </c>
      <c r="U72" s="38">
        <v>2</v>
      </c>
      <c r="V72" s="38">
        <v>2</v>
      </c>
      <c r="W72" s="38">
        <v>2</v>
      </c>
      <c r="X72" s="38">
        <v>2</v>
      </c>
      <c r="Y72" s="38">
        <v>2</v>
      </c>
      <c r="Z72" s="38">
        <v>2</v>
      </c>
      <c r="AA72" s="38">
        <v>2</v>
      </c>
      <c r="AB72" s="38">
        <v>2</v>
      </c>
      <c r="AC72" s="38">
        <v>2</v>
      </c>
      <c r="AD72" s="38">
        <v>2</v>
      </c>
      <c r="AE72" s="38">
        <v>2</v>
      </c>
      <c r="AF72" s="38">
        <v>2</v>
      </c>
      <c r="AG72" s="38">
        <v>2</v>
      </c>
      <c r="AH72" s="21">
        <v>2</v>
      </c>
      <c r="AI72" s="21">
        <v>2</v>
      </c>
      <c r="AJ72" s="21">
        <v>2</v>
      </c>
      <c r="AK72" s="23">
        <v>0</v>
      </c>
      <c r="AL72" s="21">
        <v>0</v>
      </c>
    </row>
    <row r="73" spans="1:38" x14ac:dyDescent="0.3">
      <c r="A73" s="71"/>
      <c r="B73" s="50"/>
      <c r="C73" s="45" t="s">
        <v>95</v>
      </c>
      <c r="D73" s="46"/>
      <c r="E73" s="44" t="s">
        <v>69</v>
      </c>
      <c r="F73" s="44"/>
      <c r="G73" s="21">
        <v>2</v>
      </c>
      <c r="H73" s="21">
        <v>2</v>
      </c>
      <c r="I73" s="38">
        <v>2</v>
      </c>
      <c r="J73" s="38">
        <v>2</v>
      </c>
      <c r="K73" s="38">
        <v>2</v>
      </c>
      <c r="L73" s="38">
        <v>2</v>
      </c>
      <c r="M73" s="38">
        <v>2</v>
      </c>
      <c r="N73" s="38">
        <v>2</v>
      </c>
      <c r="O73" s="38">
        <v>2</v>
      </c>
      <c r="P73" s="38">
        <v>2</v>
      </c>
      <c r="Q73" s="38">
        <v>2</v>
      </c>
      <c r="R73" s="38">
        <v>2</v>
      </c>
      <c r="S73" s="38">
        <v>2</v>
      </c>
      <c r="T73" s="38">
        <v>2</v>
      </c>
      <c r="U73" s="38">
        <v>2</v>
      </c>
      <c r="V73" s="38">
        <v>2</v>
      </c>
      <c r="W73" s="38">
        <v>2</v>
      </c>
      <c r="X73" s="38">
        <v>2</v>
      </c>
      <c r="Y73" s="38">
        <v>2</v>
      </c>
      <c r="Z73" s="38">
        <v>2</v>
      </c>
      <c r="AA73" s="38">
        <v>2</v>
      </c>
      <c r="AB73" s="38">
        <v>2</v>
      </c>
      <c r="AC73" s="38">
        <v>2</v>
      </c>
      <c r="AD73" s="38">
        <v>2</v>
      </c>
      <c r="AE73" s="38">
        <v>2</v>
      </c>
      <c r="AF73" s="38">
        <v>2</v>
      </c>
      <c r="AG73" s="38">
        <v>2</v>
      </c>
      <c r="AH73" s="21">
        <v>2</v>
      </c>
      <c r="AI73" s="21">
        <v>2</v>
      </c>
      <c r="AJ73" s="21">
        <v>2</v>
      </c>
      <c r="AK73" s="21">
        <v>2</v>
      </c>
      <c r="AL73" s="23">
        <v>0</v>
      </c>
    </row>
    <row r="74" spans="1:38" x14ac:dyDescent="0.3">
      <c r="A74" s="71"/>
      <c r="B74" s="50"/>
      <c r="C74" s="40" t="s">
        <v>96</v>
      </c>
      <c r="D74" s="40"/>
      <c r="E74" s="44" t="s">
        <v>69</v>
      </c>
      <c r="F74" s="44"/>
      <c r="G74" s="21">
        <v>2</v>
      </c>
      <c r="H74" s="21">
        <v>2</v>
      </c>
      <c r="I74" s="38">
        <v>2</v>
      </c>
      <c r="J74" s="38">
        <v>2</v>
      </c>
      <c r="K74" s="38">
        <v>2</v>
      </c>
      <c r="L74" s="38">
        <v>2</v>
      </c>
      <c r="M74" s="38">
        <v>2</v>
      </c>
      <c r="N74" s="38">
        <v>2</v>
      </c>
      <c r="O74" s="38">
        <v>2</v>
      </c>
      <c r="P74" s="38">
        <v>2</v>
      </c>
      <c r="Q74" s="38">
        <v>2</v>
      </c>
      <c r="R74" s="38">
        <v>2</v>
      </c>
      <c r="S74" s="38">
        <v>2</v>
      </c>
      <c r="T74" s="38">
        <v>2</v>
      </c>
      <c r="U74" s="38">
        <v>2</v>
      </c>
      <c r="V74" s="38">
        <v>2</v>
      </c>
      <c r="W74" s="38">
        <v>2</v>
      </c>
      <c r="X74" s="38">
        <v>2</v>
      </c>
      <c r="Y74" s="38">
        <v>2</v>
      </c>
      <c r="Z74" s="38">
        <v>2</v>
      </c>
      <c r="AA74" s="38">
        <v>2</v>
      </c>
      <c r="AB74" s="38">
        <v>2</v>
      </c>
      <c r="AC74" s="38">
        <v>2</v>
      </c>
      <c r="AD74" s="38">
        <v>2</v>
      </c>
      <c r="AE74" s="38">
        <v>2</v>
      </c>
      <c r="AF74" s="38">
        <v>2</v>
      </c>
      <c r="AG74" s="38">
        <v>2</v>
      </c>
      <c r="AH74" s="21">
        <v>2</v>
      </c>
      <c r="AI74" s="21">
        <v>2</v>
      </c>
      <c r="AJ74" s="21">
        <v>2</v>
      </c>
      <c r="AK74" s="21">
        <v>2</v>
      </c>
      <c r="AL74" s="23">
        <v>0</v>
      </c>
    </row>
    <row r="75" spans="1:38" x14ac:dyDescent="0.3">
      <c r="A75" s="71"/>
      <c r="B75" s="50" t="s">
        <v>27</v>
      </c>
      <c r="C75" s="40" t="s">
        <v>25</v>
      </c>
      <c r="D75" s="40"/>
      <c r="E75" s="43" t="s">
        <v>37</v>
      </c>
      <c r="F75" s="43"/>
      <c r="G75" s="21">
        <v>5</v>
      </c>
      <c r="H75" s="21">
        <v>5</v>
      </c>
      <c r="I75" s="38">
        <v>5</v>
      </c>
      <c r="J75" s="38">
        <v>5</v>
      </c>
      <c r="K75" s="38">
        <v>5</v>
      </c>
      <c r="L75" s="38">
        <v>5</v>
      </c>
      <c r="M75" s="38">
        <v>5</v>
      </c>
      <c r="N75" s="38">
        <v>5</v>
      </c>
      <c r="O75" s="38">
        <v>5</v>
      </c>
      <c r="P75" s="38">
        <v>5</v>
      </c>
      <c r="Q75" s="38">
        <v>5</v>
      </c>
      <c r="R75" s="38">
        <v>5</v>
      </c>
      <c r="S75" s="38">
        <v>5</v>
      </c>
      <c r="T75" s="38">
        <v>5</v>
      </c>
      <c r="U75" s="38">
        <v>5</v>
      </c>
      <c r="V75" s="38">
        <v>5</v>
      </c>
      <c r="W75" s="38">
        <v>5</v>
      </c>
      <c r="X75" s="38">
        <v>5</v>
      </c>
      <c r="Y75" s="38">
        <v>5</v>
      </c>
      <c r="Z75" s="38">
        <v>5</v>
      </c>
      <c r="AA75" s="38">
        <v>5</v>
      </c>
      <c r="AB75" s="38">
        <v>5</v>
      </c>
      <c r="AC75" s="38">
        <v>5</v>
      </c>
      <c r="AD75" s="38">
        <v>5</v>
      </c>
      <c r="AE75" s="38">
        <v>5</v>
      </c>
      <c r="AF75" s="38">
        <v>5</v>
      </c>
      <c r="AG75" s="38">
        <v>5</v>
      </c>
      <c r="AH75" s="38">
        <v>5</v>
      </c>
      <c r="AI75" s="38">
        <v>5</v>
      </c>
      <c r="AJ75" s="38">
        <v>5</v>
      </c>
      <c r="AK75" s="38">
        <v>5</v>
      </c>
      <c r="AL75" s="38">
        <v>5</v>
      </c>
    </row>
    <row r="76" spans="1:38" x14ac:dyDescent="0.3">
      <c r="A76" s="71"/>
      <c r="B76" s="50"/>
      <c r="C76" s="40" t="s">
        <v>26</v>
      </c>
      <c r="D76" s="40"/>
      <c r="E76" s="43" t="s">
        <v>37</v>
      </c>
      <c r="F76" s="43"/>
      <c r="G76" s="21">
        <v>5</v>
      </c>
      <c r="H76" s="21">
        <v>5</v>
      </c>
      <c r="I76" s="38">
        <v>5</v>
      </c>
      <c r="J76" s="38">
        <v>5</v>
      </c>
      <c r="K76" s="38">
        <v>5</v>
      </c>
      <c r="L76" s="38">
        <v>5</v>
      </c>
      <c r="M76" s="38">
        <v>5</v>
      </c>
      <c r="N76" s="38">
        <v>5</v>
      </c>
      <c r="O76" s="38">
        <v>5</v>
      </c>
      <c r="P76" s="38">
        <v>5</v>
      </c>
      <c r="Q76" s="38">
        <v>5</v>
      </c>
      <c r="R76" s="38">
        <v>5</v>
      </c>
      <c r="S76" s="38">
        <v>5</v>
      </c>
      <c r="T76" s="38">
        <v>5</v>
      </c>
      <c r="U76" s="38">
        <v>5</v>
      </c>
      <c r="V76" s="38">
        <v>5</v>
      </c>
      <c r="W76" s="38">
        <v>5</v>
      </c>
      <c r="X76" s="38">
        <v>5</v>
      </c>
      <c r="Y76" s="38">
        <v>5</v>
      </c>
      <c r="Z76" s="38">
        <v>5</v>
      </c>
      <c r="AA76" s="38">
        <v>5</v>
      </c>
      <c r="AB76" s="38">
        <v>5</v>
      </c>
      <c r="AC76" s="38">
        <v>5</v>
      </c>
      <c r="AD76" s="38">
        <v>5</v>
      </c>
      <c r="AE76" s="38">
        <v>5</v>
      </c>
      <c r="AF76" s="38">
        <v>5</v>
      </c>
      <c r="AG76" s="38">
        <v>5</v>
      </c>
      <c r="AH76" s="38">
        <v>5</v>
      </c>
      <c r="AI76" s="38">
        <v>5</v>
      </c>
      <c r="AJ76" s="38">
        <v>5</v>
      </c>
      <c r="AK76" s="38">
        <v>5</v>
      </c>
      <c r="AL76" s="21">
        <v>5</v>
      </c>
    </row>
    <row r="77" spans="1:38" x14ac:dyDescent="0.3">
      <c r="A77" s="71"/>
      <c r="B77" s="54" t="s">
        <v>13</v>
      </c>
      <c r="C77" s="54"/>
      <c r="D77" s="54"/>
      <c r="E77" s="49" t="s">
        <v>12</v>
      </c>
      <c r="F77" s="49"/>
      <c r="G77" s="49">
        <f>SUM(G16:G76)</f>
        <v>124</v>
      </c>
      <c r="H77" s="49"/>
      <c r="I77" s="38">
        <f>SUM(I16:I76)</f>
        <v>114</v>
      </c>
      <c r="J77" s="38">
        <f>SUM(J16:J76)</f>
        <v>110</v>
      </c>
      <c r="K77" s="38">
        <f>SUM(K16:K76)</f>
        <v>106</v>
      </c>
      <c r="L77" s="38">
        <f>SUM(L16:L76)</f>
        <v>105</v>
      </c>
      <c r="M77" s="38">
        <f>SUM(M16:M76)</f>
        <v>104</v>
      </c>
      <c r="N77" s="38">
        <f>SUM(N16:N76)</f>
        <v>102</v>
      </c>
      <c r="O77" s="76">
        <f>SUM(O16:O23,O25:O76)</f>
        <v>102</v>
      </c>
      <c r="P77" s="38">
        <f>SUM(P16:P76)</f>
        <v>91</v>
      </c>
      <c r="Q77" s="38">
        <f>SUM(Q16:Q76)+Q35</f>
        <v>90</v>
      </c>
      <c r="R77" s="38">
        <f>SUM(R16:R76)</f>
        <v>89</v>
      </c>
      <c r="S77" s="38">
        <f>SUM(S16:S76)</f>
        <v>87</v>
      </c>
      <c r="T77" s="38">
        <f>SUM(T16:T76)-T43</f>
        <v>86</v>
      </c>
      <c r="U77" s="38">
        <f>SUM(U16:U34,U36:U76)</f>
        <v>79</v>
      </c>
      <c r="V77" s="38">
        <f>SUM(V16:V76)</f>
        <v>66</v>
      </c>
      <c r="W77" s="38">
        <f>SUM(W16:W76)+1</f>
        <v>66</v>
      </c>
      <c r="X77" s="38">
        <f>SUM(X16:X76)+1</f>
        <v>64</v>
      </c>
      <c r="Y77" s="38">
        <f>SUM(Y16:Y76)+1</f>
        <v>62</v>
      </c>
      <c r="Z77" s="38">
        <f>SUM(Z16:Z76)-Z50</f>
        <v>58</v>
      </c>
      <c r="AA77" s="38">
        <f>SUM(AA16:AA76)+1</f>
        <v>60</v>
      </c>
      <c r="AB77" s="38">
        <f>SUM(AB16:AB76)</f>
        <v>56</v>
      </c>
      <c r="AC77" s="38">
        <f>SUM(AC16:AC76)</f>
        <v>54</v>
      </c>
      <c r="AD77" s="38">
        <f>SUM(AD16:AD76)</f>
        <v>48</v>
      </c>
      <c r="AE77" s="38">
        <f>SUM(AE16:AE76)+2</f>
        <v>44</v>
      </c>
      <c r="AF77" s="38">
        <f>SUM(AF16:AF76)</f>
        <v>39</v>
      </c>
      <c r="AG77" s="38">
        <f t="shared" ref="AG77:AL77" si="0">SUM(AG16:AG76)</f>
        <v>39</v>
      </c>
      <c r="AH77" s="38">
        <f t="shared" si="0"/>
        <v>36</v>
      </c>
      <c r="AI77" s="38">
        <f t="shared" si="0"/>
        <v>28</v>
      </c>
      <c r="AJ77" s="38">
        <f t="shared" si="0"/>
        <v>22</v>
      </c>
      <c r="AK77" s="38">
        <f t="shared" si="0"/>
        <v>14</v>
      </c>
      <c r="AL77" s="38">
        <f t="shared" si="0"/>
        <v>10</v>
      </c>
    </row>
    <row r="78" spans="1:38" x14ac:dyDescent="0.3">
      <c r="A78" s="72"/>
      <c r="B78" s="54"/>
      <c r="C78" s="54"/>
      <c r="D78" s="54"/>
      <c r="E78" s="49" t="s">
        <v>38</v>
      </c>
      <c r="F78" s="49"/>
      <c r="G78" s="49">
        <f>SUM(H16:H76)</f>
        <v>124</v>
      </c>
      <c r="H78" s="49"/>
      <c r="I78" s="38">
        <f>SUM(I16:I76)</f>
        <v>114</v>
      </c>
      <c r="J78" s="38">
        <f>SUM(J16:J76)</f>
        <v>110</v>
      </c>
      <c r="K78" s="38">
        <f>SUM(K16:K76)</f>
        <v>106</v>
      </c>
      <c r="L78" s="38">
        <f>SUM(L16:L76)-L22</f>
        <v>104</v>
      </c>
      <c r="M78" s="38">
        <f>M77</f>
        <v>104</v>
      </c>
      <c r="N78" s="38">
        <f>SUM(N16:N76)-N24</f>
        <v>102</v>
      </c>
      <c r="O78" s="38">
        <f>SUM(O16:O76)</f>
        <v>98</v>
      </c>
      <c r="P78" s="38">
        <f>SUM(P16:P76)+Q35-P33</f>
        <v>91</v>
      </c>
      <c r="Q78" s="38">
        <f>SUM(Q16:Q76)</f>
        <v>90</v>
      </c>
      <c r="R78" s="38">
        <f>SUM(R16:R76)</f>
        <v>89</v>
      </c>
      <c r="S78" s="38">
        <f>SUM(S16:S76)+T43-S41-S39</f>
        <v>87</v>
      </c>
      <c r="T78" s="38">
        <f>SUM(T16:T76)-T45-T43</f>
        <v>86</v>
      </c>
      <c r="U78" s="38">
        <f>SUM(U16:U76)-2</f>
        <v>75</v>
      </c>
      <c r="V78" s="38">
        <f>SUM(V16:V76)</f>
        <v>66</v>
      </c>
      <c r="W78" s="38">
        <f>SUM(W16:W76)</f>
        <v>65</v>
      </c>
      <c r="X78" s="38">
        <f>SUM(X16:X76)</f>
        <v>63</v>
      </c>
      <c r="Y78" s="38">
        <f>SUM(Y16:Y76)+Z50</f>
        <v>61</v>
      </c>
      <c r="Z78" s="38">
        <f>SUM(Z16:Z76)-Z50</f>
        <v>58</v>
      </c>
      <c r="AA78" s="38">
        <f t="shared" ref="AA78:AL78" si="1">SUM(AA16:AA76)</f>
        <v>59</v>
      </c>
      <c r="AB78" s="38">
        <f t="shared" si="1"/>
        <v>56</v>
      </c>
      <c r="AC78" s="38">
        <f t="shared" si="1"/>
        <v>54</v>
      </c>
      <c r="AD78" s="38">
        <f t="shared" si="1"/>
        <v>48</v>
      </c>
      <c r="AE78" s="38">
        <f t="shared" si="1"/>
        <v>42</v>
      </c>
      <c r="AF78" s="38">
        <f t="shared" si="1"/>
        <v>39</v>
      </c>
      <c r="AG78" s="38">
        <f t="shared" si="1"/>
        <v>39</v>
      </c>
      <c r="AH78" s="38">
        <f t="shared" si="1"/>
        <v>36</v>
      </c>
      <c r="AI78" s="38">
        <f t="shared" si="1"/>
        <v>28</v>
      </c>
      <c r="AJ78" s="38">
        <f t="shared" si="1"/>
        <v>22</v>
      </c>
      <c r="AK78" s="38">
        <f t="shared" si="1"/>
        <v>14</v>
      </c>
      <c r="AL78" s="38">
        <f t="shared" si="1"/>
        <v>10</v>
      </c>
    </row>
    <row r="81" spans="21:21" x14ac:dyDescent="0.3">
      <c r="U81" s="38"/>
    </row>
  </sheetData>
  <mergeCells count="143">
    <mergeCell ref="B36:B50"/>
    <mergeCell ref="B19:B24"/>
    <mergeCell ref="A16:A78"/>
    <mergeCell ref="B67:B74"/>
    <mergeCell ref="B75:B76"/>
    <mergeCell ref="C52:D52"/>
    <mergeCell ref="C53:D53"/>
    <mergeCell ref="C54:D54"/>
    <mergeCell ref="C65:D65"/>
    <mergeCell ref="C62:D62"/>
    <mergeCell ref="C61:D61"/>
    <mergeCell ref="C55:D55"/>
    <mergeCell ref="C58:D58"/>
    <mergeCell ref="C59:D59"/>
    <mergeCell ref="C60:D60"/>
    <mergeCell ref="C76:D76"/>
    <mergeCell ref="C74:D74"/>
    <mergeCell ref="C72:D72"/>
    <mergeCell ref="C73:D73"/>
    <mergeCell ref="B51:B58"/>
    <mergeCell ref="C56:D56"/>
    <mergeCell ref="E74:F74"/>
    <mergeCell ref="E75:F75"/>
    <mergeCell ref="E76:F76"/>
    <mergeCell ref="E77:F77"/>
    <mergeCell ref="E78:F78"/>
    <mergeCell ref="E67:F67"/>
    <mergeCell ref="E68:F68"/>
    <mergeCell ref="E69:F69"/>
    <mergeCell ref="E70:F70"/>
    <mergeCell ref="E71:F71"/>
    <mergeCell ref="E60:F60"/>
    <mergeCell ref="E61:F61"/>
    <mergeCell ref="E62:F62"/>
    <mergeCell ref="E36:F36"/>
    <mergeCell ref="E37:F37"/>
    <mergeCell ref="E38:F38"/>
    <mergeCell ref="E39:F39"/>
    <mergeCell ref="E40:F40"/>
    <mergeCell ref="E51:F51"/>
    <mergeCell ref="E50:F50"/>
    <mergeCell ref="E49:F49"/>
    <mergeCell ref="B77:D78"/>
    <mergeCell ref="E65:F65"/>
    <mergeCell ref="E42:F42"/>
    <mergeCell ref="E16:F16"/>
    <mergeCell ref="E17:F17"/>
    <mergeCell ref="E18:F18"/>
    <mergeCell ref="E19:F19"/>
    <mergeCell ref="E20:F20"/>
    <mergeCell ref="E21:F21"/>
    <mergeCell ref="E34:F34"/>
    <mergeCell ref="E31:F31"/>
    <mergeCell ref="E32:F32"/>
    <mergeCell ref="E23:F23"/>
    <mergeCell ref="E24:F24"/>
    <mergeCell ref="E25:F25"/>
    <mergeCell ref="E35:F35"/>
    <mergeCell ref="E46:F46"/>
    <mergeCell ref="E43:F43"/>
    <mergeCell ref="E47:F47"/>
    <mergeCell ref="C43:D43"/>
    <mergeCell ref="E53:F53"/>
    <mergeCell ref="E26:F26"/>
    <mergeCell ref="E41:F41"/>
    <mergeCell ref="E28:F28"/>
    <mergeCell ref="E29:F29"/>
    <mergeCell ref="E30:F30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E33:F33"/>
    <mergeCell ref="C31:D31"/>
    <mergeCell ref="C32:D32"/>
    <mergeCell ref="B25:B35"/>
    <mergeCell ref="C22:D22"/>
    <mergeCell ref="E22:F22"/>
    <mergeCell ref="A1:B1"/>
    <mergeCell ref="A2:B2"/>
    <mergeCell ref="A3:B3"/>
    <mergeCell ref="A4:B4"/>
    <mergeCell ref="C19:D19"/>
    <mergeCell ref="G77:H77"/>
    <mergeCell ref="B59:B66"/>
    <mergeCell ref="B6:E6"/>
    <mergeCell ref="B13:C13"/>
    <mergeCell ref="C15:D15"/>
    <mergeCell ref="E15:F15"/>
    <mergeCell ref="B16:D16"/>
    <mergeCell ref="B17:D17"/>
    <mergeCell ref="C20:D20"/>
    <mergeCell ref="C21:D21"/>
    <mergeCell ref="C23:D23"/>
    <mergeCell ref="C24:D24"/>
    <mergeCell ref="C25:D25"/>
    <mergeCell ref="E27:F27"/>
    <mergeCell ref="E52:F52"/>
    <mergeCell ref="B18:D18"/>
    <mergeCell ref="G78:H78"/>
    <mergeCell ref="C75:D75"/>
    <mergeCell ref="C71:D71"/>
    <mergeCell ref="C70:D70"/>
    <mergeCell ref="C69:D69"/>
    <mergeCell ref="C68:D68"/>
    <mergeCell ref="C67:D67"/>
    <mergeCell ref="C66:D66"/>
    <mergeCell ref="C44:D44"/>
    <mergeCell ref="C45:D45"/>
    <mergeCell ref="C46:D46"/>
    <mergeCell ref="C38:D38"/>
    <mergeCell ref="C40:D40"/>
    <mergeCell ref="C39:D39"/>
    <mergeCell ref="C41:D41"/>
    <mergeCell ref="C49:D49"/>
    <mergeCell ref="C51:D51"/>
    <mergeCell ref="C47:D47"/>
    <mergeCell ref="C50:D50"/>
    <mergeCell ref="E44:F44"/>
    <mergeCell ref="E45:F45"/>
    <mergeCell ref="E72:F72"/>
    <mergeCell ref="C42:D42"/>
    <mergeCell ref="E54:F54"/>
    <mergeCell ref="E55:F55"/>
    <mergeCell ref="E73:F73"/>
    <mergeCell ref="E66:F66"/>
    <mergeCell ref="E58:F58"/>
    <mergeCell ref="E59:F59"/>
    <mergeCell ref="C57:D57"/>
    <mergeCell ref="E57:F57"/>
    <mergeCell ref="E56:F56"/>
    <mergeCell ref="C63:D63"/>
    <mergeCell ref="C64:D64"/>
    <mergeCell ref="E63:F63"/>
    <mergeCell ref="E64:F64"/>
    <mergeCell ref="C48:D48"/>
    <mergeCell ref="E48:F4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11"/>
  <sheetViews>
    <sheetView topLeftCell="A75" zoomScale="55" zoomScaleNormal="55" workbookViewId="0">
      <selection activeCell="R107" sqref="R107"/>
    </sheetView>
  </sheetViews>
  <sheetFormatPr defaultRowHeight="13.8" x14ac:dyDescent="0.25"/>
  <cols>
    <col min="1" max="1" width="13.59765625" customWidth="1"/>
    <col min="2" max="2" width="21.09765625" customWidth="1"/>
    <col min="3" max="3" width="55.8984375" customWidth="1"/>
    <col min="4" max="4" width="12" customWidth="1"/>
    <col min="5" max="5" width="10.296875" customWidth="1"/>
    <col min="6" max="6" width="20.09765625" customWidth="1"/>
    <col min="7" max="8" width="6.09765625" customWidth="1"/>
    <col min="9" max="19" width="6" customWidth="1"/>
    <col min="20" max="20" width="6.09765625" customWidth="1"/>
    <col min="21" max="28" width="6" customWidth="1"/>
    <col min="29" max="29" width="6.09765625" customWidth="1"/>
  </cols>
  <sheetData>
    <row r="1" spans="1:53" ht="17.399999999999999" thickBot="1" x14ac:dyDescent="0.35">
      <c r="A1" s="51" t="s">
        <v>3</v>
      </c>
      <c r="B1" s="51"/>
      <c r="C1" s="5" t="s">
        <v>4</v>
      </c>
      <c r="D1" s="1"/>
      <c r="E1" s="10"/>
      <c r="F1" s="11" t="s">
        <v>46</v>
      </c>
    </row>
    <row r="2" spans="1:53" ht="17.399999999999999" thickBot="1" x14ac:dyDescent="0.35">
      <c r="A2" s="51" t="s">
        <v>2</v>
      </c>
      <c r="B2" s="51"/>
      <c r="C2" s="3" t="s">
        <v>28</v>
      </c>
      <c r="D2" s="1"/>
      <c r="E2" s="12"/>
      <c r="F2" s="13" t="s">
        <v>45</v>
      </c>
    </row>
    <row r="3" spans="1:53" ht="17.399999999999999" thickBot="1" x14ac:dyDescent="0.35">
      <c r="A3" s="51" t="s">
        <v>1</v>
      </c>
      <c r="B3" s="51"/>
      <c r="C3" s="4">
        <v>45594</v>
      </c>
      <c r="D3" s="1"/>
      <c r="E3" s="14"/>
      <c r="F3" s="13" t="s">
        <v>44</v>
      </c>
    </row>
    <row r="4" spans="1:53" ht="18" customHeight="1" thickBot="1" x14ac:dyDescent="0.35">
      <c r="A4" s="51" t="s">
        <v>0</v>
      </c>
      <c r="B4" s="51"/>
      <c r="C4" s="4">
        <v>45614</v>
      </c>
      <c r="D4" s="1"/>
      <c r="E4" s="15"/>
      <c r="F4" s="13" t="s">
        <v>43</v>
      </c>
    </row>
    <row r="5" spans="1:53" ht="18" customHeight="1" thickBot="1" x14ac:dyDescent="0.35">
      <c r="A5" s="1"/>
      <c r="B5" s="1"/>
      <c r="C5" s="1"/>
      <c r="D5" s="1"/>
      <c r="E5" s="16"/>
      <c r="F5" s="17" t="s">
        <v>42</v>
      </c>
    </row>
    <row r="6" spans="1:53" ht="17.399999999999999" thickBot="1" x14ac:dyDescent="0.35">
      <c r="A6" s="1"/>
      <c r="B6" s="57" t="s">
        <v>29</v>
      </c>
      <c r="C6" s="57"/>
      <c r="D6" s="57"/>
      <c r="E6" s="58"/>
    </row>
    <row r="7" spans="1:53" ht="17.399999999999999" thickBot="1" x14ac:dyDescent="0.35">
      <c r="A7" s="1"/>
      <c r="B7" s="7" t="s">
        <v>7</v>
      </c>
      <c r="C7" s="7" t="s">
        <v>39</v>
      </c>
      <c r="D7" s="7" t="s">
        <v>12</v>
      </c>
      <c r="E7" s="7" t="s">
        <v>38</v>
      </c>
    </row>
    <row r="8" spans="1:53" ht="17.399999999999999" thickBot="1" x14ac:dyDescent="0.35">
      <c r="A8" s="1"/>
      <c r="B8" s="8">
        <v>1</v>
      </c>
      <c r="C8" s="3" t="s">
        <v>54</v>
      </c>
      <c r="D8" s="3">
        <f ca="1">SUMIF($E$16:$F$88,"Thành",$G$16:$G$88)+SUMIF($E$16:$F$88,"All team",$G$16:$G$88)/5+SUMIF($E$16:$F$88,"Thành,Phương",$G$16:$G$88)/2</f>
        <v>6.4</v>
      </c>
      <c r="E8" s="3">
        <f ca="1">SUMIF($E$16:$F$88,"Thành",$H$16:$H$88)+SUMIF($E$16:$F$88,"All team",$H$16:$H$88)/5+SUMIF($E$16:$F$88,"Mạnh,Hoàng",$H$16:$H$88)/2</f>
        <v>8</v>
      </c>
    </row>
    <row r="9" spans="1:53" ht="17.399999999999999" thickBot="1" x14ac:dyDescent="0.35">
      <c r="A9" s="1"/>
      <c r="B9" s="8">
        <v>2</v>
      </c>
      <c r="C9" s="3" t="s">
        <v>55</v>
      </c>
      <c r="D9" s="3">
        <f ca="1">SUMIF($E$16:$F$88,"Mạnh",$G$16:$G$88)+SUMIF($E$16:$F$88,"All team",$G$16:$G$88)/5+SUMIF($E$16:$F$88,"Mạnh,Hoàng",$G$16:$G$88)/2+SUMIF($E$16:$F$88,"Mạnh,Lộc,Phương,Hoàng",$G$16:$G$88)/4</f>
        <v>10.4</v>
      </c>
      <c r="E9" s="3">
        <f ca="1">SUMIF($E$16:$F$88,"Mạnh",$H$16:$H$88)+SUMIF($E$16:$F$88,"All team",$H$16:$H$88)/5+SUMIF($E$16:$F$88,"Mạnh,Hoàng",$H$16:$H$88)/2+SUMIF($E$16:$F$88,"Mạnh,Lộc,Phương,Hoàng",$H$16:$H$88)/4</f>
        <v>12</v>
      </c>
    </row>
    <row r="10" spans="1:53" ht="17.399999999999999" thickBot="1" x14ac:dyDescent="0.35">
      <c r="A10" s="1"/>
      <c r="B10" s="8">
        <v>3</v>
      </c>
      <c r="C10" s="3" t="s">
        <v>56</v>
      </c>
      <c r="D10" s="3">
        <f ca="1">SUMIF($E$16:$F$88,"Phương",$G$16:$G$88)+SUMIF($E$16:$F$88,"All team",$G$16:$G$88)/5+SUMIF($E$16:$F$88,"Thành,Phương",$G$16:$G$88)/2+SUMIF($E$16:$F$88,"Mạnh,Lộc,Phương,Hoàng",$G$16:$G$88)/4</f>
        <v>10.4</v>
      </c>
      <c r="E10" s="3">
        <f ca="1">SUMIF($E$16:$F$88,"Phương",$H$16:$H$88)+SUMIF($E$16:$F$88,"All team",$H$16:$H$88)/5+SUMIF($E$16:$F$88,"Thành,Phương",$H$16:$H$88)/2+SUMIF($E$16:$F$88,"Mạnh,Lộc,Phương,Hoàng",$H$16:$H$88)/4</f>
        <v>11</v>
      </c>
    </row>
    <row r="11" spans="1:53" ht="17.399999999999999" thickBot="1" x14ac:dyDescent="0.35">
      <c r="A11" s="1"/>
      <c r="B11" s="8">
        <v>4</v>
      </c>
      <c r="C11" s="3" t="s">
        <v>57</v>
      </c>
      <c r="D11" s="3">
        <f ca="1">SUMIF($E$16:$F$88,"Lộc",$G$16:$G$88)+SUMIF($E$16:$F$88,"All team",$G$16:$G$88)/5+SUMIF($E$16:$F$88,"Mạnh,Lộc,Phương,Hoàng",$G$16:$G$88)/4</f>
        <v>9.4</v>
      </c>
      <c r="E11" s="3">
        <f ca="1">SUMIF($E$16:$F$88,"Lộc",$H$16:$H$88)+SUMIF($E$16:$F$88,"All team",$H$16:$H$88)/5+SUMIF($E$16:$F$88,"Mạnh,Lộc,Phương,Hoàng",$H$16:$H$88)/4</f>
        <v>11</v>
      </c>
    </row>
    <row r="12" spans="1:53" ht="17.399999999999999" thickBot="1" x14ac:dyDescent="0.35">
      <c r="A12" s="1"/>
      <c r="B12" s="8">
        <v>5</v>
      </c>
      <c r="C12" s="3" t="s">
        <v>58</v>
      </c>
      <c r="D12" s="3">
        <f ca="1">SUMIF($E$16:$F$88,"Hoàng",$G$16:$G$88)+SUMIF($E$16:$F$88,"All team",$G$16:$G$88)/5+SUMIF($E$16:$F$88,"Mạnh,Hoàng",$G$16:$G$88)/2+SUMIF($E$16:$F$88,"Mạnh,Lộc,Phương,Hoàng",$G$16:$G$88)/4</f>
        <v>9.4</v>
      </c>
      <c r="E12" s="3">
        <f ca="1">SUMIF($E$16:$F$88,"Hoàng",$H$16:$H$88)+SUMIF($E$16:$F$88,"All team",$H$16:$H$88)/5+SUMIF($E$16:$F$88,"Mạnh,Hoàng",$H$16:$H$88)/2+SUMIF($E$16:$F$88,"Mạnh,Lộc,Phương,Hoàng",$H$16:$H$88)/4</f>
        <v>12</v>
      </c>
    </row>
    <row r="13" spans="1:53" ht="17.399999999999999" thickBot="1" x14ac:dyDescent="0.35">
      <c r="A13" s="1"/>
      <c r="B13" s="52" t="s">
        <v>13</v>
      </c>
      <c r="C13" s="52"/>
      <c r="D13" s="6">
        <f ca="1">SUM(D8:D12)</f>
        <v>46</v>
      </c>
      <c r="E13" s="6">
        <f ca="1">SUM(E8:E12)</f>
        <v>54</v>
      </c>
    </row>
    <row r="15" spans="1:53" ht="63.75" customHeight="1" x14ac:dyDescent="0.3">
      <c r="A15" s="25" t="s">
        <v>8</v>
      </c>
      <c r="B15" s="25" t="s">
        <v>9</v>
      </c>
      <c r="C15" s="56" t="s">
        <v>10</v>
      </c>
      <c r="D15" s="56"/>
      <c r="E15" s="56" t="s">
        <v>11</v>
      </c>
      <c r="F15" s="56"/>
      <c r="G15" s="19" t="s">
        <v>12</v>
      </c>
      <c r="H15" s="19" t="s">
        <v>38</v>
      </c>
      <c r="I15" s="20">
        <v>45762</v>
      </c>
      <c r="J15" s="20">
        <v>45763</v>
      </c>
      <c r="K15" s="20">
        <v>45764</v>
      </c>
      <c r="L15" s="20">
        <v>45765</v>
      </c>
      <c r="M15" s="20">
        <v>45766</v>
      </c>
      <c r="N15" s="20">
        <v>45767</v>
      </c>
      <c r="O15" s="20">
        <v>45768</v>
      </c>
      <c r="P15" s="20">
        <v>45769</v>
      </c>
      <c r="Q15" s="20">
        <v>45770</v>
      </c>
      <c r="R15" s="20">
        <v>45771</v>
      </c>
      <c r="S15" s="20">
        <v>45772</v>
      </c>
      <c r="T15" s="20">
        <v>45773</v>
      </c>
      <c r="U15" s="20">
        <v>45774</v>
      </c>
      <c r="V15" s="20">
        <v>45775</v>
      </c>
      <c r="W15" s="20">
        <v>45776</v>
      </c>
      <c r="X15" s="20">
        <v>45777</v>
      </c>
      <c r="Y15" s="20">
        <v>45778</v>
      </c>
      <c r="Z15" s="20">
        <v>45779</v>
      </c>
      <c r="AA15" s="20">
        <v>45780</v>
      </c>
      <c r="AB15" s="20">
        <v>45781</v>
      </c>
      <c r="AC15" s="20">
        <v>45782</v>
      </c>
      <c r="AD15" s="20">
        <v>45783</v>
      </c>
      <c r="AE15" s="20">
        <v>45784</v>
      </c>
      <c r="AF15" s="20">
        <v>45785</v>
      </c>
      <c r="AG15" s="20">
        <v>45786</v>
      </c>
      <c r="AH15" s="20">
        <v>45787</v>
      </c>
      <c r="AI15" s="20">
        <v>45788</v>
      </c>
      <c r="AJ15" s="20">
        <v>45789</v>
      </c>
      <c r="AK15" s="20">
        <v>45790</v>
      </c>
      <c r="AL15" s="20">
        <v>45791</v>
      </c>
      <c r="AM15" s="20">
        <v>45792</v>
      </c>
      <c r="AN15" s="20">
        <v>45793</v>
      </c>
      <c r="AO15" s="20">
        <v>45794</v>
      </c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6.8" x14ac:dyDescent="0.3">
      <c r="A16" s="69" t="s">
        <v>28</v>
      </c>
      <c r="B16" s="40" t="s">
        <v>14</v>
      </c>
      <c r="C16" s="40"/>
      <c r="D16" s="40"/>
      <c r="E16" s="44" t="s">
        <v>37</v>
      </c>
      <c r="F16" s="44"/>
      <c r="G16" s="21">
        <v>10</v>
      </c>
      <c r="H16" s="21">
        <v>10</v>
      </c>
      <c r="I16" s="38">
        <v>10</v>
      </c>
      <c r="J16" s="83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</row>
    <row r="17" spans="1:41" ht="16.8" x14ac:dyDescent="0.3">
      <c r="A17" s="69"/>
      <c r="B17" s="40" t="s">
        <v>34</v>
      </c>
      <c r="C17" s="40"/>
      <c r="D17" s="40"/>
      <c r="E17" s="44" t="s">
        <v>59</v>
      </c>
      <c r="F17" s="44"/>
      <c r="G17" s="21">
        <v>2</v>
      </c>
      <c r="H17" s="21">
        <v>4</v>
      </c>
      <c r="I17" s="38">
        <v>4</v>
      </c>
      <c r="J17" s="38">
        <v>2</v>
      </c>
      <c r="K17" s="83">
        <v>0</v>
      </c>
      <c r="L17" s="38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</row>
    <row r="18" spans="1:41" ht="16.8" x14ac:dyDescent="0.3">
      <c r="A18" s="69"/>
      <c r="B18" s="44"/>
      <c r="C18" s="44"/>
      <c r="D18" s="44"/>
      <c r="E18" s="44"/>
      <c r="F18" s="44"/>
      <c r="G18" s="21"/>
      <c r="H18" s="21"/>
      <c r="I18" s="38"/>
      <c r="J18" s="38"/>
      <c r="K18" s="22">
        <v>-2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>
        <v>0</v>
      </c>
      <c r="AF18" s="38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</row>
    <row r="19" spans="1:41" ht="16.8" x14ac:dyDescent="0.3">
      <c r="A19" s="69"/>
      <c r="B19" s="40" t="s">
        <v>16</v>
      </c>
      <c r="C19" s="40"/>
      <c r="D19" s="40"/>
      <c r="E19" s="44" t="s">
        <v>59</v>
      </c>
      <c r="F19" s="44"/>
      <c r="G19" s="21">
        <v>4</v>
      </c>
      <c r="H19" s="21">
        <v>4</v>
      </c>
      <c r="I19" s="38">
        <v>4</v>
      </c>
      <c r="J19" s="38">
        <v>4</v>
      </c>
      <c r="K19" s="38">
        <v>4</v>
      </c>
      <c r="L19" s="83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</row>
    <row r="20" spans="1:41" ht="17.25" customHeight="1" x14ac:dyDescent="0.3">
      <c r="A20" s="69"/>
      <c r="B20" s="70" t="s">
        <v>17</v>
      </c>
      <c r="C20" s="40" t="s">
        <v>112</v>
      </c>
      <c r="D20" s="40"/>
      <c r="E20" s="44" t="s">
        <v>71</v>
      </c>
      <c r="F20" s="44"/>
      <c r="G20" s="21">
        <v>1</v>
      </c>
      <c r="H20" s="21">
        <v>1</v>
      </c>
      <c r="I20" s="38">
        <v>1</v>
      </c>
      <c r="J20" s="38">
        <v>1</v>
      </c>
      <c r="K20" s="38">
        <v>1</v>
      </c>
      <c r="L20" s="38">
        <v>1</v>
      </c>
      <c r="M20" s="83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  <c r="AF20" s="38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</row>
    <row r="21" spans="1:41" ht="16.8" x14ac:dyDescent="0.3">
      <c r="A21" s="69"/>
      <c r="B21" s="71"/>
      <c r="C21" s="77" t="s">
        <v>113</v>
      </c>
      <c r="E21" s="44" t="s">
        <v>71</v>
      </c>
      <c r="F21" s="44"/>
      <c r="G21" s="21">
        <v>1</v>
      </c>
      <c r="H21" s="21">
        <v>1</v>
      </c>
      <c r="I21" s="38">
        <v>1</v>
      </c>
      <c r="J21" s="38">
        <v>1</v>
      </c>
      <c r="K21" s="38">
        <v>1</v>
      </c>
      <c r="L21" s="38">
        <v>1</v>
      </c>
      <c r="M21" s="83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</row>
    <row r="22" spans="1:41" ht="16.8" x14ac:dyDescent="0.3">
      <c r="A22" s="69"/>
      <c r="B22" s="71"/>
      <c r="C22" s="40" t="s">
        <v>114</v>
      </c>
      <c r="D22" s="40"/>
      <c r="E22" s="44" t="s">
        <v>71</v>
      </c>
      <c r="F22" s="44"/>
      <c r="G22" s="21">
        <v>1</v>
      </c>
      <c r="H22" s="21">
        <v>1</v>
      </c>
      <c r="I22" s="38">
        <v>1</v>
      </c>
      <c r="J22" s="38">
        <v>1</v>
      </c>
      <c r="K22" s="38">
        <v>1</v>
      </c>
      <c r="L22" s="38">
        <v>1</v>
      </c>
      <c r="M22" s="83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  <c r="AF22" s="38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</row>
    <row r="23" spans="1:41" ht="16.8" x14ac:dyDescent="0.3">
      <c r="A23" s="69"/>
      <c r="B23" s="71"/>
      <c r="C23" s="40" t="s">
        <v>115</v>
      </c>
      <c r="D23" s="40"/>
      <c r="E23" s="44" t="s">
        <v>71</v>
      </c>
      <c r="F23" s="44"/>
      <c r="G23" s="21">
        <v>2</v>
      </c>
      <c r="H23" s="21">
        <v>2</v>
      </c>
      <c r="I23" s="38">
        <v>2</v>
      </c>
      <c r="J23" s="38">
        <v>2</v>
      </c>
      <c r="K23" s="38">
        <v>2</v>
      </c>
      <c r="L23" s="38">
        <v>2</v>
      </c>
      <c r="M23" s="83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  <c r="AF23" s="38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</row>
    <row r="24" spans="1:41" ht="16.8" x14ac:dyDescent="0.3">
      <c r="A24" s="69"/>
      <c r="B24" s="71"/>
      <c r="C24" s="40" t="s">
        <v>116</v>
      </c>
      <c r="D24" s="40"/>
      <c r="E24" s="44" t="s">
        <v>71</v>
      </c>
      <c r="F24" s="44"/>
      <c r="G24" s="21">
        <v>1</v>
      </c>
      <c r="H24" s="21">
        <v>1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83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</row>
    <row r="25" spans="1:41" ht="16.8" x14ac:dyDescent="0.3">
      <c r="A25" s="69"/>
      <c r="B25" s="71"/>
      <c r="C25" s="40" t="s">
        <v>117</v>
      </c>
      <c r="D25" s="40"/>
      <c r="E25" s="44" t="s">
        <v>71</v>
      </c>
      <c r="F25" s="44"/>
      <c r="G25" s="21">
        <v>1</v>
      </c>
      <c r="H25" s="21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83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  <c r="AF25" s="38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</row>
    <row r="26" spans="1:41" ht="16.8" x14ac:dyDescent="0.3">
      <c r="A26" s="69"/>
      <c r="B26" s="71"/>
      <c r="C26" s="47" t="s">
        <v>118</v>
      </c>
      <c r="D26" s="48"/>
      <c r="E26" s="44" t="s">
        <v>71</v>
      </c>
      <c r="F26" s="44"/>
      <c r="G26" s="21">
        <v>1</v>
      </c>
      <c r="H26" s="21">
        <v>1</v>
      </c>
      <c r="I26" s="38">
        <v>1</v>
      </c>
      <c r="J26" s="38">
        <v>1</v>
      </c>
      <c r="K26" s="38">
        <v>1</v>
      </c>
      <c r="L26" s="38">
        <v>1</v>
      </c>
      <c r="M26" s="38">
        <v>1</v>
      </c>
      <c r="N26" s="83">
        <v>0</v>
      </c>
      <c r="O26" s="38">
        <v>0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  <c r="AF26" s="38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</row>
    <row r="27" spans="1:41" ht="16.8" x14ac:dyDescent="0.3">
      <c r="A27" s="69"/>
      <c r="B27" s="72"/>
      <c r="C27" s="40" t="s">
        <v>35</v>
      </c>
      <c r="D27" s="40"/>
      <c r="E27" s="44" t="s">
        <v>37</v>
      </c>
      <c r="F27" s="44"/>
      <c r="G27" s="21">
        <v>5</v>
      </c>
      <c r="H27" s="21">
        <v>10</v>
      </c>
      <c r="I27" s="38">
        <v>10</v>
      </c>
      <c r="J27" s="38">
        <v>10</v>
      </c>
      <c r="K27" s="38">
        <v>10</v>
      </c>
      <c r="L27" s="38">
        <v>10</v>
      </c>
      <c r="M27" s="38">
        <v>10</v>
      </c>
      <c r="N27" s="38">
        <v>5</v>
      </c>
      <c r="O27" s="83">
        <v>0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</row>
    <row r="28" spans="1:41" ht="16.8" x14ac:dyDescent="0.3">
      <c r="A28" s="69"/>
      <c r="B28" s="69"/>
      <c r="C28" s="44"/>
      <c r="D28" s="44"/>
      <c r="E28" s="44"/>
      <c r="F28" s="44"/>
      <c r="G28" s="21"/>
      <c r="H28" s="21"/>
      <c r="I28" s="38"/>
      <c r="J28" s="38"/>
      <c r="K28" s="38"/>
      <c r="L28" s="38"/>
      <c r="M28" s="38"/>
      <c r="N28" s="81"/>
      <c r="O28" s="24">
        <v>-5</v>
      </c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>
        <v>0</v>
      </c>
      <c r="AF28" s="38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</row>
    <row r="29" spans="1:41" ht="16.8" x14ac:dyDescent="0.3">
      <c r="A29" s="69"/>
      <c r="B29" s="70" t="s">
        <v>20</v>
      </c>
      <c r="C29" s="40" t="s">
        <v>119</v>
      </c>
      <c r="D29" s="40"/>
      <c r="E29" s="44" t="s">
        <v>72</v>
      </c>
      <c r="F29" s="44"/>
      <c r="G29" s="21">
        <v>1</v>
      </c>
      <c r="H29" s="21">
        <v>1</v>
      </c>
      <c r="I29" s="38">
        <v>1</v>
      </c>
      <c r="J29" s="38">
        <v>1</v>
      </c>
      <c r="K29" s="38">
        <v>1</v>
      </c>
      <c r="L29" s="38">
        <v>1</v>
      </c>
      <c r="M29" s="38">
        <v>1</v>
      </c>
      <c r="N29" s="38">
        <v>1</v>
      </c>
      <c r="O29" s="38">
        <v>1</v>
      </c>
      <c r="P29" s="83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38">
        <v>0</v>
      </c>
      <c r="AC29" s="38">
        <v>0</v>
      </c>
      <c r="AD29" s="38">
        <v>0</v>
      </c>
      <c r="AE29" s="38">
        <v>0</v>
      </c>
      <c r="AF29" s="38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</row>
    <row r="30" spans="1:41" ht="16.8" x14ac:dyDescent="0.3">
      <c r="A30" s="69"/>
      <c r="B30" s="71"/>
      <c r="C30" s="68" t="s">
        <v>120</v>
      </c>
      <c r="D30" s="68"/>
      <c r="E30" s="44" t="s">
        <v>69</v>
      </c>
      <c r="F30" s="44"/>
      <c r="G30" s="21">
        <v>3</v>
      </c>
      <c r="H30" s="21">
        <v>1</v>
      </c>
      <c r="I30" s="38">
        <v>1</v>
      </c>
      <c r="J30" s="38">
        <v>1</v>
      </c>
      <c r="K30" s="38">
        <v>1</v>
      </c>
      <c r="L30" s="38">
        <v>1</v>
      </c>
      <c r="M30" s="38">
        <v>1</v>
      </c>
      <c r="N30" s="38">
        <v>1</v>
      </c>
      <c r="O30" s="38">
        <v>1</v>
      </c>
      <c r="P30" s="83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38">
        <v>0</v>
      </c>
      <c r="AC30" s="38">
        <v>0</v>
      </c>
      <c r="AD30" s="38">
        <v>0</v>
      </c>
      <c r="AE30" s="81"/>
      <c r="AF30" s="81"/>
      <c r="AG30" s="9"/>
      <c r="AH30" s="9"/>
      <c r="AI30" s="9"/>
      <c r="AJ30" s="9"/>
      <c r="AK30" s="21">
        <v>0</v>
      </c>
      <c r="AL30" s="21">
        <v>0</v>
      </c>
      <c r="AM30" s="21">
        <v>0</v>
      </c>
      <c r="AN30" s="21">
        <v>0</v>
      </c>
      <c r="AO30" s="21">
        <v>0</v>
      </c>
    </row>
    <row r="31" spans="1:41" ht="16.8" x14ac:dyDescent="0.3">
      <c r="A31" s="69"/>
      <c r="B31" s="71"/>
      <c r="C31" s="78" t="s">
        <v>121</v>
      </c>
      <c r="E31" s="44" t="s">
        <v>69</v>
      </c>
      <c r="F31" s="44"/>
      <c r="G31" s="21"/>
      <c r="H31" s="21"/>
      <c r="I31" s="38"/>
      <c r="J31" s="38"/>
      <c r="K31" s="38"/>
      <c r="L31" s="38"/>
      <c r="M31" s="38"/>
      <c r="N31" s="38"/>
      <c r="O31" s="81"/>
      <c r="P31" s="22">
        <v>2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>
        <v>0</v>
      </c>
      <c r="AF31" s="38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</row>
    <row r="32" spans="1:41" ht="16.8" x14ac:dyDescent="0.3">
      <c r="A32" s="69"/>
      <c r="B32" s="71"/>
      <c r="C32" s="40" t="s">
        <v>122</v>
      </c>
      <c r="D32" s="40"/>
      <c r="E32" s="44" t="s">
        <v>72</v>
      </c>
      <c r="F32" s="44"/>
      <c r="G32" s="21">
        <v>1</v>
      </c>
      <c r="H32" s="21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  <c r="P32" s="83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  <c r="AF32" s="38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</row>
    <row r="33" spans="1:41" ht="16.8" x14ac:dyDescent="0.3">
      <c r="A33" s="69"/>
      <c r="B33" s="71"/>
      <c r="C33" s="40" t="s">
        <v>124</v>
      </c>
      <c r="D33" s="40"/>
      <c r="E33" s="44" t="s">
        <v>69</v>
      </c>
      <c r="F33" s="44"/>
      <c r="G33" s="21">
        <v>1</v>
      </c>
      <c r="H33" s="21">
        <v>1</v>
      </c>
      <c r="I33" s="38">
        <v>1</v>
      </c>
      <c r="J33" s="38">
        <v>1</v>
      </c>
      <c r="K33" s="38">
        <v>1</v>
      </c>
      <c r="L33" s="38">
        <v>1</v>
      </c>
      <c r="M33" s="38">
        <v>1</v>
      </c>
      <c r="N33" s="38">
        <v>1</v>
      </c>
      <c r="O33" s="38">
        <v>1</v>
      </c>
      <c r="P33" s="83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  <c r="AF33" s="38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</row>
    <row r="34" spans="1:41" ht="16.8" x14ac:dyDescent="0.3">
      <c r="A34" s="69"/>
      <c r="B34" s="71"/>
      <c r="C34" s="40" t="s">
        <v>126</v>
      </c>
      <c r="D34" s="40"/>
      <c r="E34" s="44" t="s">
        <v>59</v>
      </c>
      <c r="F34" s="44"/>
      <c r="G34" s="21">
        <v>1</v>
      </c>
      <c r="H34" s="21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  <c r="P34" s="38">
        <v>1</v>
      </c>
      <c r="Q34" s="83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  <c r="AF34" s="38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</row>
    <row r="35" spans="1:41" ht="16.8" x14ac:dyDescent="0.3">
      <c r="A35" s="69"/>
      <c r="B35" s="71"/>
      <c r="C35" s="77" t="s">
        <v>123</v>
      </c>
      <c r="E35" s="44" t="s">
        <v>59</v>
      </c>
      <c r="F35" s="44"/>
      <c r="G35" s="21">
        <v>1</v>
      </c>
      <c r="H35" s="21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  <c r="P35" s="38">
        <v>1</v>
      </c>
      <c r="Q35" s="38">
        <v>1</v>
      </c>
      <c r="R35" s="83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  <c r="AF35" s="38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</row>
    <row r="36" spans="1:41" ht="16.8" x14ac:dyDescent="0.3">
      <c r="A36" s="69"/>
      <c r="B36" s="71"/>
      <c r="C36" s="40" t="s">
        <v>125</v>
      </c>
      <c r="D36" s="40"/>
      <c r="E36" s="44" t="s">
        <v>59</v>
      </c>
      <c r="F36" s="44"/>
      <c r="G36" s="21">
        <v>1</v>
      </c>
      <c r="H36" s="21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  <c r="P36" s="38">
        <v>1</v>
      </c>
      <c r="Q36" s="38">
        <v>1</v>
      </c>
      <c r="R36" s="83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</row>
    <row r="37" spans="1:41" ht="16.8" x14ac:dyDescent="0.3">
      <c r="A37" s="69"/>
      <c r="B37" s="71"/>
      <c r="C37" s="40" t="s">
        <v>126</v>
      </c>
      <c r="D37" s="40"/>
      <c r="E37" s="44" t="s">
        <v>59</v>
      </c>
      <c r="F37" s="44"/>
      <c r="G37" s="21">
        <v>1</v>
      </c>
      <c r="H37" s="21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  <c r="P37" s="38">
        <v>1</v>
      </c>
      <c r="Q37" s="38">
        <v>1</v>
      </c>
      <c r="R37" s="38">
        <v>1</v>
      </c>
      <c r="S37" s="83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</row>
    <row r="38" spans="1:41" ht="16.8" x14ac:dyDescent="0.3">
      <c r="A38" s="69"/>
      <c r="B38" s="71"/>
      <c r="C38" s="40" t="s">
        <v>127</v>
      </c>
      <c r="D38" s="40"/>
      <c r="E38" s="44" t="s">
        <v>59</v>
      </c>
      <c r="F38" s="44"/>
      <c r="G38" s="21">
        <v>1</v>
      </c>
      <c r="H38" s="21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  <c r="P38" s="38">
        <v>1</v>
      </c>
      <c r="Q38" s="38">
        <v>1</v>
      </c>
      <c r="R38" s="38">
        <v>1</v>
      </c>
      <c r="S38" s="83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  <c r="AF38" s="38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</row>
    <row r="39" spans="1:41" ht="16.8" x14ac:dyDescent="0.3">
      <c r="A39" s="69"/>
      <c r="B39" s="72"/>
      <c r="C39" s="40" t="s">
        <v>36</v>
      </c>
      <c r="D39" s="40"/>
      <c r="E39" s="44" t="s">
        <v>37</v>
      </c>
      <c r="F39" s="44"/>
      <c r="G39" s="21">
        <v>7</v>
      </c>
      <c r="H39" s="21">
        <v>10</v>
      </c>
      <c r="I39" s="38">
        <v>10</v>
      </c>
      <c r="J39" s="38">
        <v>10</v>
      </c>
      <c r="K39" s="38">
        <v>10</v>
      </c>
      <c r="L39" s="38">
        <v>10</v>
      </c>
      <c r="M39" s="38">
        <v>10</v>
      </c>
      <c r="N39" s="38">
        <v>10</v>
      </c>
      <c r="O39" s="38">
        <v>10</v>
      </c>
      <c r="P39" s="38">
        <v>10</v>
      </c>
      <c r="Q39" s="38">
        <v>7</v>
      </c>
      <c r="R39" s="38">
        <v>0</v>
      </c>
      <c r="S39" s="83">
        <v>0</v>
      </c>
      <c r="T39" s="38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</v>
      </c>
      <c r="AD39" s="38">
        <v>0</v>
      </c>
      <c r="AE39" s="38">
        <v>0</v>
      </c>
      <c r="AF39" s="38">
        <v>0</v>
      </c>
      <c r="AG39" s="21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</row>
    <row r="40" spans="1:41" ht="16.8" x14ac:dyDescent="0.3">
      <c r="A40" s="69"/>
      <c r="B40" s="69"/>
      <c r="C40" s="44"/>
      <c r="D40" s="44"/>
      <c r="E40" s="44"/>
      <c r="F40" s="44"/>
      <c r="G40" s="21"/>
      <c r="H40" s="21"/>
      <c r="I40" s="38"/>
      <c r="J40" s="38"/>
      <c r="K40" s="38"/>
      <c r="L40" s="38"/>
      <c r="M40" s="38"/>
      <c r="N40" s="38"/>
      <c r="O40" s="38"/>
      <c r="P40" s="38"/>
      <c r="Q40" s="81"/>
      <c r="R40" s="38"/>
      <c r="S40" s="38"/>
      <c r="T40" s="24">
        <v>-3</v>
      </c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>
        <v>0</v>
      </c>
      <c r="AF40" s="38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</row>
    <row r="41" spans="1:41" ht="16.8" x14ac:dyDescent="0.3">
      <c r="A41" s="69"/>
      <c r="B41" s="70" t="s">
        <v>22</v>
      </c>
      <c r="C41" s="40" t="s">
        <v>97</v>
      </c>
      <c r="D41" s="40"/>
      <c r="E41" s="44" t="s">
        <v>72</v>
      </c>
      <c r="F41" s="44"/>
      <c r="G41" s="21">
        <v>2</v>
      </c>
      <c r="H41" s="21">
        <v>2</v>
      </c>
      <c r="I41" s="38">
        <v>2</v>
      </c>
      <c r="J41" s="38">
        <v>2</v>
      </c>
      <c r="K41" s="38">
        <v>2</v>
      </c>
      <c r="L41" s="38">
        <v>2</v>
      </c>
      <c r="M41" s="38">
        <v>2</v>
      </c>
      <c r="N41" s="38">
        <v>2</v>
      </c>
      <c r="O41" s="38">
        <v>2</v>
      </c>
      <c r="P41" s="38">
        <v>2</v>
      </c>
      <c r="Q41" s="38">
        <v>2</v>
      </c>
      <c r="R41" s="38">
        <v>2</v>
      </c>
      <c r="S41" s="38">
        <v>2</v>
      </c>
      <c r="T41" s="38">
        <v>2</v>
      </c>
      <c r="U41" s="38">
        <v>2</v>
      </c>
      <c r="V41" s="83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38">
        <v>0</v>
      </c>
      <c r="AC41" s="38">
        <v>0</v>
      </c>
      <c r="AD41" s="38">
        <v>0</v>
      </c>
      <c r="AE41" s="38">
        <v>0</v>
      </c>
      <c r="AF41" s="38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</row>
    <row r="42" spans="1:41" ht="16.8" x14ac:dyDescent="0.3">
      <c r="A42" s="69"/>
      <c r="B42" s="71"/>
      <c r="C42" s="40" t="s">
        <v>98</v>
      </c>
      <c r="D42" s="40"/>
      <c r="E42" s="44" t="s">
        <v>72</v>
      </c>
      <c r="F42" s="44"/>
      <c r="G42" s="21">
        <v>2</v>
      </c>
      <c r="H42" s="21">
        <v>2</v>
      </c>
      <c r="I42" s="38">
        <v>2</v>
      </c>
      <c r="J42" s="38">
        <v>2</v>
      </c>
      <c r="K42" s="38">
        <v>2</v>
      </c>
      <c r="L42" s="38">
        <v>2</v>
      </c>
      <c r="M42" s="38">
        <v>2</v>
      </c>
      <c r="N42" s="38">
        <v>2</v>
      </c>
      <c r="O42" s="38">
        <v>2</v>
      </c>
      <c r="P42" s="38">
        <v>2</v>
      </c>
      <c r="Q42" s="38">
        <v>2</v>
      </c>
      <c r="R42" s="38">
        <v>2</v>
      </c>
      <c r="S42" s="38">
        <v>2</v>
      </c>
      <c r="T42" s="38">
        <v>2</v>
      </c>
      <c r="U42" s="38">
        <v>2</v>
      </c>
      <c r="V42" s="83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</row>
    <row r="43" spans="1:41" ht="16.8" x14ac:dyDescent="0.3">
      <c r="A43" s="69"/>
      <c r="B43" s="71"/>
      <c r="C43" s="40" t="s">
        <v>99</v>
      </c>
      <c r="D43" s="40"/>
      <c r="E43" s="44" t="s">
        <v>72</v>
      </c>
      <c r="F43" s="44"/>
      <c r="G43" s="21">
        <v>3</v>
      </c>
      <c r="H43" s="21">
        <v>2</v>
      </c>
      <c r="I43" s="38">
        <v>2</v>
      </c>
      <c r="J43" s="38">
        <v>2</v>
      </c>
      <c r="K43" s="38">
        <v>2</v>
      </c>
      <c r="L43" s="38">
        <v>2</v>
      </c>
      <c r="M43" s="38">
        <v>2</v>
      </c>
      <c r="N43" s="38">
        <v>2</v>
      </c>
      <c r="O43" s="38">
        <v>2</v>
      </c>
      <c r="P43" s="38">
        <v>2</v>
      </c>
      <c r="Q43" s="38">
        <v>2</v>
      </c>
      <c r="R43" s="38">
        <v>2</v>
      </c>
      <c r="S43" s="38">
        <v>2</v>
      </c>
      <c r="T43" s="38">
        <v>2</v>
      </c>
      <c r="U43" s="38">
        <v>2</v>
      </c>
      <c r="V43" s="38">
        <v>2</v>
      </c>
      <c r="W43" s="83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</row>
    <row r="44" spans="1:41" ht="16.8" x14ac:dyDescent="0.3">
      <c r="A44" s="69"/>
      <c r="B44" s="71"/>
      <c r="C44" s="40"/>
      <c r="D44" s="40"/>
      <c r="E44" s="44"/>
      <c r="F44" s="44"/>
      <c r="G44" s="21"/>
      <c r="H44" s="21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22">
        <v>1</v>
      </c>
      <c r="X44" s="38"/>
      <c r="Y44" s="38"/>
      <c r="Z44" s="38"/>
      <c r="AA44" s="38"/>
      <c r="AB44" s="38"/>
      <c r="AC44" s="38"/>
      <c r="AD44" s="38"/>
      <c r="AE44" s="38">
        <v>0</v>
      </c>
      <c r="AF44" s="38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</row>
    <row r="45" spans="1:41" ht="16.8" x14ac:dyDescent="0.3">
      <c r="A45" s="69"/>
      <c r="B45" s="71"/>
      <c r="C45" s="40" t="s">
        <v>100</v>
      </c>
      <c r="D45" s="40"/>
      <c r="E45" s="44" t="s">
        <v>72</v>
      </c>
      <c r="F45" s="44"/>
      <c r="G45" s="21">
        <v>3</v>
      </c>
      <c r="H45" s="21">
        <v>2</v>
      </c>
      <c r="I45" s="38">
        <v>2</v>
      </c>
      <c r="J45" s="38">
        <v>2</v>
      </c>
      <c r="K45" s="38">
        <v>2</v>
      </c>
      <c r="L45" s="38">
        <v>2</v>
      </c>
      <c r="M45" s="38">
        <v>2</v>
      </c>
      <c r="N45" s="38">
        <v>2</v>
      </c>
      <c r="O45" s="38">
        <v>2</v>
      </c>
      <c r="P45" s="38">
        <v>2</v>
      </c>
      <c r="Q45" s="38">
        <v>2</v>
      </c>
      <c r="R45" s="38">
        <v>2</v>
      </c>
      <c r="S45" s="38">
        <v>2</v>
      </c>
      <c r="T45" s="38">
        <v>2</v>
      </c>
      <c r="U45" s="38">
        <v>2</v>
      </c>
      <c r="V45" s="38">
        <v>2</v>
      </c>
      <c r="W45" s="38">
        <v>2</v>
      </c>
      <c r="X45" s="83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0</v>
      </c>
      <c r="AE45" s="38">
        <v>0</v>
      </c>
      <c r="AF45" s="38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</row>
    <row r="46" spans="1:41" ht="16.8" x14ac:dyDescent="0.3">
      <c r="A46" s="69"/>
      <c r="B46" s="71"/>
      <c r="C46" s="40"/>
      <c r="D46" s="40"/>
      <c r="E46" s="44"/>
      <c r="F46" s="44"/>
      <c r="G46" s="21"/>
      <c r="H46" s="21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83">
        <v>1</v>
      </c>
      <c r="Y46" s="38"/>
      <c r="Z46" s="38"/>
      <c r="AA46" s="38"/>
      <c r="AB46" s="38"/>
      <c r="AC46" s="38"/>
      <c r="AD46" s="38"/>
      <c r="AE46" s="38">
        <v>0</v>
      </c>
      <c r="AF46" s="38">
        <v>0</v>
      </c>
      <c r="AG46" s="21">
        <v>0</v>
      </c>
      <c r="AH46" s="21">
        <v>0</v>
      </c>
      <c r="AI46" s="21">
        <v>0</v>
      </c>
      <c r="AJ46" s="21">
        <v>0</v>
      </c>
      <c r="AK46" s="21"/>
      <c r="AL46" s="21"/>
      <c r="AM46" s="21">
        <v>0</v>
      </c>
      <c r="AN46" s="21">
        <v>0</v>
      </c>
      <c r="AO46" s="21">
        <v>0</v>
      </c>
    </row>
    <row r="47" spans="1:41" ht="16.8" x14ac:dyDescent="0.3">
      <c r="A47" s="69"/>
      <c r="B47" s="71"/>
      <c r="C47" s="40" t="s">
        <v>101</v>
      </c>
      <c r="D47" s="40"/>
      <c r="E47" s="44" t="s">
        <v>72</v>
      </c>
      <c r="F47" s="44"/>
      <c r="G47" s="21">
        <v>1</v>
      </c>
      <c r="H47" s="21">
        <v>2</v>
      </c>
      <c r="I47" s="38">
        <v>2</v>
      </c>
      <c r="J47" s="38">
        <v>2</v>
      </c>
      <c r="K47" s="38">
        <v>2</v>
      </c>
      <c r="L47" s="38">
        <v>2</v>
      </c>
      <c r="M47" s="38">
        <v>2</v>
      </c>
      <c r="N47" s="38">
        <v>2</v>
      </c>
      <c r="O47" s="38">
        <v>2</v>
      </c>
      <c r="P47" s="38">
        <v>2</v>
      </c>
      <c r="Q47" s="38">
        <v>2</v>
      </c>
      <c r="R47" s="38">
        <v>2</v>
      </c>
      <c r="S47" s="38">
        <v>1</v>
      </c>
      <c r="T47" s="38">
        <v>2</v>
      </c>
      <c r="U47" s="38">
        <v>2</v>
      </c>
      <c r="V47" s="38">
        <v>2</v>
      </c>
      <c r="W47" s="38">
        <v>2</v>
      </c>
      <c r="X47" s="38">
        <v>2</v>
      </c>
      <c r="Y47" s="83">
        <v>0</v>
      </c>
      <c r="Z47" s="38">
        <v>0</v>
      </c>
      <c r="AA47" s="38">
        <v>0</v>
      </c>
      <c r="AB47" s="38">
        <v>0</v>
      </c>
      <c r="AC47" s="38">
        <v>0</v>
      </c>
      <c r="AD47" s="38">
        <v>0</v>
      </c>
      <c r="AE47" s="38">
        <v>0</v>
      </c>
      <c r="AF47" s="38">
        <v>0</v>
      </c>
      <c r="AG47" s="21">
        <v>0</v>
      </c>
      <c r="AH47" s="21">
        <v>0</v>
      </c>
      <c r="AI47" s="21">
        <v>0</v>
      </c>
      <c r="AJ47" s="21">
        <v>0</v>
      </c>
      <c r="AK47" s="38">
        <v>0</v>
      </c>
      <c r="AL47" s="38">
        <v>0</v>
      </c>
      <c r="AM47" s="21">
        <v>0</v>
      </c>
      <c r="AN47" s="21">
        <v>0</v>
      </c>
      <c r="AO47" s="21">
        <v>0</v>
      </c>
    </row>
    <row r="48" spans="1:41" ht="16.8" x14ac:dyDescent="0.3">
      <c r="A48" s="69"/>
      <c r="B48" s="71"/>
      <c r="C48" s="40"/>
      <c r="D48" s="40"/>
      <c r="E48" s="44"/>
      <c r="F48" s="44"/>
      <c r="G48" s="21"/>
      <c r="H48" s="21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83">
        <v>1</v>
      </c>
      <c r="Z48" s="38"/>
      <c r="AA48" s="38"/>
      <c r="AB48" s="38"/>
      <c r="AC48" s="38"/>
      <c r="AD48" s="38"/>
      <c r="AE48" s="38"/>
      <c r="AF48" s="38"/>
      <c r="AG48" s="38"/>
      <c r="AH48" s="21"/>
      <c r="AI48" s="21"/>
      <c r="AJ48" s="21"/>
      <c r="AK48" s="21"/>
      <c r="AL48" s="21"/>
      <c r="AM48" s="21">
        <v>0</v>
      </c>
      <c r="AN48" s="21">
        <v>0</v>
      </c>
      <c r="AO48" s="21">
        <v>0</v>
      </c>
    </row>
    <row r="49" spans="1:41" ht="16.8" x14ac:dyDescent="0.3">
      <c r="A49" s="69"/>
      <c r="B49" s="71"/>
      <c r="C49" s="40" t="s">
        <v>102</v>
      </c>
      <c r="D49" s="40"/>
      <c r="E49" s="44" t="s">
        <v>72</v>
      </c>
      <c r="F49" s="44"/>
      <c r="G49" s="21">
        <v>3</v>
      </c>
      <c r="H49" s="21">
        <v>2</v>
      </c>
      <c r="I49" s="38">
        <v>2</v>
      </c>
      <c r="J49" s="38">
        <v>2</v>
      </c>
      <c r="K49" s="38">
        <v>2</v>
      </c>
      <c r="L49" s="38">
        <v>2</v>
      </c>
      <c r="M49" s="38">
        <v>2</v>
      </c>
      <c r="N49" s="38">
        <v>2</v>
      </c>
      <c r="O49" s="38">
        <v>2</v>
      </c>
      <c r="P49" s="38">
        <v>2</v>
      </c>
      <c r="Q49" s="38">
        <v>2</v>
      </c>
      <c r="R49" s="38">
        <v>2</v>
      </c>
      <c r="S49" s="38">
        <v>2</v>
      </c>
      <c r="T49" s="38">
        <v>2</v>
      </c>
      <c r="U49" s="38">
        <v>2</v>
      </c>
      <c r="V49" s="38">
        <v>2</v>
      </c>
      <c r="W49" s="38">
        <v>2</v>
      </c>
      <c r="X49" s="38">
        <v>2</v>
      </c>
      <c r="Y49" s="38">
        <v>2</v>
      </c>
      <c r="Z49" s="83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  <c r="AM49" s="21">
        <v>0</v>
      </c>
      <c r="AN49" s="21">
        <v>0</v>
      </c>
      <c r="AO49" s="21">
        <v>0</v>
      </c>
    </row>
    <row r="50" spans="1:41" ht="16.8" x14ac:dyDescent="0.3">
      <c r="A50" s="69"/>
      <c r="B50" s="71"/>
      <c r="C50" s="40"/>
      <c r="D50" s="40"/>
      <c r="E50" s="44"/>
      <c r="F50" s="44"/>
      <c r="G50" s="21"/>
      <c r="H50" s="21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22">
        <v>1</v>
      </c>
      <c r="AA50" s="38"/>
      <c r="AB50" s="38"/>
      <c r="AC50" s="38"/>
      <c r="AD50" s="38"/>
      <c r="AE50" s="38"/>
      <c r="AF50" s="38"/>
      <c r="AG50" s="38"/>
      <c r="AH50" s="21"/>
      <c r="AI50" s="21"/>
      <c r="AJ50" s="21"/>
      <c r="AK50" s="21"/>
      <c r="AL50" s="21"/>
      <c r="AM50" s="21">
        <v>0</v>
      </c>
      <c r="AN50" s="21">
        <v>0</v>
      </c>
      <c r="AO50" s="21">
        <v>0</v>
      </c>
    </row>
    <row r="51" spans="1:41" ht="16.8" x14ac:dyDescent="0.3">
      <c r="A51" s="69"/>
      <c r="B51" s="71"/>
      <c r="C51" s="40" t="s">
        <v>103</v>
      </c>
      <c r="D51" s="40"/>
      <c r="E51" s="44" t="s">
        <v>72</v>
      </c>
      <c r="F51" s="44"/>
      <c r="G51" s="21">
        <v>2</v>
      </c>
      <c r="H51" s="21">
        <v>2</v>
      </c>
      <c r="I51" s="38">
        <v>2</v>
      </c>
      <c r="J51" s="38">
        <v>2</v>
      </c>
      <c r="K51" s="38">
        <v>2</v>
      </c>
      <c r="L51" s="38">
        <v>2</v>
      </c>
      <c r="M51" s="38">
        <v>2</v>
      </c>
      <c r="N51" s="38">
        <v>2</v>
      </c>
      <c r="O51" s="38">
        <v>2</v>
      </c>
      <c r="P51" s="38">
        <v>2</v>
      </c>
      <c r="Q51" s="38">
        <v>2</v>
      </c>
      <c r="R51" s="38">
        <v>2</v>
      </c>
      <c r="S51" s="38">
        <v>2</v>
      </c>
      <c r="T51" s="38">
        <v>2</v>
      </c>
      <c r="U51" s="38">
        <v>2</v>
      </c>
      <c r="V51" s="38">
        <v>2</v>
      </c>
      <c r="W51" s="38">
        <v>2</v>
      </c>
      <c r="X51" s="38">
        <v>2</v>
      </c>
      <c r="Y51" s="38">
        <v>2</v>
      </c>
      <c r="Z51" s="38">
        <v>2</v>
      </c>
      <c r="AA51" s="38">
        <v>2</v>
      </c>
      <c r="AB51" s="83">
        <v>0</v>
      </c>
      <c r="AC51" s="38">
        <v>0</v>
      </c>
      <c r="AD51" s="38">
        <v>0</v>
      </c>
      <c r="AE51" s="38">
        <v>0</v>
      </c>
      <c r="AF51" s="38">
        <v>0</v>
      </c>
      <c r="AG51" s="38">
        <v>0</v>
      </c>
      <c r="AH51" s="38">
        <v>0</v>
      </c>
      <c r="AI51" s="38">
        <v>0</v>
      </c>
      <c r="AJ51" s="38">
        <v>0</v>
      </c>
      <c r="AK51" s="38">
        <v>0</v>
      </c>
      <c r="AL51" s="38">
        <v>0</v>
      </c>
      <c r="AM51" s="21">
        <v>0</v>
      </c>
      <c r="AN51" s="21">
        <v>0</v>
      </c>
      <c r="AO51" s="21">
        <v>0</v>
      </c>
    </row>
    <row r="52" spans="1:41" ht="16.8" x14ac:dyDescent="0.3">
      <c r="A52" s="69"/>
      <c r="B52" s="71"/>
      <c r="C52" s="40" t="s">
        <v>104</v>
      </c>
      <c r="D52" s="40"/>
      <c r="E52" s="44" t="s">
        <v>72</v>
      </c>
      <c r="F52" s="44"/>
      <c r="G52" s="21">
        <v>2</v>
      </c>
      <c r="H52" s="21">
        <v>2</v>
      </c>
      <c r="I52" s="38">
        <v>2</v>
      </c>
      <c r="J52" s="38">
        <v>2</v>
      </c>
      <c r="K52" s="38">
        <v>2</v>
      </c>
      <c r="L52" s="38">
        <v>2</v>
      </c>
      <c r="M52" s="38">
        <v>2</v>
      </c>
      <c r="N52" s="38">
        <v>2</v>
      </c>
      <c r="O52" s="38">
        <v>2</v>
      </c>
      <c r="P52" s="38">
        <v>2</v>
      </c>
      <c r="Q52" s="38">
        <v>2</v>
      </c>
      <c r="R52" s="38">
        <v>2</v>
      </c>
      <c r="S52" s="38">
        <v>2</v>
      </c>
      <c r="T52" s="38">
        <v>2</v>
      </c>
      <c r="U52" s="38">
        <v>2</v>
      </c>
      <c r="V52" s="38">
        <v>2</v>
      </c>
      <c r="W52" s="38">
        <v>2</v>
      </c>
      <c r="X52" s="38">
        <v>2</v>
      </c>
      <c r="Y52" s="38">
        <v>2</v>
      </c>
      <c r="Z52" s="38">
        <v>2</v>
      </c>
      <c r="AA52" s="38">
        <v>2</v>
      </c>
      <c r="AB52" s="38">
        <v>2</v>
      </c>
      <c r="AC52" s="83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8">
        <v>0</v>
      </c>
      <c r="AJ52" s="38">
        <v>0</v>
      </c>
      <c r="AK52" s="38">
        <v>0</v>
      </c>
      <c r="AL52" s="38">
        <v>0</v>
      </c>
      <c r="AM52" s="21">
        <v>0</v>
      </c>
      <c r="AN52" s="21">
        <v>0</v>
      </c>
      <c r="AO52" s="21">
        <v>0</v>
      </c>
    </row>
    <row r="53" spans="1:41" ht="16.8" x14ac:dyDescent="0.3">
      <c r="A53" s="69"/>
      <c r="B53" s="71"/>
      <c r="C53" s="40" t="s">
        <v>105</v>
      </c>
      <c r="D53" s="40"/>
      <c r="E53" s="44" t="s">
        <v>72</v>
      </c>
      <c r="F53" s="44"/>
      <c r="G53" s="21">
        <v>4</v>
      </c>
      <c r="H53" s="21">
        <v>4</v>
      </c>
      <c r="I53" s="38">
        <v>4</v>
      </c>
      <c r="J53" s="38">
        <v>4</v>
      </c>
      <c r="K53" s="38">
        <v>4</v>
      </c>
      <c r="L53" s="38">
        <v>4</v>
      </c>
      <c r="M53" s="38">
        <v>4</v>
      </c>
      <c r="N53" s="38">
        <v>4</v>
      </c>
      <c r="O53" s="38">
        <v>4</v>
      </c>
      <c r="P53" s="38">
        <v>4</v>
      </c>
      <c r="Q53" s="38">
        <v>4</v>
      </c>
      <c r="R53" s="38">
        <v>4</v>
      </c>
      <c r="S53" s="38">
        <v>4</v>
      </c>
      <c r="T53" s="38">
        <v>4</v>
      </c>
      <c r="U53" s="38">
        <v>2</v>
      </c>
      <c r="V53" s="38">
        <v>2</v>
      </c>
      <c r="W53" s="38">
        <v>2</v>
      </c>
      <c r="X53" s="38">
        <v>2</v>
      </c>
      <c r="Y53" s="38">
        <v>2</v>
      </c>
      <c r="Z53" s="38">
        <v>2</v>
      </c>
      <c r="AA53" s="38">
        <v>2</v>
      </c>
      <c r="AB53" s="38">
        <v>2</v>
      </c>
      <c r="AC53" s="38">
        <v>2</v>
      </c>
      <c r="AD53" s="83">
        <v>0</v>
      </c>
      <c r="AE53" s="38">
        <v>0</v>
      </c>
      <c r="AF53" s="38">
        <v>0</v>
      </c>
      <c r="AG53" s="38">
        <v>0</v>
      </c>
      <c r="AH53" s="38">
        <v>0</v>
      </c>
      <c r="AI53" s="38">
        <v>0</v>
      </c>
      <c r="AJ53" s="38">
        <v>0</v>
      </c>
      <c r="AK53" s="38">
        <v>0</v>
      </c>
      <c r="AL53" s="38">
        <v>0</v>
      </c>
      <c r="AM53" s="21">
        <v>0</v>
      </c>
      <c r="AN53" s="21">
        <v>0</v>
      </c>
      <c r="AO53" s="21">
        <v>0</v>
      </c>
    </row>
    <row r="54" spans="1:41" ht="16.8" x14ac:dyDescent="0.3">
      <c r="A54" s="69"/>
      <c r="B54" s="71"/>
      <c r="C54" s="40" t="s">
        <v>21</v>
      </c>
      <c r="D54" s="40"/>
      <c r="E54" s="43" t="s">
        <v>106</v>
      </c>
      <c r="F54" s="43"/>
      <c r="G54" s="21">
        <v>8</v>
      </c>
      <c r="H54" s="21">
        <v>10</v>
      </c>
      <c r="I54" s="38">
        <v>10</v>
      </c>
      <c r="J54" s="38">
        <v>10</v>
      </c>
      <c r="K54" s="38">
        <v>10</v>
      </c>
      <c r="L54" s="38">
        <v>10</v>
      </c>
      <c r="M54" s="38">
        <v>10</v>
      </c>
      <c r="N54" s="38">
        <v>10</v>
      </c>
      <c r="O54" s="38">
        <v>10</v>
      </c>
      <c r="P54" s="38">
        <v>10</v>
      </c>
      <c r="Q54" s="38">
        <v>10</v>
      </c>
      <c r="R54" s="38">
        <v>10</v>
      </c>
      <c r="S54" s="38">
        <v>10</v>
      </c>
      <c r="T54" s="38">
        <v>10</v>
      </c>
      <c r="U54" s="38">
        <v>10</v>
      </c>
      <c r="V54" s="38">
        <v>10</v>
      </c>
      <c r="W54" s="38">
        <v>10</v>
      </c>
      <c r="X54" s="38">
        <v>10</v>
      </c>
      <c r="Y54" s="38">
        <v>10</v>
      </c>
      <c r="Z54" s="38">
        <v>10</v>
      </c>
      <c r="AA54" s="38">
        <v>10</v>
      </c>
      <c r="AB54" s="38">
        <v>10</v>
      </c>
      <c r="AC54" s="38">
        <v>10</v>
      </c>
      <c r="AD54" s="83">
        <v>8</v>
      </c>
      <c r="AE54" s="38">
        <v>0</v>
      </c>
      <c r="AF54" s="38">
        <v>0</v>
      </c>
      <c r="AG54" s="38">
        <v>0</v>
      </c>
      <c r="AH54" s="38">
        <v>0</v>
      </c>
      <c r="AI54" s="38">
        <v>0</v>
      </c>
      <c r="AJ54" s="38">
        <v>0</v>
      </c>
      <c r="AK54" s="38">
        <v>0</v>
      </c>
      <c r="AL54" s="38">
        <v>0</v>
      </c>
      <c r="AM54" s="21">
        <v>0</v>
      </c>
      <c r="AN54" s="21">
        <v>0</v>
      </c>
      <c r="AO54" s="21">
        <v>0</v>
      </c>
    </row>
    <row r="55" spans="1:41" ht="16.8" x14ac:dyDescent="0.3">
      <c r="A55" s="69"/>
      <c r="B55" s="72"/>
      <c r="C55" s="44"/>
      <c r="D55" s="44"/>
      <c r="E55" s="44"/>
      <c r="F55" s="44"/>
      <c r="G55" s="21"/>
      <c r="H55" s="21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22">
        <v>-2</v>
      </c>
      <c r="AE55" s="38">
        <v>0</v>
      </c>
      <c r="AF55" s="38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</row>
    <row r="56" spans="1:41" ht="16.8" x14ac:dyDescent="0.3">
      <c r="A56" s="69"/>
      <c r="B56" s="50" t="s">
        <v>23</v>
      </c>
      <c r="C56" s="45" t="s">
        <v>128</v>
      </c>
      <c r="D56" s="46"/>
      <c r="E56" s="41" t="s">
        <v>72</v>
      </c>
      <c r="F56" s="42"/>
      <c r="G56" s="21">
        <v>1</v>
      </c>
      <c r="H56" s="21">
        <v>1</v>
      </c>
      <c r="I56" s="38">
        <v>1</v>
      </c>
      <c r="J56" s="38">
        <v>1</v>
      </c>
      <c r="K56" s="38">
        <v>1</v>
      </c>
      <c r="L56" s="38">
        <v>1</v>
      </c>
      <c r="M56" s="38">
        <v>1</v>
      </c>
      <c r="N56" s="38">
        <v>1</v>
      </c>
      <c r="O56" s="38">
        <v>1</v>
      </c>
      <c r="P56" s="38">
        <v>1</v>
      </c>
      <c r="Q56" s="38">
        <v>1</v>
      </c>
      <c r="R56" s="38">
        <v>1</v>
      </c>
      <c r="S56" s="38">
        <v>1</v>
      </c>
      <c r="T56" s="38">
        <v>1</v>
      </c>
      <c r="U56" s="38">
        <v>1</v>
      </c>
      <c r="V56" s="38">
        <v>1</v>
      </c>
      <c r="W56" s="38">
        <v>1</v>
      </c>
      <c r="X56" s="38">
        <v>1</v>
      </c>
      <c r="Y56" s="38">
        <v>1</v>
      </c>
      <c r="Z56" s="38">
        <v>1</v>
      </c>
      <c r="AA56" s="38">
        <v>1</v>
      </c>
      <c r="AB56" s="38">
        <v>1</v>
      </c>
      <c r="AC56" s="38">
        <v>1</v>
      </c>
      <c r="AD56" s="38">
        <v>1</v>
      </c>
      <c r="AE56" s="38">
        <v>1</v>
      </c>
      <c r="AF56" s="83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</row>
    <row r="57" spans="1:41" ht="16.8" x14ac:dyDescent="0.3">
      <c r="A57" s="69"/>
      <c r="B57" s="50"/>
      <c r="C57" s="40" t="s">
        <v>129</v>
      </c>
      <c r="D57" s="40"/>
      <c r="E57" s="41" t="s">
        <v>72</v>
      </c>
      <c r="F57" s="42"/>
      <c r="G57" s="21">
        <v>1</v>
      </c>
      <c r="H57" s="21">
        <v>1</v>
      </c>
      <c r="I57" s="38">
        <v>1</v>
      </c>
      <c r="J57" s="38">
        <v>1</v>
      </c>
      <c r="K57" s="38">
        <v>1</v>
      </c>
      <c r="L57" s="38">
        <v>1</v>
      </c>
      <c r="M57" s="38">
        <v>1</v>
      </c>
      <c r="N57" s="38">
        <v>1</v>
      </c>
      <c r="O57" s="38">
        <v>1</v>
      </c>
      <c r="P57" s="38">
        <v>1</v>
      </c>
      <c r="Q57" s="38">
        <v>1</v>
      </c>
      <c r="R57" s="38">
        <v>1</v>
      </c>
      <c r="S57" s="38">
        <v>1</v>
      </c>
      <c r="T57" s="38">
        <v>1</v>
      </c>
      <c r="U57" s="38">
        <v>1</v>
      </c>
      <c r="V57" s="38">
        <v>1</v>
      </c>
      <c r="W57" s="38">
        <v>1</v>
      </c>
      <c r="X57" s="38">
        <v>1</v>
      </c>
      <c r="Y57" s="38">
        <v>1</v>
      </c>
      <c r="Z57" s="38">
        <v>1</v>
      </c>
      <c r="AA57" s="38">
        <v>1</v>
      </c>
      <c r="AB57" s="38">
        <v>1</v>
      </c>
      <c r="AC57" s="38">
        <v>1</v>
      </c>
      <c r="AD57" s="38">
        <v>1</v>
      </c>
      <c r="AE57" s="38">
        <v>1</v>
      </c>
      <c r="AF57" s="83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</row>
    <row r="58" spans="1:41" ht="16.8" x14ac:dyDescent="0.3">
      <c r="A58" s="69"/>
      <c r="B58" s="50"/>
      <c r="C58" s="47" t="s">
        <v>130</v>
      </c>
      <c r="D58" s="48"/>
      <c r="E58" s="41" t="s">
        <v>70</v>
      </c>
      <c r="F58" s="42"/>
      <c r="G58" s="21">
        <v>1</v>
      </c>
      <c r="H58" s="21">
        <v>1</v>
      </c>
      <c r="I58" s="38">
        <v>1</v>
      </c>
      <c r="J58" s="38">
        <v>1</v>
      </c>
      <c r="K58" s="38">
        <v>1</v>
      </c>
      <c r="L58" s="38">
        <v>1</v>
      </c>
      <c r="M58" s="38">
        <v>1</v>
      </c>
      <c r="N58" s="38">
        <v>1</v>
      </c>
      <c r="O58" s="38">
        <v>1</v>
      </c>
      <c r="P58" s="38">
        <v>1</v>
      </c>
      <c r="Q58" s="38">
        <v>1</v>
      </c>
      <c r="R58" s="38">
        <v>1</v>
      </c>
      <c r="S58" s="38">
        <v>1</v>
      </c>
      <c r="T58" s="38">
        <v>1</v>
      </c>
      <c r="U58" s="38">
        <v>1</v>
      </c>
      <c r="V58" s="38">
        <v>1</v>
      </c>
      <c r="W58" s="38">
        <v>1</v>
      </c>
      <c r="X58" s="38">
        <v>1</v>
      </c>
      <c r="Y58" s="38">
        <v>1</v>
      </c>
      <c r="Z58" s="38">
        <v>1</v>
      </c>
      <c r="AA58" s="38">
        <v>1</v>
      </c>
      <c r="AB58" s="38">
        <v>1</v>
      </c>
      <c r="AC58" s="38">
        <v>1</v>
      </c>
      <c r="AD58" s="38">
        <v>1</v>
      </c>
      <c r="AE58" s="82">
        <v>1</v>
      </c>
      <c r="AF58" s="83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</row>
    <row r="59" spans="1:41" ht="16.8" x14ac:dyDescent="0.3">
      <c r="A59" s="69"/>
      <c r="B59" s="50"/>
      <c r="C59" s="40" t="s">
        <v>131</v>
      </c>
      <c r="D59" s="40"/>
      <c r="E59" s="41" t="s">
        <v>72</v>
      </c>
      <c r="F59" s="42"/>
      <c r="G59" s="21">
        <v>1</v>
      </c>
      <c r="H59" s="21">
        <v>1</v>
      </c>
      <c r="I59" s="38">
        <v>1</v>
      </c>
      <c r="J59" s="38">
        <v>1</v>
      </c>
      <c r="K59" s="38">
        <v>1</v>
      </c>
      <c r="L59" s="38">
        <v>1</v>
      </c>
      <c r="M59" s="38">
        <v>1</v>
      </c>
      <c r="N59" s="38">
        <v>1</v>
      </c>
      <c r="O59" s="38">
        <v>1</v>
      </c>
      <c r="P59" s="38">
        <v>1</v>
      </c>
      <c r="Q59" s="38">
        <v>1</v>
      </c>
      <c r="R59" s="38">
        <v>1</v>
      </c>
      <c r="S59" s="38">
        <v>1</v>
      </c>
      <c r="T59" s="38">
        <v>1</v>
      </c>
      <c r="U59" s="38">
        <v>1</v>
      </c>
      <c r="V59" s="38">
        <v>1</v>
      </c>
      <c r="W59" s="38">
        <v>1</v>
      </c>
      <c r="X59" s="38">
        <v>1</v>
      </c>
      <c r="Y59" s="38">
        <v>1</v>
      </c>
      <c r="Z59" s="38">
        <v>1</v>
      </c>
      <c r="AA59" s="38">
        <v>1</v>
      </c>
      <c r="AB59" s="38">
        <v>0</v>
      </c>
      <c r="AC59" s="38">
        <v>1</v>
      </c>
      <c r="AD59" s="38">
        <v>1</v>
      </c>
      <c r="AE59" s="38">
        <v>1</v>
      </c>
      <c r="AF59" s="83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</row>
    <row r="60" spans="1:41" ht="16.8" x14ac:dyDescent="0.3">
      <c r="A60" s="69"/>
      <c r="B60" s="50"/>
      <c r="C60" s="40" t="s">
        <v>132</v>
      </c>
      <c r="D60" s="40"/>
      <c r="E60" s="41" t="s">
        <v>70</v>
      </c>
      <c r="F60" s="42"/>
      <c r="G60" s="21">
        <v>1</v>
      </c>
      <c r="H60" s="21">
        <v>1</v>
      </c>
      <c r="I60" s="38">
        <v>1</v>
      </c>
      <c r="J60" s="38">
        <v>1</v>
      </c>
      <c r="K60" s="38">
        <v>1</v>
      </c>
      <c r="L60" s="38">
        <v>1</v>
      </c>
      <c r="M60" s="38">
        <v>1</v>
      </c>
      <c r="N60" s="38">
        <v>1</v>
      </c>
      <c r="O60" s="38">
        <v>1</v>
      </c>
      <c r="P60" s="38">
        <v>1</v>
      </c>
      <c r="Q60" s="38">
        <v>1</v>
      </c>
      <c r="R60" s="38">
        <v>1</v>
      </c>
      <c r="S60" s="38">
        <v>1</v>
      </c>
      <c r="T60" s="38">
        <v>1</v>
      </c>
      <c r="U60" s="38">
        <v>1</v>
      </c>
      <c r="V60" s="38">
        <v>1</v>
      </c>
      <c r="W60" s="38">
        <v>1</v>
      </c>
      <c r="X60" s="38">
        <v>1</v>
      </c>
      <c r="Y60" s="38">
        <v>1</v>
      </c>
      <c r="Z60" s="38">
        <v>1</v>
      </c>
      <c r="AA60" s="38">
        <v>1</v>
      </c>
      <c r="AB60" s="38">
        <v>1</v>
      </c>
      <c r="AC60" s="38">
        <v>1</v>
      </c>
      <c r="AD60" s="38">
        <v>1</v>
      </c>
      <c r="AE60" s="38">
        <v>1</v>
      </c>
      <c r="AF60" s="38">
        <v>1</v>
      </c>
      <c r="AG60" s="83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</row>
    <row r="61" spans="1:41" ht="16.8" x14ac:dyDescent="0.3">
      <c r="A61" s="69"/>
      <c r="B61" s="50"/>
      <c r="C61" s="40" t="s">
        <v>133</v>
      </c>
      <c r="D61" s="40"/>
      <c r="E61" s="41" t="s">
        <v>71</v>
      </c>
      <c r="F61" s="42"/>
      <c r="G61" s="21">
        <v>1</v>
      </c>
      <c r="H61" s="21">
        <v>1</v>
      </c>
      <c r="I61" s="38">
        <v>1</v>
      </c>
      <c r="J61" s="38">
        <v>1</v>
      </c>
      <c r="K61" s="38">
        <v>1</v>
      </c>
      <c r="L61" s="38">
        <v>1</v>
      </c>
      <c r="M61" s="38">
        <v>1</v>
      </c>
      <c r="N61" s="38">
        <v>1</v>
      </c>
      <c r="O61" s="38">
        <v>1</v>
      </c>
      <c r="P61" s="38">
        <v>1</v>
      </c>
      <c r="Q61" s="38">
        <v>1</v>
      </c>
      <c r="R61" s="38">
        <v>1</v>
      </c>
      <c r="S61" s="38">
        <v>1</v>
      </c>
      <c r="T61" s="38">
        <v>1</v>
      </c>
      <c r="U61" s="38">
        <v>1</v>
      </c>
      <c r="V61" s="38">
        <v>1</v>
      </c>
      <c r="W61" s="38">
        <v>1</v>
      </c>
      <c r="X61" s="38">
        <v>1</v>
      </c>
      <c r="Y61" s="38">
        <v>1</v>
      </c>
      <c r="Z61" s="38">
        <v>1</v>
      </c>
      <c r="AA61" s="38">
        <v>1</v>
      </c>
      <c r="AB61" s="38">
        <v>1</v>
      </c>
      <c r="AC61" s="38">
        <v>1</v>
      </c>
      <c r="AD61" s="38">
        <v>1</v>
      </c>
      <c r="AE61" s="38">
        <v>1</v>
      </c>
      <c r="AF61" s="38">
        <v>1</v>
      </c>
      <c r="AG61" s="21">
        <v>1</v>
      </c>
      <c r="AH61" s="83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</row>
    <row r="62" spans="1:41" ht="16.8" x14ac:dyDescent="0.3">
      <c r="A62" s="69"/>
      <c r="B62" s="50"/>
      <c r="C62" s="40" t="s">
        <v>134</v>
      </c>
      <c r="D62" s="40"/>
      <c r="E62" s="41" t="s">
        <v>71</v>
      </c>
      <c r="F62" s="42"/>
      <c r="G62" s="21">
        <v>3</v>
      </c>
      <c r="H62" s="21">
        <v>1</v>
      </c>
      <c r="I62" s="38">
        <v>1</v>
      </c>
      <c r="J62" s="38">
        <v>1</v>
      </c>
      <c r="K62" s="38">
        <v>1</v>
      </c>
      <c r="L62" s="38">
        <v>1</v>
      </c>
      <c r="M62" s="38">
        <v>1</v>
      </c>
      <c r="N62" s="38">
        <v>1</v>
      </c>
      <c r="O62" s="38">
        <v>1</v>
      </c>
      <c r="P62" s="38">
        <v>1</v>
      </c>
      <c r="Q62" s="38">
        <v>1</v>
      </c>
      <c r="R62" s="38">
        <v>1</v>
      </c>
      <c r="S62" s="38">
        <v>1</v>
      </c>
      <c r="T62" s="38">
        <v>1</v>
      </c>
      <c r="U62" s="38">
        <v>1</v>
      </c>
      <c r="V62" s="38">
        <v>1</v>
      </c>
      <c r="W62" s="38">
        <v>1</v>
      </c>
      <c r="X62" s="38">
        <v>1</v>
      </c>
      <c r="Y62" s="38">
        <v>1</v>
      </c>
      <c r="Z62" s="38">
        <v>1</v>
      </c>
      <c r="AA62" s="38">
        <v>1</v>
      </c>
      <c r="AB62" s="38">
        <v>1</v>
      </c>
      <c r="AC62" s="38">
        <v>1</v>
      </c>
      <c r="AD62" s="38">
        <v>1</v>
      </c>
      <c r="AE62" s="38">
        <v>1</v>
      </c>
      <c r="AF62" s="38">
        <v>1</v>
      </c>
      <c r="AG62" s="21">
        <v>1</v>
      </c>
      <c r="AH62" s="83">
        <v>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</row>
    <row r="63" spans="1:41" ht="16.8" x14ac:dyDescent="0.3">
      <c r="A63" s="69"/>
      <c r="B63" s="50"/>
      <c r="C63" s="40" t="s">
        <v>135</v>
      </c>
      <c r="D63" s="40"/>
      <c r="E63" s="41" t="s">
        <v>71</v>
      </c>
      <c r="F63" s="42"/>
      <c r="G63" s="21"/>
      <c r="H63" s="21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21"/>
      <c r="AH63" s="22">
        <v>2</v>
      </c>
      <c r="AI63" s="21"/>
      <c r="AJ63" s="21"/>
      <c r="AK63" s="21"/>
      <c r="AL63" s="21"/>
      <c r="AM63" s="21"/>
      <c r="AN63" s="21"/>
      <c r="AO63" s="21"/>
    </row>
    <row r="64" spans="1:41" ht="16.8" x14ac:dyDescent="0.3">
      <c r="A64" s="69"/>
      <c r="B64" s="50"/>
      <c r="C64" s="40" t="s">
        <v>136</v>
      </c>
      <c r="D64" s="40"/>
      <c r="E64" s="41" t="s">
        <v>71</v>
      </c>
      <c r="F64" s="42"/>
      <c r="G64" s="21">
        <v>1</v>
      </c>
      <c r="H64" s="21">
        <v>1</v>
      </c>
      <c r="I64" s="38">
        <v>1</v>
      </c>
      <c r="J64" s="38">
        <v>1</v>
      </c>
      <c r="K64" s="38">
        <v>1</v>
      </c>
      <c r="L64" s="38">
        <v>1</v>
      </c>
      <c r="M64" s="38">
        <v>1</v>
      </c>
      <c r="N64" s="38">
        <v>1</v>
      </c>
      <c r="O64" s="38">
        <v>1</v>
      </c>
      <c r="P64" s="38">
        <v>1</v>
      </c>
      <c r="Q64" s="38">
        <v>1</v>
      </c>
      <c r="R64" s="38">
        <v>1</v>
      </c>
      <c r="S64" s="38">
        <v>1</v>
      </c>
      <c r="T64" s="38">
        <v>1</v>
      </c>
      <c r="U64" s="38">
        <v>1</v>
      </c>
      <c r="V64" s="38">
        <v>1</v>
      </c>
      <c r="W64" s="38">
        <v>1</v>
      </c>
      <c r="X64" s="38">
        <v>1</v>
      </c>
      <c r="Y64" s="38">
        <v>1</v>
      </c>
      <c r="Z64" s="38">
        <v>1</v>
      </c>
      <c r="AA64" s="38">
        <v>1</v>
      </c>
      <c r="AB64" s="38">
        <v>1</v>
      </c>
      <c r="AC64" s="38">
        <v>1</v>
      </c>
      <c r="AD64" s="38">
        <v>1</v>
      </c>
      <c r="AE64" s="38">
        <v>1</v>
      </c>
      <c r="AF64" s="38">
        <v>1</v>
      </c>
      <c r="AG64" s="21">
        <v>1</v>
      </c>
      <c r="AH64" s="83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</row>
    <row r="65" spans="1:41" ht="16.8" x14ac:dyDescent="0.3">
      <c r="A65" s="69"/>
      <c r="B65" s="50"/>
      <c r="C65" s="40" t="s">
        <v>137</v>
      </c>
      <c r="D65" s="40"/>
      <c r="E65" s="41" t="s">
        <v>71</v>
      </c>
      <c r="F65" s="42"/>
      <c r="G65" s="21">
        <v>1</v>
      </c>
      <c r="H65" s="21">
        <v>1</v>
      </c>
      <c r="I65" s="38">
        <v>1</v>
      </c>
      <c r="J65" s="38">
        <v>1</v>
      </c>
      <c r="K65" s="38">
        <v>1</v>
      </c>
      <c r="L65" s="38">
        <v>1</v>
      </c>
      <c r="M65" s="38">
        <v>1</v>
      </c>
      <c r="N65" s="38">
        <v>1</v>
      </c>
      <c r="O65" s="38">
        <v>1</v>
      </c>
      <c r="P65" s="38">
        <v>1</v>
      </c>
      <c r="Q65" s="38">
        <v>1</v>
      </c>
      <c r="R65" s="38">
        <v>1</v>
      </c>
      <c r="S65" s="38">
        <v>1</v>
      </c>
      <c r="T65" s="38">
        <v>1</v>
      </c>
      <c r="U65" s="38">
        <v>1</v>
      </c>
      <c r="V65" s="38">
        <v>1</v>
      </c>
      <c r="W65" s="38">
        <v>1</v>
      </c>
      <c r="X65" s="38">
        <v>1</v>
      </c>
      <c r="Y65" s="38">
        <v>1</v>
      </c>
      <c r="Z65" s="38">
        <v>1</v>
      </c>
      <c r="AA65" s="38">
        <v>1</v>
      </c>
      <c r="AB65" s="38">
        <v>1</v>
      </c>
      <c r="AC65" s="38">
        <v>1</v>
      </c>
      <c r="AD65" s="38">
        <v>1</v>
      </c>
      <c r="AE65" s="38">
        <v>1</v>
      </c>
      <c r="AF65" s="38">
        <v>1</v>
      </c>
      <c r="AG65" s="21">
        <v>1</v>
      </c>
      <c r="AH65" s="83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</row>
    <row r="66" spans="1:41" ht="16.8" x14ac:dyDescent="0.3">
      <c r="A66" s="69"/>
      <c r="B66" s="50" t="s">
        <v>24</v>
      </c>
      <c r="C66" s="45" t="s">
        <v>148</v>
      </c>
      <c r="D66" s="46"/>
      <c r="E66" s="44" t="s">
        <v>69</v>
      </c>
      <c r="F66" s="44"/>
      <c r="G66" s="21">
        <v>1</v>
      </c>
      <c r="H66" s="21">
        <v>1</v>
      </c>
      <c r="I66" s="38">
        <v>1</v>
      </c>
      <c r="J66" s="38">
        <v>1</v>
      </c>
      <c r="K66" s="38">
        <v>1</v>
      </c>
      <c r="L66" s="38">
        <v>1</v>
      </c>
      <c r="M66" s="38">
        <v>1</v>
      </c>
      <c r="N66" s="38">
        <v>1</v>
      </c>
      <c r="O66" s="38">
        <v>1</v>
      </c>
      <c r="P66" s="38">
        <v>1</v>
      </c>
      <c r="Q66" s="38">
        <v>1</v>
      </c>
      <c r="R66" s="38">
        <v>1</v>
      </c>
      <c r="S66" s="38">
        <v>1</v>
      </c>
      <c r="T66" s="38">
        <v>1</v>
      </c>
      <c r="U66" s="38">
        <v>1</v>
      </c>
      <c r="V66" s="38">
        <v>1</v>
      </c>
      <c r="W66" s="38">
        <v>1</v>
      </c>
      <c r="X66" s="38">
        <v>1</v>
      </c>
      <c r="Y66" s="38">
        <v>1</v>
      </c>
      <c r="Z66" s="38">
        <v>1</v>
      </c>
      <c r="AA66" s="38">
        <v>1</v>
      </c>
      <c r="AB66" s="38">
        <v>1</v>
      </c>
      <c r="AC66" s="38">
        <v>1</v>
      </c>
      <c r="AD66" s="38">
        <v>1</v>
      </c>
      <c r="AE66" s="38">
        <v>1</v>
      </c>
      <c r="AF66" s="38">
        <v>1</v>
      </c>
      <c r="AG66" s="21">
        <v>1</v>
      </c>
      <c r="AH66" s="83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0</v>
      </c>
    </row>
    <row r="67" spans="1:41" ht="16.8" x14ac:dyDescent="0.3">
      <c r="A67" s="69"/>
      <c r="B67" s="50"/>
      <c r="C67" s="40" t="s">
        <v>149</v>
      </c>
      <c r="D67" s="40"/>
      <c r="E67" s="44" t="s">
        <v>69</v>
      </c>
      <c r="F67" s="44"/>
      <c r="G67" s="21">
        <v>2</v>
      </c>
      <c r="H67" s="21">
        <v>2</v>
      </c>
      <c r="I67" s="38">
        <v>2</v>
      </c>
      <c r="J67" s="38">
        <v>2</v>
      </c>
      <c r="K67" s="38">
        <v>2</v>
      </c>
      <c r="L67" s="38">
        <v>2</v>
      </c>
      <c r="M67" s="38">
        <v>2</v>
      </c>
      <c r="N67" s="38">
        <v>2</v>
      </c>
      <c r="O67" s="38">
        <v>2</v>
      </c>
      <c r="P67" s="38">
        <v>2</v>
      </c>
      <c r="Q67" s="38">
        <v>2</v>
      </c>
      <c r="R67" s="38">
        <v>2</v>
      </c>
      <c r="S67" s="38">
        <v>2</v>
      </c>
      <c r="T67" s="38">
        <v>2</v>
      </c>
      <c r="U67" s="38">
        <v>2</v>
      </c>
      <c r="V67" s="38">
        <v>2</v>
      </c>
      <c r="W67" s="38">
        <v>2</v>
      </c>
      <c r="X67" s="38">
        <v>2</v>
      </c>
      <c r="Y67" s="38">
        <v>2</v>
      </c>
      <c r="Z67" s="38">
        <v>2</v>
      </c>
      <c r="AA67" s="38">
        <v>2</v>
      </c>
      <c r="AB67" s="38">
        <v>2</v>
      </c>
      <c r="AC67" s="38">
        <v>2</v>
      </c>
      <c r="AD67" s="38">
        <v>2</v>
      </c>
      <c r="AE67" s="38">
        <v>2</v>
      </c>
      <c r="AF67" s="38">
        <v>2</v>
      </c>
      <c r="AG67" s="21">
        <v>2</v>
      </c>
      <c r="AH67" s="21">
        <v>2</v>
      </c>
      <c r="AI67" s="83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</row>
    <row r="68" spans="1:41" ht="16.8" x14ac:dyDescent="0.3">
      <c r="A68" s="69"/>
      <c r="B68" s="50"/>
      <c r="C68" s="47" t="s">
        <v>150</v>
      </c>
      <c r="D68" s="48"/>
      <c r="E68" s="44" t="s">
        <v>69</v>
      </c>
      <c r="F68" s="44"/>
      <c r="G68" s="21">
        <v>2</v>
      </c>
      <c r="H68" s="21">
        <v>2</v>
      </c>
      <c r="I68" s="38">
        <v>2</v>
      </c>
      <c r="J68" s="38">
        <v>2</v>
      </c>
      <c r="K68" s="38">
        <v>2</v>
      </c>
      <c r="L68" s="38">
        <v>2</v>
      </c>
      <c r="M68" s="38">
        <v>2</v>
      </c>
      <c r="N68" s="38">
        <v>2</v>
      </c>
      <c r="O68" s="38">
        <v>2</v>
      </c>
      <c r="P68" s="38">
        <v>2</v>
      </c>
      <c r="Q68" s="38">
        <v>2</v>
      </c>
      <c r="R68" s="38">
        <v>2</v>
      </c>
      <c r="S68" s="38">
        <v>2</v>
      </c>
      <c r="T68" s="38">
        <v>2</v>
      </c>
      <c r="U68" s="38">
        <v>2</v>
      </c>
      <c r="V68" s="38">
        <v>2</v>
      </c>
      <c r="W68" s="38">
        <v>2</v>
      </c>
      <c r="X68" s="38">
        <v>2</v>
      </c>
      <c r="Y68" s="38">
        <v>2</v>
      </c>
      <c r="Z68" s="38">
        <v>2</v>
      </c>
      <c r="AA68" s="38">
        <v>2</v>
      </c>
      <c r="AB68" s="38">
        <v>2</v>
      </c>
      <c r="AC68" s="38">
        <v>2</v>
      </c>
      <c r="AD68" s="38">
        <v>2</v>
      </c>
      <c r="AE68" s="38">
        <v>2</v>
      </c>
      <c r="AF68" s="38">
        <v>2</v>
      </c>
      <c r="AG68" s="21">
        <v>2</v>
      </c>
      <c r="AH68" s="21">
        <v>2</v>
      </c>
      <c r="AI68" s="83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</row>
    <row r="69" spans="1:41" ht="16.8" x14ac:dyDescent="0.3">
      <c r="A69" s="69"/>
      <c r="B69" s="50"/>
      <c r="C69" s="40" t="s">
        <v>151</v>
      </c>
      <c r="D69" s="40"/>
      <c r="E69" s="44" t="s">
        <v>69</v>
      </c>
      <c r="F69" s="44"/>
      <c r="G69" s="21">
        <v>1</v>
      </c>
      <c r="H69" s="21">
        <v>1</v>
      </c>
      <c r="I69" s="38">
        <v>1</v>
      </c>
      <c r="J69" s="38">
        <v>1</v>
      </c>
      <c r="K69" s="38">
        <v>1</v>
      </c>
      <c r="L69" s="38">
        <v>1</v>
      </c>
      <c r="M69" s="38">
        <v>1</v>
      </c>
      <c r="N69" s="38">
        <v>1</v>
      </c>
      <c r="O69" s="38">
        <v>1</v>
      </c>
      <c r="P69" s="38">
        <v>1</v>
      </c>
      <c r="Q69" s="38">
        <v>1</v>
      </c>
      <c r="R69" s="38">
        <v>1</v>
      </c>
      <c r="S69" s="38">
        <v>1</v>
      </c>
      <c r="T69" s="38">
        <v>1</v>
      </c>
      <c r="U69" s="38">
        <v>1</v>
      </c>
      <c r="V69" s="38">
        <v>1</v>
      </c>
      <c r="W69" s="38">
        <v>1</v>
      </c>
      <c r="X69" s="38">
        <v>1</v>
      </c>
      <c r="Y69" s="38">
        <v>1</v>
      </c>
      <c r="Z69" s="38">
        <v>1</v>
      </c>
      <c r="AA69" s="38">
        <v>1</v>
      </c>
      <c r="AB69" s="38">
        <v>1</v>
      </c>
      <c r="AC69" s="38">
        <v>1</v>
      </c>
      <c r="AD69" s="38">
        <v>1</v>
      </c>
      <c r="AE69" s="38">
        <v>1</v>
      </c>
      <c r="AF69" s="38">
        <v>1</v>
      </c>
      <c r="AG69" s="38">
        <v>1</v>
      </c>
      <c r="AH69" s="38">
        <v>1</v>
      </c>
      <c r="AI69" s="38">
        <v>1</v>
      </c>
      <c r="AJ69" s="83">
        <v>0</v>
      </c>
      <c r="AK69" s="21">
        <v>0</v>
      </c>
      <c r="AL69" s="21">
        <v>0</v>
      </c>
      <c r="AM69" s="21">
        <v>0</v>
      </c>
      <c r="AN69" s="9"/>
      <c r="AO69" s="9"/>
    </row>
    <row r="70" spans="1:41" ht="16.8" x14ac:dyDescent="0.3">
      <c r="A70" s="69"/>
      <c r="B70" s="50"/>
      <c r="C70" s="40" t="s">
        <v>152</v>
      </c>
      <c r="D70" s="40"/>
      <c r="E70" s="44" t="s">
        <v>69</v>
      </c>
      <c r="F70" s="44"/>
      <c r="G70" s="21">
        <v>1</v>
      </c>
      <c r="H70" s="21">
        <v>1</v>
      </c>
      <c r="I70" s="38">
        <v>1</v>
      </c>
      <c r="J70" s="38">
        <v>1</v>
      </c>
      <c r="K70" s="38">
        <v>1</v>
      </c>
      <c r="L70" s="38">
        <v>1</v>
      </c>
      <c r="M70" s="38">
        <v>1</v>
      </c>
      <c r="N70" s="38">
        <v>1</v>
      </c>
      <c r="O70" s="38">
        <v>1</v>
      </c>
      <c r="P70" s="38">
        <v>1</v>
      </c>
      <c r="Q70" s="38">
        <v>1</v>
      </c>
      <c r="R70" s="38">
        <v>1</v>
      </c>
      <c r="S70" s="38">
        <v>1</v>
      </c>
      <c r="T70" s="38">
        <v>1</v>
      </c>
      <c r="U70" s="38">
        <v>1</v>
      </c>
      <c r="V70" s="38">
        <v>1</v>
      </c>
      <c r="W70" s="38">
        <v>1</v>
      </c>
      <c r="X70" s="38">
        <v>1</v>
      </c>
      <c r="Y70" s="38">
        <v>1</v>
      </c>
      <c r="Z70" s="38">
        <v>1</v>
      </c>
      <c r="AA70" s="38">
        <v>1</v>
      </c>
      <c r="AB70" s="38">
        <v>1</v>
      </c>
      <c r="AC70" s="38">
        <v>1</v>
      </c>
      <c r="AD70" s="38">
        <v>1</v>
      </c>
      <c r="AE70" s="38">
        <v>1</v>
      </c>
      <c r="AF70" s="38">
        <v>1</v>
      </c>
      <c r="AG70" s="38">
        <v>1</v>
      </c>
      <c r="AH70" s="38">
        <v>1</v>
      </c>
      <c r="AI70" s="38">
        <v>1</v>
      </c>
      <c r="AJ70" s="83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</row>
    <row r="71" spans="1:41" ht="16.8" x14ac:dyDescent="0.3">
      <c r="A71" s="69"/>
      <c r="B71" s="50"/>
      <c r="C71" s="40" t="s">
        <v>153</v>
      </c>
      <c r="D71" s="40"/>
      <c r="E71" s="44" t="s">
        <v>69</v>
      </c>
      <c r="F71" s="44"/>
      <c r="G71" s="21">
        <v>1</v>
      </c>
      <c r="H71" s="21">
        <v>1</v>
      </c>
      <c r="I71" s="38">
        <v>1</v>
      </c>
      <c r="J71" s="38">
        <v>1</v>
      </c>
      <c r="K71" s="38">
        <v>1</v>
      </c>
      <c r="L71" s="38">
        <v>1</v>
      </c>
      <c r="M71" s="38">
        <v>1</v>
      </c>
      <c r="N71" s="38">
        <v>1</v>
      </c>
      <c r="O71" s="38">
        <v>1</v>
      </c>
      <c r="P71" s="38">
        <v>1</v>
      </c>
      <c r="Q71" s="38">
        <v>1</v>
      </c>
      <c r="R71" s="38">
        <v>1</v>
      </c>
      <c r="S71" s="38">
        <v>1</v>
      </c>
      <c r="T71" s="38">
        <v>1</v>
      </c>
      <c r="U71" s="38">
        <v>1</v>
      </c>
      <c r="V71" s="38">
        <v>1</v>
      </c>
      <c r="W71" s="38">
        <v>1</v>
      </c>
      <c r="X71" s="38">
        <v>1</v>
      </c>
      <c r="Y71" s="38">
        <v>1</v>
      </c>
      <c r="Z71" s="38">
        <v>1</v>
      </c>
      <c r="AA71" s="38">
        <v>1</v>
      </c>
      <c r="AB71" s="38">
        <v>1</v>
      </c>
      <c r="AC71" s="38">
        <v>1</v>
      </c>
      <c r="AD71" s="38">
        <v>1</v>
      </c>
      <c r="AE71" s="38">
        <v>1</v>
      </c>
      <c r="AF71" s="38">
        <v>1</v>
      </c>
      <c r="AG71" s="38">
        <v>1</v>
      </c>
      <c r="AH71" s="38">
        <v>1</v>
      </c>
      <c r="AI71" s="38">
        <v>1</v>
      </c>
      <c r="AJ71" s="83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</row>
    <row r="72" spans="1:41" ht="16.8" x14ac:dyDescent="0.3">
      <c r="A72" s="69"/>
      <c r="B72" s="50"/>
      <c r="C72" s="40" t="s">
        <v>154</v>
      </c>
      <c r="D72" s="40"/>
      <c r="E72" s="44" t="s">
        <v>59</v>
      </c>
      <c r="F72" s="44"/>
      <c r="G72" s="21">
        <v>1</v>
      </c>
      <c r="H72" s="21">
        <v>1</v>
      </c>
      <c r="I72" s="38">
        <v>1</v>
      </c>
      <c r="J72" s="38">
        <v>1</v>
      </c>
      <c r="K72" s="38">
        <v>1</v>
      </c>
      <c r="L72" s="38">
        <v>1</v>
      </c>
      <c r="M72" s="38">
        <v>1</v>
      </c>
      <c r="N72" s="38">
        <v>1</v>
      </c>
      <c r="O72" s="38">
        <v>1</v>
      </c>
      <c r="P72" s="38">
        <v>1</v>
      </c>
      <c r="Q72" s="38">
        <v>1</v>
      </c>
      <c r="R72" s="38">
        <v>1</v>
      </c>
      <c r="S72" s="38">
        <v>1</v>
      </c>
      <c r="T72" s="38">
        <v>1</v>
      </c>
      <c r="U72" s="38">
        <v>1</v>
      </c>
      <c r="V72" s="38">
        <v>1</v>
      </c>
      <c r="W72" s="38">
        <v>1</v>
      </c>
      <c r="X72" s="38">
        <v>1</v>
      </c>
      <c r="Y72" s="38">
        <v>1</v>
      </c>
      <c r="Z72" s="38">
        <v>1</v>
      </c>
      <c r="AA72" s="38">
        <v>1</v>
      </c>
      <c r="AB72" s="38">
        <v>1</v>
      </c>
      <c r="AC72" s="38">
        <v>1</v>
      </c>
      <c r="AD72" s="38">
        <v>1</v>
      </c>
      <c r="AE72" s="38">
        <v>1</v>
      </c>
      <c r="AF72" s="38">
        <v>1</v>
      </c>
      <c r="AG72" s="38">
        <v>1</v>
      </c>
      <c r="AH72" s="38">
        <v>1</v>
      </c>
      <c r="AI72" s="38">
        <v>1</v>
      </c>
      <c r="AJ72" s="21">
        <v>1</v>
      </c>
      <c r="AK72" s="83">
        <v>0</v>
      </c>
      <c r="AL72" s="21">
        <v>0</v>
      </c>
      <c r="AM72" s="21">
        <v>0</v>
      </c>
      <c r="AN72" s="21">
        <v>0</v>
      </c>
      <c r="AO72" s="21">
        <v>0</v>
      </c>
    </row>
    <row r="73" spans="1:41" ht="16.8" x14ac:dyDescent="0.3">
      <c r="A73" s="69"/>
      <c r="B73" s="50"/>
      <c r="C73" s="40" t="s">
        <v>155</v>
      </c>
      <c r="D73" s="40"/>
      <c r="E73" s="44" t="s">
        <v>59</v>
      </c>
      <c r="F73" s="44"/>
      <c r="G73" s="21">
        <v>1</v>
      </c>
      <c r="H73" s="21">
        <v>2</v>
      </c>
      <c r="I73" s="38">
        <v>2</v>
      </c>
      <c r="J73" s="38">
        <v>2</v>
      </c>
      <c r="K73" s="38">
        <v>2</v>
      </c>
      <c r="L73" s="38">
        <v>2</v>
      </c>
      <c r="M73" s="38">
        <v>2</v>
      </c>
      <c r="N73" s="38">
        <v>2</v>
      </c>
      <c r="O73" s="38">
        <v>2</v>
      </c>
      <c r="P73" s="38">
        <v>2</v>
      </c>
      <c r="Q73" s="38">
        <v>2</v>
      </c>
      <c r="R73" s="38">
        <v>2</v>
      </c>
      <c r="S73" s="38">
        <v>2</v>
      </c>
      <c r="T73" s="38">
        <v>2</v>
      </c>
      <c r="U73" s="38">
        <v>2</v>
      </c>
      <c r="V73" s="38">
        <v>2</v>
      </c>
      <c r="W73" s="38">
        <v>2</v>
      </c>
      <c r="X73" s="38">
        <v>2</v>
      </c>
      <c r="Y73" s="38">
        <v>2</v>
      </c>
      <c r="Z73" s="38">
        <v>2</v>
      </c>
      <c r="AA73" s="38">
        <v>1</v>
      </c>
      <c r="AB73" s="38">
        <v>2</v>
      </c>
      <c r="AC73" s="38">
        <v>2</v>
      </c>
      <c r="AD73" s="38">
        <v>2</v>
      </c>
      <c r="AE73" s="38">
        <v>2</v>
      </c>
      <c r="AF73" s="38">
        <v>2</v>
      </c>
      <c r="AG73" s="38">
        <v>2</v>
      </c>
      <c r="AH73" s="38">
        <v>2</v>
      </c>
      <c r="AI73" s="38">
        <v>2</v>
      </c>
      <c r="AJ73" s="38">
        <v>2</v>
      </c>
      <c r="AK73" s="83">
        <v>0</v>
      </c>
      <c r="AL73" s="21">
        <v>0</v>
      </c>
      <c r="AM73" s="21">
        <v>0</v>
      </c>
      <c r="AN73" s="21">
        <v>0</v>
      </c>
      <c r="AO73" s="21">
        <v>0</v>
      </c>
    </row>
    <row r="74" spans="1:41" ht="16.8" x14ac:dyDescent="0.3">
      <c r="A74" s="69"/>
      <c r="B74" s="50"/>
      <c r="C74" s="40" t="s">
        <v>156</v>
      </c>
      <c r="D74" s="40"/>
      <c r="E74" s="44" t="s">
        <v>59</v>
      </c>
      <c r="F74" s="44"/>
      <c r="G74" s="21"/>
      <c r="H74" s="21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21"/>
      <c r="AH74" s="21"/>
      <c r="AI74" s="21"/>
      <c r="AJ74" s="22">
        <v>1</v>
      </c>
      <c r="AK74" s="21"/>
      <c r="AL74" s="21"/>
      <c r="AM74" s="21"/>
      <c r="AN74" s="21"/>
      <c r="AO74" s="21"/>
    </row>
    <row r="75" spans="1:41" ht="16.8" x14ac:dyDescent="0.3">
      <c r="A75" s="69"/>
      <c r="B75" s="50"/>
      <c r="C75" s="40" t="s">
        <v>157</v>
      </c>
      <c r="D75" s="40"/>
      <c r="E75" s="44" t="s">
        <v>59</v>
      </c>
      <c r="F75" s="44"/>
      <c r="G75" s="21">
        <v>1</v>
      </c>
      <c r="H75" s="21">
        <v>1</v>
      </c>
      <c r="I75" s="38">
        <v>1</v>
      </c>
      <c r="J75" s="38">
        <v>1</v>
      </c>
      <c r="K75" s="38">
        <v>1</v>
      </c>
      <c r="L75" s="38">
        <v>1</v>
      </c>
      <c r="M75" s="38">
        <v>1</v>
      </c>
      <c r="N75" s="38">
        <v>1</v>
      </c>
      <c r="O75" s="38">
        <v>1</v>
      </c>
      <c r="P75" s="38">
        <v>1</v>
      </c>
      <c r="Q75" s="38">
        <v>1</v>
      </c>
      <c r="R75" s="38">
        <v>1</v>
      </c>
      <c r="S75" s="38">
        <v>1</v>
      </c>
      <c r="T75" s="38">
        <v>1</v>
      </c>
      <c r="U75" s="38">
        <v>1</v>
      </c>
      <c r="V75" s="38">
        <v>1</v>
      </c>
      <c r="W75" s="38">
        <v>1</v>
      </c>
      <c r="X75" s="38">
        <v>1</v>
      </c>
      <c r="Y75" s="38">
        <v>1</v>
      </c>
      <c r="Z75" s="38">
        <v>1</v>
      </c>
      <c r="AA75" s="38">
        <v>1</v>
      </c>
      <c r="AB75" s="38">
        <v>1</v>
      </c>
      <c r="AC75" s="38">
        <v>1</v>
      </c>
      <c r="AD75" s="38">
        <v>1</v>
      </c>
      <c r="AE75" s="38">
        <v>1</v>
      </c>
      <c r="AF75" s="38">
        <v>1</v>
      </c>
      <c r="AG75" s="38">
        <v>1</v>
      </c>
      <c r="AH75" s="38">
        <v>1</v>
      </c>
      <c r="AI75" s="38">
        <v>1</v>
      </c>
      <c r="AJ75" s="21">
        <v>1</v>
      </c>
      <c r="AK75" s="83">
        <v>0</v>
      </c>
      <c r="AL75" s="21">
        <v>0</v>
      </c>
      <c r="AM75" s="21">
        <v>0</v>
      </c>
      <c r="AN75" s="21">
        <v>0</v>
      </c>
      <c r="AO75" s="21">
        <v>0</v>
      </c>
    </row>
    <row r="76" spans="1:41" ht="16.8" x14ac:dyDescent="0.3">
      <c r="A76" s="69"/>
      <c r="B76" s="70" t="s">
        <v>31</v>
      </c>
      <c r="C76" s="45" t="s">
        <v>138</v>
      </c>
      <c r="D76" s="46"/>
      <c r="E76" s="43" t="s">
        <v>49</v>
      </c>
      <c r="F76" s="43"/>
      <c r="G76" s="21">
        <v>1</v>
      </c>
      <c r="H76" s="21">
        <v>1</v>
      </c>
      <c r="I76" s="38">
        <v>1</v>
      </c>
      <c r="J76" s="38">
        <v>1</v>
      </c>
      <c r="K76" s="38">
        <v>1</v>
      </c>
      <c r="L76" s="38">
        <v>1</v>
      </c>
      <c r="M76" s="38">
        <v>1</v>
      </c>
      <c r="N76" s="38">
        <v>1</v>
      </c>
      <c r="O76" s="38">
        <v>1</v>
      </c>
      <c r="P76" s="38">
        <v>1</v>
      </c>
      <c r="Q76" s="38">
        <v>1</v>
      </c>
      <c r="R76" s="38">
        <v>1</v>
      </c>
      <c r="S76" s="38">
        <v>1</v>
      </c>
      <c r="T76" s="38">
        <v>1</v>
      </c>
      <c r="U76" s="38">
        <v>1</v>
      </c>
      <c r="V76" s="38">
        <v>1</v>
      </c>
      <c r="W76" s="38">
        <v>1</v>
      </c>
      <c r="X76" s="38">
        <v>1</v>
      </c>
      <c r="Y76" s="38">
        <v>1</v>
      </c>
      <c r="Z76" s="38">
        <v>1</v>
      </c>
      <c r="AA76" s="38">
        <v>1</v>
      </c>
      <c r="AB76" s="38">
        <v>1</v>
      </c>
      <c r="AC76" s="38">
        <v>1</v>
      </c>
      <c r="AD76" s="38">
        <v>1</v>
      </c>
      <c r="AE76" s="38">
        <v>1</v>
      </c>
      <c r="AF76" s="38">
        <v>1</v>
      </c>
      <c r="AG76" s="38">
        <v>1</v>
      </c>
      <c r="AH76" s="38">
        <v>1</v>
      </c>
      <c r="AI76" s="38">
        <v>1</v>
      </c>
      <c r="AJ76" s="38">
        <v>1</v>
      </c>
      <c r="AK76" s="83">
        <v>0</v>
      </c>
      <c r="AL76" s="38">
        <v>0</v>
      </c>
      <c r="AM76" s="21">
        <v>0</v>
      </c>
      <c r="AN76" s="21">
        <v>0</v>
      </c>
      <c r="AO76" s="21">
        <v>0</v>
      </c>
    </row>
    <row r="77" spans="1:41" ht="16.8" x14ac:dyDescent="0.3">
      <c r="A77" s="69"/>
      <c r="B77" s="71"/>
      <c r="C77" s="40" t="s">
        <v>139</v>
      </c>
      <c r="D77" s="40"/>
      <c r="E77" s="43" t="s">
        <v>51</v>
      </c>
      <c r="F77" s="43"/>
      <c r="G77" s="21">
        <v>3</v>
      </c>
      <c r="H77" s="21">
        <v>2</v>
      </c>
      <c r="I77" s="38">
        <v>2</v>
      </c>
      <c r="J77" s="38">
        <v>2</v>
      </c>
      <c r="K77" s="38">
        <v>2</v>
      </c>
      <c r="L77" s="38">
        <v>2</v>
      </c>
      <c r="M77" s="38">
        <v>2</v>
      </c>
      <c r="N77" s="38">
        <v>2</v>
      </c>
      <c r="O77" s="38">
        <v>2</v>
      </c>
      <c r="P77" s="38">
        <v>2</v>
      </c>
      <c r="Q77" s="38">
        <v>2</v>
      </c>
      <c r="R77" s="38">
        <v>2</v>
      </c>
      <c r="S77" s="38">
        <v>2</v>
      </c>
      <c r="T77" s="38">
        <v>2</v>
      </c>
      <c r="U77" s="38">
        <v>2</v>
      </c>
      <c r="V77" s="38">
        <v>2</v>
      </c>
      <c r="W77" s="38">
        <v>2</v>
      </c>
      <c r="X77" s="38">
        <v>2</v>
      </c>
      <c r="Y77" s="38">
        <v>2</v>
      </c>
      <c r="Z77" s="38">
        <v>2</v>
      </c>
      <c r="AA77" s="38">
        <v>2</v>
      </c>
      <c r="AB77" s="38">
        <v>2</v>
      </c>
      <c r="AC77" s="38">
        <v>2</v>
      </c>
      <c r="AD77" s="38">
        <v>2</v>
      </c>
      <c r="AE77" s="38">
        <v>2</v>
      </c>
      <c r="AF77" s="38">
        <v>2</v>
      </c>
      <c r="AG77" s="38">
        <v>2</v>
      </c>
      <c r="AH77" s="38">
        <v>2</v>
      </c>
      <c r="AI77" s="38">
        <v>2</v>
      </c>
      <c r="AJ77" s="38">
        <v>1</v>
      </c>
      <c r="AK77" s="83">
        <v>0</v>
      </c>
      <c r="AL77" s="38">
        <v>0</v>
      </c>
      <c r="AM77" s="21">
        <v>0</v>
      </c>
      <c r="AN77" s="21">
        <v>0</v>
      </c>
      <c r="AO77" s="21">
        <v>0</v>
      </c>
    </row>
    <row r="78" spans="1:41" ht="16.8" x14ac:dyDescent="0.3">
      <c r="A78" s="69"/>
      <c r="B78" s="71"/>
      <c r="C78" s="47" t="s">
        <v>140</v>
      </c>
      <c r="D78" s="48"/>
      <c r="E78" s="43"/>
      <c r="F78" s="43"/>
      <c r="G78" s="21"/>
      <c r="H78" s="21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81"/>
      <c r="AC78" s="38"/>
      <c r="AD78" s="38"/>
      <c r="AE78" s="38"/>
      <c r="AF78" s="38"/>
      <c r="AG78" s="21"/>
      <c r="AH78" s="21"/>
      <c r="AI78" s="21"/>
      <c r="AJ78" s="22">
        <v>-1</v>
      </c>
      <c r="AK78" s="21"/>
      <c r="AL78" s="21"/>
      <c r="AM78" s="21"/>
      <c r="AN78" s="21"/>
      <c r="AO78" s="21"/>
    </row>
    <row r="79" spans="1:41" ht="16.8" x14ac:dyDescent="0.3">
      <c r="A79" s="69"/>
      <c r="B79" s="71"/>
      <c r="C79" s="40" t="s">
        <v>141</v>
      </c>
      <c r="D79" s="40"/>
      <c r="E79" s="43" t="s">
        <v>50</v>
      </c>
      <c r="F79" s="43"/>
      <c r="G79" s="21">
        <v>2</v>
      </c>
      <c r="H79" s="21">
        <v>2</v>
      </c>
      <c r="I79" s="38">
        <v>2</v>
      </c>
      <c r="J79" s="38">
        <v>2</v>
      </c>
      <c r="K79" s="38">
        <v>2</v>
      </c>
      <c r="L79" s="38">
        <v>2</v>
      </c>
      <c r="M79" s="38">
        <v>2</v>
      </c>
      <c r="N79" s="38">
        <v>2</v>
      </c>
      <c r="O79" s="38">
        <v>2</v>
      </c>
      <c r="P79" s="38">
        <v>2</v>
      </c>
      <c r="Q79" s="38">
        <v>2</v>
      </c>
      <c r="R79" s="38">
        <v>2</v>
      </c>
      <c r="S79" s="38">
        <v>2</v>
      </c>
      <c r="T79" s="38">
        <v>2</v>
      </c>
      <c r="U79" s="38">
        <v>2</v>
      </c>
      <c r="V79" s="38">
        <v>2</v>
      </c>
      <c r="W79" s="38">
        <v>2</v>
      </c>
      <c r="X79" s="38">
        <v>2</v>
      </c>
      <c r="Y79" s="38">
        <v>2</v>
      </c>
      <c r="Z79" s="38">
        <v>2</v>
      </c>
      <c r="AA79" s="38">
        <v>2</v>
      </c>
      <c r="AB79" s="38">
        <v>2</v>
      </c>
      <c r="AC79" s="38">
        <v>2</v>
      </c>
      <c r="AD79" s="38">
        <v>2</v>
      </c>
      <c r="AE79" s="38">
        <v>2</v>
      </c>
      <c r="AF79" s="38">
        <v>2</v>
      </c>
      <c r="AG79" s="38">
        <v>2</v>
      </c>
      <c r="AH79" s="38">
        <v>2</v>
      </c>
      <c r="AI79" s="38">
        <v>2</v>
      </c>
      <c r="AJ79" s="38">
        <v>2</v>
      </c>
      <c r="AK79" s="83">
        <v>2</v>
      </c>
      <c r="AL79" s="38">
        <v>0</v>
      </c>
      <c r="AM79" s="21">
        <v>0</v>
      </c>
      <c r="AN79" s="21">
        <v>0</v>
      </c>
      <c r="AO79" s="21">
        <v>0</v>
      </c>
    </row>
    <row r="80" spans="1:41" ht="16.8" x14ac:dyDescent="0.3">
      <c r="A80" s="69"/>
      <c r="B80" s="71"/>
      <c r="C80" s="40" t="s">
        <v>142</v>
      </c>
      <c r="D80" s="40"/>
      <c r="E80" s="43" t="s">
        <v>52</v>
      </c>
      <c r="F80" s="43"/>
      <c r="G80" s="21">
        <v>1</v>
      </c>
      <c r="H80" s="21">
        <v>2</v>
      </c>
      <c r="I80" s="38">
        <v>2</v>
      </c>
      <c r="J80" s="38">
        <v>2</v>
      </c>
      <c r="K80" s="38">
        <v>2</v>
      </c>
      <c r="L80" s="38">
        <v>2</v>
      </c>
      <c r="M80" s="38">
        <v>2</v>
      </c>
      <c r="N80" s="38">
        <v>2</v>
      </c>
      <c r="O80" s="38">
        <v>2</v>
      </c>
      <c r="P80" s="38">
        <v>2</v>
      </c>
      <c r="Q80" s="38">
        <v>2</v>
      </c>
      <c r="R80" s="38">
        <v>2</v>
      </c>
      <c r="S80" s="38">
        <v>2</v>
      </c>
      <c r="T80" s="38">
        <v>2</v>
      </c>
      <c r="U80" s="38">
        <v>2</v>
      </c>
      <c r="V80" s="38">
        <v>2</v>
      </c>
      <c r="W80" s="38">
        <v>2</v>
      </c>
      <c r="X80" s="38">
        <v>2</v>
      </c>
      <c r="Y80" s="38">
        <v>2</v>
      </c>
      <c r="Z80" s="38">
        <v>2</v>
      </c>
      <c r="AA80" s="38">
        <v>2</v>
      </c>
      <c r="AB80" s="38">
        <v>1</v>
      </c>
      <c r="AC80" s="38">
        <v>2</v>
      </c>
      <c r="AD80" s="38">
        <v>2</v>
      </c>
      <c r="AE80" s="38">
        <v>2</v>
      </c>
      <c r="AF80" s="38">
        <v>2</v>
      </c>
      <c r="AG80" s="38">
        <v>1</v>
      </c>
      <c r="AH80" s="38">
        <v>2</v>
      </c>
      <c r="AI80" s="38">
        <v>2</v>
      </c>
      <c r="AJ80" s="38">
        <v>2</v>
      </c>
      <c r="AK80" s="83">
        <v>1</v>
      </c>
      <c r="AL80" s="82">
        <v>0</v>
      </c>
      <c r="AM80" s="21">
        <v>0</v>
      </c>
      <c r="AN80" s="21">
        <v>0</v>
      </c>
      <c r="AO80" s="21">
        <v>0</v>
      </c>
    </row>
    <row r="81" spans="1:41" ht="16.8" x14ac:dyDescent="0.3">
      <c r="A81" s="69"/>
      <c r="B81" s="71"/>
      <c r="C81" s="40" t="s">
        <v>143</v>
      </c>
      <c r="D81" s="40"/>
      <c r="E81" s="43"/>
      <c r="F81" s="43"/>
      <c r="G81" s="21"/>
      <c r="H81" s="21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81"/>
      <c r="AC81" s="38"/>
      <c r="AD81" s="38"/>
      <c r="AE81" s="38"/>
      <c r="AF81" s="38"/>
      <c r="AG81" s="21"/>
      <c r="AH81" s="21"/>
      <c r="AI81" s="21"/>
      <c r="AJ81" s="21"/>
      <c r="AK81" s="22">
        <v>-1</v>
      </c>
      <c r="AL81" s="21"/>
      <c r="AM81" s="21"/>
      <c r="AN81" s="21"/>
      <c r="AO81" s="21"/>
    </row>
    <row r="82" spans="1:41" ht="16.8" x14ac:dyDescent="0.3">
      <c r="A82" s="69"/>
      <c r="B82" s="71"/>
      <c r="C82" s="40" t="s">
        <v>144</v>
      </c>
      <c r="D82" s="40"/>
      <c r="E82" s="43" t="s">
        <v>52</v>
      </c>
      <c r="F82" s="43"/>
      <c r="G82" s="21">
        <v>2</v>
      </c>
      <c r="H82" s="21">
        <v>2</v>
      </c>
      <c r="I82" s="38">
        <v>2</v>
      </c>
      <c r="J82" s="38">
        <v>2</v>
      </c>
      <c r="K82" s="38">
        <v>2</v>
      </c>
      <c r="L82" s="38">
        <v>2</v>
      </c>
      <c r="M82" s="38">
        <v>2</v>
      </c>
      <c r="N82" s="38">
        <v>2</v>
      </c>
      <c r="O82" s="38">
        <v>2</v>
      </c>
      <c r="P82" s="38">
        <v>2</v>
      </c>
      <c r="Q82" s="38">
        <v>2</v>
      </c>
      <c r="R82" s="38">
        <v>2</v>
      </c>
      <c r="S82" s="38">
        <v>2</v>
      </c>
      <c r="T82" s="38">
        <v>2</v>
      </c>
      <c r="U82" s="38">
        <v>2</v>
      </c>
      <c r="V82" s="38">
        <v>2</v>
      </c>
      <c r="W82" s="38">
        <v>2</v>
      </c>
      <c r="X82" s="38">
        <v>2</v>
      </c>
      <c r="Y82" s="38">
        <v>2</v>
      </c>
      <c r="Z82" s="38">
        <v>2</v>
      </c>
      <c r="AA82" s="38">
        <v>2</v>
      </c>
      <c r="AB82" s="38">
        <v>2</v>
      </c>
      <c r="AC82" s="38">
        <v>2</v>
      </c>
      <c r="AD82" s="38">
        <v>2</v>
      </c>
      <c r="AE82" s="38">
        <v>2</v>
      </c>
      <c r="AF82" s="38">
        <v>2</v>
      </c>
      <c r="AG82" s="38">
        <v>2</v>
      </c>
      <c r="AH82" s="38">
        <v>2</v>
      </c>
      <c r="AI82" s="38">
        <v>2</v>
      </c>
      <c r="AJ82" s="38">
        <v>2</v>
      </c>
      <c r="AK82" s="38">
        <v>2</v>
      </c>
      <c r="AL82" s="38">
        <v>2</v>
      </c>
      <c r="AM82" s="83">
        <v>0</v>
      </c>
      <c r="AN82" s="21">
        <v>0</v>
      </c>
      <c r="AO82" s="21">
        <v>0</v>
      </c>
    </row>
    <row r="83" spans="1:41" ht="16.8" x14ac:dyDescent="0.3">
      <c r="A83" s="69"/>
      <c r="B83" s="71"/>
      <c r="C83" s="40" t="s">
        <v>145</v>
      </c>
      <c r="D83" s="40"/>
      <c r="E83" s="43" t="s">
        <v>50</v>
      </c>
      <c r="F83" s="43"/>
      <c r="G83" s="21">
        <v>1</v>
      </c>
      <c r="H83" s="21">
        <v>1</v>
      </c>
      <c r="I83" s="38">
        <v>1</v>
      </c>
      <c r="J83" s="38">
        <v>1</v>
      </c>
      <c r="K83" s="38">
        <v>1</v>
      </c>
      <c r="L83" s="38">
        <v>1</v>
      </c>
      <c r="M83" s="38">
        <v>1</v>
      </c>
      <c r="N83" s="38">
        <v>1</v>
      </c>
      <c r="O83" s="38">
        <v>1</v>
      </c>
      <c r="P83" s="38">
        <v>1</v>
      </c>
      <c r="Q83" s="38">
        <v>1</v>
      </c>
      <c r="R83" s="38">
        <v>1</v>
      </c>
      <c r="S83" s="38">
        <v>1</v>
      </c>
      <c r="T83" s="38">
        <v>1</v>
      </c>
      <c r="U83" s="38">
        <v>1</v>
      </c>
      <c r="V83" s="38">
        <v>1</v>
      </c>
      <c r="W83" s="38">
        <v>1</v>
      </c>
      <c r="X83" s="38">
        <v>1</v>
      </c>
      <c r="Y83" s="38">
        <v>1</v>
      </c>
      <c r="Z83" s="38">
        <v>1</v>
      </c>
      <c r="AA83" s="38">
        <v>1</v>
      </c>
      <c r="AB83" s="38">
        <v>1</v>
      </c>
      <c r="AC83" s="38">
        <v>1</v>
      </c>
      <c r="AD83" s="38">
        <v>1</v>
      </c>
      <c r="AE83" s="38">
        <v>1</v>
      </c>
      <c r="AF83" s="38">
        <v>1</v>
      </c>
      <c r="AG83" s="38">
        <v>1</v>
      </c>
      <c r="AH83" s="38">
        <v>1</v>
      </c>
      <c r="AI83" s="38">
        <v>1</v>
      </c>
      <c r="AJ83" s="38">
        <v>1</v>
      </c>
      <c r="AK83" s="38">
        <v>1</v>
      </c>
      <c r="AL83" s="38">
        <v>1</v>
      </c>
      <c r="AM83" s="83">
        <v>0</v>
      </c>
      <c r="AN83" s="21">
        <v>0</v>
      </c>
      <c r="AO83" s="21">
        <v>0</v>
      </c>
    </row>
    <row r="84" spans="1:41" ht="16.8" x14ac:dyDescent="0.3">
      <c r="A84" s="69"/>
      <c r="B84" s="71"/>
      <c r="C84" s="40" t="s">
        <v>146</v>
      </c>
      <c r="D84" s="40"/>
      <c r="E84" s="43" t="s">
        <v>49</v>
      </c>
      <c r="F84" s="43"/>
      <c r="G84" s="21">
        <v>2</v>
      </c>
      <c r="H84" s="21">
        <v>2</v>
      </c>
      <c r="I84" s="38">
        <v>2</v>
      </c>
      <c r="J84" s="38">
        <v>2</v>
      </c>
      <c r="K84" s="38">
        <v>2</v>
      </c>
      <c r="L84" s="38">
        <v>2</v>
      </c>
      <c r="M84" s="38">
        <v>2</v>
      </c>
      <c r="N84" s="38">
        <v>2</v>
      </c>
      <c r="O84" s="38">
        <v>2</v>
      </c>
      <c r="P84" s="38">
        <v>2</v>
      </c>
      <c r="Q84" s="38">
        <v>2</v>
      </c>
      <c r="R84" s="38">
        <v>2</v>
      </c>
      <c r="S84" s="38">
        <v>2</v>
      </c>
      <c r="T84" s="38">
        <v>2</v>
      </c>
      <c r="U84" s="38">
        <v>2</v>
      </c>
      <c r="V84" s="38">
        <v>2</v>
      </c>
      <c r="W84" s="38">
        <v>2</v>
      </c>
      <c r="X84" s="38">
        <v>2</v>
      </c>
      <c r="Y84" s="38">
        <v>2</v>
      </c>
      <c r="Z84" s="38">
        <v>2</v>
      </c>
      <c r="AA84" s="38">
        <v>2</v>
      </c>
      <c r="AB84" s="38">
        <v>2</v>
      </c>
      <c r="AC84" s="38">
        <v>2</v>
      </c>
      <c r="AD84" s="38">
        <v>2</v>
      </c>
      <c r="AE84" s="38">
        <v>2</v>
      </c>
      <c r="AF84" s="38">
        <v>2</v>
      </c>
      <c r="AG84" s="38">
        <v>2</v>
      </c>
      <c r="AH84" s="38">
        <v>2</v>
      </c>
      <c r="AI84" s="38">
        <v>2</v>
      </c>
      <c r="AJ84" s="38">
        <v>2</v>
      </c>
      <c r="AK84" s="38">
        <v>2</v>
      </c>
      <c r="AL84" s="38">
        <v>2</v>
      </c>
      <c r="AM84" s="21">
        <v>2</v>
      </c>
      <c r="AN84" s="83">
        <v>0</v>
      </c>
      <c r="AO84" s="21">
        <v>0</v>
      </c>
    </row>
    <row r="85" spans="1:41" ht="16.8" x14ac:dyDescent="0.3">
      <c r="A85" s="69"/>
      <c r="B85" s="72"/>
      <c r="C85" s="40" t="s">
        <v>147</v>
      </c>
      <c r="D85" s="40"/>
      <c r="E85" s="43" t="s">
        <v>51</v>
      </c>
      <c r="F85" s="43"/>
      <c r="G85" s="21">
        <v>1</v>
      </c>
      <c r="H85" s="21">
        <v>1</v>
      </c>
      <c r="I85" s="38">
        <v>1</v>
      </c>
      <c r="J85" s="38">
        <v>1</v>
      </c>
      <c r="K85" s="38">
        <v>1</v>
      </c>
      <c r="L85" s="38">
        <v>1</v>
      </c>
      <c r="M85" s="38">
        <v>1</v>
      </c>
      <c r="N85" s="38">
        <v>1</v>
      </c>
      <c r="O85" s="38">
        <v>1</v>
      </c>
      <c r="P85" s="38">
        <v>1</v>
      </c>
      <c r="Q85" s="38">
        <v>1</v>
      </c>
      <c r="R85" s="38">
        <v>1</v>
      </c>
      <c r="S85" s="38">
        <v>1</v>
      </c>
      <c r="T85" s="38">
        <v>1</v>
      </c>
      <c r="U85" s="38">
        <v>1</v>
      </c>
      <c r="V85" s="38">
        <v>1</v>
      </c>
      <c r="W85" s="38">
        <v>1</v>
      </c>
      <c r="X85" s="38">
        <v>1</v>
      </c>
      <c r="Y85" s="38">
        <v>1</v>
      </c>
      <c r="Z85" s="38">
        <v>1</v>
      </c>
      <c r="AA85" s="38">
        <v>1</v>
      </c>
      <c r="AB85" s="38">
        <v>1</v>
      </c>
      <c r="AC85" s="38">
        <v>1</v>
      </c>
      <c r="AD85" s="38">
        <v>1</v>
      </c>
      <c r="AE85" s="38">
        <v>1</v>
      </c>
      <c r="AF85" s="38">
        <v>1</v>
      </c>
      <c r="AG85" s="38">
        <v>1</v>
      </c>
      <c r="AH85" s="38">
        <v>1</v>
      </c>
      <c r="AI85" s="38">
        <v>1</v>
      </c>
      <c r="AJ85" s="38">
        <v>1</v>
      </c>
      <c r="AK85" s="38">
        <v>1</v>
      </c>
      <c r="AL85" s="38">
        <v>1</v>
      </c>
      <c r="AM85" s="21">
        <v>1</v>
      </c>
      <c r="AN85" s="83">
        <v>0</v>
      </c>
      <c r="AO85" s="21">
        <v>0</v>
      </c>
    </row>
    <row r="86" spans="1:41" ht="16.8" x14ac:dyDescent="0.3">
      <c r="A86" s="69"/>
      <c r="B86" s="69"/>
      <c r="C86" s="47"/>
      <c r="D86" s="48"/>
      <c r="E86" s="79" t="s">
        <v>49</v>
      </c>
      <c r="F86" s="80"/>
      <c r="G86" s="21">
        <v>1</v>
      </c>
      <c r="H86" s="21">
        <v>1</v>
      </c>
      <c r="I86" s="38">
        <v>1</v>
      </c>
      <c r="J86" s="38">
        <v>1</v>
      </c>
      <c r="K86" s="38">
        <v>1</v>
      </c>
      <c r="L86" s="38">
        <v>1</v>
      </c>
      <c r="M86" s="38">
        <v>1</v>
      </c>
      <c r="N86" s="38">
        <v>1</v>
      </c>
      <c r="O86" s="38">
        <v>1</v>
      </c>
      <c r="P86" s="38">
        <v>1</v>
      </c>
      <c r="Q86" s="38">
        <v>1</v>
      </c>
      <c r="R86" s="38">
        <v>1</v>
      </c>
      <c r="S86" s="38">
        <v>1</v>
      </c>
      <c r="T86" s="38">
        <v>1</v>
      </c>
      <c r="U86" s="38">
        <v>1</v>
      </c>
      <c r="V86" s="38">
        <v>1</v>
      </c>
      <c r="W86" s="38">
        <v>1</v>
      </c>
      <c r="X86" s="38">
        <v>1</v>
      </c>
      <c r="Y86" s="38">
        <v>1</v>
      </c>
      <c r="Z86" s="38">
        <v>1</v>
      </c>
      <c r="AA86" s="38">
        <v>1</v>
      </c>
      <c r="AB86" s="38">
        <v>1</v>
      </c>
      <c r="AC86" s="38">
        <v>1</v>
      </c>
      <c r="AD86" s="38">
        <v>1</v>
      </c>
      <c r="AE86" s="38">
        <v>1</v>
      </c>
      <c r="AF86" s="38">
        <v>1</v>
      </c>
      <c r="AG86" s="38">
        <v>1</v>
      </c>
      <c r="AH86" s="38">
        <v>1</v>
      </c>
      <c r="AI86" s="38">
        <v>1</v>
      </c>
      <c r="AJ86" s="38">
        <v>1</v>
      </c>
      <c r="AK86" s="38">
        <v>1</v>
      </c>
      <c r="AL86" s="38">
        <v>1</v>
      </c>
      <c r="AM86" s="21">
        <v>1</v>
      </c>
      <c r="AN86" s="21">
        <v>1</v>
      </c>
      <c r="AO86" s="83">
        <v>0</v>
      </c>
    </row>
    <row r="87" spans="1:41" ht="16.8" x14ac:dyDescent="0.3">
      <c r="A87" s="69"/>
      <c r="B87" s="50" t="s">
        <v>30</v>
      </c>
      <c r="C87" s="40" t="s">
        <v>32</v>
      </c>
      <c r="D87" s="40"/>
      <c r="E87" s="44" t="s">
        <v>37</v>
      </c>
      <c r="F87" s="44"/>
      <c r="G87" s="21">
        <v>5</v>
      </c>
      <c r="H87" s="21">
        <v>5</v>
      </c>
      <c r="I87" s="38">
        <v>5</v>
      </c>
      <c r="J87" s="38">
        <v>5</v>
      </c>
      <c r="K87" s="38">
        <v>5</v>
      </c>
      <c r="L87" s="38">
        <v>5</v>
      </c>
      <c r="M87" s="38">
        <v>5</v>
      </c>
      <c r="N87" s="38">
        <v>5</v>
      </c>
      <c r="O87" s="38">
        <v>5</v>
      </c>
      <c r="P87" s="38">
        <v>5</v>
      </c>
      <c r="Q87" s="38">
        <v>5</v>
      </c>
      <c r="R87" s="38">
        <v>5</v>
      </c>
      <c r="S87" s="38">
        <v>5</v>
      </c>
      <c r="T87" s="38">
        <v>5</v>
      </c>
      <c r="U87" s="38">
        <v>5</v>
      </c>
      <c r="V87" s="38">
        <v>5</v>
      </c>
      <c r="W87" s="38">
        <v>5</v>
      </c>
      <c r="X87" s="38">
        <v>5</v>
      </c>
      <c r="Y87" s="38">
        <v>5</v>
      </c>
      <c r="Z87" s="38">
        <v>5</v>
      </c>
      <c r="AA87" s="38">
        <v>5</v>
      </c>
      <c r="AB87" s="38">
        <v>5</v>
      </c>
      <c r="AC87" s="38">
        <v>5</v>
      </c>
      <c r="AD87" s="38">
        <v>5</v>
      </c>
      <c r="AE87" s="38">
        <v>5</v>
      </c>
      <c r="AF87" s="38">
        <v>5</v>
      </c>
      <c r="AG87" s="38">
        <v>5</v>
      </c>
      <c r="AH87" s="38">
        <v>5</v>
      </c>
      <c r="AI87" s="38">
        <v>5</v>
      </c>
      <c r="AJ87" s="38">
        <v>5</v>
      </c>
      <c r="AK87" s="38">
        <v>5</v>
      </c>
      <c r="AL87" s="38">
        <v>5</v>
      </c>
      <c r="AM87" s="21">
        <v>5</v>
      </c>
      <c r="AN87" s="21">
        <v>5</v>
      </c>
      <c r="AO87" s="21">
        <v>5</v>
      </c>
    </row>
    <row r="88" spans="1:41" ht="16.8" x14ac:dyDescent="0.3">
      <c r="A88" s="69"/>
      <c r="B88" s="50"/>
      <c r="C88" s="40" t="s">
        <v>33</v>
      </c>
      <c r="D88" s="40"/>
      <c r="E88" s="44" t="s">
        <v>37</v>
      </c>
      <c r="F88" s="44"/>
      <c r="G88" s="21">
        <v>5</v>
      </c>
      <c r="H88" s="21">
        <v>5</v>
      </c>
      <c r="I88" s="38">
        <v>5</v>
      </c>
      <c r="J88" s="38">
        <v>5</v>
      </c>
      <c r="K88" s="38">
        <v>5</v>
      </c>
      <c r="L88" s="38">
        <v>5</v>
      </c>
      <c r="M88" s="38">
        <v>5</v>
      </c>
      <c r="N88" s="38">
        <v>5</v>
      </c>
      <c r="O88" s="38">
        <v>5</v>
      </c>
      <c r="P88" s="38">
        <v>5</v>
      </c>
      <c r="Q88" s="38">
        <v>5</v>
      </c>
      <c r="R88" s="38">
        <v>5</v>
      </c>
      <c r="S88" s="38">
        <v>5</v>
      </c>
      <c r="T88" s="38">
        <v>5</v>
      </c>
      <c r="U88" s="38">
        <v>5</v>
      </c>
      <c r="V88" s="38">
        <v>5</v>
      </c>
      <c r="W88" s="38">
        <v>5</v>
      </c>
      <c r="X88" s="38">
        <v>5</v>
      </c>
      <c r="Y88" s="38">
        <v>5</v>
      </c>
      <c r="Z88" s="38">
        <v>5</v>
      </c>
      <c r="AA88" s="38">
        <v>5</v>
      </c>
      <c r="AB88" s="38">
        <v>5</v>
      </c>
      <c r="AC88" s="38">
        <v>5</v>
      </c>
      <c r="AD88" s="38">
        <v>5</v>
      </c>
      <c r="AE88" s="38">
        <v>5</v>
      </c>
      <c r="AF88" s="38">
        <v>5</v>
      </c>
      <c r="AG88" s="38">
        <v>5</v>
      </c>
      <c r="AH88" s="38">
        <v>5</v>
      </c>
      <c r="AI88" s="38">
        <v>5</v>
      </c>
      <c r="AJ88" s="38">
        <v>5</v>
      </c>
      <c r="AK88" s="38">
        <v>5</v>
      </c>
      <c r="AL88" s="38">
        <v>5</v>
      </c>
      <c r="AM88" s="21">
        <v>5</v>
      </c>
      <c r="AN88" s="21">
        <v>5</v>
      </c>
      <c r="AO88" s="21">
        <v>5</v>
      </c>
    </row>
    <row r="89" spans="1:41" ht="16.8" x14ac:dyDescent="0.3">
      <c r="A89" s="69"/>
      <c r="B89" s="59" t="s">
        <v>13</v>
      </c>
      <c r="C89" s="59"/>
      <c r="D89" s="59"/>
      <c r="E89" s="49" t="s">
        <v>12</v>
      </c>
      <c r="F89" s="49"/>
      <c r="G89" s="44">
        <f>SUM(G16:G88)</f>
        <v>123</v>
      </c>
      <c r="H89" s="44"/>
      <c r="I89" s="21">
        <f>SUM(I16:I88)</f>
        <v>130</v>
      </c>
      <c r="J89" s="21">
        <f>SUM(J16:J88)</f>
        <v>118</v>
      </c>
      <c r="K89" s="21">
        <f>SUM(K16:K88)-K18</f>
        <v>116</v>
      </c>
      <c r="L89" s="21">
        <f>SUM(L16:L88)</f>
        <v>112</v>
      </c>
      <c r="M89" s="21">
        <f>SUM(M16:M88)</f>
        <v>107</v>
      </c>
      <c r="N89" s="21">
        <f>SUM(N16:N88)</f>
        <v>99</v>
      </c>
      <c r="O89" s="21">
        <f>SUM(O16:O88)-O28</f>
        <v>94</v>
      </c>
      <c r="P89" s="21">
        <f>SUM(P16:P88)</f>
        <v>92</v>
      </c>
      <c r="Q89" s="21">
        <f>SUM(Q16:Q88)</f>
        <v>86</v>
      </c>
      <c r="R89" s="21">
        <f>SUM(R16:R88)-R40</f>
        <v>77</v>
      </c>
      <c r="S89" s="21">
        <f>SUM(S16:S88)-S42</f>
        <v>72</v>
      </c>
      <c r="T89" s="21">
        <f t="shared" ref="T89:AA89" si="0">SUM(T16:T88)</f>
        <v>72</v>
      </c>
      <c r="U89" s="21">
        <f t="shared" si="0"/>
        <v>73</v>
      </c>
      <c r="V89" s="21">
        <f t="shared" si="0"/>
        <v>69</v>
      </c>
      <c r="W89" s="21">
        <f t="shared" si="0"/>
        <v>68</v>
      </c>
      <c r="X89" s="21">
        <f t="shared" si="0"/>
        <v>66</v>
      </c>
      <c r="Y89" s="21">
        <f t="shared" si="0"/>
        <v>64</v>
      </c>
      <c r="Z89" s="21">
        <f t="shared" si="0"/>
        <v>62</v>
      </c>
      <c r="AA89" s="21">
        <f t="shared" si="0"/>
        <v>60</v>
      </c>
      <c r="AB89" s="21">
        <f>SUM(AB16:AB88)-AB75</f>
        <v>56</v>
      </c>
      <c r="AC89" s="21">
        <f>SUM(AC16:AC88)-AC81</f>
        <v>57</v>
      </c>
      <c r="AD89" s="21">
        <f t="shared" ref="AD89:AO89" si="1">SUM(AD16:AD88)-AD81</f>
        <v>51</v>
      </c>
      <c r="AE89" s="21">
        <f t="shared" si="1"/>
        <v>45</v>
      </c>
      <c r="AF89" s="21">
        <f t="shared" si="1"/>
        <v>41</v>
      </c>
      <c r="AG89" s="21">
        <f t="shared" si="1"/>
        <v>39</v>
      </c>
      <c r="AH89" s="21">
        <f t="shared" si="1"/>
        <v>37</v>
      </c>
      <c r="AI89" s="21">
        <f t="shared" si="1"/>
        <v>31</v>
      </c>
      <c r="AJ89" s="21">
        <f t="shared" si="1"/>
        <v>27</v>
      </c>
      <c r="AK89" s="21">
        <f t="shared" si="1"/>
        <v>20</v>
      </c>
      <c r="AL89" s="21">
        <f t="shared" si="1"/>
        <v>17</v>
      </c>
      <c r="AM89" s="21">
        <f t="shared" si="1"/>
        <v>14</v>
      </c>
      <c r="AN89" s="21">
        <f t="shared" si="1"/>
        <v>11</v>
      </c>
      <c r="AO89" s="21">
        <f t="shared" si="1"/>
        <v>10</v>
      </c>
    </row>
    <row r="90" spans="1:41" ht="16.8" x14ac:dyDescent="0.3">
      <c r="A90" s="69"/>
      <c r="B90" s="59"/>
      <c r="C90" s="59"/>
      <c r="D90" s="59"/>
      <c r="E90" s="49" t="s">
        <v>38</v>
      </c>
      <c r="F90" s="49"/>
      <c r="G90" s="44">
        <f>SUM(H16:H88)</f>
        <v>130</v>
      </c>
      <c r="H90" s="44"/>
      <c r="I90" s="21">
        <f>SUM(I16:I88)</f>
        <v>130</v>
      </c>
      <c r="J90" s="21">
        <f>SUM(J16:J88)+K18</f>
        <v>116</v>
      </c>
      <c r="K90" s="21">
        <f>SUM(K16:K88)-K18</f>
        <v>116</v>
      </c>
      <c r="L90" s="21">
        <f>SUM(L16:L88)</f>
        <v>112</v>
      </c>
      <c r="M90" s="21">
        <f>SUM(M16:M88)</f>
        <v>107</v>
      </c>
      <c r="N90" s="21">
        <f>SUM(N16:N88)+O28</f>
        <v>94</v>
      </c>
      <c r="O90" s="21">
        <f>SUM(O16:O88)-O28</f>
        <v>94</v>
      </c>
      <c r="P90" s="21">
        <f>SUM(P16:P88)-P31</f>
        <v>90</v>
      </c>
      <c r="Q90" s="21">
        <f>SUM(Q16:Q88)+R40</f>
        <v>86</v>
      </c>
      <c r="R90" s="21">
        <f>SUM(R16:R88)-R40+S42</f>
        <v>79</v>
      </c>
      <c r="S90" s="21">
        <f>SUM(S16:S88)-S42</f>
        <v>72</v>
      </c>
      <c r="T90" s="21">
        <f>SUM(T16:T88)-T46</f>
        <v>72</v>
      </c>
      <c r="U90" s="21">
        <f>SUM(U16:U88)</f>
        <v>73</v>
      </c>
      <c r="V90" s="21">
        <f>SUM(V16:V88)-V52</f>
        <v>67</v>
      </c>
      <c r="W90" s="21">
        <f>SUM(W16:W88)</f>
        <v>68</v>
      </c>
      <c r="X90" s="21">
        <f>SUM(X16:X88)</f>
        <v>66</v>
      </c>
      <c r="Y90" s="21">
        <f>SUM(Y16:Y88)</f>
        <v>64</v>
      </c>
      <c r="Z90" s="21">
        <f>SUM(Z16:Z88)-Z58</f>
        <v>61</v>
      </c>
      <c r="AA90" s="21">
        <f>SUM(AA16:AA88)+AB75-AA68</f>
        <v>59</v>
      </c>
      <c r="AB90" s="21">
        <f>SUM(AB16:AB88)-AB75+AC81</f>
        <v>56</v>
      </c>
      <c r="AC90" s="21">
        <f>SUM(AC16:AC88)-AC81-AC78</f>
        <v>57</v>
      </c>
      <c r="AD90" s="21">
        <f>SUM(AD16:AD88)-AD81-AD78</f>
        <v>51</v>
      </c>
      <c r="AE90" s="21">
        <f t="shared" ref="AE90:AO90" si="2">SUM(AE16:AE88)-AE81-AE78</f>
        <v>45</v>
      </c>
      <c r="AF90" s="21">
        <f t="shared" si="2"/>
        <v>41</v>
      </c>
      <c r="AG90" s="21">
        <f t="shared" si="2"/>
        <v>39</v>
      </c>
      <c r="AH90" s="21">
        <f t="shared" si="2"/>
        <v>37</v>
      </c>
      <c r="AI90" s="21">
        <f t="shared" si="2"/>
        <v>31</v>
      </c>
      <c r="AJ90" s="21">
        <f t="shared" si="2"/>
        <v>28</v>
      </c>
      <c r="AK90" s="21">
        <f t="shared" si="2"/>
        <v>20</v>
      </c>
      <c r="AL90" s="21">
        <f t="shared" si="2"/>
        <v>17</v>
      </c>
      <c r="AM90" s="21">
        <f t="shared" si="2"/>
        <v>14</v>
      </c>
      <c r="AN90" s="21">
        <f t="shared" si="2"/>
        <v>11</v>
      </c>
      <c r="AO90" s="21">
        <f t="shared" si="2"/>
        <v>10</v>
      </c>
    </row>
    <row r="111" spans="3:4" x14ac:dyDescent="0.25">
      <c r="C111" s="55"/>
      <c r="D111" s="55"/>
    </row>
  </sheetData>
  <mergeCells count="164">
    <mergeCell ref="B41:B55"/>
    <mergeCell ref="B76:B85"/>
    <mergeCell ref="B29:B39"/>
    <mergeCell ref="B20:B27"/>
    <mergeCell ref="E86:F86"/>
    <mergeCell ref="E87:F87"/>
    <mergeCell ref="E88:F88"/>
    <mergeCell ref="E71:F71"/>
    <mergeCell ref="E76:F76"/>
    <mergeCell ref="E77:F77"/>
    <mergeCell ref="E79:F79"/>
    <mergeCell ref="E65:F65"/>
    <mergeCell ref="E66:F66"/>
    <mergeCell ref="E67:F67"/>
    <mergeCell ref="E69:F69"/>
    <mergeCell ref="E70:F70"/>
    <mergeCell ref="E80:F80"/>
    <mergeCell ref="E82:F82"/>
    <mergeCell ref="E83:F83"/>
    <mergeCell ref="E85:F85"/>
    <mergeCell ref="E84:F84"/>
    <mergeCell ref="A1:B1"/>
    <mergeCell ref="A2:B2"/>
    <mergeCell ref="A3:B3"/>
    <mergeCell ref="A4:B4"/>
    <mergeCell ref="B6:E6"/>
    <mergeCell ref="E89:F89"/>
    <mergeCell ref="E90:F90"/>
    <mergeCell ref="C67:D67"/>
    <mergeCell ref="C69:D69"/>
    <mergeCell ref="E35:F35"/>
    <mergeCell ref="E39:F39"/>
    <mergeCell ref="E41:F41"/>
    <mergeCell ref="E43:F43"/>
    <mergeCell ref="E44:F44"/>
    <mergeCell ref="E29:F29"/>
    <mergeCell ref="E30:F30"/>
    <mergeCell ref="E32:F32"/>
    <mergeCell ref="E61:F61"/>
    <mergeCell ref="E50:F50"/>
    <mergeCell ref="B89:D90"/>
    <mergeCell ref="C28:D28"/>
    <mergeCell ref="E28:F28"/>
    <mergeCell ref="B13:C13"/>
    <mergeCell ref="E16:F16"/>
    <mergeCell ref="E17:F17"/>
    <mergeCell ref="E19:F19"/>
    <mergeCell ref="E20:F20"/>
    <mergeCell ref="E56:F56"/>
    <mergeCell ref="E57:F57"/>
    <mergeCell ref="E59:F59"/>
    <mergeCell ref="C27:D27"/>
    <mergeCell ref="C15:D15"/>
    <mergeCell ref="E15:F15"/>
    <mergeCell ref="B16:D16"/>
    <mergeCell ref="B17:D17"/>
    <mergeCell ref="B19:D19"/>
    <mergeCell ref="E21:F21"/>
    <mergeCell ref="E22:F22"/>
    <mergeCell ref="E23:F23"/>
    <mergeCell ref="E24:F24"/>
    <mergeCell ref="E25:F25"/>
    <mergeCell ref="E27:F27"/>
    <mergeCell ref="C20:D20"/>
    <mergeCell ref="C22:D22"/>
    <mergeCell ref="C23:D23"/>
    <mergeCell ref="C24:D24"/>
    <mergeCell ref="C25:D25"/>
    <mergeCell ref="B87:B88"/>
    <mergeCell ref="C80:D80"/>
    <mergeCell ref="C82:D82"/>
    <mergeCell ref="C86:D86"/>
    <mergeCell ref="C87:D87"/>
    <mergeCell ref="C88:D88"/>
    <mergeCell ref="C70:D70"/>
    <mergeCell ref="C71:D71"/>
    <mergeCell ref="C76:D76"/>
    <mergeCell ref="B66:B75"/>
    <mergeCell ref="B56:B65"/>
    <mergeCell ref="C77:D77"/>
    <mergeCell ref="C79:D79"/>
    <mergeCell ref="C61:D61"/>
    <mergeCell ref="C29:D29"/>
    <mergeCell ref="C57:D57"/>
    <mergeCell ref="C59:D59"/>
    <mergeCell ref="C60:D60"/>
    <mergeCell ref="C26:D26"/>
    <mergeCell ref="C48:D48"/>
    <mergeCell ref="C49:D49"/>
    <mergeCell ref="C50:D50"/>
    <mergeCell ref="C51:D51"/>
    <mergeCell ref="C53:D53"/>
    <mergeCell ref="E52:F52"/>
    <mergeCell ref="E60:F60"/>
    <mergeCell ref="E58:F58"/>
    <mergeCell ref="E51:F51"/>
    <mergeCell ref="E53:F53"/>
    <mergeCell ref="E54:F54"/>
    <mergeCell ref="E55:F55"/>
    <mergeCell ref="C39:D39"/>
    <mergeCell ref="C41:D41"/>
    <mergeCell ref="C43:D43"/>
    <mergeCell ref="C111:D111"/>
    <mergeCell ref="C54:D54"/>
    <mergeCell ref="C55:D55"/>
    <mergeCell ref="C56:D56"/>
    <mergeCell ref="C47:D47"/>
    <mergeCell ref="C44:D44"/>
    <mergeCell ref="C45:D45"/>
    <mergeCell ref="C84:D84"/>
    <mergeCell ref="E62:F62"/>
    <mergeCell ref="E45:F45"/>
    <mergeCell ref="E47:F47"/>
    <mergeCell ref="E48:F48"/>
    <mergeCell ref="E49:F49"/>
    <mergeCell ref="C58:D58"/>
    <mergeCell ref="G89:H89"/>
    <mergeCell ref="G90:H90"/>
    <mergeCell ref="C62:D62"/>
    <mergeCell ref="C64:D64"/>
    <mergeCell ref="E64:F64"/>
    <mergeCell ref="C63:D63"/>
    <mergeCell ref="E63:F63"/>
    <mergeCell ref="C72:D72"/>
    <mergeCell ref="C73:D73"/>
    <mergeCell ref="C74:D74"/>
    <mergeCell ref="E73:F73"/>
    <mergeCell ref="E72:F72"/>
    <mergeCell ref="E74:F74"/>
    <mergeCell ref="C83:D83"/>
    <mergeCell ref="C85:D85"/>
    <mergeCell ref="B18:D18"/>
    <mergeCell ref="E18:F18"/>
    <mergeCell ref="C68:D68"/>
    <mergeCell ref="E68:F68"/>
    <mergeCell ref="C78:D78"/>
    <mergeCell ref="C81:D81"/>
    <mergeCell ref="E81:F81"/>
    <mergeCell ref="E78:F78"/>
    <mergeCell ref="C75:D75"/>
    <mergeCell ref="E75:F75"/>
    <mergeCell ref="E31:F31"/>
    <mergeCell ref="C40:D40"/>
    <mergeCell ref="E40:F40"/>
    <mergeCell ref="C42:D42"/>
    <mergeCell ref="E42:F42"/>
    <mergeCell ref="C46:D46"/>
    <mergeCell ref="E46:F46"/>
    <mergeCell ref="C52:D52"/>
    <mergeCell ref="C65:D65"/>
    <mergeCell ref="C66:D66"/>
    <mergeCell ref="E26:F26"/>
    <mergeCell ref="C36:D36"/>
    <mergeCell ref="C38:D38"/>
    <mergeCell ref="E36:F36"/>
    <mergeCell ref="E38:F38"/>
    <mergeCell ref="C37:D37"/>
    <mergeCell ref="E37:F37"/>
    <mergeCell ref="C30:D30"/>
    <mergeCell ref="E33:F33"/>
    <mergeCell ref="C32:D32"/>
    <mergeCell ref="C33:D33"/>
    <mergeCell ref="E34:F34"/>
    <mergeCell ref="C34:D34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>
      <selection activeCell="I10" sqref="I10"/>
    </sheetView>
  </sheetViews>
  <sheetFormatPr defaultRowHeight="13.8" x14ac:dyDescent="0.25"/>
  <cols>
    <col min="2" max="11" width="10" customWidth="1"/>
  </cols>
  <sheetData>
    <row r="1" spans="1:11" ht="16.8" x14ac:dyDescent="0.25">
      <c r="A1" s="62" t="s">
        <v>40</v>
      </c>
      <c r="B1" s="63"/>
      <c r="C1" s="63"/>
      <c r="D1" s="63"/>
      <c r="E1" s="63"/>
      <c r="F1" s="63"/>
      <c r="G1" s="63"/>
      <c r="H1" s="63"/>
      <c r="I1" s="63"/>
      <c r="J1" s="63"/>
      <c r="K1" s="64"/>
    </row>
    <row r="2" spans="1:11" ht="16.8" x14ac:dyDescent="0.25">
      <c r="A2" s="65"/>
      <c r="B2" s="66" t="s">
        <v>53</v>
      </c>
      <c r="C2" s="66"/>
      <c r="D2" s="66" t="s">
        <v>49</v>
      </c>
      <c r="E2" s="66"/>
      <c r="F2" s="66" t="s">
        <v>51</v>
      </c>
      <c r="G2" s="66"/>
      <c r="H2" s="66" t="s">
        <v>50</v>
      </c>
      <c r="I2" s="66"/>
      <c r="J2" s="66" t="s">
        <v>52</v>
      </c>
      <c r="K2" s="67"/>
    </row>
    <row r="3" spans="1:11" ht="16.8" x14ac:dyDescent="0.25">
      <c r="A3" s="65"/>
      <c r="B3" s="26" t="s">
        <v>12</v>
      </c>
      <c r="C3" s="26" t="s">
        <v>38</v>
      </c>
      <c r="D3" s="26" t="s">
        <v>12</v>
      </c>
      <c r="E3" s="26" t="s">
        <v>38</v>
      </c>
      <c r="F3" s="26" t="s">
        <v>12</v>
      </c>
      <c r="G3" s="26" t="s">
        <v>38</v>
      </c>
      <c r="H3" s="26" t="s">
        <v>12</v>
      </c>
      <c r="I3" s="26" t="s">
        <v>38</v>
      </c>
      <c r="J3" s="26" t="s">
        <v>12</v>
      </c>
      <c r="K3" s="27" t="s">
        <v>38</v>
      </c>
    </row>
    <row r="4" spans="1:11" ht="16.8" x14ac:dyDescent="0.25">
      <c r="A4" s="30" t="s">
        <v>5</v>
      </c>
      <c r="B4" s="28">
        <f ca="1">'Sprint 1'!$D$8</f>
        <v>7.6</v>
      </c>
      <c r="C4" s="28">
        <f ca="1">'Sprint 1'!$E$8</f>
        <v>8</v>
      </c>
      <c r="D4" s="28">
        <f ca="1">'Sprint 1'!$D$9</f>
        <v>7.6</v>
      </c>
      <c r="E4" s="28">
        <f ca="1">'Sprint 1'!$E$9</f>
        <v>8</v>
      </c>
      <c r="F4" s="28">
        <f ca="1">'Sprint 1'!$D$10</f>
        <v>7.6</v>
      </c>
      <c r="G4" s="28">
        <f ca="1">'Sprint 1'!$E$10</f>
        <v>8</v>
      </c>
      <c r="H4" s="28">
        <f ca="1">'Sprint 1'!$D$11</f>
        <v>7.6</v>
      </c>
      <c r="I4" s="28">
        <f ca="1">'Sprint 1'!$E$11</f>
        <v>8</v>
      </c>
      <c r="J4" s="28">
        <f ca="1">'Sprint 1'!$D$12</f>
        <v>7.6</v>
      </c>
      <c r="K4" s="28">
        <f ca="1">'Sprint 1'!$E$12</f>
        <v>8</v>
      </c>
    </row>
    <row r="5" spans="1:11" ht="16.8" x14ac:dyDescent="0.25">
      <c r="A5" s="30" t="s">
        <v>28</v>
      </c>
      <c r="B5" s="28">
        <f ca="1">'Sprint 2'!$D$8</f>
        <v>6.4</v>
      </c>
      <c r="C5" s="28">
        <f ca="1">'Sprint 2'!$E$8</f>
        <v>8</v>
      </c>
      <c r="D5" s="28">
        <f ca="1">'Sprint 2'!$D$9</f>
        <v>10.4</v>
      </c>
      <c r="E5" s="28">
        <f ca="1">'Sprint 2'!$E$9</f>
        <v>12</v>
      </c>
      <c r="F5" s="28">
        <f ca="1">'Sprint 2'!$D$10</f>
        <v>10.4</v>
      </c>
      <c r="G5" s="28">
        <f ca="1">'Sprint 2'!$E$10</f>
        <v>11</v>
      </c>
      <c r="H5" s="28">
        <f ca="1">'Sprint 2'!$D$11</f>
        <v>9.4</v>
      </c>
      <c r="I5" s="28">
        <f ca="1">'Sprint 2'!$E$11</f>
        <v>11</v>
      </c>
      <c r="J5" s="28">
        <f ca="1">'Sprint 2'!$D$12</f>
        <v>9.4</v>
      </c>
      <c r="K5" s="28">
        <f ca="1">'Sprint 2'!$E$12</f>
        <v>12</v>
      </c>
    </row>
    <row r="6" spans="1:11" ht="17.399999999999999" thickBot="1" x14ac:dyDescent="0.3">
      <c r="A6" s="31" t="s">
        <v>13</v>
      </c>
      <c r="B6" s="29">
        <f ca="1">SUM(B4:B5)</f>
        <v>14</v>
      </c>
      <c r="C6" s="29">
        <f ca="1">SUM(C4:C5)</f>
        <v>16</v>
      </c>
      <c r="D6" s="29">
        <f ca="1">SUM(D4:D5)</f>
        <v>18</v>
      </c>
      <c r="E6" s="29">
        <f ca="1">SUM(E4:E5)</f>
        <v>20</v>
      </c>
      <c r="F6" s="29">
        <f ca="1">SUM(F4:F5)</f>
        <v>18</v>
      </c>
      <c r="G6" s="29">
        <f ca="1">SUM(G4:G5)</f>
        <v>19</v>
      </c>
      <c r="H6" s="29">
        <f ca="1">SUM(H4:H5)</f>
        <v>17</v>
      </c>
      <c r="I6" s="29">
        <f ca="1">SUM(I4:I5)</f>
        <v>19</v>
      </c>
      <c r="J6" s="29">
        <f ca="1">SUM(J4:J5)</f>
        <v>17</v>
      </c>
      <c r="K6" s="29">
        <f ca="1">SUM(K4:K5)</f>
        <v>20</v>
      </c>
    </row>
    <row r="8" spans="1:11" ht="14.4" thickBot="1" x14ac:dyDescent="0.3"/>
    <row r="9" spans="1:11" ht="16.8" x14ac:dyDescent="0.3">
      <c r="E9" s="60" t="s">
        <v>41</v>
      </c>
      <c r="F9" s="61"/>
    </row>
    <row r="10" spans="1:11" ht="16.8" x14ac:dyDescent="0.3">
      <c r="E10" s="32" t="s">
        <v>12</v>
      </c>
      <c r="F10" s="33">
        <f ca="1">SUMIF($B$3:$K$3,"Thực tế",$B$6:$K$6)</f>
        <v>84</v>
      </c>
    </row>
    <row r="11" spans="1:11" ht="17.399999999999999" thickBot="1" x14ac:dyDescent="0.35">
      <c r="E11" s="34" t="s">
        <v>38</v>
      </c>
      <c r="F11" s="35">
        <f ca="1">SUMIF($B$3:$K$3,"Ước tính",$B$6:$K$6)</f>
        <v>94</v>
      </c>
    </row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Thái Phước Trọng</cp:lastModifiedBy>
  <dcterms:created xsi:type="dcterms:W3CDTF">2021-04-23T08:05:10Z</dcterms:created>
  <dcterms:modified xsi:type="dcterms:W3CDTF">2025-04-20T09:46:52Z</dcterms:modified>
</cp:coreProperties>
</file>