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180"/>
  </bookViews>
  <sheets>
    <sheet name="Sprint 1" sheetId="1" r:id="rId1"/>
    <sheet name="Sprint 2" sheetId="2" r:id="rId2"/>
    <sheet name="Sprint 3" sheetId="3" r:id="rId3"/>
    <sheet name="Total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<sst xmlns="http://schemas.openxmlformats.org/spreadsheetml/2006/main" count="553" uniqueCount="238">
  <si>
    <t>Project name:</t>
  </si>
  <si>
    <t>Xây dựng website GoTravel nền tảng đặt vé du lịch trực tuyến</t>
  </si>
  <si>
    <t>Kết thúc đúng hạn</t>
  </si>
  <si>
    <t>Module name:</t>
  </si>
  <si>
    <t>Sprint 1</t>
  </si>
  <si>
    <t>Muộn</t>
  </si>
  <si>
    <t>Start date:</t>
  </si>
  <si>
    <t>Trước thời hạn</t>
  </si>
  <si>
    <t>End date:</t>
  </si>
  <si>
    <t>SPRINT 1 REPORT</t>
  </si>
  <si>
    <t>No</t>
  </si>
  <si>
    <t>Thành viên</t>
  </si>
  <si>
    <t>Thực tế</t>
  </si>
  <si>
    <t>Ước tính</t>
  </si>
  <si>
    <t>Nguyễn Văn Nhật</t>
  </si>
  <si>
    <t>Huỳnh Ngọc Thắng</t>
  </si>
  <si>
    <t>Trần Lê Bảo Nguyên</t>
  </si>
  <si>
    <t>Nguyễn Việt Thanh</t>
  </si>
  <si>
    <t>Phan Chí Sơn</t>
  </si>
  <si>
    <t>Tổng</t>
  </si>
  <si>
    <t>Sprint</t>
  </si>
  <si>
    <t>Compoment</t>
  </si>
  <si>
    <t>Task name</t>
  </si>
  <si>
    <t>Responsible Member</t>
  </si>
  <si>
    <t>Họp kế hoạch Sprint</t>
  </si>
  <si>
    <t>All team</t>
  </si>
  <si>
    <t>Tạo Sprint Backlog 1</t>
  </si>
  <si>
    <t>Thanh</t>
  </si>
  <si>
    <t>Tạo tài liệu kiểm thử cho Sprint</t>
  </si>
  <si>
    <t>Thanh , Nhật</t>
  </si>
  <si>
    <t>User interface design</t>
  </si>
  <si>
    <t>Giao diện đăng nhập</t>
  </si>
  <si>
    <t>Giao diện đăng xuất</t>
  </si>
  <si>
    <t>Giao diện đổi mật khẩu</t>
  </si>
  <si>
    <t>Giao diện chủ</t>
  </si>
  <si>
    <t>Giao diện chi tiết tour</t>
  </si>
  <si>
    <t>Giao diện banner</t>
  </si>
  <si>
    <t>Giao diện xem thông tin cá nhân</t>
  </si>
  <si>
    <t>Giao diện phân quyền</t>
  </si>
  <si>
    <t>Nhật</t>
  </si>
  <si>
    <t>Review all user interfaces of sprint 1</t>
  </si>
  <si>
    <t>Thanh,Nhật</t>
  </si>
  <si>
    <t>Design test case</t>
  </si>
  <si>
    <t>s</t>
  </si>
  <si>
    <t>Review all test case of sprint 1</t>
  </si>
  <si>
    <t>Coding</t>
  </si>
  <si>
    <t>Thiết kê front-end cho đăng nhập</t>
  </si>
  <si>
    <t>Thắng</t>
  </si>
  <si>
    <t>Code back-end cho đăng nhập</t>
  </si>
  <si>
    <t>Sơn</t>
  </si>
  <si>
    <t>Code front-end cho đăng xuất</t>
  </si>
  <si>
    <t>Code back-end cho đăng xuất</t>
  </si>
  <si>
    <t>Thiết kê front-end cho đổi mật khẩu</t>
  </si>
  <si>
    <t>Code back-end cho đổi mật khẩu</t>
  </si>
  <si>
    <t>Thiết kê front-end cho trang chủ</t>
  </si>
  <si>
    <t>Code back-end cho trang chủ</t>
  </si>
  <si>
    <t>Thiết kê front-end cho chi tiết tour</t>
  </si>
  <si>
    <t>Code back-end cho chi tiết tour</t>
  </si>
  <si>
    <t xml:space="preserve">Thiết kê front-end cho banner </t>
  </si>
  <si>
    <t>Code back-end cho banner</t>
  </si>
  <si>
    <t>Thiết kê front-end cho xem thông tin cá nhân</t>
  </si>
  <si>
    <t>Code back-end cho xem thông tin cá nhân</t>
  </si>
  <si>
    <t>Thiết kê front-end cho quản lý phân quyền</t>
  </si>
  <si>
    <t>Nguyên</t>
  </si>
  <si>
    <t xml:space="preserve">Code back-end cho quản lý phân quyền </t>
  </si>
  <si>
    <t xml:space="preserve">Integrate code </t>
  </si>
  <si>
    <t>Sơn,Thắng,Nguyên</t>
  </si>
  <si>
    <t>Testing</t>
  </si>
  <si>
    <t>Kiểm tra đăng nhập</t>
  </si>
  <si>
    <t>Kiểm tra đăng xuất</t>
  </si>
  <si>
    <t>Kiểm tra đổi mật khẩu</t>
  </si>
  <si>
    <t xml:space="preserve">Kiểm tra trang chủ </t>
  </si>
  <si>
    <t>Kiểm tra chi tiết tour</t>
  </si>
  <si>
    <t>Kiểm tra xem thông tin cá nhân</t>
  </si>
  <si>
    <t>Kiểm tra quản lý phân quyền</t>
  </si>
  <si>
    <t>Kiểm tra banner</t>
  </si>
  <si>
    <t>Fix Bug</t>
  </si>
  <si>
    <t>Sửa lỗi đăng nhập</t>
  </si>
  <si>
    <t>Nguyên,Sơn</t>
  </si>
  <si>
    <t>Sửa lỗi đăng xuất</t>
  </si>
  <si>
    <t>Sửa lỗi đổi mật khẩu</t>
  </si>
  <si>
    <t>Sửa lỗi trang chủ</t>
  </si>
  <si>
    <t>Thắng,Sơn</t>
  </si>
  <si>
    <t>Sửa lỗi chi tiết tour</t>
  </si>
  <si>
    <t>Sửa lỗi quản lý phân quyền</t>
  </si>
  <si>
    <t>Sửa lỗi xem thông tin cá nhân</t>
  </si>
  <si>
    <t>Sửa lỗi banner</t>
  </si>
  <si>
    <t>Re-testing</t>
  </si>
  <si>
    <t>Kiểm tra lại đăng nhập</t>
  </si>
  <si>
    <t>Kiểm tra lại đăng xuất</t>
  </si>
  <si>
    <t>Kiểm tra lại quên mật khẩu</t>
  </si>
  <si>
    <t>Kiểm tra lại trang chủ</t>
  </si>
  <si>
    <t>Kiểm tra lại chi tiết tour</t>
  </si>
  <si>
    <t>Kiểm tra lại xem thông tin cá nhân</t>
  </si>
  <si>
    <t>Kiểm tra lại quản lý phân quyền</t>
  </si>
  <si>
    <t>Kiểm tra lại banner</t>
  </si>
  <si>
    <t>Release Sprint 1</t>
  </si>
  <si>
    <t>Sprint 1 review meeting</t>
  </si>
  <si>
    <t>Sprint 1 retrospective</t>
  </si>
  <si>
    <t>Kết thúc</t>
  </si>
  <si>
    <t>Sprint 2</t>
  </si>
  <si>
    <t>Tăng ca</t>
  </si>
  <si>
    <t>Chậm tiến độ</t>
  </si>
  <si>
    <t>SPRINT 2 REPORT</t>
  </si>
  <si>
    <t>Tạo Sprint Backlog 2</t>
  </si>
  <si>
    <t xml:space="preserve">Tạo tài liệu kiểm thử cho Sprint </t>
  </si>
  <si>
    <t>Giao diện giỏ hàng</t>
  </si>
  <si>
    <t>Giao diện xem hotel</t>
  </si>
  <si>
    <t>Giao diện danh mục</t>
  </si>
  <si>
    <t>Giao diện liên hệ</t>
  </si>
  <si>
    <t>Giao diện xem chi tiết hotel</t>
  </si>
  <si>
    <t>Giao diện xem room</t>
  </si>
  <si>
    <t>Giao diện quản lý khách hàng</t>
  </si>
  <si>
    <t>Giao diện Bảng điều khiển</t>
  </si>
  <si>
    <t>Giao diện đơn hàng</t>
  </si>
  <si>
    <t>Review all user interfaces of sprint 2</t>
  </si>
  <si>
    <t>Thiết kế trường kiểm thử cho giỏ hàng</t>
  </si>
  <si>
    <t>Thiết kế trường kiểm thử cho xem hotel</t>
  </si>
  <si>
    <t>Thiết kế trường kiểm thử cho danh mục</t>
  </si>
  <si>
    <t>Thiết kế trường kiểm thử cho liên hệ</t>
  </si>
  <si>
    <t>Thiết kế trường kiểm thử cho xem chi tiết hotel</t>
  </si>
  <si>
    <t>Thiết kế trường kiểm thử cho bảng điều khiển</t>
  </si>
  <si>
    <t>Thiết kế trường kiểm thử cho xem room</t>
  </si>
  <si>
    <t>Thiết kế trường kiểm thử cho đơn hàng</t>
  </si>
  <si>
    <t>Review all test case of sprint 2</t>
  </si>
  <si>
    <t xml:space="preserve">Thiết kê front-end cho giỏ hàng </t>
  </si>
  <si>
    <t>Code back-end cho giỏ hàng</t>
  </si>
  <si>
    <t>Thiết kê front-end cho xem hotel</t>
  </si>
  <si>
    <t>Code back-end cho xem hotel</t>
  </si>
  <si>
    <t>Thiết kê front-end cho danh mục</t>
  </si>
  <si>
    <t>Code back-end cho danh mục</t>
  </si>
  <si>
    <t>Thiết kê front-end cho liên hệ</t>
  </si>
  <si>
    <t>Code back-end cho liên hệ</t>
  </si>
  <si>
    <t>Thiết kê front-end cho xem chi tiết hotel</t>
  </si>
  <si>
    <t>Code back-end cho xem chi tiết hotel</t>
  </si>
  <si>
    <t>Thiết kê front-end cho xem room</t>
  </si>
  <si>
    <t>Code back-end cho xem room</t>
  </si>
  <si>
    <t>Thiết kê front-end cho bảng điều khiển</t>
  </si>
  <si>
    <t>Code back-end cho bảng điều khiển</t>
  </si>
  <si>
    <t>Thiết kê front-end cho đơn hàng</t>
  </si>
  <si>
    <t>Code back-end cho đơn hàng</t>
  </si>
  <si>
    <t>Nguyên Sơn,Thắng</t>
  </si>
  <si>
    <t>Kiểm tra giỏ hàng</t>
  </si>
  <si>
    <t>Kiểm tra xem hotel</t>
  </si>
  <si>
    <t>Kiểm tra danh mục</t>
  </si>
  <si>
    <t>Kiểm tra liên hệ</t>
  </si>
  <si>
    <t>Kiểm tra bảng điều khiển</t>
  </si>
  <si>
    <t>Kiểm tra xem chi tiết hotel</t>
  </si>
  <si>
    <t>Kiểm tra đơn hàng</t>
  </si>
  <si>
    <t>Kiểm tra xem room</t>
  </si>
  <si>
    <t>Kiểm tra quản lý giỏ hàng</t>
  </si>
  <si>
    <t>Sửa lỗi giỏ hàng</t>
  </si>
  <si>
    <t>Sửa lỗi xem hotel</t>
  </si>
  <si>
    <t>Sửa lỗi danh mục</t>
  </si>
  <si>
    <t>Sửa lỗi liên hệ</t>
  </si>
  <si>
    <t>Sửa lỗi xem chi tiết hotel</t>
  </si>
  <si>
    <t>Sửa lỗi bảng điều khiển</t>
  </si>
  <si>
    <t>Sửa lỗi xem room</t>
  </si>
  <si>
    <t>Sửa lỗi đơn hàng</t>
  </si>
  <si>
    <t>Sửa lỗi quản lý khách hàng</t>
  </si>
  <si>
    <t>Kiểm tra lại giỏ hàng</t>
  </si>
  <si>
    <t>Kiểm tra lại xem hotel</t>
  </si>
  <si>
    <t>Kiểm tra lại bảng điều khiển</t>
  </si>
  <si>
    <t>Kiểm tra lại danh mục</t>
  </si>
  <si>
    <t>Kiểm tra lại liên hệ</t>
  </si>
  <si>
    <t>Kiểm tra lại xem chi tiết hotel</t>
  </si>
  <si>
    <t>Kiểm tra lại đơn hàng</t>
  </si>
  <si>
    <t>Kiểm tra lại xem room</t>
  </si>
  <si>
    <t>Release Sprint 2</t>
  </si>
  <si>
    <t>Sprint 2 review meeting</t>
  </si>
  <si>
    <t>Sprint 2 retrospective</t>
  </si>
  <si>
    <t>Sprint 3</t>
  </si>
  <si>
    <t>SPRINT 3 REPORT</t>
  </si>
  <si>
    <t>Tạo Sprint Backlog 3</t>
  </si>
  <si>
    <t>Giao diện chatbot AI</t>
  </si>
  <si>
    <t>Giao diện quản lý tin nhắn</t>
  </si>
  <si>
    <t>Giao diện thanh toán</t>
  </si>
  <si>
    <t>Giao diện đăng nhập admin</t>
  </si>
  <si>
    <t>Giao diện quản lý tài khoản admin</t>
  </si>
  <si>
    <t>Giao diện quản lý tài khoản user</t>
  </si>
  <si>
    <t>Giao diện quản lý tour</t>
  </si>
  <si>
    <t>Giao diện quản lý nhóm quyền</t>
  </si>
  <si>
    <t>Giao diện quản lý hotel</t>
  </si>
  <si>
    <t xml:space="preserve">Giao diện quản lý hóa đơn </t>
  </si>
  <si>
    <t>Review all user interfaces of sprint 3</t>
  </si>
  <si>
    <t>Thiết kế trường kiểm thử cho chatbot AI</t>
  </si>
  <si>
    <t>Thiết kế trường kiểm thử cho thanh toán</t>
  </si>
  <si>
    <t>Thiết kế trường kiểm thử cho đăng nhập admin</t>
  </si>
  <si>
    <t>Thiết kế trường kiểm thử cho quản lý tài khoản admin</t>
  </si>
  <si>
    <t>Thiết kế trường kiểm thử cho quản lý tài khoản user</t>
  </si>
  <si>
    <t>Thiết kế trường kiểm thử cho  quản lý tour</t>
  </si>
  <si>
    <t>Thiết kế trường kiểm thử cho quản lý nhóm quyền</t>
  </si>
  <si>
    <t>Thiết kế trường kiểm thử cho quản lý hotel</t>
  </si>
  <si>
    <t>Thiết kế trường kiểm thử cho quản lý hóa đơn</t>
  </si>
  <si>
    <t>Thiết kê front-end cho chatbot AI</t>
  </si>
  <si>
    <t>Code back-end cho chatbot AI</t>
  </si>
  <si>
    <t>Thiết kê front-end cho thanh toán</t>
  </si>
  <si>
    <t>Code back-end cho thanh toán</t>
  </si>
  <si>
    <t>Thiết kê front-end cho đăng nhập admin</t>
  </si>
  <si>
    <t>Code back-end cho đăng nhập admin</t>
  </si>
  <si>
    <t>Thiết kê front-end cho quản lý tài khoản admin</t>
  </si>
  <si>
    <t>Code back-end cho quản lý tài khoản admin</t>
  </si>
  <si>
    <t>Thiết kê front-end cho quản lý tài khoản user</t>
  </si>
  <si>
    <t>Code back-end cho quản lý tài khoản user</t>
  </si>
  <si>
    <t>Thiết kê front-end cho quản lý tour</t>
  </si>
  <si>
    <t>Code back-end cho quản lý tour</t>
  </si>
  <si>
    <t>Thiết kê front-end cho quản lý nhóm quyền</t>
  </si>
  <si>
    <t>Code back-end cho quản lý nhóm quyền</t>
  </si>
  <si>
    <t>Thiết kê front-end cho quản lý hotel</t>
  </si>
  <si>
    <t>Code back-end cho quản lý hotel</t>
  </si>
  <si>
    <t>Thiết kê front-end cho quản lý hóa đơn</t>
  </si>
  <si>
    <t>Code back-end cho quản lý hóa đơn</t>
  </si>
  <si>
    <t>Thắng,Sơn,Nguyên</t>
  </si>
  <si>
    <t>Kiểm tra chatbot AI</t>
  </si>
  <si>
    <t>Kiểm tra quản lý tin nhắn</t>
  </si>
  <si>
    <t>Kiểm tra thanh toán</t>
  </si>
  <si>
    <t>Kiểm tra đăng nhập admin</t>
  </si>
  <si>
    <t>Kiểm tra quản lý tài khoản admin</t>
  </si>
  <si>
    <t>Kiểm tra quản lý tài khoản user</t>
  </si>
  <si>
    <t>Kiểm tra quản lý tour</t>
  </si>
  <si>
    <t>Kiểm tra quản lý nhóm quyền</t>
  </si>
  <si>
    <t>Kiểm tra quản lý hotel</t>
  </si>
  <si>
    <t>Kiểm tra quản lý hóa đơn</t>
  </si>
  <si>
    <t>Sửa lỗi chatbot AI</t>
  </si>
  <si>
    <t>Sửa lỗi quản lý tin nhắn</t>
  </si>
  <si>
    <t>Sửa lỗi thanh toán</t>
  </si>
  <si>
    <t>Sửa lỗi đăng nhập admin</t>
  </si>
  <si>
    <t>Sửa lỗi quản lý tài khoản admin</t>
  </si>
  <si>
    <t>Sửa lỗi quản lý tài khoản user</t>
  </si>
  <si>
    <t>Sữa lỗi quản lý tour</t>
  </si>
  <si>
    <t xml:space="preserve">Sữa lỗi quản lý nhóm quyền </t>
  </si>
  <si>
    <t>Sữa lỗi quản lý hotel</t>
  </si>
  <si>
    <t>Sữa lỗi quản lý hóa đơn</t>
  </si>
  <si>
    <t>Kiểm tra quản lý chức vụ</t>
  </si>
  <si>
    <t>Sprint 3 review meeting</t>
  </si>
  <si>
    <t>Sprint 3 retrospective</t>
  </si>
  <si>
    <t>SPRINT BACKLOG REPORT</t>
  </si>
  <si>
    <t>FINAL TOTAL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</si>
</sst>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 * #,##0.00_ ;_ * \-#,##0.00_ ;_ * &quot;-&quot;??_ ;_ @_ "/>
    <numFmt numFmtId="177" formatCode="_-* #,##0.00\ &quot;₫&quot;_-;\-* #,##0.00\ &quot;₫&quot;_-;_-* &quot;-&quot;??\ &quot;₫&quot;_-;_-@_-"/>
    <numFmt numFmtId="178" formatCode="_ * #,##0_ ;_ * \-#,##0_ ;_ * &quot;-&quot;_ ;_ @_ "/>
    <numFmt numFmtId="179" formatCode="_-* #,##0\ &quot;₫&quot;_-;\-* #,##0\ &quot;₫&quot;_-;_-* &quot;-&quot;\ &quot;₫&quot;_-;_-@_-"/>
    <numFmt numFmtId="180" formatCode="dd/mm"/>
  </numFmts>
  <fonts count="25">
    <font>
      <sz val="11"/>
      <color theme="1"/>
      <name val="Calibri"/>
      <charset val="163"/>
      <scheme val="minor"/>
    </font>
    <font>
      <b/>
      <sz val="13"/>
      <color theme="1"/>
      <name val="Times New Roman"/>
      <charset val="134"/>
    </font>
    <font>
      <sz val="13"/>
      <color theme="1"/>
      <name val="Times New Roman"/>
      <charset val="134"/>
    </font>
    <font>
      <sz val="13"/>
      <name val="Times New Roman"/>
      <charset val="134"/>
    </font>
    <font>
      <sz val="12"/>
      <color theme="1"/>
      <name val="Times New Roman"/>
      <charset val="163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2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00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30F03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5" fillId="0" borderId="0" applyFont="0" applyFill="0" applyBorder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178" fontId="5" fillId="0" borderId="0" applyFont="0" applyFill="0" applyBorder="0" applyAlignment="0" applyProtection="0">
      <alignment vertical="center"/>
    </xf>
    <xf numFmtId="179" fontId="5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16" borderId="28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29" applyNumberFormat="0" applyFill="0" applyAlignment="0" applyProtection="0">
      <alignment vertical="center"/>
    </xf>
    <xf numFmtId="0" fontId="12" fillId="0" borderId="29" applyNumberFormat="0" applyFill="0" applyAlignment="0" applyProtection="0">
      <alignment vertical="center"/>
    </xf>
    <xf numFmtId="0" fontId="13" fillId="0" borderId="30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17" borderId="31" applyNumberFormat="0" applyAlignment="0" applyProtection="0">
      <alignment vertical="center"/>
    </xf>
    <xf numFmtId="0" fontId="15" fillId="18" borderId="32" applyNumberFormat="0" applyAlignment="0" applyProtection="0">
      <alignment vertical="center"/>
    </xf>
    <xf numFmtId="0" fontId="16" fillId="18" borderId="31" applyNumberFormat="0" applyAlignment="0" applyProtection="0">
      <alignment vertical="center"/>
    </xf>
    <xf numFmtId="0" fontId="17" fillId="19" borderId="33" applyNumberFormat="0" applyAlignment="0" applyProtection="0">
      <alignment vertical="center"/>
    </xf>
    <xf numFmtId="0" fontId="18" fillId="0" borderId="34" applyNumberFormat="0" applyFill="0" applyAlignment="0" applyProtection="0">
      <alignment vertical="center"/>
    </xf>
    <xf numFmtId="0" fontId="19" fillId="0" borderId="35" applyNumberFormat="0" applyFill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2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  <xf numFmtId="0" fontId="24" fillId="37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4" fillId="39" borderId="0" applyNumberFormat="0" applyBorder="0" applyAlignment="0" applyProtection="0">
      <alignment vertical="center"/>
    </xf>
    <xf numFmtId="0" fontId="24" fillId="40" borderId="0" applyNumberFormat="0" applyBorder="0" applyAlignment="0" applyProtection="0">
      <alignment vertical="center"/>
    </xf>
    <xf numFmtId="0" fontId="23" fillId="41" borderId="0" applyNumberFormat="0" applyBorder="0" applyAlignment="0" applyProtection="0">
      <alignment vertical="center"/>
    </xf>
  </cellStyleXfs>
  <cellXfs count="9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center" vertical="center"/>
    </xf>
    <xf numFmtId="0" fontId="1" fillId="3" borderId="5" xfId="0" applyFont="1" applyFill="1" applyBorder="1" applyAlignment="1">
      <alignment horizontal="left" vertical="center"/>
    </xf>
    <xf numFmtId="0" fontId="1" fillId="3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3" borderId="3" xfId="0" applyFont="1" applyFill="1" applyBorder="1"/>
    <xf numFmtId="0" fontId="2" fillId="0" borderId="9" xfId="0" applyFont="1" applyBorder="1"/>
    <xf numFmtId="0" fontId="2" fillId="3" borderId="5" xfId="0" applyFont="1" applyFill="1" applyBorder="1"/>
    <xf numFmtId="0" fontId="2" fillId="0" borderId="10" xfId="0" applyFont="1" applyBorder="1"/>
    <xf numFmtId="0" fontId="1" fillId="2" borderId="11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2" fillId="0" borderId="0" xfId="0" applyFont="1"/>
    <xf numFmtId="0" fontId="1" fillId="0" borderId="12" xfId="0" applyFont="1" applyBorder="1" applyAlignment="1">
      <alignment horizontal="left"/>
    </xf>
    <xf numFmtId="0" fontId="1" fillId="0" borderId="13" xfId="0" applyFont="1" applyBorder="1" applyAlignment="1">
      <alignment horizontal="left"/>
    </xf>
    <xf numFmtId="0" fontId="1" fillId="0" borderId="14" xfId="0" applyFont="1" applyBorder="1" applyAlignment="1">
      <alignment wrapText="1"/>
    </xf>
    <xf numFmtId="0" fontId="2" fillId="4" borderId="7" xfId="0" applyFont="1" applyFill="1" applyBorder="1"/>
    <xf numFmtId="0" fontId="3" fillId="0" borderId="8" xfId="0" applyFont="1" applyBorder="1" applyAlignment="1">
      <alignment horizontal="left" vertical="center"/>
    </xf>
    <xf numFmtId="0" fontId="2" fillId="0" borderId="14" xfId="0" applyFont="1" applyBorder="1"/>
    <xf numFmtId="0" fontId="2" fillId="5" borderId="3" xfId="0" applyFont="1" applyFill="1" applyBorder="1"/>
    <xf numFmtId="0" fontId="3" fillId="0" borderId="9" xfId="0" applyFont="1" applyBorder="1" applyAlignment="1">
      <alignment horizontal="left" vertical="center" wrapText="1"/>
    </xf>
    <xf numFmtId="58" fontId="3" fillId="0" borderId="14" xfId="0" applyNumberFormat="1" applyFont="1" applyBorder="1" applyAlignment="1">
      <alignment horizontal="left"/>
    </xf>
    <xf numFmtId="0" fontId="2" fillId="6" borderId="3" xfId="0" applyFont="1" applyFill="1" applyBorder="1"/>
    <xf numFmtId="0" fontId="2" fillId="7" borderId="3" xfId="0" applyFont="1" applyFill="1" applyBorder="1"/>
    <xf numFmtId="0" fontId="2" fillId="8" borderId="5" xfId="0" applyFont="1" applyFill="1" applyBorder="1"/>
    <xf numFmtId="0" fontId="3" fillId="0" borderId="10" xfId="0" applyFont="1" applyBorder="1" applyAlignment="1">
      <alignment vertical="center" wrapText="1"/>
    </xf>
    <xf numFmtId="0" fontId="1" fillId="9" borderId="14" xfId="0" applyFont="1" applyFill="1" applyBorder="1" applyAlignment="1">
      <alignment horizontal="center"/>
    </xf>
    <xf numFmtId="0" fontId="1" fillId="9" borderId="15" xfId="0" applyFont="1" applyFill="1" applyBorder="1" applyAlignment="1">
      <alignment horizontal="center"/>
    </xf>
    <xf numFmtId="0" fontId="1" fillId="10" borderId="14" xfId="0" applyFont="1" applyFill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1" fillId="9" borderId="14" xfId="0" applyFont="1" applyFill="1" applyBorder="1"/>
    <xf numFmtId="0" fontId="1" fillId="9" borderId="4" xfId="0" applyFont="1" applyFill="1" applyBorder="1"/>
    <xf numFmtId="0" fontId="1" fillId="9" borderId="16" xfId="0" applyFont="1" applyFill="1" applyBorder="1" applyAlignment="1">
      <alignment horizontal="center"/>
    </xf>
    <xf numFmtId="0" fontId="1" fillId="9" borderId="17" xfId="0" applyFont="1" applyFill="1" applyBorder="1" applyAlignment="1">
      <alignment horizontal="center"/>
    </xf>
    <xf numFmtId="0" fontId="1" fillId="0" borderId="4" xfId="0" applyFont="1" applyBorder="1" applyAlignment="1">
      <alignment textRotation="90" wrapText="1"/>
    </xf>
    <xf numFmtId="0" fontId="2" fillId="0" borderId="18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left"/>
    </xf>
    <xf numFmtId="0" fontId="2" fillId="0" borderId="19" xfId="0" applyFont="1" applyBorder="1" applyAlignment="1">
      <alignment horizontal="left"/>
    </xf>
    <xf numFmtId="0" fontId="2" fillId="0" borderId="17" xfId="0" applyFont="1" applyBorder="1" applyAlignment="1">
      <alignment horizontal="left"/>
    </xf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4" xfId="0" applyFont="1" applyBorder="1"/>
    <xf numFmtId="0" fontId="2" fillId="0" borderId="20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/>
    </xf>
    <xf numFmtId="0" fontId="2" fillId="0" borderId="16" xfId="0" applyFont="1" applyBorder="1"/>
    <xf numFmtId="0" fontId="2" fillId="0" borderId="17" xfId="0" applyFont="1" applyBorder="1"/>
    <xf numFmtId="0" fontId="2" fillId="0" borderId="21" xfId="0" applyFont="1" applyBorder="1" applyAlignment="1">
      <alignment horizontal="center" vertical="center" wrapText="1"/>
    </xf>
    <xf numFmtId="180" fontId="1" fillId="0" borderId="4" xfId="0" applyNumberFormat="1" applyFont="1" applyBorder="1" applyAlignment="1">
      <alignment textRotation="90" wrapText="1"/>
    </xf>
    <xf numFmtId="0" fontId="2" fillId="4" borderId="4" xfId="0" applyFont="1" applyFill="1" applyBorder="1"/>
    <xf numFmtId="0" fontId="2" fillId="11" borderId="4" xfId="0" applyFont="1" applyFill="1" applyBorder="1"/>
    <xf numFmtId="0" fontId="2" fillId="12" borderId="4" xfId="0" applyFont="1" applyFill="1" applyBorder="1"/>
    <xf numFmtId="0" fontId="2" fillId="6" borderId="4" xfId="0" applyFont="1" applyFill="1" applyBorder="1"/>
    <xf numFmtId="0" fontId="2" fillId="8" borderId="4" xfId="0" applyFont="1" applyFill="1" applyBorder="1"/>
    <xf numFmtId="0" fontId="2" fillId="0" borderId="4" xfId="0" applyFont="1" applyFill="1" applyBorder="1" applyAlignment="1"/>
    <xf numFmtId="0" fontId="3" fillId="0" borderId="16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1" fillId="9" borderId="22" xfId="0" applyFont="1" applyFill="1" applyBorder="1" applyAlignment="1">
      <alignment horizontal="center" vertical="center"/>
    </xf>
    <xf numFmtId="0" fontId="1" fillId="9" borderId="23" xfId="0" applyFont="1" applyFill="1" applyBorder="1" applyAlignment="1">
      <alignment horizontal="center" vertical="center"/>
    </xf>
    <xf numFmtId="0" fontId="1" fillId="9" borderId="24" xfId="0" applyFont="1" applyFill="1" applyBorder="1" applyAlignment="1">
      <alignment horizontal="center" vertical="center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9" borderId="25" xfId="0" applyFont="1" applyFill="1" applyBorder="1" applyAlignment="1">
      <alignment horizontal="center" vertical="center"/>
    </xf>
    <xf numFmtId="0" fontId="1" fillId="9" borderId="26" xfId="0" applyFont="1" applyFill="1" applyBorder="1" applyAlignment="1">
      <alignment horizontal="center" vertical="center"/>
    </xf>
    <xf numFmtId="0" fontId="1" fillId="9" borderId="27" xfId="0" applyFont="1" applyFill="1" applyBorder="1" applyAlignment="1">
      <alignment horizontal="center" vertical="center"/>
    </xf>
    <xf numFmtId="0" fontId="1" fillId="0" borderId="14" xfId="0" applyFont="1" applyBorder="1" applyAlignment="1">
      <alignment horizontal="left"/>
    </xf>
    <xf numFmtId="0" fontId="1" fillId="13" borderId="14" xfId="0" applyFont="1" applyFill="1" applyBorder="1" applyAlignment="1">
      <alignment horizontal="center"/>
    </xf>
    <xf numFmtId="0" fontId="1" fillId="13" borderId="15" xfId="0" applyFont="1" applyFill="1" applyBorder="1" applyAlignment="1">
      <alignment horizontal="center"/>
    </xf>
    <xf numFmtId="0" fontId="2" fillId="0" borderId="14" xfId="0" applyFont="1" applyFill="1" applyBorder="1"/>
    <xf numFmtId="0" fontId="1" fillId="14" borderId="4" xfId="0" applyFont="1" applyFill="1" applyBorder="1"/>
    <xf numFmtId="0" fontId="1" fillId="14" borderId="4" xfId="0" applyFont="1" applyFill="1" applyBorder="1" applyAlignment="1">
      <alignment horizontal="center"/>
    </xf>
    <xf numFmtId="0" fontId="2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left"/>
    </xf>
    <xf numFmtId="0" fontId="2" fillId="0" borderId="4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4" xfId="0" applyFont="1" applyFill="1" applyBorder="1"/>
    <xf numFmtId="0" fontId="0" fillId="0" borderId="4" xfId="0" applyFill="1" applyBorder="1"/>
    <xf numFmtId="180" fontId="1" fillId="0" borderId="0" xfId="0" applyNumberFormat="1" applyFont="1" applyAlignment="1">
      <alignment textRotation="90" wrapText="1"/>
    </xf>
    <xf numFmtId="180" fontId="0" fillId="0" borderId="0" xfId="0" applyNumberFormat="1"/>
    <xf numFmtId="0" fontId="1" fillId="14" borderId="4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2" fillId="15" borderId="4" xfId="0" applyFont="1" applyFill="1" applyBorder="1"/>
    <xf numFmtId="0" fontId="1" fillId="9" borderId="4" xfId="0" applyFont="1" applyFill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4" xfId="0" applyFont="1" applyFill="1" applyBorder="1"/>
    <xf numFmtId="0" fontId="2" fillId="0" borderId="0" xfId="0" applyFont="1" applyFill="1"/>
    <xf numFmtId="0" fontId="1" fillId="9" borderId="4" xfId="0" applyFont="1" applyFill="1" applyBorder="1" applyAlignment="1">
      <alignment horizontal="center" vertical="center"/>
    </xf>
    <xf numFmtId="0" fontId="2" fillId="0" borderId="4" xfId="0" applyNumberFormat="1" applyFont="1" applyBorder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colors>
    <mruColors>
      <color rgb="0030F035"/>
      <color rgb="00CC00CC"/>
      <color rgb="00FF66CC"/>
      <color rgb="00FF66FF"/>
      <color rgb="001C1A0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"Thực tế"</c:f>
              <c:strCache>
                <c:ptCount val="1"/>
                <c:pt idx="0">
                  <c:v>Thực tế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'Sprint 1'!$I$15:$Y$15</c:f>
              <c:numCache>
                <c:formatCode>dd/mm</c:formatCode>
                <c:ptCount val="17"/>
                <c:pt idx="0" c:formatCode="dd/mm">
                  <c:v>45733</c:v>
                </c:pt>
                <c:pt idx="1" c:formatCode="dd/mm">
                  <c:v>45734</c:v>
                </c:pt>
                <c:pt idx="2" c:formatCode="dd/mm">
                  <c:v>45735</c:v>
                </c:pt>
                <c:pt idx="3" c:formatCode="dd/mm">
                  <c:v>45736</c:v>
                </c:pt>
                <c:pt idx="4" c:formatCode="dd/mm">
                  <c:v>45737</c:v>
                </c:pt>
                <c:pt idx="5" c:formatCode="dd/mm">
                  <c:v>45738</c:v>
                </c:pt>
                <c:pt idx="6" c:formatCode="dd/mm">
                  <c:v>45739</c:v>
                </c:pt>
                <c:pt idx="7" c:formatCode="dd/mm">
                  <c:v>45740</c:v>
                </c:pt>
                <c:pt idx="8" c:formatCode="dd/mm">
                  <c:v>45741</c:v>
                </c:pt>
                <c:pt idx="9" c:formatCode="dd/mm">
                  <c:v>45742</c:v>
                </c:pt>
                <c:pt idx="10" c:formatCode="dd/mm">
                  <c:v>45743</c:v>
                </c:pt>
                <c:pt idx="11" c:formatCode="dd/mm">
                  <c:v>45744</c:v>
                </c:pt>
                <c:pt idx="12" c:formatCode="dd/mm">
                  <c:v>45745</c:v>
                </c:pt>
                <c:pt idx="13" c:formatCode="dd/mm">
                  <c:v>45746</c:v>
                </c:pt>
                <c:pt idx="14" c:formatCode="dd/mm">
                  <c:v>45747</c:v>
                </c:pt>
                <c:pt idx="15" c:formatCode="dd/mm">
                  <c:v>45748</c:v>
                </c:pt>
                <c:pt idx="16" c:formatCode="dd/mm">
                  <c:v>45749</c:v>
                </c:pt>
              </c:numCache>
            </c:numRef>
          </c:cat>
          <c:val>
            <c:numRef>
              <c:f>'Sprint 1'!$I$86:$Y$86</c:f>
              <c:numCache>
                <c:formatCode>General</c:formatCode>
                <c:ptCount val="17"/>
                <c:pt idx="0">
                  <c:v>134</c:v>
                </c:pt>
                <c:pt idx="1">
                  <c:v>133</c:v>
                </c:pt>
                <c:pt idx="2">
                  <c:v>132</c:v>
                </c:pt>
                <c:pt idx="3">
                  <c:v>131</c:v>
                </c:pt>
                <c:pt idx="4">
                  <c:v>128</c:v>
                </c:pt>
                <c:pt idx="5">
                  <c:v>115</c:v>
                </c:pt>
                <c:pt idx="6">
                  <c:v>106</c:v>
                </c:pt>
                <c:pt idx="7">
                  <c:v>96</c:v>
                </c:pt>
                <c:pt idx="8">
                  <c:v>90</c:v>
                </c:pt>
                <c:pt idx="9">
                  <c:v>85</c:v>
                </c:pt>
                <c:pt idx="10">
                  <c:v>60</c:v>
                </c:pt>
                <c:pt idx="11">
                  <c:v>42</c:v>
                </c:pt>
                <c:pt idx="12">
                  <c:v>33</c:v>
                </c:pt>
                <c:pt idx="13">
                  <c:v>24</c:v>
                </c:pt>
                <c:pt idx="14">
                  <c:v>20</c:v>
                </c:pt>
                <c:pt idx="15">
                  <c:v>10</c:v>
                </c:pt>
                <c:pt idx="16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"Ước tính"</c:f>
              <c:strCache>
                <c:ptCount val="1"/>
                <c:pt idx="0">
                  <c:v>Ước tính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'Sprint 1'!$I$15:$Y$15</c:f>
              <c:numCache>
                <c:formatCode>dd/mm</c:formatCode>
                <c:ptCount val="17"/>
                <c:pt idx="0" c:formatCode="dd/mm">
                  <c:v>45733</c:v>
                </c:pt>
                <c:pt idx="1" c:formatCode="dd/mm">
                  <c:v>45734</c:v>
                </c:pt>
                <c:pt idx="2" c:formatCode="dd/mm">
                  <c:v>45735</c:v>
                </c:pt>
                <c:pt idx="3" c:formatCode="dd/mm">
                  <c:v>45736</c:v>
                </c:pt>
                <c:pt idx="4" c:formatCode="dd/mm">
                  <c:v>45737</c:v>
                </c:pt>
                <c:pt idx="5" c:formatCode="dd/mm">
                  <c:v>45738</c:v>
                </c:pt>
                <c:pt idx="6" c:formatCode="dd/mm">
                  <c:v>45739</c:v>
                </c:pt>
                <c:pt idx="7" c:formatCode="dd/mm">
                  <c:v>45740</c:v>
                </c:pt>
                <c:pt idx="8" c:formatCode="dd/mm">
                  <c:v>45741</c:v>
                </c:pt>
                <c:pt idx="9" c:formatCode="dd/mm">
                  <c:v>45742</c:v>
                </c:pt>
                <c:pt idx="10" c:formatCode="dd/mm">
                  <c:v>45743</c:v>
                </c:pt>
                <c:pt idx="11" c:formatCode="dd/mm">
                  <c:v>45744</c:v>
                </c:pt>
                <c:pt idx="12" c:formatCode="dd/mm">
                  <c:v>45745</c:v>
                </c:pt>
                <c:pt idx="13" c:formatCode="dd/mm">
                  <c:v>45746</c:v>
                </c:pt>
                <c:pt idx="14" c:formatCode="dd/mm">
                  <c:v>45747</c:v>
                </c:pt>
                <c:pt idx="15" c:formatCode="dd/mm">
                  <c:v>45748</c:v>
                </c:pt>
                <c:pt idx="16" c:formatCode="dd/mm">
                  <c:v>45749</c:v>
                </c:pt>
              </c:numCache>
            </c:numRef>
          </c:cat>
          <c:val>
            <c:numRef>
              <c:f>'Sprint 1'!$I$87:$Y$87</c:f>
              <c:numCache>
                <c:formatCode>General</c:formatCode>
                <c:ptCount val="17"/>
                <c:pt idx="0">
                  <c:v>134</c:v>
                </c:pt>
                <c:pt idx="1">
                  <c:v>133</c:v>
                </c:pt>
                <c:pt idx="2">
                  <c:v>132</c:v>
                </c:pt>
                <c:pt idx="3">
                  <c:v>131</c:v>
                </c:pt>
                <c:pt idx="4">
                  <c:v>128</c:v>
                </c:pt>
                <c:pt idx="5">
                  <c:v>115</c:v>
                </c:pt>
                <c:pt idx="6">
                  <c:v>106</c:v>
                </c:pt>
                <c:pt idx="7">
                  <c:v>96</c:v>
                </c:pt>
                <c:pt idx="8">
                  <c:v>90</c:v>
                </c:pt>
                <c:pt idx="9">
                  <c:v>85</c:v>
                </c:pt>
                <c:pt idx="10">
                  <c:v>60</c:v>
                </c:pt>
                <c:pt idx="11">
                  <c:v>42</c:v>
                </c:pt>
                <c:pt idx="12">
                  <c:v>33</c:v>
                </c:pt>
                <c:pt idx="13">
                  <c:v>24</c:v>
                </c:pt>
                <c:pt idx="14">
                  <c:v>20</c:v>
                </c:pt>
                <c:pt idx="15">
                  <c:v>10</c:v>
                </c:pt>
                <c:pt idx="16">
                  <c:v>0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0"/>
        <c:axId val="226296424"/>
        <c:axId val="226294464"/>
      </c:lineChart>
      <c:dateAx>
        <c:axId val="226296424"/>
        <c:scaling>
          <c:orientation val="minMax"/>
        </c:scaling>
        <c:delete val="0"/>
        <c:axPos val="b"/>
        <c:numFmt formatCode="dd/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26294464"/>
        <c:crosses val="autoZero"/>
        <c:auto val="1"/>
        <c:lblOffset val="100"/>
        <c:baseTimeUnit val="days"/>
      </c:dateAx>
      <c:valAx>
        <c:axId val="22629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2629642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937fb63c-45b2-4efb-aea2-de43226a5018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</a:t>
            </a:r>
            <a:r>
              <a:rPr lang="en-US" baseline="0"/>
              <a:t> Chart of Sprint 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val>
            <c:numRef>
              <c:f>'Sprint 1'!$G$86:$Y$86</c:f>
              <c:numCache>
                <c:formatCode>General</c:formatCode>
                <c:ptCount val="19"/>
                <c:pt idx="0">
                  <c:v>172</c:v>
                </c:pt>
                <c:pt idx="2">
                  <c:v>134</c:v>
                </c:pt>
                <c:pt idx="3">
                  <c:v>133</c:v>
                </c:pt>
                <c:pt idx="4">
                  <c:v>132</c:v>
                </c:pt>
                <c:pt idx="5">
                  <c:v>131</c:v>
                </c:pt>
                <c:pt idx="6">
                  <c:v>128</c:v>
                </c:pt>
                <c:pt idx="7">
                  <c:v>115</c:v>
                </c:pt>
                <c:pt idx="8">
                  <c:v>106</c:v>
                </c:pt>
                <c:pt idx="9">
                  <c:v>96</c:v>
                </c:pt>
                <c:pt idx="10">
                  <c:v>90</c:v>
                </c:pt>
                <c:pt idx="11">
                  <c:v>85</c:v>
                </c:pt>
                <c:pt idx="12">
                  <c:v>60</c:v>
                </c:pt>
                <c:pt idx="13">
                  <c:v>42</c:v>
                </c:pt>
                <c:pt idx="14">
                  <c:v>33</c:v>
                </c:pt>
                <c:pt idx="15">
                  <c:v>24</c:v>
                </c:pt>
                <c:pt idx="16">
                  <c:v>20</c:v>
                </c:pt>
                <c:pt idx="17">
                  <c:v>10</c:v>
                </c:pt>
                <c:pt idx="18">
                  <c:v>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val>
            <c:numRef>
              <c:f>'Sprint 1'!$G$87:$Y$87</c:f>
              <c:numCache>
                <c:formatCode>General</c:formatCode>
                <c:ptCount val="19"/>
                <c:pt idx="0">
                  <c:v>158</c:v>
                </c:pt>
                <c:pt idx="2">
                  <c:v>134</c:v>
                </c:pt>
                <c:pt idx="3">
                  <c:v>133</c:v>
                </c:pt>
                <c:pt idx="4">
                  <c:v>132</c:v>
                </c:pt>
                <c:pt idx="5">
                  <c:v>131</c:v>
                </c:pt>
                <c:pt idx="6">
                  <c:v>128</c:v>
                </c:pt>
                <c:pt idx="7">
                  <c:v>115</c:v>
                </c:pt>
                <c:pt idx="8">
                  <c:v>106</c:v>
                </c:pt>
                <c:pt idx="9">
                  <c:v>96</c:v>
                </c:pt>
                <c:pt idx="10">
                  <c:v>90</c:v>
                </c:pt>
                <c:pt idx="11">
                  <c:v>85</c:v>
                </c:pt>
                <c:pt idx="12">
                  <c:v>60</c:v>
                </c:pt>
                <c:pt idx="13">
                  <c:v>42</c:v>
                </c:pt>
                <c:pt idx="14">
                  <c:v>33</c:v>
                </c:pt>
                <c:pt idx="15">
                  <c:v>24</c:v>
                </c:pt>
                <c:pt idx="16">
                  <c:v>20</c:v>
                </c:pt>
                <c:pt idx="17">
                  <c:v>10</c:v>
                </c:pt>
                <c:pt idx="1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2247935"/>
        <c:axId val="1522245855"/>
      </c:lineChart>
      <c:catAx>
        <c:axId val="15222479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22245855"/>
        <c:crosses val="autoZero"/>
        <c:auto val="1"/>
        <c:lblAlgn val="ctr"/>
        <c:lblOffset val="100"/>
        <c:noMultiLvlLbl val="0"/>
      </c:catAx>
      <c:valAx>
        <c:axId val="1522245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22247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6e676c23-a5fb-4eab-9438-8c0688979e5c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"Thực tế"</c:f>
              <c:strCache>
                <c:ptCount val="1"/>
                <c:pt idx="0">
                  <c:v>Thực tế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'Sprint 2'!$I$15:$Y$15</c:f>
              <c:numCache>
                <c:formatCode>dd/mm</c:formatCode>
                <c:ptCount val="17"/>
                <c:pt idx="0" c:formatCode="dd/mm">
                  <c:v>45750</c:v>
                </c:pt>
                <c:pt idx="1" c:formatCode="dd/mm">
                  <c:v>45751</c:v>
                </c:pt>
                <c:pt idx="2" c:formatCode="dd/mm">
                  <c:v>45752</c:v>
                </c:pt>
                <c:pt idx="3" c:formatCode="dd/mm">
                  <c:v>45753</c:v>
                </c:pt>
                <c:pt idx="4" c:formatCode="dd/mm">
                  <c:v>45754</c:v>
                </c:pt>
                <c:pt idx="5" c:formatCode="dd/mm">
                  <c:v>45755</c:v>
                </c:pt>
                <c:pt idx="6" c:formatCode="dd/mm">
                  <c:v>45756</c:v>
                </c:pt>
                <c:pt idx="7" c:formatCode="dd/mm">
                  <c:v>45757</c:v>
                </c:pt>
                <c:pt idx="8" c:formatCode="dd/mm">
                  <c:v>45758</c:v>
                </c:pt>
                <c:pt idx="9" c:formatCode="dd/mm">
                  <c:v>45759</c:v>
                </c:pt>
                <c:pt idx="10" c:formatCode="dd/mm">
                  <c:v>45760</c:v>
                </c:pt>
                <c:pt idx="11" c:formatCode="dd/mm">
                  <c:v>45761</c:v>
                </c:pt>
                <c:pt idx="12" c:formatCode="dd/mm">
                  <c:v>45762</c:v>
                </c:pt>
                <c:pt idx="13" c:formatCode="dd/mm">
                  <c:v>45763</c:v>
                </c:pt>
                <c:pt idx="14" c:formatCode="dd/mm">
                  <c:v>45764</c:v>
                </c:pt>
                <c:pt idx="15" c:formatCode="dd/mm">
                  <c:v>45765</c:v>
                </c:pt>
                <c:pt idx="16" c:formatCode="dd/mm">
                  <c:v>45766</c:v>
                </c:pt>
              </c:numCache>
            </c:numRef>
          </c:cat>
          <c:val>
            <c:numRef>
              <c:f>'Sprint 2'!$I$95:$Y$95</c:f>
              <c:numCache>
                <c:formatCode>General</c:formatCode>
                <c:ptCount val="17"/>
                <c:pt idx="0">
                  <c:v>165</c:v>
                </c:pt>
                <c:pt idx="1">
                  <c:v>145</c:v>
                </c:pt>
                <c:pt idx="2">
                  <c:v>145</c:v>
                </c:pt>
                <c:pt idx="3">
                  <c:v>127</c:v>
                </c:pt>
                <c:pt idx="4">
                  <c:v>126</c:v>
                </c:pt>
                <c:pt idx="5">
                  <c:v>115</c:v>
                </c:pt>
                <c:pt idx="6">
                  <c:v>113</c:v>
                </c:pt>
                <c:pt idx="7">
                  <c:v>109</c:v>
                </c:pt>
                <c:pt idx="8">
                  <c:v>97</c:v>
                </c:pt>
                <c:pt idx="9">
                  <c:v>95</c:v>
                </c:pt>
                <c:pt idx="10">
                  <c:v>77</c:v>
                </c:pt>
                <c:pt idx="11">
                  <c:v>53</c:v>
                </c:pt>
                <c:pt idx="12">
                  <c:v>36</c:v>
                </c:pt>
                <c:pt idx="13">
                  <c:v>25</c:v>
                </c:pt>
                <c:pt idx="14">
                  <c:v>10</c:v>
                </c:pt>
                <c:pt idx="15">
                  <c:v>10</c:v>
                </c:pt>
                <c:pt idx="16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"Ước Tính"</c:f>
              <c:strCache>
                <c:ptCount val="1"/>
                <c:pt idx="0">
                  <c:v>Ước Tính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'Sprint 2'!$I$15:$Y$15</c:f>
              <c:numCache>
                <c:formatCode>dd/mm</c:formatCode>
                <c:ptCount val="17"/>
                <c:pt idx="0" c:formatCode="dd/mm">
                  <c:v>45750</c:v>
                </c:pt>
                <c:pt idx="1" c:formatCode="dd/mm">
                  <c:v>45751</c:v>
                </c:pt>
                <c:pt idx="2" c:formatCode="dd/mm">
                  <c:v>45752</c:v>
                </c:pt>
                <c:pt idx="3" c:formatCode="dd/mm">
                  <c:v>45753</c:v>
                </c:pt>
                <c:pt idx="4" c:formatCode="dd/mm">
                  <c:v>45754</c:v>
                </c:pt>
                <c:pt idx="5" c:formatCode="dd/mm">
                  <c:v>45755</c:v>
                </c:pt>
                <c:pt idx="6" c:formatCode="dd/mm">
                  <c:v>45756</c:v>
                </c:pt>
                <c:pt idx="7" c:formatCode="dd/mm">
                  <c:v>45757</c:v>
                </c:pt>
                <c:pt idx="8" c:formatCode="dd/mm">
                  <c:v>45758</c:v>
                </c:pt>
                <c:pt idx="9" c:formatCode="dd/mm">
                  <c:v>45759</c:v>
                </c:pt>
                <c:pt idx="10" c:formatCode="dd/mm">
                  <c:v>45760</c:v>
                </c:pt>
                <c:pt idx="11" c:formatCode="dd/mm">
                  <c:v>45761</c:v>
                </c:pt>
                <c:pt idx="12" c:formatCode="dd/mm">
                  <c:v>45762</c:v>
                </c:pt>
                <c:pt idx="13" c:formatCode="dd/mm">
                  <c:v>45763</c:v>
                </c:pt>
                <c:pt idx="14" c:formatCode="dd/mm">
                  <c:v>45764</c:v>
                </c:pt>
                <c:pt idx="15" c:formatCode="dd/mm">
                  <c:v>45765</c:v>
                </c:pt>
                <c:pt idx="16" c:formatCode="dd/mm">
                  <c:v>45766</c:v>
                </c:pt>
              </c:numCache>
            </c:numRef>
          </c:cat>
          <c:val>
            <c:numRef>
              <c:f>'Sprint 2'!$I$96:$Y$96</c:f>
              <c:numCache>
                <c:formatCode>General</c:formatCode>
                <c:ptCount val="17"/>
                <c:pt idx="0">
                  <c:v>165</c:v>
                </c:pt>
                <c:pt idx="1">
                  <c:v>147</c:v>
                </c:pt>
                <c:pt idx="2">
                  <c:v>145</c:v>
                </c:pt>
                <c:pt idx="3">
                  <c:v>127</c:v>
                </c:pt>
                <c:pt idx="4">
                  <c:v>126</c:v>
                </c:pt>
                <c:pt idx="5">
                  <c:v>115</c:v>
                </c:pt>
                <c:pt idx="6">
                  <c:v>113</c:v>
                </c:pt>
                <c:pt idx="7">
                  <c:v>107</c:v>
                </c:pt>
                <c:pt idx="8">
                  <c:v>97</c:v>
                </c:pt>
                <c:pt idx="9">
                  <c:v>95</c:v>
                </c:pt>
                <c:pt idx="10">
                  <c:v>77</c:v>
                </c:pt>
                <c:pt idx="11">
                  <c:v>53</c:v>
                </c:pt>
                <c:pt idx="12">
                  <c:v>36</c:v>
                </c:pt>
                <c:pt idx="13">
                  <c:v>25</c:v>
                </c:pt>
                <c:pt idx="14">
                  <c:v>10</c:v>
                </c:pt>
                <c:pt idx="15">
                  <c:v>10</c:v>
                </c:pt>
                <c:pt idx="1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26295640"/>
        <c:axId val="226296816"/>
      </c:lineChart>
      <c:dateAx>
        <c:axId val="226295640"/>
        <c:scaling>
          <c:orientation val="minMax"/>
        </c:scaling>
        <c:delete val="0"/>
        <c:axPos val="b"/>
        <c:numFmt formatCode="dd/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26296816"/>
        <c:crosses val="autoZero"/>
        <c:auto val="1"/>
        <c:lblOffset val="100"/>
        <c:baseTimeUnit val="days"/>
      </c:dateAx>
      <c:valAx>
        <c:axId val="22629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26295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441aae7d-60db-4dd4-bed7-f43f402ef4e8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431746031746032"/>
          <c:y val="0.0445090241664117"/>
          <c:w val="0.822380952380952"/>
          <c:h val="0.839706332211686"/>
        </c:manualLayout>
      </c:layout>
      <c:lineChart>
        <c:grouping val="standard"/>
        <c:varyColors val="0"/>
        <c:ser>
          <c:idx val="0"/>
          <c:order val="0"/>
          <c:tx>
            <c:strRef>
              <c:f>"Thực tế"</c:f>
              <c:strCache>
                <c:ptCount val="1"/>
                <c:pt idx="0">
                  <c:v>Thực tế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'Sprint 3'!$I$15:$AB$15</c:f>
              <c:numCache>
                <c:formatCode>dd/mm</c:formatCode>
                <c:ptCount val="20"/>
                <c:pt idx="0" c:formatCode="dd/mm">
                  <c:v>45767</c:v>
                </c:pt>
                <c:pt idx="1" c:formatCode="dd/mm">
                  <c:v>45768</c:v>
                </c:pt>
                <c:pt idx="2" c:formatCode="dd/mm">
                  <c:v>45769</c:v>
                </c:pt>
                <c:pt idx="3" c:formatCode="dd/mm">
                  <c:v>45770</c:v>
                </c:pt>
                <c:pt idx="4" c:formatCode="dd/mm">
                  <c:v>45771</c:v>
                </c:pt>
                <c:pt idx="5" c:formatCode="dd/mm">
                  <c:v>45772</c:v>
                </c:pt>
                <c:pt idx="6" c:formatCode="dd/mm">
                  <c:v>45773</c:v>
                </c:pt>
                <c:pt idx="7" c:formatCode="dd/mm">
                  <c:v>45774</c:v>
                </c:pt>
                <c:pt idx="8" c:formatCode="dd/mm">
                  <c:v>45775</c:v>
                </c:pt>
                <c:pt idx="9" c:formatCode="dd/mm">
                  <c:v>45776</c:v>
                </c:pt>
                <c:pt idx="10" c:formatCode="dd/mm">
                  <c:v>45777</c:v>
                </c:pt>
                <c:pt idx="11" c:formatCode="dd/mm">
                  <c:v>45778</c:v>
                </c:pt>
                <c:pt idx="12" c:formatCode="dd/mm">
                  <c:v>45779</c:v>
                </c:pt>
                <c:pt idx="13" c:formatCode="dd/mm">
                  <c:v>45780</c:v>
                </c:pt>
                <c:pt idx="14" c:formatCode="dd/mm">
                  <c:v>45781</c:v>
                </c:pt>
                <c:pt idx="15" c:formatCode="dd/mm">
                  <c:v>45782</c:v>
                </c:pt>
                <c:pt idx="16" c:formatCode="dd/mm">
                  <c:v>45783</c:v>
                </c:pt>
                <c:pt idx="17" c:formatCode="dd/mm">
                  <c:v>45784</c:v>
                </c:pt>
                <c:pt idx="18" c:formatCode="dd/mm">
                  <c:v>45785</c:v>
                </c:pt>
                <c:pt idx="19" c:formatCode="dd/mm">
                  <c:v>45786</c:v>
                </c:pt>
              </c:numCache>
            </c:numRef>
          </c:cat>
          <c:val>
            <c:numRef>
              <c:f>'Sprint 3'!$I$105:$AB$105</c:f>
              <c:numCache>
                <c:formatCode>General</c:formatCode>
                <c:ptCount val="20"/>
                <c:pt idx="0">
                  <c:v>163</c:v>
                </c:pt>
                <c:pt idx="1">
                  <c:v>152</c:v>
                </c:pt>
                <c:pt idx="2">
                  <c:v>149</c:v>
                </c:pt>
                <c:pt idx="3">
                  <c:v>144</c:v>
                </c:pt>
                <c:pt idx="4">
                  <c:v>139</c:v>
                </c:pt>
                <c:pt idx="5">
                  <c:v>127</c:v>
                </c:pt>
                <c:pt idx="6">
                  <c:v>125</c:v>
                </c:pt>
                <c:pt idx="7">
                  <c:v>116</c:v>
                </c:pt>
                <c:pt idx="8">
                  <c:v>108</c:v>
                </c:pt>
                <c:pt idx="9">
                  <c:v>104</c:v>
                </c:pt>
                <c:pt idx="10">
                  <c:v>104</c:v>
                </c:pt>
                <c:pt idx="11">
                  <c:v>95</c:v>
                </c:pt>
                <c:pt idx="12">
                  <c:v>89</c:v>
                </c:pt>
                <c:pt idx="13">
                  <c:v>69</c:v>
                </c:pt>
                <c:pt idx="14">
                  <c:v>61</c:v>
                </c:pt>
                <c:pt idx="15">
                  <c:v>56</c:v>
                </c:pt>
                <c:pt idx="16">
                  <c:v>49</c:v>
                </c:pt>
                <c:pt idx="17">
                  <c:v>44</c:v>
                </c:pt>
                <c:pt idx="18">
                  <c:v>32</c:v>
                </c:pt>
                <c:pt idx="19">
                  <c:v>12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"Ước tính"</c:f>
              <c:strCache>
                <c:ptCount val="1"/>
                <c:pt idx="0">
                  <c:v>Ước tính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'Sprint 3'!$I$15:$AB$15</c:f>
              <c:numCache>
                <c:formatCode>dd/mm</c:formatCode>
                <c:ptCount val="20"/>
                <c:pt idx="0" c:formatCode="dd/mm">
                  <c:v>45767</c:v>
                </c:pt>
                <c:pt idx="1" c:formatCode="dd/mm">
                  <c:v>45768</c:v>
                </c:pt>
                <c:pt idx="2" c:formatCode="dd/mm">
                  <c:v>45769</c:v>
                </c:pt>
                <c:pt idx="3" c:formatCode="dd/mm">
                  <c:v>45770</c:v>
                </c:pt>
                <c:pt idx="4" c:formatCode="dd/mm">
                  <c:v>45771</c:v>
                </c:pt>
                <c:pt idx="5" c:formatCode="dd/mm">
                  <c:v>45772</c:v>
                </c:pt>
                <c:pt idx="6" c:formatCode="dd/mm">
                  <c:v>45773</c:v>
                </c:pt>
                <c:pt idx="7" c:formatCode="dd/mm">
                  <c:v>45774</c:v>
                </c:pt>
                <c:pt idx="8" c:formatCode="dd/mm">
                  <c:v>45775</c:v>
                </c:pt>
                <c:pt idx="9" c:formatCode="dd/mm">
                  <c:v>45776</c:v>
                </c:pt>
                <c:pt idx="10" c:formatCode="dd/mm">
                  <c:v>45777</c:v>
                </c:pt>
                <c:pt idx="11" c:formatCode="dd/mm">
                  <c:v>45778</c:v>
                </c:pt>
                <c:pt idx="12" c:formatCode="dd/mm">
                  <c:v>45779</c:v>
                </c:pt>
                <c:pt idx="13" c:formatCode="dd/mm">
                  <c:v>45780</c:v>
                </c:pt>
                <c:pt idx="14" c:formatCode="dd/mm">
                  <c:v>45781</c:v>
                </c:pt>
                <c:pt idx="15" c:formatCode="dd/mm">
                  <c:v>45782</c:v>
                </c:pt>
                <c:pt idx="16" c:formatCode="dd/mm">
                  <c:v>45783</c:v>
                </c:pt>
                <c:pt idx="17" c:formatCode="dd/mm">
                  <c:v>45784</c:v>
                </c:pt>
                <c:pt idx="18" c:formatCode="dd/mm">
                  <c:v>45785</c:v>
                </c:pt>
                <c:pt idx="19" c:formatCode="dd/mm">
                  <c:v>45786</c:v>
                </c:pt>
              </c:numCache>
            </c:numRef>
          </c:cat>
          <c:val>
            <c:numRef>
              <c:f>'Sprint 3'!$I$106:$AB$106</c:f>
              <c:numCache>
                <c:formatCode>General</c:formatCode>
                <c:ptCount val="20"/>
                <c:pt idx="0">
                  <c:v>163</c:v>
                </c:pt>
                <c:pt idx="1">
                  <c:v>153</c:v>
                </c:pt>
                <c:pt idx="2">
                  <c:v>149</c:v>
                </c:pt>
                <c:pt idx="3">
                  <c:v>144</c:v>
                </c:pt>
                <c:pt idx="4">
                  <c:v>138</c:v>
                </c:pt>
                <c:pt idx="5">
                  <c:v>127</c:v>
                </c:pt>
                <c:pt idx="6">
                  <c:v>125</c:v>
                </c:pt>
                <c:pt idx="7">
                  <c:v>116</c:v>
                </c:pt>
                <c:pt idx="8">
                  <c:v>108</c:v>
                </c:pt>
                <c:pt idx="9">
                  <c:v>105</c:v>
                </c:pt>
                <c:pt idx="10">
                  <c:v>104</c:v>
                </c:pt>
                <c:pt idx="11">
                  <c:v>95</c:v>
                </c:pt>
                <c:pt idx="12">
                  <c:v>89</c:v>
                </c:pt>
                <c:pt idx="13">
                  <c:v>71</c:v>
                </c:pt>
                <c:pt idx="14">
                  <c:v>61</c:v>
                </c:pt>
                <c:pt idx="15">
                  <c:v>56</c:v>
                </c:pt>
                <c:pt idx="16">
                  <c:v>50</c:v>
                </c:pt>
                <c:pt idx="17">
                  <c:v>44</c:v>
                </c:pt>
                <c:pt idx="18">
                  <c:v>32</c:v>
                </c:pt>
                <c:pt idx="19">
                  <c:v>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26290544"/>
        <c:axId val="226297600"/>
      </c:lineChart>
      <c:dateAx>
        <c:axId val="226290544"/>
        <c:scaling>
          <c:orientation val="minMax"/>
        </c:scaling>
        <c:delete val="0"/>
        <c:axPos val="b"/>
        <c:numFmt formatCode="dd/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26297600"/>
        <c:crosses val="autoZero"/>
        <c:auto val="1"/>
        <c:lblOffset val="100"/>
        <c:baseTimeUnit val="days"/>
      </c:dateAx>
      <c:valAx>
        <c:axId val="22629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26290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6595156d-4368-4bc5-bf18-1dfdf94734a8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acrossLinear" id="2">
  <a:schemeClr val="accent1"/>
  <a:schemeClr val="accent2"/>
  <a:schemeClr val="accent3"/>
  <a:schemeClr val="accent4"/>
  <a:schemeClr val="accent5"/>
  <a:schemeClr val="accent6"/>
</cs:colorStyle>
</file>

<file path=xl/charts/colors4.xml><?xml version="1.0" encoding="utf-8"?>
<cs:colorStyle xmlns:cs="http://schemas.microsoft.com/office/drawing/2012/chartStyle" xmlns:a="http://schemas.openxmlformats.org/drawingml/2006/main" meth="acrossLinear" id="2">
  <a:schemeClr val="accent1"/>
  <a:schemeClr val="accent2"/>
  <a:schemeClr val="accent3"/>
  <a:schemeClr val="accent4"/>
  <a:schemeClr val="accent5"/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1003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1333500</xdr:colOff>
      <xdr:row>88</xdr:row>
      <xdr:rowOff>57149</xdr:rowOff>
    </xdr:from>
    <xdr:to>
      <xdr:col>18</xdr:col>
      <xdr:colOff>285750</xdr:colOff>
      <xdr:row>120</xdr:row>
      <xdr:rowOff>0</xdr:rowOff>
    </xdr:to>
    <xdr:graphicFrame>
      <xdr:nvGraphicFramePr>
        <xdr:cNvPr id="2" name="Chart 1"/>
        <xdr:cNvGraphicFramePr/>
      </xdr:nvGraphicFramePr>
      <xdr:xfrm>
        <a:off x="2400300" y="19401790"/>
        <a:ext cx="11690985" cy="66490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1170214</xdr:colOff>
      <xdr:row>90</xdr:row>
      <xdr:rowOff>29936</xdr:rowOff>
    </xdr:from>
    <xdr:to>
      <xdr:col>16</xdr:col>
      <xdr:colOff>326571</xdr:colOff>
      <xdr:row>103</xdr:row>
      <xdr:rowOff>119743</xdr:rowOff>
    </xdr:to>
    <xdr:graphicFrame>
      <xdr:nvGraphicFramePr>
        <xdr:cNvPr id="4" name="Chart 3"/>
        <xdr:cNvGraphicFramePr/>
      </xdr:nvGraphicFramePr>
      <xdr:xfrm>
        <a:off x="8755380" y="19794220"/>
        <a:ext cx="4576445" cy="28136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368832</xdr:colOff>
      <xdr:row>99</xdr:row>
      <xdr:rowOff>9602</xdr:rowOff>
    </xdr:from>
    <xdr:to>
      <xdr:col>12</xdr:col>
      <xdr:colOff>245568</xdr:colOff>
      <xdr:row>120</xdr:row>
      <xdr:rowOff>109496</xdr:rowOff>
    </xdr:to>
    <xdr:graphicFrame>
      <xdr:nvGraphicFramePr>
        <xdr:cNvPr id="3" name="Chart 2"/>
        <xdr:cNvGraphicFramePr/>
      </xdr:nvGraphicFramePr>
      <xdr:xfrm>
        <a:off x="2679065" y="21640800"/>
        <a:ext cx="8846820" cy="41001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1266264</xdr:colOff>
      <xdr:row>106</xdr:row>
      <xdr:rowOff>168088</xdr:rowOff>
    </xdr:from>
    <xdr:to>
      <xdr:col>13</xdr:col>
      <xdr:colOff>123263</xdr:colOff>
      <xdr:row>127</xdr:row>
      <xdr:rowOff>33618</xdr:rowOff>
    </xdr:to>
    <xdr:graphicFrame>
      <xdr:nvGraphicFramePr>
        <xdr:cNvPr id="2" name="Chart 1"/>
        <xdr:cNvGraphicFramePr/>
      </xdr:nvGraphicFramePr>
      <xdr:xfrm>
        <a:off x="3836670" y="23341965"/>
        <a:ext cx="8012430" cy="42659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87"/>
  <sheetViews>
    <sheetView tabSelected="1" zoomScale="70" zoomScaleNormal="70" topLeftCell="A55" workbookViewId="0">
      <selection activeCell="AJ96" sqref="AJ96"/>
    </sheetView>
  </sheetViews>
  <sheetFormatPr defaultColWidth="9.1047619047619" defaultRowHeight="16.5"/>
  <cols>
    <col min="1" max="1" width="16" style="17" customWidth="1"/>
    <col min="2" max="2" width="20.3333333333333" style="17" customWidth="1"/>
    <col min="3" max="3" width="55.4380952380952" style="17" customWidth="1"/>
    <col min="4" max="5" width="11" style="17" customWidth="1"/>
    <col min="6" max="6" width="20.552380952381" style="17" customWidth="1"/>
    <col min="7" max="8" width="6.1047619047619" style="17" customWidth="1"/>
    <col min="9" max="9" width="6" style="17" customWidth="1"/>
    <col min="10" max="13" width="6.1047619047619" style="17" customWidth="1"/>
    <col min="14" max="14" width="6" style="17" customWidth="1"/>
    <col min="15" max="15" width="6.1047619047619" style="17" customWidth="1"/>
    <col min="16" max="20" width="6" style="17" customWidth="1"/>
    <col min="21" max="23" width="6.1047619047619" style="17" customWidth="1"/>
    <col min="24" max="24" width="6" style="17" customWidth="1"/>
    <col min="25" max="25" width="6.1047619047619" style="17" customWidth="1"/>
    <col min="26" max="26" width="6" style="17" customWidth="1"/>
    <col min="27" max="27" width="5.88571428571429" style="17" customWidth="1"/>
    <col min="28" max="28" width="6.1047619047619" style="17" customWidth="1"/>
    <col min="29" max="31" width="6" style="17" customWidth="1"/>
    <col min="32" max="16384" width="9.1047619047619" style="17"/>
  </cols>
  <sheetData>
    <row r="1" ht="33.75" spans="1:6">
      <c r="A1" s="69" t="s">
        <v>0</v>
      </c>
      <c r="B1" s="69"/>
      <c r="C1" s="20" t="s">
        <v>1</v>
      </c>
      <c r="E1" s="21"/>
      <c r="F1" s="22" t="s">
        <v>2</v>
      </c>
    </row>
    <row r="2" ht="17.25" spans="1:6">
      <c r="A2" s="69" t="s">
        <v>3</v>
      </c>
      <c r="B2" s="69"/>
      <c r="C2" s="23" t="s">
        <v>4</v>
      </c>
      <c r="E2" s="27"/>
      <c r="F2" s="25" t="s">
        <v>5</v>
      </c>
    </row>
    <row r="3" ht="17.25" spans="1:6">
      <c r="A3" s="69" t="s">
        <v>6</v>
      </c>
      <c r="B3" s="69"/>
      <c r="C3" s="26">
        <v>45733</v>
      </c>
      <c r="E3" s="29"/>
      <c r="F3" s="30" t="s">
        <v>7</v>
      </c>
    </row>
    <row r="4" ht="17.25" customHeight="1" spans="1:3">
      <c r="A4" s="69" t="s">
        <v>8</v>
      </c>
      <c r="B4" s="69"/>
      <c r="C4" s="26">
        <v>45749</v>
      </c>
    </row>
    <row r="5" customHeight="1"/>
    <row r="6" ht="17.25" spans="2:5">
      <c r="B6" s="31" t="s">
        <v>9</v>
      </c>
      <c r="C6" s="31"/>
      <c r="D6" s="31"/>
      <c r="E6" s="31"/>
    </row>
    <row r="7" ht="17.25" spans="2:5">
      <c r="B7" s="33" t="s">
        <v>10</v>
      </c>
      <c r="C7" s="33" t="s">
        <v>11</v>
      </c>
      <c r="D7" s="33" t="s">
        <v>12</v>
      </c>
      <c r="E7" s="33" t="s">
        <v>13</v>
      </c>
    </row>
    <row r="8" ht="17.25" spans="2:5">
      <c r="B8" s="34">
        <v>1</v>
      </c>
      <c r="C8" s="23" t="s">
        <v>14</v>
      </c>
      <c r="D8" s="23">
        <f ca="1">SUMIF($E$16:$F$85,"Nhật",$G$16:$G$85)+SUMIF($E$16:$F$85,"All team",$G$16:$G$85)/5+SUMIF($E$16:$F$85,"Thanh,Nhật",$G$16:$G$85)/2</f>
        <v>42.6</v>
      </c>
      <c r="E8" s="23">
        <f ca="1">SUMIF($E$16:$F$85,"Nhật",$H$16:$H$85)+SUMIF($E$16:$F$85,"All team",$H$16:$H$85)/5+SUMIF($E$16:$F$85,"Thanh,Nhật",$H$16:$H$85)/2</f>
        <v>40.6</v>
      </c>
    </row>
    <row r="9" ht="17.25" spans="2:5">
      <c r="B9" s="34">
        <v>2</v>
      </c>
      <c r="C9" s="23" t="s">
        <v>15</v>
      </c>
      <c r="D9" s="23">
        <f ca="1">SUMIF($E$16:$F$85,"Thắng",$G$16:$G$85)+SUMIF($E$16:$F$85,"All team",$G$16:$G$85)/5+SUMIF($E$16:$F$85,"Thắng,Sơn",$G$16:$G$85)/2+SUMIF($E$16:$F$85,"Sơn,Thắng,Nguyên",$G$16:$G$85)/3</f>
        <v>29.4333333333333</v>
      </c>
      <c r="E9" s="23">
        <f ca="1">SUMIF($E$16:$F$85,"Thắng",$H$16:$H$85)+SUMIF($E$16:$F$85,"All team",$H$16:$H$85)/5+SUMIF($E$16:$F$85,"Thắng,Sơn",$H$16:$H$85)/2+SUMIF($E$16:$F$85,"Sơn,Thắng,Nguyên",$H$16:$H$85)/3</f>
        <v>28.9333333333333</v>
      </c>
    </row>
    <row r="10" ht="17.25" spans="2:5">
      <c r="B10" s="34">
        <v>3</v>
      </c>
      <c r="C10" s="23" t="s">
        <v>16</v>
      </c>
      <c r="D10" s="23">
        <f ca="1">SUMIF($E$16:$F$85,"Nguyên",$G$16:$G$85)+SUMIF($E$16:$F$85,"All team",$G$16:$G$85)/5+SUMIF($E$16:$F$85,"Nguyên,Sơn",$G$16:$G$85)/2+SUMIF($E$16:$F$85,"Sơn,Thắng,Nguyên",$G$16:$G$85)/3</f>
        <v>11.9333333333333</v>
      </c>
      <c r="E10" s="23">
        <f ca="1">SUMIF($E$16:$F$85,"Nguyên",$H$16:$H$85)+SUMIF($E$16:$F$85,"All team",$H$16:$H$85)/5+SUMIF($E$16:$F$85,"Nguyên,Sơn",$H$16:$H$85)/2+SUMIF($E$16:$F$85,"Sơn,Thắng,Nguyên",$H$16:$H$85)/3</f>
        <v>11.4333333333333</v>
      </c>
    </row>
    <row r="11" ht="17.25" spans="2:5">
      <c r="B11" s="34">
        <v>4</v>
      </c>
      <c r="C11" s="23" t="s">
        <v>17</v>
      </c>
      <c r="D11" s="23">
        <f ca="1">SUMIF($E$16:$F$85,"Thanh",$G$16:$G$85)+SUMIF($E$16:$F$85,"All team",$G$16:$G$85)/5+SUMIF($E$16:$F$85,"Thanh,Nhật",$G$16:$G$85)/2</f>
        <v>44.6</v>
      </c>
      <c r="E11" s="23">
        <f ca="1">SUMIF($E$16:$F$85,"Thanh",$H$16:$H$85)+SUMIF($E$16:$F$85,"All team",$H$16:$H$85)/5+SUMIF($E$16:$F$85,"Thanh,Nhật",$H$16:$H$85)/2</f>
        <v>35.6</v>
      </c>
    </row>
    <row r="12" ht="17.25" spans="2:5">
      <c r="B12" s="34">
        <v>5</v>
      </c>
      <c r="C12" s="23" t="s">
        <v>18</v>
      </c>
      <c r="D12" s="23">
        <f ca="1">SUMIF($E$16:$F$85,"Sơn",$G$16:$G$85)+SUMIF($E$16:$F$85,"All team",$G$16:$G$85)/5+SUMIF($E$16:$F$85,"Nguyên,Sơn",$G$16:$G$85)/2+SUMIF($E$16:$F$85,"Thắng,Sơn",$G$16:$G$85)/2+SUMIF($E$16:$F$85,"Sơn,Thắng,Nguyên",$G$16:$G$85)/3</f>
        <v>35.4333333333333</v>
      </c>
      <c r="E12" s="23">
        <f ca="1">SUMIF($E$16:$F$85,"Sơn",$H$16:$H$85)+SUMIF($E$16:$F$85,"All team",$H$16:$H$85)/5+SUMIF($E$16:$F$85,"Nguyên,Sơn",$H$16:$H$85)/2+SUMIF($E$16:$F$85,"Thắng,Sơn",$H$16:$H$85)/2+SUMIF($E$16:$F$85,"Sơn,Thắng,Nguyên",$H$16:$H$85)/3</f>
        <v>33.4333333333333</v>
      </c>
    </row>
    <row r="13" ht="17.25" spans="2:5">
      <c r="B13" s="31" t="s">
        <v>19</v>
      </c>
      <c r="C13" s="31"/>
      <c r="D13" s="35">
        <f ca="1">SUM(D8:D12)</f>
        <v>164</v>
      </c>
      <c r="E13" s="35">
        <f ca="1">SUM(E8:E12)</f>
        <v>150</v>
      </c>
    </row>
    <row r="15" ht="62.25" customHeight="1" spans="1:25">
      <c r="A15" s="36" t="s">
        <v>20</v>
      </c>
      <c r="B15" s="36" t="s">
        <v>21</v>
      </c>
      <c r="C15" s="88" t="s">
        <v>22</v>
      </c>
      <c r="D15" s="88"/>
      <c r="E15" s="88" t="s">
        <v>23</v>
      </c>
      <c r="F15" s="88"/>
      <c r="G15" s="39" t="s">
        <v>12</v>
      </c>
      <c r="H15" s="39" t="s">
        <v>13</v>
      </c>
      <c r="I15" s="52">
        <v>45733</v>
      </c>
      <c r="J15" s="52">
        <v>45734</v>
      </c>
      <c r="K15" s="52">
        <v>45735</v>
      </c>
      <c r="L15" s="52">
        <v>45736</v>
      </c>
      <c r="M15" s="52">
        <v>45737</v>
      </c>
      <c r="N15" s="52">
        <v>45738</v>
      </c>
      <c r="O15" s="52">
        <v>45739</v>
      </c>
      <c r="P15" s="52">
        <v>45740</v>
      </c>
      <c r="Q15" s="52">
        <v>45741</v>
      </c>
      <c r="R15" s="52">
        <v>45742</v>
      </c>
      <c r="S15" s="52">
        <v>45743</v>
      </c>
      <c r="T15" s="52">
        <v>45744</v>
      </c>
      <c r="U15" s="52">
        <v>45745</v>
      </c>
      <c r="V15" s="52">
        <v>45746</v>
      </c>
      <c r="W15" s="52">
        <v>45747</v>
      </c>
      <c r="X15" s="52">
        <v>45748</v>
      </c>
      <c r="Y15" s="52">
        <v>45749</v>
      </c>
    </row>
    <row r="16" spans="1:25">
      <c r="A16" s="75" t="s">
        <v>4</v>
      </c>
      <c r="B16" s="76" t="s">
        <v>24</v>
      </c>
      <c r="C16" s="76"/>
      <c r="D16" s="76"/>
      <c r="E16" s="77" t="s">
        <v>25</v>
      </c>
      <c r="F16" s="77"/>
      <c r="G16" s="46">
        <v>8</v>
      </c>
      <c r="H16" s="46">
        <v>8</v>
      </c>
      <c r="I16" s="53">
        <v>0</v>
      </c>
      <c r="J16" s="46">
        <v>0</v>
      </c>
      <c r="K16" s="46">
        <v>0</v>
      </c>
      <c r="L16" s="46">
        <v>0</v>
      </c>
      <c r="M16" s="46">
        <v>0</v>
      </c>
      <c r="N16" s="46">
        <v>0</v>
      </c>
      <c r="O16" s="46">
        <v>0</v>
      </c>
      <c r="P16" s="46">
        <v>0</v>
      </c>
      <c r="Q16" s="46">
        <v>0</v>
      </c>
      <c r="R16" s="46">
        <v>0</v>
      </c>
      <c r="S16" s="46">
        <v>0</v>
      </c>
      <c r="T16" s="46">
        <v>0</v>
      </c>
      <c r="U16" s="46">
        <v>0</v>
      </c>
      <c r="V16" s="46">
        <v>0</v>
      </c>
      <c r="W16" s="46">
        <v>0</v>
      </c>
      <c r="X16" s="46">
        <v>0</v>
      </c>
      <c r="Y16" s="46">
        <v>0</v>
      </c>
    </row>
    <row r="17" spans="1:25">
      <c r="A17" s="75"/>
      <c r="B17" s="76" t="s">
        <v>26</v>
      </c>
      <c r="C17" s="76"/>
      <c r="D17" s="76"/>
      <c r="E17" s="77" t="s">
        <v>27</v>
      </c>
      <c r="F17" s="77"/>
      <c r="G17" s="46">
        <v>10</v>
      </c>
      <c r="H17" s="46">
        <v>8</v>
      </c>
      <c r="I17" s="53">
        <v>0</v>
      </c>
      <c r="J17" s="81">
        <v>0</v>
      </c>
      <c r="K17" s="46">
        <v>0</v>
      </c>
      <c r="L17" s="46">
        <v>0</v>
      </c>
      <c r="M17" s="46">
        <v>0</v>
      </c>
      <c r="N17" s="46">
        <v>0</v>
      </c>
      <c r="O17" s="46">
        <v>0</v>
      </c>
      <c r="P17" s="46">
        <v>0</v>
      </c>
      <c r="Q17" s="46">
        <v>0</v>
      </c>
      <c r="R17" s="46">
        <v>0</v>
      </c>
      <c r="S17" s="46">
        <v>0</v>
      </c>
      <c r="T17" s="46">
        <v>0</v>
      </c>
      <c r="U17" s="46">
        <v>0</v>
      </c>
      <c r="V17" s="46">
        <v>0</v>
      </c>
      <c r="W17" s="46">
        <v>0</v>
      </c>
      <c r="X17" s="46">
        <v>0</v>
      </c>
      <c r="Y17" s="46">
        <v>0</v>
      </c>
    </row>
    <row r="18" spans="1:25">
      <c r="A18" s="75"/>
      <c r="B18" s="76" t="s">
        <v>28</v>
      </c>
      <c r="C18" s="76"/>
      <c r="D18" s="76"/>
      <c r="E18" s="77" t="s">
        <v>29</v>
      </c>
      <c r="F18" s="77"/>
      <c r="G18" s="46">
        <v>8</v>
      </c>
      <c r="H18" s="46">
        <v>8</v>
      </c>
      <c r="I18" s="53">
        <v>0</v>
      </c>
      <c r="J18" s="46">
        <v>0</v>
      </c>
      <c r="K18" s="81">
        <v>0</v>
      </c>
      <c r="L18" s="46">
        <v>0</v>
      </c>
      <c r="M18" s="46">
        <v>0</v>
      </c>
      <c r="N18" s="46">
        <v>0</v>
      </c>
      <c r="O18" s="46">
        <v>0</v>
      </c>
      <c r="P18" s="46">
        <v>0</v>
      </c>
      <c r="Q18" s="46">
        <v>0</v>
      </c>
      <c r="R18" s="46">
        <v>0</v>
      </c>
      <c r="S18" s="46">
        <v>0</v>
      </c>
      <c r="T18" s="46">
        <v>0</v>
      </c>
      <c r="U18" s="46">
        <v>0</v>
      </c>
      <c r="V18" s="46">
        <v>0</v>
      </c>
      <c r="W18" s="46">
        <v>0</v>
      </c>
      <c r="X18" s="46">
        <v>0</v>
      </c>
      <c r="Y18" s="46">
        <v>0</v>
      </c>
    </row>
    <row r="19" spans="1:25">
      <c r="A19" s="75"/>
      <c r="B19" s="40" t="s">
        <v>30</v>
      </c>
      <c r="C19" s="76" t="s">
        <v>31</v>
      </c>
      <c r="D19" s="76"/>
      <c r="E19" s="77" t="s">
        <v>27</v>
      </c>
      <c r="F19" s="77"/>
      <c r="G19" s="46">
        <v>1</v>
      </c>
      <c r="H19" s="46">
        <v>1</v>
      </c>
      <c r="I19" s="46">
        <v>1</v>
      </c>
      <c r="J19" s="53">
        <v>0</v>
      </c>
      <c r="K19" s="81">
        <v>0</v>
      </c>
      <c r="L19" s="81">
        <v>0</v>
      </c>
      <c r="M19" s="81">
        <v>0</v>
      </c>
      <c r="N19" s="81">
        <v>0</v>
      </c>
      <c r="O19" s="81">
        <v>0</v>
      </c>
      <c r="P19" s="46">
        <v>0</v>
      </c>
      <c r="Q19" s="46">
        <v>0</v>
      </c>
      <c r="R19" s="46">
        <v>0</v>
      </c>
      <c r="S19" s="46">
        <v>0</v>
      </c>
      <c r="T19" s="46">
        <v>0</v>
      </c>
      <c r="U19" s="46">
        <v>0</v>
      </c>
      <c r="V19" s="46">
        <v>0</v>
      </c>
      <c r="W19" s="46">
        <v>0</v>
      </c>
      <c r="X19" s="46">
        <v>0</v>
      </c>
      <c r="Y19" s="46">
        <v>0</v>
      </c>
    </row>
    <row r="20" spans="1:25">
      <c r="A20" s="75"/>
      <c r="B20" s="47"/>
      <c r="C20" s="76" t="s">
        <v>32</v>
      </c>
      <c r="D20" s="76"/>
      <c r="E20" s="77" t="s">
        <v>27</v>
      </c>
      <c r="F20" s="77"/>
      <c r="G20" s="46">
        <v>2</v>
      </c>
      <c r="H20" s="46">
        <v>1</v>
      </c>
      <c r="I20" s="46">
        <v>1</v>
      </c>
      <c r="J20" s="81">
        <v>1</v>
      </c>
      <c r="K20" s="53">
        <v>0</v>
      </c>
      <c r="L20" s="81">
        <v>0</v>
      </c>
      <c r="M20" s="81">
        <v>0</v>
      </c>
      <c r="N20" s="81">
        <v>0</v>
      </c>
      <c r="O20" s="81">
        <v>0</v>
      </c>
      <c r="P20" s="46">
        <v>0</v>
      </c>
      <c r="Q20" s="46">
        <v>0</v>
      </c>
      <c r="R20" s="46">
        <v>0</v>
      </c>
      <c r="S20" s="46">
        <v>0</v>
      </c>
      <c r="T20" s="46">
        <v>0</v>
      </c>
      <c r="U20" s="46">
        <v>0</v>
      </c>
      <c r="V20" s="46">
        <v>0</v>
      </c>
      <c r="W20" s="46">
        <v>0</v>
      </c>
      <c r="X20" s="46">
        <v>0</v>
      </c>
      <c r="Y20" s="46">
        <v>0</v>
      </c>
    </row>
    <row r="21" spans="1:25">
      <c r="A21" s="75"/>
      <c r="B21" s="47"/>
      <c r="C21" s="76" t="s">
        <v>33</v>
      </c>
      <c r="D21" s="76"/>
      <c r="E21" s="77" t="s">
        <v>27</v>
      </c>
      <c r="F21" s="77"/>
      <c r="G21" s="46">
        <v>2</v>
      </c>
      <c r="H21" s="46">
        <v>1</v>
      </c>
      <c r="I21" s="46">
        <v>1</v>
      </c>
      <c r="J21" s="81">
        <v>1</v>
      </c>
      <c r="K21" s="81">
        <v>1</v>
      </c>
      <c r="L21" s="53">
        <v>0</v>
      </c>
      <c r="M21" s="81">
        <v>0</v>
      </c>
      <c r="N21" s="81">
        <v>0</v>
      </c>
      <c r="O21" s="81">
        <v>0</v>
      </c>
      <c r="P21" s="46">
        <v>0</v>
      </c>
      <c r="Q21" s="46">
        <v>0</v>
      </c>
      <c r="R21" s="46">
        <v>0</v>
      </c>
      <c r="S21" s="46">
        <v>0</v>
      </c>
      <c r="T21" s="46">
        <v>0</v>
      </c>
      <c r="U21" s="46">
        <v>0</v>
      </c>
      <c r="V21" s="46">
        <v>0</v>
      </c>
      <c r="W21" s="46">
        <v>0</v>
      </c>
      <c r="X21" s="46">
        <v>0</v>
      </c>
      <c r="Y21" s="46">
        <v>0</v>
      </c>
    </row>
    <row r="22" spans="1:25">
      <c r="A22" s="75"/>
      <c r="B22" s="47"/>
      <c r="C22" s="76" t="s">
        <v>34</v>
      </c>
      <c r="D22" s="76"/>
      <c r="E22" s="77" t="s">
        <v>27</v>
      </c>
      <c r="F22" s="77"/>
      <c r="G22" s="46">
        <v>1</v>
      </c>
      <c r="H22" s="46">
        <v>1</v>
      </c>
      <c r="I22" s="46">
        <v>1</v>
      </c>
      <c r="J22" s="81">
        <v>1</v>
      </c>
      <c r="K22" s="81">
        <v>1</v>
      </c>
      <c r="L22" s="81">
        <v>1</v>
      </c>
      <c r="M22" s="53">
        <v>0</v>
      </c>
      <c r="N22" s="81">
        <v>0</v>
      </c>
      <c r="O22" s="81">
        <v>0</v>
      </c>
      <c r="P22" s="46">
        <v>0</v>
      </c>
      <c r="Q22" s="46">
        <v>0</v>
      </c>
      <c r="R22" s="46">
        <v>0</v>
      </c>
      <c r="S22" s="46">
        <v>0</v>
      </c>
      <c r="T22" s="46">
        <v>0</v>
      </c>
      <c r="U22" s="46">
        <v>0</v>
      </c>
      <c r="V22" s="46">
        <v>0</v>
      </c>
      <c r="W22" s="46">
        <v>0</v>
      </c>
      <c r="X22" s="46">
        <v>0</v>
      </c>
      <c r="Y22" s="46">
        <v>0</v>
      </c>
    </row>
    <row r="23" spans="1:25">
      <c r="A23" s="75"/>
      <c r="B23" s="47"/>
      <c r="C23" s="76" t="s">
        <v>35</v>
      </c>
      <c r="D23" s="76"/>
      <c r="E23" s="77" t="s">
        <v>27</v>
      </c>
      <c r="F23" s="77"/>
      <c r="G23" s="46">
        <v>2</v>
      </c>
      <c r="H23" s="46">
        <v>1</v>
      </c>
      <c r="I23" s="46">
        <v>1</v>
      </c>
      <c r="J23" s="81">
        <v>1</v>
      </c>
      <c r="K23" s="81">
        <v>1</v>
      </c>
      <c r="L23" s="81">
        <v>1</v>
      </c>
      <c r="M23" s="53">
        <v>0</v>
      </c>
      <c r="N23" s="81">
        <v>0</v>
      </c>
      <c r="O23" s="81">
        <v>0</v>
      </c>
      <c r="P23" s="46">
        <v>0</v>
      </c>
      <c r="Q23" s="46">
        <v>0</v>
      </c>
      <c r="R23" s="46">
        <v>0</v>
      </c>
      <c r="S23" s="46">
        <v>0</v>
      </c>
      <c r="T23" s="46">
        <v>0</v>
      </c>
      <c r="U23" s="46">
        <v>0</v>
      </c>
      <c r="V23" s="46">
        <v>0</v>
      </c>
      <c r="W23" s="46">
        <v>0</v>
      </c>
      <c r="X23" s="46">
        <v>0</v>
      </c>
      <c r="Y23" s="46">
        <v>0</v>
      </c>
    </row>
    <row r="24" spans="1:25">
      <c r="A24" s="75"/>
      <c r="B24" s="47"/>
      <c r="C24" s="76" t="s">
        <v>36</v>
      </c>
      <c r="D24" s="76"/>
      <c r="E24" s="77" t="s">
        <v>27</v>
      </c>
      <c r="F24" s="77"/>
      <c r="G24" s="46">
        <v>2</v>
      </c>
      <c r="H24" s="46">
        <v>1</v>
      </c>
      <c r="I24" s="46">
        <v>1</v>
      </c>
      <c r="J24" s="81">
        <v>1</v>
      </c>
      <c r="K24" s="81">
        <v>1</v>
      </c>
      <c r="L24" s="81">
        <v>1</v>
      </c>
      <c r="M24" s="53">
        <v>0</v>
      </c>
      <c r="N24" s="81">
        <v>0</v>
      </c>
      <c r="O24" s="81">
        <v>0</v>
      </c>
      <c r="P24" s="46">
        <v>0</v>
      </c>
      <c r="Q24" s="46">
        <v>0</v>
      </c>
      <c r="R24" s="46">
        <v>0</v>
      </c>
      <c r="S24" s="46">
        <v>0</v>
      </c>
      <c r="T24" s="46">
        <v>0</v>
      </c>
      <c r="U24" s="46">
        <v>0</v>
      </c>
      <c r="V24" s="46">
        <v>0</v>
      </c>
      <c r="W24" s="46">
        <v>0</v>
      </c>
      <c r="X24" s="46">
        <v>0</v>
      </c>
      <c r="Y24" s="46">
        <v>0</v>
      </c>
    </row>
    <row r="25" spans="1:25">
      <c r="A25" s="75"/>
      <c r="B25" s="47"/>
      <c r="C25" s="41" t="s">
        <v>37</v>
      </c>
      <c r="D25" s="43"/>
      <c r="E25" s="77" t="s">
        <v>27</v>
      </c>
      <c r="F25" s="77"/>
      <c r="G25" s="46">
        <v>2</v>
      </c>
      <c r="H25" s="46">
        <v>1</v>
      </c>
      <c r="I25" s="46">
        <v>1</v>
      </c>
      <c r="J25" s="81">
        <v>1</v>
      </c>
      <c r="K25" s="81">
        <v>1</v>
      </c>
      <c r="L25" s="81">
        <v>1</v>
      </c>
      <c r="M25" s="81">
        <v>1</v>
      </c>
      <c r="N25" s="53">
        <v>0</v>
      </c>
      <c r="O25" s="81">
        <v>0</v>
      </c>
      <c r="P25" s="46">
        <v>0</v>
      </c>
      <c r="Q25" s="46">
        <v>0</v>
      </c>
      <c r="R25" s="46">
        <v>0</v>
      </c>
      <c r="S25" s="46">
        <v>0</v>
      </c>
      <c r="T25" s="46">
        <v>0</v>
      </c>
      <c r="U25" s="46">
        <v>0</v>
      </c>
      <c r="V25" s="46">
        <v>0</v>
      </c>
      <c r="W25" s="46">
        <v>0</v>
      </c>
      <c r="X25" s="46">
        <v>0</v>
      </c>
      <c r="Y25" s="46">
        <v>0</v>
      </c>
    </row>
    <row r="26" spans="1:25">
      <c r="A26" s="75"/>
      <c r="B26" s="47"/>
      <c r="C26" s="41" t="s">
        <v>38</v>
      </c>
      <c r="D26" s="43"/>
      <c r="E26" s="44" t="s">
        <v>39</v>
      </c>
      <c r="F26" s="45"/>
      <c r="G26" s="46">
        <v>1</v>
      </c>
      <c r="H26" s="46">
        <v>1</v>
      </c>
      <c r="I26" s="46">
        <v>1</v>
      </c>
      <c r="J26" s="81">
        <v>1</v>
      </c>
      <c r="K26" s="81">
        <v>1</v>
      </c>
      <c r="L26" s="81">
        <v>1</v>
      </c>
      <c r="M26" s="81">
        <v>1</v>
      </c>
      <c r="N26" s="53">
        <v>0</v>
      </c>
      <c r="O26" s="81">
        <v>0</v>
      </c>
      <c r="P26" s="46">
        <v>0</v>
      </c>
      <c r="Q26" s="46">
        <v>0</v>
      </c>
      <c r="R26" s="46">
        <v>0</v>
      </c>
      <c r="S26" s="46">
        <v>0</v>
      </c>
      <c r="T26" s="46">
        <v>0</v>
      </c>
      <c r="U26" s="46">
        <v>0</v>
      </c>
      <c r="V26" s="46">
        <v>0</v>
      </c>
      <c r="W26" s="46">
        <v>0</v>
      </c>
      <c r="X26" s="46">
        <v>0</v>
      </c>
      <c r="Y26" s="46">
        <v>0</v>
      </c>
    </row>
    <row r="27" spans="1:25">
      <c r="A27" s="75"/>
      <c r="B27" s="47"/>
      <c r="C27" s="76" t="s">
        <v>40</v>
      </c>
      <c r="D27" s="76"/>
      <c r="E27" s="77" t="s">
        <v>41</v>
      </c>
      <c r="F27" s="77"/>
      <c r="G27" s="46">
        <v>8</v>
      </c>
      <c r="H27" s="46">
        <v>10</v>
      </c>
      <c r="I27" s="46">
        <v>10</v>
      </c>
      <c r="J27" s="81">
        <v>10</v>
      </c>
      <c r="K27" s="81">
        <v>10</v>
      </c>
      <c r="L27" s="81">
        <v>10</v>
      </c>
      <c r="M27" s="81">
        <v>10</v>
      </c>
      <c r="N27" s="53">
        <v>0</v>
      </c>
      <c r="O27" s="81">
        <v>0</v>
      </c>
      <c r="P27" s="46">
        <v>0</v>
      </c>
      <c r="Q27" s="46">
        <v>0</v>
      </c>
      <c r="R27" s="46">
        <v>0</v>
      </c>
      <c r="S27" s="46">
        <v>0</v>
      </c>
      <c r="T27" s="46">
        <v>0</v>
      </c>
      <c r="U27" s="46">
        <v>0</v>
      </c>
      <c r="V27" s="46">
        <v>0</v>
      </c>
      <c r="W27" s="46">
        <v>0</v>
      </c>
      <c r="X27" s="46">
        <v>0</v>
      </c>
      <c r="Y27" s="46">
        <v>0</v>
      </c>
    </row>
    <row r="28" spans="1:25">
      <c r="A28" s="75"/>
      <c r="B28" s="51"/>
      <c r="C28" s="76"/>
      <c r="D28" s="76"/>
      <c r="E28" s="77"/>
      <c r="F28" s="77"/>
      <c r="G28" s="46"/>
      <c r="H28" s="46"/>
      <c r="I28" s="46"/>
      <c r="J28" s="81"/>
      <c r="K28" s="81"/>
      <c r="L28" s="81"/>
      <c r="M28" s="81"/>
      <c r="N28" s="81"/>
      <c r="O28" s="81"/>
      <c r="P28" s="46"/>
      <c r="Q28" s="46"/>
      <c r="R28" s="46"/>
      <c r="S28" s="46"/>
      <c r="T28" s="46"/>
      <c r="U28" s="46"/>
      <c r="V28" s="46"/>
      <c r="W28" s="46"/>
      <c r="X28" s="46"/>
      <c r="Y28" s="46"/>
    </row>
    <row r="29" spans="1:25">
      <c r="A29" s="75"/>
      <c r="B29" s="75" t="s">
        <v>42</v>
      </c>
      <c r="C29" s="76" t="s">
        <v>31</v>
      </c>
      <c r="D29" s="76"/>
      <c r="E29" s="44" t="s">
        <v>39</v>
      </c>
      <c r="F29" s="45"/>
      <c r="G29" s="46">
        <v>1</v>
      </c>
      <c r="H29" s="46">
        <v>1</v>
      </c>
      <c r="I29" s="46">
        <v>1</v>
      </c>
      <c r="J29" s="81">
        <v>1</v>
      </c>
      <c r="K29" s="81">
        <v>1</v>
      </c>
      <c r="L29" s="81">
        <v>1</v>
      </c>
      <c r="M29" s="81">
        <v>1</v>
      </c>
      <c r="N29" s="81">
        <v>1</v>
      </c>
      <c r="O29" s="53">
        <v>0</v>
      </c>
      <c r="P29" s="81">
        <v>0</v>
      </c>
      <c r="Q29" s="46">
        <v>0</v>
      </c>
      <c r="R29" s="46">
        <v>0</v>
      </c>
      <c r="S29" s="46">
        <v>0</v>
      </c>
      <c r="T29" s="46">
        <v>0</v>
      </c>
      <c r="U29" s="46">
        <v>0</v>
      </c>
      <c r="V29" s="46">
        <v>0</v>
      </c>
      <c r="W29" s="46">
        <v>0</v>
      </c>
      <c r="X29" s="46">
        <v>0</v>
      </c>
      <c r="Y29" s="46">
        <v>0</v>
      </c>
    </row>
    <row r="30" spans="1:25">
      <c r="A30" s="75"/>
      <c r="B30" s="75"/>
      <c r="C30" s="76" t="s">
        <v>32</v>
      </c>
      <c r="D30" s="76"/>
      <c r="E30" s="44" t="s">
        <v>27</v>
      </c>
      <c r="F30" s="45"/>
      <c r="G30" s="46">
        <v>2</v>
      </c>
      <c r="H30" s="46">
        <v>1</v>
      </c>
      <c r="I30" s="46">
        <v>1</v>
      </c>
      <c r="J30" s="81">
        <v>1</v>
      </c>
      <c r="K30" s="81">
        <v>1</v>
      </c>
      <c r="L30" s="81">
        <v>1</v>
      </c>
      <c r="M30" s="81">
        <v>1</v>
      </c>
      <c r="N30" s="81">
        <v>1</v>
      </c>
      <c r="O30" s="53">
        <v>0</v>
      </c>
      <c r="P30" s="81">
        <v>0</v>
      </c>
      <c r="Q30" s="46">
        <v>0</v>
      </c>
      <c r="R30" s="46">
        <v>0</v>
      </c>
      <c r="S30" s="46">
        <v>0</v>
      </c>
      <c r="T30" s="46">
        <v>0</v>
      </c>
      <c r="U30" s="46">
        <v>0</v>
      </c>
      <c r="V30" s="46">
        <v>0</v>
      </c>
      <c r="W30" s="46">
        <v>0</v>
      </c>
      <c r="X30" s="46">
        <v>0</v>
      </c>
      <c r="Y30" s="46">
        <v>0</v>
      </c>
    </row>
    <row r="31" spans="1:25">
      <c r="A31" s="75"/>
      <c r="B31" s="75"/>
      <c r="C31" s="76" t="s">
        <v>33</v>
      </c>
      <c r="D31" s="76"/>
      <c r="E31" s="44" t="s">
        <v>39</v>
      </c>
      <c r="F31" s="45"/>
      <c r="G31" s="46">
        <v>1</v>
      </c>
      <c r="H31" s="46">
        <v>1</v>
      </c>
      <c r="I31" s="46">
        <v>1</v>
      </c>
      <c r="J31" s="81">
        <v>1</v>
      </c>
      <c r="K31" s="81">
        <v>1</v>
      </c>
      <c r="L31" s="81">
        <v>1</v>
      </c>
      <c r="M31" s="81">
        <v>1</v>
      </c>
      <c r="N31" s="81">
        <v>1</v>
      </c>
      <c r="O31" s="53">
        <v>0</v>
      </c>
      <c r="P31" s="81">
        <v>0</v>
      </c>
      <c r="Q31" s="46">
        <v>0</v>
      </c>
      <c r="R31" s="46">
        <v>0</v>
      </c>
      <c r="S31" s="46">
        <v>0</v>
      </c>
      <c r="T31" s="46">
        <v>0</v>
      </c>
      <c r="U31" s="46">
        <v>0</v>
      </c>
      <c r="V31" s="46">
        <v>0</v>
      </c>
      <c r="W31" s="46">
        <v>0</v>
      </c>
      <c r="X31" s="46">
        <v>0</v>
      </c>
      <c r="Y31" s="46">
        <v>0</v>
      </c>
    </row>
    <row r="32" spans="1:25">
      <c r="A32" s="75"/>
      <c r="B32" s="75"/>
      <c r="C32" s="76" t="s">
        <v>34</v>
      </c>
      <c r="D32" s="76"/>
      <c r="E32" s="44" t="s">
        <v>39</v>
      </c>
      <c r="F32" s="45"/>
      <c r="G32" s="46">
        <v>2</v>
      </c>
      <c r="H32" s="46">
        <v>1</v>
      </c>
      <c r="I32" s="46">
        <v>1</v>
      </c>
      <c r="J32" s="81">
        <v>1</v>
      </c>
      <c r="K32" s="81">
        <v>1</v>
      </c>
      <c r="L32" s="81">
        <v>1</v>
      </c>
      <c r="M32" s="81">
        <v>1</v>
      </c>
      <c r="N32" s="81">
        <v>1</v>
      </c>
      <c r="O32" s="53">
        <v>0</v>
      </c>
      <c r="P32" s="81">
        <v>0</v>
      </c>
      <c r="Q32" s="46">
        <v>0</v>
      </c>
      <c r="R32" s="46">
        <v>0</v>
      </c>
      <c r="S32" s="46">
        <v>0</v>
      </c>
      <c r="T32" s="46">
        <v>0</v>
      </c>
      <c r="U32" s="46">
        <v>0</v>
      </c>
      <c r="V32" s="46">
        <v>0</v>
      </c>
      <c r="W32" s="46">
        <v>0</v>
      </c>
      <c r="X32" s="46">
        <v>0</v>
      </c>
      <c r="Y32" s="46">
        <v>0</v>
      </c>
    </row>
    <row r="33" spans="1:25">
      <c r="A33" s="75"/>
      <c r="B33" s="75"/>
      <c r="C33" s="76" t="s">
        <v>35</v>
      </c>
      <c r="D33" s="76"/>
      <c r="E33" s="44" t="s">
        <v>27</v>
      </c>
      <c r="F33" s="45"/>
      <c r="G33" s="46">
        <v>2</v>
      </c>
      <c r="H33" s="46">
        <v>1</v>
      </c>
      <c r="I33" s="46">
        <v>1</v>
      </c>
      <c r="J33" s="81">
        <v>1</v>
      </c>
      <c r="K33" s="81">
        <v>1</v>
      </c>
      <c r="L33" s="81">
        <v>1</v>
      </c>
      <c r="M33" s="81">
        <v>1</v>
      </c>
      <c r="N33" s="81">
        <v>0</v>
      </c>
      <c r="O33" s="53">
        <v>0</v>
      </c>
      <c r="P33" s="81">
        <v>0</v>
      </c>
      <c r="Q33" s="46">
        <v>0</v>
      </c>
      <c r="R33" s="46">
        <v>0</v>
      </c>
      <c r="S33" s="46">
        <v>0</v>
      </c>
      <c r="T33" s="46">
        <v>0</v>
      </c>
      <c r="U33" s="46">
        <v>0</v>
      </c>
      <c r="V33" s="46">
        <v>0</v>
      </c>
      <c r="W33" s="46">
        <v>0</v>
      </c>
      <c r="X33" s="46">
        <v>0</v>
      </c>
      <c r="Y33" s="46">
        <v>0</v>
      </c>
    </row>
    <row r="34" spans="1:31">
      <c r="A34" s="75"/>
      <c r="B34" s="75"/>
      <c r="C34" s="76" t="s">
        <v>36</v>
      </c>
      <c r="D34" s="76"/>
      <c r="E34" s="44" t="s">
        <v>39</v>
      </c>
      <c r="F34" s="45"/>
      <c r="G34" s="46">
        <v>1</v>
      </c>
      <c r="H34" s="46">
        <v>1</v>
      </c>
      <c r="I34" s="46">
        <v>1</v>
      </c>
      <c r="J34" s="81">
        <v>1</v>
      </c>
      <c r="K34" s="81">
        <v>1</v>
      </c>
      <c r="L34" s="81">
        <v>1</v>
      </c>
      <c r="M34" s="81">
        <v>1</v>
      </c>
      <c r="N34" s="81">
        <v>1</v>
      </c>
      <c r="O34" s="53">
        <v>0</v>
      </c>
      <c r="P34" s="81">
        <v>0</v>
      </c>
      <c r="Q34" s="46">
        <v>0</v>
      </c>
      <c r="R34" s="46">
        <v>0</v>
      </c>
      <c r="S34" s="46">
        <v>0</v>
      </c>
      <c r="T34" s="46">
        <v>0</v>
      </c>
      <c r="U34" s="46">
        <v>0</v>
      </c>
      <c r="V34" s="46">
        <v>0</v>
      </c>
      <c r="W34" s="46">
        <v>0</v>
      </c>
      <c r="X34" s="46">
        <v>0</v>
      </c>
      <c r="Y34" s="46">
        <v>0</v>
      </c>
      <c r="AE34" s="17" t="s">
        <v>43</v>
      </c>
    </row>
    <row r="35" spans="1:25">
      <c r="A35" s="75"/>
      <c r="B35" s="75"/>
      <c r="C35" s="41" t="s">
        <v>37</v>
      </c>
      <c r="D35" s="43"/>
      <c r="E35" s="44" t="s">
        <v>39</v>
      </c>
      <c r="F35" s="45"/>
      <c r="G35" s="46">
        <v>2</v>
      </c>
      <c r="H35" s="46">
        <v>2</v>
      </c>
      <c r="I35" s="46">
        <v>2</v>
      </c>
      <c r="J35" s="81">
        <v>2</v>
      </c>
      <c r="K35" s="81">
        <v>2</v>
      </c>
      <c r="L35" s="81">
        <v>2</v>
      </c>
      <c r="M35" s="81">
        <v>2</v>
      </c>
      <c r="N35" s="81">
        <v>2</v>
      </c>
      <c r="O35" s="53">
        <v>0</v>
      </c>
      <c r="P35" s="87">
        <v>0</v>
      </c>
      <c r="Q35" s="81">
        <v>0</v>
      </c>
      <c r="R35" s="46">
        <v>0</v>
      </c>
      <c r="S35" s="46">
        <v>0</v>
      </c>
      <c r="T35" s="46">
        <v>0</v>
      </c>
      <c r="U35" s="46">
        <v>0</v>
      </c>
      <c r="V35" s="46">
        <v>0</v>
      </c>
      <c r="W35" s="46">
        <v>0</v>
      </c>
      <c r="X35" s="46">
        <v>0</v>
      </c>
      <c r="Y35" s="46">
        <v>0</v>
      </c>
    </row>
    <row r="36" spans="1:25">
      <c r="A36" s="75"/>
      <c r="B36" s="75"/>
      <c r="C36" s="41" t="s">
        <v>38</v>
      </c>
      <c r="D36" s="43"/>
      <c r="E36" s="44" t="s">
        <v>39</v>
      </c>
      <c r="F36" s="45"/>
      <c r="G36" s="46">
        <v>2</v>
      </c>
      <c r="H36" s="46">
        <v>2</v>
      </c>
      <c r="I36" s="46">
        <v>2</v>
      </c>
      <c r="J36" s="81">
        <v>2</v>
      </c>
      <c r="K36" s="81">
        <v>2</v>
      </c>
      <c r="L36" s="81">
        <v>2</v>
      </c>
      <c r="M36" s="81">
        <v>2</v>
      </c>
      <c r="N36" s="81">
        <v>2</v>
      </c>
      <c r="O36" s="53">
        <v>0</v>
      </c>
      <c r="P36" s="87">
        <v>0</v>
      </c>
      <c r="Q36" s="81">
        <v>0</v>
      </c>
      <c r="R36" s="46">
        <v>0</v>
      </c>
      <c r="S36" s="46">
        <v>0</v>
      </c>
      <c r="T36" s="46">
        <v>0</v>
      </c>
      <c r="U36" s="46">
        <v>0</v>
      </c>
      <c r="V36" s="46">
        <v>0</v>
      </c>
      <c r="W36" s="46">
        <v>0</v>
      </c>
      <c r="X36" s="46">
        <v>0</v>
      </c>
      <c r="Y36" s="46">
        <v>0</v>
      </c>
    </row>
    <row r="37" spans="1:25">
      <c r="A37" s="75"/>
      <c r="B37" s="75"/>
      <c r="C37" s="76"/>
      <c r="D37" s="76"/>
      <c r="E37" s="77"/>
      <c r="F37" s="77"/>
      <c r="G37" s="46"/>
      <c r="H37" s="46"/>
      <c r="I37" s="46"/>
      <c r="J37" s="81"/>
      <c r="K37" s="81"/>
      <c r="L37" s="81"/>
      <c r="M37" s="81"/>
      <c r="N37" s="81"/>
      <c r="O37" s="81"/>
      <c r="P37" s="87"/>
      <c r="Q37" s="90"/>
      <c r="R37" s="46"/>
      <c r="S37" s="46"/>
      <c r="T37" s="46"/>
      <c r="U37" s="46"/>
      <c r="V37" s="46"/>
      <c r="W37" s="46"/>
      <c r="X37" s="46"/>
      <c r="Y37" s="46"/>
    </row>
    <row r="38" spans="1:25">
      <c r="A38" s="75"/>
      <c r="B38" s="75"/>
      <c r="C38" s="76" t="s">
        <v>44</v>
      </c>
      <c r="D38" s="76"/>
      <c r="E38" s="77" t="s">
        <v>41</v>
      </c>
      <c r="F38" s="77"/>
      <c r="G38" s="46">
        <v>10</v>
      </c>
      <c r="H38" s="46">
        <v>10</v>
      </c>
      <c r="I38" s="46">
        <v>10</v>
      </c>
      <c r="J38" s="81">
        <v>10</v>
      </c>
      <c r="K38" s="81">
        <v>10</v>
      </c>
      <c r="L38" s="81">
        <v>10</v>
      </c>
      <c r="M38" s="81">
        <v>10</v>
      </c>
      <c r="N38" s="81">
        <v>10</v>
      </c>
      <c r="O38" s="81">
        <v>10</v>
      </c>
      <c r="P38" s="53">
        <v>0</v>
      </c>
      <c r="Q38" s="87">
        <v>0</v>
      </c>
      <c r="R38" s="81">
        <v>0</v>
      </c>
      <c r="S38" s="46">
        <v>0</v>
      </c>
      <c r="T38" s="46">
        <v>0</v>
      </c>
      <c r="U38" s="46">
        <v>0</v>
      </c>
      <c r="V38" s="46">
        <v>0</v>
      </c>
      <c r="W38" s="46">
        <v>0</v>
      </c>
      <c r="X38" s="46">
        <v>0</v>
      </c>
      <c r="Y38" s="46">
        <v>0</v>
      </c>
    </row>
    <row r="39" spans="1:25">
      <c r="A39" s="75"/>
      <c r="B39" s="75"/>
      <c r="C39" s="76"/>
      <c r="D39" s="76"/>
      <c r="E39" s="77"/>
      <c r="F39" s="77"/>
      <c r="G39" s="46"/>
      <c r="H39" s="46"/>
      <c r="I39" s="46"/>
      <c r="J39" s="81"/>
      <c r="K39" s="81"/>
      <c r="L39" s="81"/>
      <c r="M39" s="81"/>
      <c r="N39" s="81"/>
      <c r="O39" s="81"/>
      <c r="P39" s="46"/>
      <c r="Q39" s="46"/>
      <c r="R39" s="81"/>
      <c r="S39" s="46"/>
      <c r="T39" s="46"/>
      <c r="U39" s="46"/>
      <c r="V39" s="46"/>
      <c r="W39" s="46"/>
      <c r="X39" s="46"/>
      <c r="Y39" s="46"/>
    </row>
    <row r="40" spans="1:25">
      <c r="A40" s="75"/>
      <c r="B40" s="75" t="s">
        <v>45</v>
      </c>
      <c r="C40" s="76" t="s">
        <v>46</v>
      </c>
      <c r="D40" s="76"/>
      <c r="E40" s="77" t="s">
        <v>47</v>
      </c>
      <c r="F40" s="77"/>
      <c r="G40" s="46">
        <v>3</v>
      </c>
      <c r="H40" s="46">
        <v>2</v>
      </c>
      <c r="I40" s="46">
        <v>2</v>
      </c>
      <c r="J40" s="81">
        <v>2</v>
      </c>
      <c r="K40" s="81">
        <v>2</v>
      </c>
      <c r="L40" s="81">
        <v>2</v>
      </c>
      <c r="M40" s="81">
        <v>2</v>
      </c>
      <c r="N40" s="81">
        <v>2</v>
      </c>
      <c r="O40" s="81">
        <v>2</v>
      </c>
      <c r="P40" s="46">
        <v>2</v>
      </c>
      <c r="Q40" s="53">
        <v>0</v>
      </c>
      <c r="R40" s="81">
        <v>0</v>
      </c>
      <c r="S40" s="46">
        <v>0</v>
      </c>
      <c r="T40" s="46">
        <v>0</v>
      </c>
      <c r="U40" s="46">
        <v>0</v>
      </c>
      <c r="V40" s="46">
        <v>0</v>
      </c>
      <c r="W40" s="46">
        <v>0</v>
      </c>
      <c r="X40" s="46">
        <v>0</v>
      </c>
      <c r="Y40" s="46">
        <v>0</v>
      </c>
    </row>
    <row r="41" spans="1:25">
      <c r="A41" s="75"/>
      <c r="B41" s="75"/>
      <c r="C41" s="76" t="s">
        <v>48</v>
      </c>
      <c r="D41" s="76"/>
      <c r="E41" s="77" t="s">
        <v>49</v>
      </c>
      <c r="F41" s="77"/>
      <c r="G41" s="46">
        <v>2</v>
      </c>
      <c r="H41" s="46">
        <v>2</v>
      </c>
      <c r="I41" s="46">
        <v>2</v>
      </c>
      <c r="J41" s="81">
        <v>2</v>
      </c>
      <c r="K41" s="81">
        <v>2</v>
      </c>
      <c r="L41" s="81">
        <v>2</v>
      </c>
      <c r="M41" s="81">
        <v>2</v>
      </c>
      <c r="N41" s="81">
        <v>2</v>
      </c>
      <c r="O41" s="81">
        <v>2</v>
      </c>
      <c r="P41" s="46">
        <v>2</v>
      </c>
      <c r="Q41" s="53">
        <v>0</v>
      </c>
      <c r="R41" s="81">
        <v>0</v>
      </c>
      <c r="S41" s="46">
        <v>0</v>
      </c>
      <c r="T41" s="46">
        <v>0</v>
      </c>
      <c r="U41" s="46">
        <v>0</v>
      </c>
      <c r="V41" s="46">
        <v>0</v>
      </c>
      <c r="W41" s="46">
        <v>0</v>
      </c>
      <c r="X41" s="46">
        <v>0</v>
      </c>
      <c r="Y41" s="46">
        <v>0</v>
      </c>
    </row>
    <row r="42" spans="1:25">
      <c r="A42" s="75"/>
      <c r="B42" s="75"/>
      <c r="C42" s="76" t="s">
        <v>50</v>
      </c>
      <c r="D42" s="76"/>
      <c r="E42" s="77" t="s">
        <v>47</v>
      </c>
      <c r="F42" s="77"/>
      <c r="G42" s="46">
        <v>3</v>
      </c>
      <c r="H42" s="46">
        <v>2</v>
      </c>
      <c r="I42" s="46">
        <v>2</v>
      </c>
      <c r="J42" s="81">
        <v>2</v>
      </c>
      <c r="K42" s="81">
        <v>2</v>
      </c>
      <c r="L42" s="81">
        <v>2</v>
      </c>
      <c r="M42" s="81">
        <v>2</v>
      </c>
      <c r="N42" s="81">
        <v>2</v>
      </c>
      <c r="O42" s="81">
        <v>2</v>
      </c>
      <c r="P42" s="46">
        <v>2</v>
      </c>
      <c r="Q42" s="53">
        <v>0</v>
      </c>
      <c r="R42" s="46">
        <v>0</v>
      </c>
      <c r="S42" s="81">
        <v>0</v>
      </c>
      <c r="T42" s="46">
        <v>0</v>
      </c>
      <c r="U42" s="46">
        <v>0</v>
      </c>
      <c r="V42" s="46">
        <v>0</v>
      </c>
      <c r="W42" s="46">
        <v>0</v>
      </c>
      <c r="X42" s="46">
        <v>0</v>
      </c>
      <c r="Y42" s="46">
        <v>0</v>
      </c>
    </row>
    <row r="43" spans="1:25">
      <c r="A43" s="75"/>
      <c r="B43" s="75"/>
      <c r="C43" s="76" t="s">
        <v>51</v>
      </c>
      <c r="D43" s="76"/>
      <c r="E43" s="77" t="s">
        <v>49</v>
      </c>
      <c r="F43" s="77"/>
      <c r="G43" s="46">
        <v>2</v>
      </c>
      <c r="H43" s="46">
        <v>2</v>
      </c>
      <c r="I43" s="46">
        <v>2</v>
      </c>
      <c r="J43" s="46">
        <v>2</v>
      </c>
      <c r="K43" s="46">
        <v>2</v>
      </c>
      <c r="L43" s="46">
        <v>2</v>
      </c>
      <c r="M43" s="46">
        <v>2</v>
      </c>
      <c r="N43" s="46">
        <v>2</v>
      </c>
      <c r="O43" s="46">
        <v>2</v>
      </c>
      <c r="P43" s="81">
        <v>2</v>
      </c>
      <c r="Q43" s="46">
        <v>2</v>
      </c>
      <c r="R43" s="53">
        <v>0</v>
      </c>
      <c r="S43" s="81">
        <v>0</v>
      </c>
      <c r="T43" s="46">
        <v>0</v>
      </c>
      <c r="U43" s="46">
        <v>0</v>
      </c>
      <c r="V43" s="46">
        <v>0</v>
      </c>
      <c r="W43" s="46">
        <v>0</v>
      </c>
      <c r="X43" s="46">
        <v>0</v>
      </c>
      <c r="Y43" s="46">
        <v>0</v>
      </c>
    </row>
    <row r="44" spans="1:25">
      <c r="A44" s="75"/>
      <c r="B44" s="75"/>
      <c r="C44" s="76" t="s">
        <v>52</v>
      </c>
      <c r="D44" s="76"/>
      <c r="E44" s="77" t="s">
        <v>47</v>
      </c>
      <c r="F44" s="77"/>
      <c r="G44" s="46">
        <v>2</v>
      </c>
      <c r="H44" s="46">
        <v>2</v>
      </c>
      <c r="I44" s="46">
        <v>2</v>
      </c>
      <c r="J44" s="46">
        <v>2</v>
      </c>
      <c r="K44" s="46">
        <v>2</v>
      </c>
      <c r="L44" s="46">
        <v>2</v>
      </c>
      <c r="M44" s="46">
        <v>2</v>
      </c>
      <c r="N44" s="46">
        <v>2</v>
      </c>
      <c r="O44" s="46">
        <v>2</v>
      </c>
      <c r="P44" s="46">
        <v>2</v>
      </c>
      <c r="Q44" s="81">
        <v>2</v>
      </c>
      <c r="R44" s="53">
        <v>0</v>
      </c>
      <c r="S44" s="46">
        <v>0</v>
      </c>
      <c r="T44" s="81">
        <v>0</v>
      </c>
      <c r="U44" s="46">
        <v>0</v>
      </c>
      <c r="V44" s="46">
        <v>0</v>
      </c>
      <c r="W44" s="46">
        <v>0</v>
      </c>
      <c r="X44" s="46">
        <v>0</v>
      </c>
      <c r="Y44" s="46">
        <v>0</v>
      </c>
    </row>
    <row r="45" spans="1:25">
      <c r="A45" s="75"/>
      <c r="B45" s="75"/>
      <c r="C45" s="76"/>
      <c r="D45" s="76"/>
      <c r="E45" s="77"/>
      <c r="F45" s="77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81">
        <v>0</v>
      </c>
      <c r="U45" s="46"/>
      <c r="V45" s="46"/>
      <c r="W45" s="46"/>
      <c r="X45" s="46"/>
      <c r="Y45" s="46"/>
    </row>
    <row r="46" spans="1:25">
      <c r="A46" s="75"/>
      <c r="B46" s="75"/>
      <c r="C46" s="76" t="s">
        <v>53</v>
      </c>
      <c r="D46" s="76"/>
      <c r="E46" s="77" t="s">
        <v>49</v>
      </c>
      <c r="F46" s="77"/>
      <c r="G46" s="46">
        <v>3</v>
      </c>
      <c r="H46" s="46">
        <v>2</v>
      </c>
      <c r="I46" s="46">
        <v>2</v>
      </c>
      <c r="J46" s="46">
        <v>2</v>
      </c>
      <c r="K46" s="46">
        <v>2</v>
      </c>
      <c r="L46" s="46">
        <v>2</v>
      </c>
      <c r="M46" s="46">
        <v>2</v>
      </c>
      <c r="N46" s="46">
        <v>2</v>
      </c>
      <c r="O46" s="46">
        <v>2</v>
      </c>
      <c r="P46" s="46">
        <v>2</v>
      </c>
      <c r="Q46" s="81">
        <v>2</v>
      </c>
      <c r="R46" s="53">
        <v>0</v>
      </c>
      <c r="S46" s="46">
        <v>0</v>
      </c>
      <c r="T46" s="81">
        <v>0</v>
      </c>
      <c r="U46" s="46">
        <v>0</v>
      </c>
      <c r="V46" s="46">
        <v>0</v>
      </c>
      <c r="W46" s="46">
        <v>0</v>
      </c>
      <c r="X46" s="46">
        <v>0</v>
      </c>
      <c r="Y46" s="46">
        <v>0</v>
      </c>
    </row>
    <row r="47" spans="1:25">
      <c r="A47" s="75"/>
      <c r="B47" s="75"/>
      <c r="C47" s="76"/>
      <c r="D47" s="76"/>
      <c r="E47" s="77"/>
      <c r="F47" s="77"/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81"/>
      <c r="R47" s="56">
        <v>1</v>
      </c>
      <c r="S47" s="46"/>
      <c r="T47" s="81"/>
      <c r="U47" s="46"/>
      <c r="V47" s="46"/>
      <c r="W47" s="46"/>
      <c r="X47" s="46"/>
      <c r="Y47" s="46"/>
    </row>
    <row r="48" spans="1:25">
      <c r="A48" s="75"/>
      <c r="B48" s="75"/>
      <c r="C48" s="76" t="s">
        <v>54</v>
      </c>
      <c r="D48" s="76"/>
      <c r="E48" s="77" t="s">
        <v>47</v>
      </c>
      <c r="F48" s="77"/>
      <c r="G48" s="46">
        <v>4</v>
      </c>
      <c r="H48" s="46">
        <v>4</v>
      </c>
      <c r="I48" s="46">
        <v>4</v>
      </c>
      <c r="J48" s="46">
        <v>4</v>
      </c>
      <c r="K48" s="46">
        <v>4</v>
      </c>
      <c r="L48" s="46">
        <v>4</v>
      </c>
      <c r="M48" s="46">
        <v>4</v>
      </c>
      <c r="N48" s="46">
        <v>4</v>
      </c>
      <c r="O48" s="46">
        <v>4</v>
      </c>
      <c r="P48" s="46">
        <v>4</v>
      </c>
      <c r="Q48" s="81">
        <v>4</v>
      </c>
      <c r="R48" s="46">
        <v>4</v>
      </c>
      <c r="S48" s="53">
        <v>0</v>
      </c>
      <c r="T48" s="46">
        <v>0</v>
      </c>
      <c r="U48" s="81">
        <v>0</v>
      </c>
      <c r="V48" s="81">
        <v>0</v>
      </c>
      <c r="W48" s="81">
        <v>0</v>
      </c>
      <c r="X48" s="81">
        <v>0</v>
      </c>
      <c r="Y48" s="81">
        <v>0</v>
      </c>
    </row>
    <row r="49" spans="1:25">
      <c r="A49" s="75"/>
      <c r="B49" s="75"/>
      <c r="C49" s="76" t="s">
        <v>55</v>
      </c>
      <c r="D49" s="76"/>
      <c r="E49" s="77" t="s">
        <v>49</v>
      </c>
      <c r="F49" s="77"/>
      <c r="G49" s="46">
        <v>4</v>
      </c>
      <c r="H49" s="46">
        <v>4</v>
      </c>
      <c r="I49" s="46">
        <v>4</v>
      </c>
      <c r="J49" s="46">
        <v>4</v>
      </c>
      <c r="K49" s="46">
        <v>4</v>
      </c>
      <c r="L49" s="46">
        <v>4</v>
      </c>
      <c r="M49" s="46">
        <v>4</v>
      </c>
      <c r="N49" s="46">
        <v>4</v>
      </c>
      <c r="O49" s="46">
        <v>4</v>
      </c>
      <c r="P49" s="46">
        <v>4</v>
      </c>
      <c r="Q49" s="81">
        <v>4</v>
      </c>
      <c r="R49" s="81">
        <v>4</v>
      </c>
      <c r="S49" s="53">
        <v>0</v>
      </c>
      <c r="T49" s="46">
        <v>0</v>
      </c>
      <c r="U49" s="81">
        <v>0</v>
      </c>
      <c r="V49" s="81">
        <v>0</v>
      </c>
      <c r="W49" s="81">
        <v>0</v>
      </c>
      <c r="X49" s="81">
        <v>0</v>
      </c>
      <c r="Y49" s="81">
        <v>0</v>
      </c>
    </row>
    <row r="50" spans="1:25">
      <c r="A50" s="75"/>
      <c r="B50" s="75"/>
      <c r="C50" s="76" t="s">
        <v>56</v>
      </c>
      <c r="D50" s="76"/>
      <c r="E50" s="77" t="s">
        <v>47</v>
      </c>
      <c r="F50" s="77"/>
      <c r="G50" s="46">
        <v>4</v>
      </c>
      <c r="H50" s="46">
        <v>4</v>
      </c>
      <c r="I50" s="46">
        <v>4</v>
      </c>
      <c r="J50" s="46">
        <v>4</v>
      </c>
      <c r="K50" s="46">
        <v>4</v>
      </c>
      <c r="L50" s="46">
        <v>4</v>
      </c>
      <c r="M50" s="46">
        <v>4</v>
      </c>
      <c r="N50" s="46">
        <v>4</v>
      </c>
      <c r="O50" s="46">
        <v>4</v>
      </c>
      <c r="P50" s="46">
        <v>4</v>
      </c>
      <c r="Q50" s="81">
        <v>4</v>
      </c>
      <c r="R50" s="81">
        <v>4</v>
      </c>
      <c r="S50" s="53">
        <v>0</v>
      </c>
      <c r="T50" s="46">
        <v>0</v>
      </c>
      <c r="U50" s="81">
        <v>0</v>
      </c>
      <c r="V50" s="81">
        <v>0</v>
      </c>
      <c r="W50" s="81">
        <v>0</v>
      </c>
      <c r="X50" s="81">
        <v>0</v>
      </c>
      <c r="Y50" s="81">
        <v>0</v>
      </c>
    </row>
    <row r="51" spans="1:25">
      <c r="A51" s="75"/>
      <c r="B51" s="75"/>
      <c r="C51" s="76" t="s">
        <v>57</v>
      </c>
      <c r="D51" s="76"/>
      <c r="E51" s="77" t="s">
        <v>49</v>
      </c>
      <c r="F51" s="77"/>
      <c r="G51" s="46">
        <v>4</v>
      </c>
      <c r="H51" s="46">
        <v>4</v>
      </c>
      <c r="I51" s="46">
        <v>4</v>
      </c>
      <c r="J51" s="46">
        <v>4</v>
      </c>
      <c r="K51" s="46">
        <v>4</v>
      </c>
      <c r="L51" s="46">
        <v>4</v>
      </c>
      <c r="M51" s="46">
        <v>4</v>
      </c>
      <c r="N51" s="46">
        <v>4</v>
      </c>
      <c r="O51" s="46">
        <v>4</v>
      </c>
      <c r="P51" s="46">
        <v>4</v>
      </c>
      <c r="Q51" s="81">
        <v>4</v>
      </c>
      <c r="R51" s="81">
        <v>4</v>
      </c>
      <c r="S51" s="53">
        <v>0</v>
      </c>
      <c r="T51" s="46">
        <v>0</v>
      </c>
      <c r="U51" s="81">
        <v>0</v>
      </c>
      <c r="V51" s="81">
        <v>0</v>
      </c>
      <c r="W51" s="81">
        <v>0</v>
      </c>
      <c r="X51" s="81">
        <v>0</v>
      </c>
      <c r="Y51" s="81">
        <v>0</v>
      </c>
    </row>
    <row r="52" spans="1:25">
      <c r="A52" s="75"/>
      <c r="B52" s="75"/>
      <c r="C52" s="76" t="s">
        <v>58</v>
      </c>
      <c r="D52" s="76"/>
      <c r="E52" s="77" t="s">
        <v>47</v>
      </c>
      <c r="F52" s="77"/>
      <c r="G52" s="46">
        <v>4</v>
      </c>
      <c r="H52" s="46">
        <v>4</v>
      </c>
      <c r="I52" s="46">
        <v>4</v>
      </c>
      <c r="J52" s="46">
        <v>4</v>
      </c>
      <c r="K52" s="46">
        <v>4</v>
      </c>
      <c r="L52" s="46">
        <v>4</v>
      </c>
      <c r="M52" s="46">
        <v>4</v>
      </c>
      <c r="N52" s="46">
        <v>4</v>
      </c>
      <c r="O52" s="46">
        <v>4</v>
      </c>
      <c r="P52" s="46">
        <v>4</v>
      </c>
      <c r="Q52" s="81">
        <v>4</v>
      </c>
      <c r="R52" s="81">
        <v>4</v>
      </c>
      <c r="S52" s="53">
        <v>0</v>
      </c>
      <c r="T52" s="46">
        <v>0</v>
      </c>
      <c r="U52" s="81">
        <v>0</v>
      </c>
      <c r="V52" s="81">
        <v>0</v>
      </c>
      <c r="W52" s="81">
        <v>0</v>
      </c>
      <c r="X52" s="81">
        <v>0</v>
      </c>
      <c r="Y52" s="81">
        <v>0</v>
      </c>
    </row>
    <row r="53" spans="1:29">
      <c r="A53" s="75"/>
      <c r="B53" s="75"/>
      <c r="C53" s="76" t="s">
        <v>59</v>
      </c>
      <c r="D53" s="76"/>
      <c r="E53" s="77" t="s">
        <v>49</v>
      </c>
      <c r="F53" s="77"/>
      <c r="G53" s="46">
        <v>4</v>
      </c>
      <c r="H53" s="46">
        <v>4</v>
      </c>
      <c r="I53" s="46">
        <v>4</v>
      </c>
      <c r="J53" s="46">
        <v>4</v>
      </c>
      <c r="K53" s="46">
        <v>4</v>
      </c>
      <c r="L53" s="46">
        <v>4</v>
      </c>
      <c r="M53" s="46">
        <v>4</v>
      </c>
      <c r="N53" s="46">
        <v>4</v>
      </c>
      <c r="O53" s="46">
        <v>4</v>
      </c>
      <c r="P53" s="46">
        <v>4</v>
      </c>
      <c r="Q53" s="81">
        <v>4</v>
      </c>
      <c r="R53" s="81">
        <v>4</v>
      </c>
      <c r="S53" s="53">
        <v>0</v>
      </c>
      <c r="T53" s="46">
        <v>0</v>
      </c>
      <c r="U53" s="81">
        <v>0</v>
      </c>
      <c r="V53" s="81">
        <v>0</v>
      </c>
      <c r="W53" s="81">
        <v>0</v>
      </c>
      <c r="X53" s="81">
        <v>0</v>
      </c>
      <c r="Y53" s="81">
        <v>0</v>
      </c>
      <c r="AC53" s="91"/>
    </row>
    <row r="54" spans="1:25">
      <c r="A54" s="75"/>
      <c r="B54" s="75"/>
      <c r="C54" s="76" t="s">
        <v>60</v>
      </c>
      <c r="D54" s="76"/>
      <c r="E54" s="77" t="s">
        <v>47</v>
      </c>
      <c r="F54" s="77"/>
      <c r="G54" s="46">
        <v>2</v>
      </c>
      <c r="H54" s="46">
        <v>2</v>
      </c>
      <c r="I54" s="46">
        <v>2</v>
      </c>
      <c r="J54" s="46">
        <v>2</v>
      </c>
      <c r="K54" s="46">
        <v>2</v>
      </c>
      <c r="L54" s="46">
        <v>2</v>
      </c>
      <c r="M54" s="46">
        <v>2</v>
      </c>
      <c r="N54" s="46">
        <v>2</v>
      </c>
      <c r="O54" s="46">
        <v>2</v>
      </c>
      <c r="P54" s="46">
        <v>2</v>
      </c>
      <c r="Q54" s="81">
        <v>2</v>
      </c>
      <c r="R54" s="81">
        <v>2</v>
      </c>
      <c r="S54" s="81">
        <v>2</v>
      </c>
      <c r="T54" s="53">
        <v>0</v>
      </c>
      <c r="U54" s="81">
        <v>0</v>
      </c>
      <c r="V54" s="81">
        <v>0</v>
      </c>
      <c r="W54" s="81">
        <v>0</v>
      </c>
      <c r="X54" s="81">
        <v>0</v>
      </c>
      <c r="Y54" s="81">
        <v>0</v>
      </c>
    </row>
    <row r="55" spans="1:25">
      <c r="A55" s="75"/>
      <c r="B55" s="75"/>
      <c r="C55" s="76" t="s">
        <v>61</v>
      </c>
      <c r="D55" s="76"/>
      <c r="E55" s="77" t="s">
        <v>49</v>
      </c>
      <c r="F55" s="77"/>
      <c r="G55" s="46">
        <v>3</v>
      </c>
      <c r="H55" s="46">
        <v>2</v>
      </c>
      <c r="I55" s="46">
        <v>2</v>
      </c>
      <c r="J55" s="46">
        <v>2</v>
      </c>
      <c r="K55" s="46">
        <v>2</v>
      </c>
      <c r="L55" s="46">
        <v>2</v>
      </c>
      <c r="M55" s="46">
        <v>2</v>
      </c>
      <c r="N55" s="46">
        <v>2</v>
      </c>
      <c r="O55" s="46">
        <v>2</v>
      </c>
      <c r="P55" s="46">
        <v>2</v>
      </c>
      <c r="Q55" s="46">
        <v>2</v>
      </c>
      <c r="R55" s="46">
        <v>2</v>
      </c>
      <c r="S55" s="81">
        <v>2</v>
      </c>
      <c r="T55" s="53">
        <v>0</v>
      </c>
      <c r="U55" s="81">
        <v>0</v>
      </c>
      <c r="V55" s="81">
        <v>0</v>
      </c>
      <c r="W55" s="81">
        <v>0</v>
      </c>
      <c r="X55" s="81">
        <v>0</v>
      </c>
      <c r="Y55" s="81">
        <v>0</v>
      </c>
    </row>
    <row r="56" spans="1:25">
      <c r="A56" s="75"/>
      <c r="B56" s="75"/>
      <c r="C56" s="76" t="s">
        <v>62</v>
      </c>
      <c r="D56" s="76"/>
      <c r="E56" s="77" t="s">
        <v>63</v>
      </c>
      <c r="F56" s="77"/>
      <c r="G56" s="46">
        <v>3</v>
      </c>
      <c r="H56" s="46">
        <v>2</v>
      </c>
      <c r="I56" s="46">
        <v>2</v>
      </c>
      <c r="J56" s="46">
        <v>2</v>
      </c>
      <c r="K56" s="46">
        <v>2</v>
      </c>
      <c r="L56" s="46">
        <v>2</v>
      </c>
      <c r="M56" s="46">
        <v>2</v>
      </c>
      <c r="N56" s="46">
        <v>2</v>
      </c>
      <c r="O56" s="46">
        <v>2</v>
      </c>
      <c r="P56" s="46">
        <v>2</v>
      </c>
      <c r="Q56" s="46">
        <v>2</v>
      </c>
      <c r="R56" s="46">
        <v>2</v>
      </c>
      <c r="S56" s="81">
        <v>2</v>
      </c>
      <c r="T56" s="53">
        <v>0</v>
      </c>
      <c r="U56" s="81">
        <v>0</v>
      </c>
      <c r="V56" s="81">
        <v>0</v>
      </c>
      <c r="W56" s="81">
        <v>0</v>
      </c>
      <c r="X56" s="81">
        <v>0</v>
      </c>
      <c r="Y56" s="81">
        <v>0</v>
      </c>
    </row>
    <row r="57" spans="1:25">
      <c r="A57" s="75"/>
      <c r="B57" s="75"/>
      <c r="C57" s="76" t="s">
        <v>64</v>
      </c>
      <c r="D57" s="76"/>
      <c r="E57" s="77" t="s">
        <v>49</v>
      </c>
      <c r="F57" s="77"/>
      <c r="G57" s="46">
        <v>2</v>
      </c>
      <c r="H57" s="46">
        <v>2</v>
      </c>
      <c r="I57" s="46">
        <v>2</v>
      </c>
      <c r="J57" s="46">
        <v>2</v>
      </c>
      <c r="K57" s="46">
        <v>2</v>
      </c>
      <c r="L57" s="46">
        <v>2</v>
      </c>
      <c r="M57" s="46">
        <v>2</v>
      </c>
      <c r="N57" s="46">
        <v>2</v>
      </c>
      <c r="O57" s="46">
        <v>2</v>
      </c>
      <c r="P57" s="46">
        <v>2</v>
      </c>
      <c r="Q57" s="46">
        <v>2</v>
      </c>
      <c r="R57" s="46">
        <v>2</v>
      </c>
      <c r="S57" s="81">
        <v>2</v>
      </c>
      <c r="T57" s="53">
        <v>0</v>
      </c>
      <c r="U57" s="81">
        <v>0</v>
      </c>
      <c r="V57" s="81">
        <v>0</v>
      </c>
      <c r="W57" s="81">
        <v>0</v>
      </c>
      <c r="X57" s="81">
        <v>0</v>
      </c>
      <c r="Y57" s="81">
        <v>0</v>
      </c>
    </row>
    <row r="58" spans="1:25">
      <c r="A58" s="75"/>
      <c r="B58" s="75"/>
      <c r="C58" s="76" t="s">
        <v>65</v>
      </c>
      <c r="D58" s="76"/>
      <c r="E58" s="89" t="s">
        <v>66</v>
      </c>
      <c r="F58" s="89"/>
      <c r="G58" s="46">
        <v>4</v>
      </c>
      <c r="H58" s="46">
        <v>10</v>
      </c>
      <c r="I58" s="46">
        <v>10</v>
      </c>
      <c r="J58" s="46">
        <v>10</v>
      </c>
      <c r="K58" s="46">
        <v>10</v>
      </c>
      <c r="L58" s="46">
        <v>10</v>
      </c>
      <c r="M58" s="46">
        <v>10</v>
      </c>
      <c r="N58" s="46">
        <v>10</v>
      </c>
      <c r="O58" s="46">
        <v>10</v>
      </c>
      <c r="P58" s="46">
        <v>10</v>
      </c>
      <c r="Q58" s="46">
        <v>10</v>
      </c>
      <c r="R58" s="46">
        <v>10</v>
      </c>
      <c r="S58" s="46">
        <v>10</v>
      </c>
      <c r="T58" s="53">
        <v>0</v>
      </c>
      <c r="U58" s="81">
        <v>0</v>
      </c>
      <c r="V58" s="81">
        <v>0</v>
      </c>
      <c r="W58" s="81">
        <v>0</v>
      </c>
      <c r="X58" s="81">
        <v>0</v>
      </c>
      <c r="Y58" s="81">
        <v>0</v>
      </c>
    </row>
    <row r="59" spans="1:25">
      <c r="A59" s="75"/>
      <c r="B59" s="75"/>
      <c r="C59" s="77"/>
      <c r="D59" s="77"/>
      <c r="E59" s="77"/>
      <c r="F59" s="77"/>
      <c r="G59" s="46"/>
      <c r="H59" s="46"/>
      <c r="I59" s="46"/>
      <c r="J59" s="46"/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81"/>
      <c r="V59" s="46"/>
      <c r="W59" s="46"/>
      <c r="X59" s="46"/>
      <c r="Y59" s="81"/>
    </row>
    <row r="60" spans="1:25">
      <c r="A60" s="75"/>
      <c r="B60" s="75" t="s">
        <v>67</v>
      </c>
      <c r="C60" s="76" t="s">
        <v>68</v>
      </c>
      <c r="D60" s="76"/>
      <c r="E60" s="77" t="s">
        <v>39</v>
      </c>
      <c r="F60" s="77"/>
      <c r="G60" s="46">
        <v>1</v>
      </c>
      <c r="H60" s="46">
        <v>1</v>
      </c>
      <c r="I60" s="46">
        <v>1</v>
      </c>
      <c r="J60" s="46">
        <v>1</v>
      </c>
      <c r="K60" s="46">
        <v>1</v>
      </c>
      <c r="L60" s="46">
        <v>1</v>
      </c>
      <c r="M60" s="46">
        <v>1</v>
      </c>
      <c r="N60" s="46">
        <v>1</v>
      </c>
      <c r="O60" s="46">
        <v>1</v>
      </c>
      <c r="P60" s="46">
        <v>1</v>
      </c>
      <c r="Q60" s="46">
        <v>1</v>
      </c>
      <c r="R60" s="46">
        <v>1</v>
      </c>
      <c r="S60" s="46">
        <v>1</v>
      </c>
      <c r="T60" s="46">
        <v>1</v>
      </c>
      <c r="U60" s="53">
        <v>0</v>
      </c>
      <c r="V60" s="46">
        <v>0</v>
      </c>
      <c r="W60" s="46">
        <v>0</v>
      </c>
      <c r="X60" s="46">
        <v>0</v>
      </c>
      <c r="Y60" s="46">
        <v>0</v>
      </c>
    </row>
    <row r="61" spans="1:25">
      <c r="A61" s="75"/>
      <c r="B61" s="75"/>
      <c r="C61" s="76" t="s">
        <v>69</v>
      </c>
      <c r="D61" s="76"/>
      <c r="E61" s="44" t="s">
        <v>27</v>
      </c>
      <c r="F61" s="45"/>
      <c r="G61" s="46">
        <v>2</v>
      </c>
      <c r="H61" s="46">
        <v>1</v>
      </c>
      <c r="I61" s="46">
        <v>1</v>
      </c>
      <c r="J61" s="46">
        <v>1</v>
      </c>
      <c r="K61" s="46">
        <v>1</v>
      </c>
      <c r="L61" s="46">
        <v>1</v>
      </c>
      <c r="M61" s="46">
        <v>1</v>
      </c>
      <c r="N61" s="46">
        <v>1</v>
      </c>
      <c r="O61" s="46">
        <v>1</v>
      </c>
      <c r="P61" s="46">
        <v>1</v>
      </c>
      <c r="Q61" s="46">
        <v>1</v>
      </c>
      <c r="R61" s="46">
        <v>1</v>
      </c>
      <c r="S61" s="46">
        <v>1</v>
      </c>
      <c r="T61" s="46">
        <v>1</v>
      </c>
      <c r="U61" s="53">
        <v>0</v>
      </c>
      <c r="V61" s="46">
        <v>0</v>
      </c>
      <c r="W61" s="46">
        <v>0</v>
      </c>
      <c r="X61" s="46">
        <v>0</v>
      </c>
      <c r="Y61" s="46">
        <v>0</v>
      </c>
    </row>
    <row r="62" spans="1:25">
      <c r="A62" s="75"/>
      <c r="B62" s="75"/>
      <c r="C62" s="76" t="s">
        <v>70</v>
      </c>
      <c r="D62" s="76"/>
      <c r="E62" s="77" t="s">
        <v>39</v>
      </c>
      <c r="F62" s="77"/>
      <c r="G62" s="46">
        <v>1</v>
      </c>
      <c r="H62" s="46">
        <v>1</v>
      </c>
      <c r="I62" s="46">
        <v>1</v>
      </c>
      <c r="J62" s="46">
        <v>1</v>
      </c>
      <c r="K62" s="46">
        <v>1</v>
      </c>
      <c r="L62" s="46">
        <v>1</v>
      </c>
      <c r="M62" s="46">
        <v>1</v>
      </c>
      <c r="N62" s="46">
        <v>1</v>
      </c>
      <c r="O62" s="46">
        <v>1</v>
      </c>
      <c r="P62" s="46">
        <v>1</v>
      </c>
      <c r="Q62" s="46">
        <v>1</v>
      </c>
      <c r="R62" s="46">
        <v>1</v>
      </c>
      <c r="S62" s="46">
        <v>1</v>
      </c>
      <c r="T62" s="46">
        <v>1</v>
      </c>
      <c r="U62" s="53">
        <v>0</v>
      </c>
      <c r="V62" s="46">
        <v>0</v>
      </c>
      <c r="W62" s="46">
        <v>0</v>
      </c>
      <c r="X62" s="46">
        <v>0</v>
      </c>
      <c r="Y62" s="46">
        <v>0</v>
      </c>
    </row>
    <row r="63" spans="1:25">
      <c r="A63" s="75"/>
      <c r="B63" s="75"/>
      <c r="C63" s="76" t="s">
        <v>71</v>
      </c>
      <c r="D63" s="76"/>
      <c r="E63" s="77" t="s">
        <v>39</v>
      </c>
      <c r="F63" s="77"/>
      <c r="G63" s="46">
        <v>2</v>
      </c>
      <c r="H63" s="46">
        <v>2</v>
      </c>
      <c r="I63" s="46">
        <v>2</v>
      </c>
      <c r="J63" s="46">
        <v>2</v>
      </c>
      <c r="K63" s="46">
        <v>2</v>
      </c>
      <c r="L63" s="46">
        <v>2</v>
      </c>
      <c r="M63" s="46">
        <v>2</v>
      </c>
      <c r="N63" s="46">
        <v>2</v>
      </c>
      <c r="O63" s="46">
        <v>2</v>
      </c>
      <c r="P63" s="46">
        <v>2</v>
      </c>
      <c r="Q63" s="46">
        <v>2</v>
      </c>
      <c r="R63" s="46">
        <v>2</v>
      </c>
      <c r="S63" s="46">
        <v>2</v>
      </c>
      <c r="T63" s="46">
        <v>2</v>
      </c>
      <c r="U63" s="53">
        <v>0</v>
      </c>
      <c r="V63" s="46">
        <v>0</v>
      </c>
      <c r="W63" s="46">
        <v>0</v>
      </c>
      <c r="X63" s="46">
        <v>0</v>
      </c>
      <c r="Y63" s="46">
        <v>0</v>
      </c>
    </row>
    <row r="64" spans="1:25">
      <c r="A64" s="75"/>
      <c r="B64" s="75"/>
      <c r="C64" s="76" t="s">
        <v>72</v>
      </c>
      <c r="D64" s="76"/>
      <c r="E64" s="44" t="s">
        <v>27</v>
      </c>
      <c r="F64" s="45"/>
      <c r="G64" s="46">
        <v>1</v>
      </c>
      <c r="H64" s="46">
        <v>1</v>
      </c>
      <c r="I64" s="46">
        <v>1</v>
      </c>
      <c r="J64" s="46">
        <v>1</v>
      </c>
      <c r="K64" s="46">
        <v>1</v>
      </c>
      <c r="L64" s="46">
        <v>1</v>
      </c>
      <c r="M64" s="46">
        <v>1</v>
      </c>
      <c r="N64" s="46">
        <v>1</v>
      </c>
      <c r="O64" s="46">
        <v>1</v>
      </c>
      <c r="P64" s="46">
        <v>1</v>
      </c>
      <c r="Q64" s="46">
        <v>1</v>
      </c>
      <c r="R64" s="46">
        <v>1</v>
      </c>
      <c r="S64" s="46">
        <v>1</v>
      </c>
      <c r="T64" s="46">
        <v>1</v>
      </c>
      <c r="U64" s="53">
        <v>0</v>
      </c>
      <c r="V64" s="46">
        <v>0</v>
      </c>
      <c r="W64" s="46">
        <v>0</v>
      </c>
      <c r="X64" s="46">
        <v>0</v>
      </c>
      <c r="Y64" s="46">
        <v>0</v>
      </c>
    </row>
    <row r="65" spans="1:25">
      <c r="A65" s="75"/>
      <c r="B65" s="75"/>
      <c r="C65" s="41" t="s">
        <v>73</v>
      </c>
      <c r="D65" s="43"/>
      <c r="E65" s="77" t="s">
        <v>39</v>
      </c>
      <c r="F65" s="77"/>
      <c r="G65" s="46">
        <v>2</v>
      </c>
      <c r="H65" s="46">
        <v>1</v>
      </c>
      <c r="I65" s="46">
        <v>1</v>
      </c>
      <c r="J65" s="46">
        <v>1</v>
      </c>
      <c r="K65" s="46">
        <v>1</v>
      </c>
      <c r="L65" s="46">
        <v>1</v>
      </c>
      <c r="M65" s="46">
        <v>1</v>
      </c>
      <c r="N65" s="46">
        <v>1</v>
      </c>
      <c r="O65" s="46">
        <v>1</v>
      </c>
      <c r="P65" s="46">
        <v>1</v>
      </c>
      <c r="Q65" s="46">
        <v>1</v>
      </c>
      <c r="R65" s="46">
        <v>1</v>
      </c>
      <c r="S65" s="46">
        <v>1</v>
      </c>
      <c r="T65" s="46">
        <v>1</v>
      </c>
      <c r="U65" s="53">
        <v>0</v>
      </c>
      <c r="V65" s="46">
        <v>0</v>
      </c>
      <c r="W65" s="46">
        <v>0</v>
      </c>
      <c r="X65" s="46">
        <v>0</v>
      </c>
      <c r="Y65" s="46">
        <v>0</v>
      </c>
    </row>
    <row r="66" spans="1:25">
      <c r="A66" s="75"/>
      <c r="B66" s="75"/>
      <c r="C66" s="41" t="s">
        <v>74</v>
      </c>
      <c r="D66" s="43"/>
      <c r="E66" s="77" t="s">
        <v>39</v>
      </c>
      <c r="F66" s="77"/>
      <c r="G66" s="46">
        <v>1</v>
      </c>
      <c r="H66" s="46">
        <v>1</v>
      </c>
      <c r="I66" s="46">
        <v>1</v>
      </c>
      <c r="J66" s="46">
        <v>1</v>
      </c>
      <c r="K66" s="46">
        <v>1</v>
      </c>
      <c r="L66" s="46">
        <v>1</v>
      </c>
      <c r="M66" s="46">
        <v>1</v>
      </c>
      <c r="N66" s="46">
        <v>1</v>
      </c>
      <c r="O66" s="46">
        <v>1</v>
      </c>
      <c r="P66" s="46">
        <v>1</v>
      </c>
      <c r="Q66" s="46">
        <v>1</v>
      </c>
      <c r="R66" s="46">
        <v>1</v>
      </c>
      <c r="S66" s="46">
        <v>1</v>
      </c>
      <c r="T66" s="46">
        <v>1</v>
      </c>
      <c r="U66" s="53">
        <v>0</v>
      </c>
      <c r="V66" s="46">
        <v>0</v>
      </c>
      <c r="W66" s="46">
        <v>0</v>
      </c>
      <c r="X66" s="46">
        <v>0</v>
      </c>
      <c r="Y66" s="46">
        <v>0</v>
      </c>
    </row>
    <row r="67" spans="1:25">
      <c r="A67" s="75"/>
      <c r="B67" s="75"/>
      <c r="C67" s="76" t="s">
        <v>75</v>
      </c>
      <c r="D67" s="76"/>
      <c r="E67" s="77" t="s">
        <v>39</v>
      </c>
      <c r="F67" s="77"/>
      <c r="G67" s="46">
        <v>2</v>
      </c>
      <c r="H67" s="46">
        <v>1</v>
      </c>
      <c r="I67" s="46">
        <v>1</v>
      </c>
      <c r="J67" s="46">
        <v>1</v>
      </c>
      <c r="K67" s="46">
        <v>1</v>
      </c>
      <c r="L67" s="46">
        <v>1</v>
      </c>
      <c r="M67" s="46">
        <v>1</v>
      </c>
      <c r="N67" s="46">
        <v>1</v>
      </c>
      <c r="O67" s="46">
        <v>1</v>
      </c>
      <c r="P67" s="46">
        <v>1</v>
      </c>
      <c r="Q67" s="46">
        <v>1</v>
      </c>
      <c r="R67" s="46">
        <v>1</v>
      </c>
      <c r="S67" s="46">
        <v>1</v>
      </c>
      <c r="T67" s="46">
        <v>1</v>
      </c>
      <c r="U67" s="53">
        <v>0</v>
      </c>
      <c r="V67" s="46">
        <v>0</v>
      </c>
      <c r="W67" s="46">
        <v>0</v>
      </c>
      <c r="X67" s="46">
        <v>0</v>
      </c>
      <c r="Y67" s="46">
        <v>0</v>
      </c>
    </row>
    <row r="68" spans="1:25">
      <c r="A68" s="75"/>
      <c r="B68" s="75" t="s">
        <v>76</v>
      </c>
      <c r="C68" s="76" t="s">
        <v>77</v>
      </c>
      <c r="D68" s="76"/>
      <c r="E68" s="77" t="s">
        <v>78</v>
      </c>
      <c r="F68" s="77"/>
      <c r="G68" s="46">
        <v>1</v>
      </c>
      <c r="H68" s="46">
        <v>1</v>
      </c>
      <c r="I68" s="46">
        <v>1</v>
      </c>
      <c r="J68" s="46">
        <v>1</v>
      </c>
      <c r="K68" s="46">
        <v>1</v>
      </c>
      <c r="L68" s="46">
        <v>1</v>
      </c>
      <c r="M68" s="46">
        <v>1</v>
      </c>
      <c r="N68" s="46">
        <v>1</v>
      </c>
      <c r="O68" s="46">
        <v>1</v>
      </c>
      <c r="P68" s="46">
        <v>1</v>
      </c>
      <c r="Q68" s="46">
        <v>1</v>
      </c>
      <c r="R68" s="46">
        <v>1</v>
      </c>
      <c r="S68" s="46">
        <v>1</v>
      </c>
      <c r="T68" s="46">
        <v>1</v>
      </c>
      <c r="U68" s="46">
        <v>1</v>
      </c>
      <c r="V68" s="53">
        <v>0</v>
      </c>
      <c r="W68" s="46">
        <v>0</v>
      </c>
      <c r="X68" s="46">
        <v>0</v>
      </c>
      <c r="Y68" s="46">
        <v>0</v>
      </c>
    </row>
    <row r="69" spans="1:25">
      <c r="A69" s="75"/>
      <c r="B69" s="75"/>
      <c r="C69" s="76" t="s">
        <v>79</v>
      </c>
      <c r="D69" s="76"/>
      <c r="E69" s="77" t="s">
        <v>78</v>
      </c>
      <c r="F69" s="77"/>
      <c r="G69" s="46">
        <v>2</v>
      </c>
      <c r="H69" s="46">
        <v>1</v>
      </c>
      <c r="I69" s="46">
        <v>1</v>
      </c>
      <c r="J69" s="46">
        <v>1</v>
      </c>
      <c r="K69" s="46">
        <v>1</v>
      </c>
      <c r="L69" s="46">
        <v>1</v>
      </c>
      <c r="M69" s="46">
        <v>1</v>
      </c>
      <c r="N69" s="46">
        <v>1</v>
      </c>
      <c r="O69" s="46">
        <v>1</v>
      </c>
      <c r="P69" s="46">
        <v>1</v>
      </c>
      <c r="Q69" s="46">
        <v>1</v>
      </c>
      <c r="R69" s="46">
        <v>1</v>
      </c>
      <c r="S69" s="46">
        <v>1</v>
      </c>
      <c r="T69" s="46">
        <v>1</v>
      </c>
      <c r="U69" s="46">
        <v>1</v>
      </c>
      <c r="V69" s="53">
        <v>0</v>
      </c>
      <c r="W69" s="46">
        <v>0</v>
      </c>
      <c r="X69" s="46">
        <v>0</v>
      </c>
      <c r="Y69" s="46">
        <v>0</v>
      </c>
    </row>
    <row r="70" spans="1:25">
      <c r="A70" s="75"/>
      <c r="B70" s="75"/>
      <c r="C70" s="76" t="s">
        <v>80</v>
      </c>
      <c r="D70" s="76"/>
      <c r="E70" s="77" t="s">
        <v>78</v>
      </c>
      <c r="F70" s="77"/>
      <c r="G70" s="46">
        <v>2</v>
      </c>
      <c r="H70" s="46">
        <v>1</v>
      </c>
      <c r="I70" s="46">
        <v>1</v>
      </c>
      <c r="J70" s="46">
        <v>1</v>
      </c>
      <c r="K70" s="46">
        <v>1</v>
      </c>
      <c r="L70" s="46">
        <v>1</v>
      </c>
      <c r="M70" s="46">
        <v>1</v>
      </c>
      <c r="N70" s="46">
        <v>1</v>
      </c>
      <c r="O70" s="46">
        <v>1</v>
      </c>
      <c r="P70" s="46">
        <v>1</v>
      </c>
      <c r="Q70" s="46">
        <v>1</v>
      </c>
      <c r="R70" s="46">
        <v>1</v>
      </c>
      <c r="S70" s="46">
        <v>1</v>
      </c>
      <c r="T70" s="46">
        <v>1</v>
      </c>
      <c r="U70" s="46">
        <v>1</v>
      </c>
      <c r="V70" s="53">
        <v>0</v>
      </c>
      <c r="W70" s="46">
        <v>0</v>
      </c>
      <c r="X70" s="46">
        <v>0</v>
      </c>
      <c r="Y70" s="46">
        <v>0</v>
      </c>
    </row>
    <row r="71" spans="1:25">
      <c r="A71" s="75"/>
      <c r="B71" s="75"/>
      <c r="C71" s="76" t="s">
        <v>81</v>
      </c>
      <c r="D71" s="76"/>
      <c r="E71" s="77" t="s">
        <v>82</v>
      </c>
      <c r="F71" s="77"/>
      <c r="G71" s="46">
        <v>2</v>
      </c>
      <c r="H71" s="46">
        <v>2</v>
      </c>
      <c r="I71" s="46">
        <v>2</v>
      </c>
      <c r="J71" s="46">
        <v>2</v>
      </c>
      <c r="K71" s="46">
        <v>2</v>
      </c>
      <c r="L71" s="46">
        <v>2</v>
      </c>
      <c r="M71" s="46">
        <v>2</v>
      </c>
      <c r="N71" s="46">
        <v>2</v>
      </c>
      <c r="O71" s="46">
        <v>2</v>
      </c>
      <c r="P71" s="46">
        <v>2</v>
      </c>
      <c r="Q71" s="46">
        <v>2</v>
      </c>
      <c r="R71" s="46">
        <v>2</v>
      </c>
      <c r="S71" s="46">
        <v>2</v>
      </c>
      <c r="T71" s="46">
        <v>2</v>
      </c>
      <c r="U71" s="46">
        <v>2</v>
      </c>
      <c r="V71" s="53">
        <v>0</v>
      </c>
      <c r="W71" s="46">
        <v>0</v>
      </c>
      <c r="X71" s="46">
        <v>0</v>
      </c>
      <c r="Y71" s="46">
        <v>0</v>
      </c>
    </row>
    <row r="72" spans="1:25">
      <c r="A72" s="75"/>
      <c r="B72" s="75"/>
      <c r="C72" s="49" t="s">
        <v>83</v>
      </c>
      <c r="D72" s="50"/>
      <c r="E72" s="77" t="s">
        <v>82</v>
      </c>
      <c r="F72" s="77"/>
      <c r="G72" s="46">
        <v>1</v>
      </c>
      <c r="H72" s="46">
        <v>1</v>
      </c>
      <c r="I72" s="46">
        <v>1</v>
      </c>
      <c r="J72" s="46">
        <v>1</v>
      </c>
      <c r="K72" s="46">
        <v>1</v>
      </c>
      <c r="L72" s="46">
        <v>1</v>
      </c>
      <c r="M72" s="46">
        <v>1</v>
      </c>
      <c r="N72" s="46">
        <v>1</v>
      </c>
      <c r="O72" s="46">
        <v>1</v>
      </c>
      <c r="P72" s="46">
        <v>1</v>
      </c>
      <c r="Q72" s="46">
        <v>1</v>
      </c>
      <c r="R72" s="46">
        <v>1</v>
      </c>
      <c r="S72" s="46">
        <v>1</v>
      </c>
      <c r="T72" s="46">
        <v>1</v>
      </c>
      <c r="U72" s="46">
        <v>1</v>
      </c>
      <c r="V72" s="53">
        <v>0</v>
      </c>
      <c r="W72" s="46">
        <v>0</v>
      </c>
      <c r="X72" s="46">
        <v>0</v>
      </c>
      <c r="Y72" s="46">
        <v>0</v>
      </c>
    </row>
    <row r="73" spans="1:25">
      <c r="A73" s="75"/>
      <c r="B73" s="75"/>
      <c r="C73" s="49" t="s">
        <v>84</v>
      </c>
      <c r="D73" s="50"/>
      <c r="E73" s="77" t="s">
        <v>78</v>
      </c>
      <c r="F73" s="77"/>
      <c r="G73" s="46">
        <v>2</v>
      </c>
      <c r="H73" s="46">
        <v>1</v>
      </c>
      <c r="I73" s="46">
        <v>1</v>
      </c>
      <c r="J73" s="46">
        <v>1</v>
      </c>
      <c r="K73" s="46">
        <v>1</v>
      </c>
      <c r="L73" s="46">
        <v>1</v>
      </c>
      <c r="M73" s="46">
        <v>1</v>
      </c>
      <c r="N73" s="46">
        <v>1</v>
      </c>
      <c r="O73" s="46">
        <v>1</v>
      </c>
      <c r="P73" s="46">
        <v>1</v>
      </c>
      <c r="Q73" s="46">
        <v>1</v>
      </c>
      <c r="R73" s="46">
        <v>1</v>
      </c>
      <c r="S73" s="46">
        <v>1</v>
      </c>
      <c r="T73" s="46">
        <v>1</v>
      </c>
      <c r="U73" s="46">
        <v>1</v>
      </c>
      <c r="V73" s="53">
        <v>0</v>
      </c>
      <c r="W73" s="46">
        <v>0</v>
      </c>
      <c r="X73" s="46">
        <v>0</v>
      </c>
      <c r="Y73" s="46">
        <v>0</v>
      </c>
    </row>
    <row r="74" spans="1:25">
      <c r="A74" s="75"/>
      <c r="B74" s="75"/>
      <c r="C74" s="76" t="s">
        <v>85</v>
      </c>
      <c r="D74" s="76"/>
      <c r="E74" s="77" t="s">
        <v>78</v>
      </c>
      <c r="F74" s="77"/>
      <c r="G74" s="46">
        <v>1</v>
      </c>
      <c r="H74" s="46">
        <v>1</v>
      </c>
      <c r="I74" s="46">
        <v>1</v>
      </c>
      <c r="J74" s="46">
        <v>1</v>
      </c>
      <c r="K74" s="46">
        <v>1</v>
      </c>
      <c r="L74" s="46">
        <v>1</v>
      </c>
      <c r="M74" s="46">
        <v>1</v>
      </c>
      <c r="N74" s="46">
        <v>1</v>
      </c>
      <c r="O74" s="46">
        <v>1</v>
      </c>
      <c r="P74" s="46">
        <v>1</v>
      </c>
      <c r="Q74" s="46">
        <v>1</v>
      </c>
      <c r="R74" s="46">
        <v>1</v>
      </c>
      <c r="S74" s="46">
        <v>1</v>
      </c>
      <c r="T74" s="46">
        <v>1</v>
      </c>
      <c r="U74" s="46">
        <v>1</v>
      </c>
      <c r="V74" s="53">
        <v>0</v>
      </c>
      <c r="W74" s="46">
        <v>0</v>
      </c>
      <c r="X74" s="46">
        <v>0</v>
      </c>
      <c r="Y74" s="46">
        <v>0</v>
      </c>
    </row>
    <row r="75" spans="1:25">
      <c r="A75" s="75"/>
      <c r="B75" s="75"/>
      <c r="C75" s="76" t="s">
        <v>86</v>
      </c>
      <c r="D75" s="76"/>
      <c r="E75" s="77" t="s">
        <v>82</v>
      </c>
      <c r="F75" s="77"/>
      <c r="G75" s="46">
        <v>2</v>
      </c>
      <c r="H75" s="46">
        <v>1</v>
      </c>
      <c r="I75" s="46">
        <v>1</v>
      </c>
      <c r="J75" s="46">
        <v>1</v>
      </c>
      <c r="K75" s="46">
        <v>1</v>
      </c>
      <c r="L75" s="46">
        <v>1</v>
      </c>
      <c r="M75" s="46">
        <v>1</v>
      </c>
      <c r="N75" s="46">
        <v>1</v>
      </c>
      <c r="O75" s="46">
        <v>1</v>
      </c>
      <c r="P75" s="46">
        <v>1</v>
      </c>
      <c r="Q75" s="46">
        <v>1</v>
      </c>
      <c r="R75" s="46">
        <v>1</v>
      </c>
      <c r="S75" s="46">
        <v>1</v>
      </c>
      <c r="T75" s="46">
        <v>1</v>
      </c>
      <c r="U75" s="46">
        <v>1</v>
      </c>
      <c r="V75" s="53">
        <v>0</v>
      </c>
      <c r="W75" s="46">
        <v>0</v>
      </c>
      <c r="X75" s="46">
        <v>0</v>
      </c>
      <c r="Y75" s="46">
        <v>0</v>
      </c>
    </row>
    <row r="76" spans="1:25">
      <c r="A76" s="75"/>
      <c r="B76" s="75" t="s">
        <v>87</v>
      </c>
      <c r="C76" s="76" t="s">
        <v>88</v>
      </c>
      <c r="D76" s="76"/>
      <c r="E76" s="77" t="s">
        <v>39</v>
      </c>
      <c r="F76" s="77"/>
      <c r="G76" s="46">
        <v>1</v>
      </c>
      <c r="H76" s="46">
        <v>1</v>
      </c>
      <c r="I76" s="46">
        <v>1</v>
      </c>
      <c r="J76" s="46">
        <v>1</v>
      </c>
      <c r="K76" s="46">
        <v>1</v>
      </c>
      <c r="L76" s="46">
        <v>1</v>
      </c>
      <c r="M76" s="46">
        <v>1</v>
      </c>
      <c r="N76" s="46">
        <v>1</v>
      </c>
      <c r="O76" s="46">
        <v>1</v>
      </c>
      <c r="P76" s="46">
        <v>1</v>
      </c>
      <c r="Q76" s="46">
        <v>1</v>
      </c>
      <c r="R76" s="46">
        <v>1</v>
      </c>
      <c r="S76" s="46">
        <v>1</v>
      </c>
      <c r="T76" s="46">
        <v>1</v>
      </c>
      <c r="U76" s="46">
        <v>1</v>
      </c>
      <c r="V76" s="46">
        <v>1</v>
      </c>
      <c r="W76" s="53">
        <v>0</v>
      </c>
      <c r="X76" s="46">
        <v>0</v>
      </c>
      <c r="Y76" s="46">
        <v>0</v>
      </c>
    </row>
    <row r="77" spans="1:26">
      <c r="A77" s="75"/>
      <c r="B77" s="75"/>
      <c r="C77" s="76" t="s">
        <v>89</v>
      </c>
      <c r="D77" s="76"/>
      <c r="E77" s="44" t="s">
        <v>27</v>
      </c>
      <c r="F77" s="45"/>
      <c r="G77" s="46">
        <v>1</v>
      </c>
      <c r="H77" s="46">
        <v>1</v>
      </c>
      <c r="I77" s="46">
        <v>1</v>
      </c>
      <c r="J77" s="46">
        <v>1</v>
      </c>
      <c r="K77" s="46">
        <v>1</v>
      </c>
      <c r="L77" s="46">
        <v>1</v>
      </c>
      <c r="M77" s="46">
        <v>1</v>
      </c>
      <c r="N77" s="46">
        <v>1</v>
      </c>
      <c r="O77" s="46">
        <v>1</v>
      </c>
      <c r="P77" s="46">
        <v>1</v>
      </c>
      <c r="Q77" s="46">
        <v>1</v>
      </c>
      <c r="R77" s="46">
        <v>1</v>
      </c>
      <c r="S77" s="46">
        <v>1</v>
      </c>
      <c r="T77" s="46">
        <v>1</v>
      </c>
      <c r="U77" s="46">
        <v>1</v>
      </c>
      <c r="V77" s="46">
        <v>1</v>
      </c>
      <c r="W77" s="53">
        <v>0</v>
      </c>
      <c r="X77" s="46">
        <v>0</v>
      </c>
      <c r="Y77" s="46">
        <v>0</v>
      </c>
      <c r="Z77" s="17">
        <v>0</v>
      </c>
    </row>
    <row r="78" spans="1:25">
      <c r="A78" s="75"/>
      <c r="B78" s="75"/>
      <c r="C78" s="76" t="s">
        <v>90</v>
      </c>
      <c r="D78" s="76"/>
      <c r="E78" s="77" t="s">
        <v>39</v>
      </c>
      <c r="F78" s="77"/>
      <c r="G78" s="46">
        <v>2</v>
      </c>
      <c r="H78" s="46">
        <v>2</v>
      </c>
      <c r="I78" s="46">
        <v>2</v>
      </c>
      <c r="J78" s="46">
        <v>2</v>
      </c>
      <c r="K78" s="46">
        <v>2</v>
      </c>
      <c r="L78" s="46">
        <v>2</v>
      </c>
      <c r="M78" s="46">
        <v>2</v>
      </c>
      <c r="N78" s="46">
        <v>2</v>
      </c>
      <c r="O78" s="46">
        <v>2</v>
      </c>
      <c r="P78" s="46">
        <v>2</v>
      </c>
      <c r="Q78" s="46">
        <v>2</v>
      </c>
      <c r="R78" s="46">
        <v>2</v>
      </c>
      <c r="S78" s="46">
        <v>2</v>
      </c>
      <c r="T78" s="46">
        <v>2</v>
      </c>
      <c r="U78" s="46">
        <v>2</v>
      </c>
      <c r="V78" s="46">
        <v>2</v>
      </c>
      <c r="W78" s="53">
        <v>0</v>
      </c>
      <c r="X78" s="46">
        <v>0</v>
      </c>
      <c r="Y78" s="46">
        <v>0</v>
      </c>
    </row>
    <row r="79" spans="1:25">
      <c r="A79" s="75"/>
      <c r="B79" s="75"/>
      <c r="C79" s="76" t="s">
        <v>91</v>
      </c>
      <c r="D79" s="76"/>
      <c r="E79" s="77" t="s">
        <v>39</v>
      </c>
      <c r="F79" s="77"/>
      <c r="G79" s="46">
        <v>2</v>
      </c>
      <c r="H79" s="46">
        <v>2</v>
      </c>
      <c r="I79" s="46">
        <v>2</v>
      </c>
      <c r="J79" s="46">
        <v>2</v>
      </c>
      <c r="K79" s="46">
        <v>2</v>
      </c>
      <c r="L79" s="46">
        <v>2</v>
      </c>
      <c r="M79" s="46">
        <v>2</v>
      </c>
      <c r="N79" s="46">
        <v>2</v>
      </c>
      <c r="O79" s="46">
        <v>2</v>
      </c>
      <c r="P79" s="46">
        <v>2</v>
      </c>
      <c r="Q79" s="46">
        <v>2</v>
      </c>
      <c r="R79" s="46">
        <v>2</v>
      </c>
      <c r="S79" s="46">
        <v>2</v>
      </c>
      <c r="T79" s="46">
        <v>2</v>
      </c>
      <c r="U79" s="46">
        <v>2</v>
      </c>
      <c r="V79" s="46">
        <v>2</v>
      </c>
      <c r="W79" s="46">
        <v>2</v>
      </c>
      <c r="X79" s="53">
        <v>0</v>
      </c>
      <c r="Y79" s="46">
        <v>0</v>
      </c>
    </row>
    <row r="80" spans="1:25">
      <c r="A80" s="75"/>
      <c r="B80" s="75"/>
      <c r="C80" s="76" t="s">
        <v>92</v>
      </c>
      <c r="D80" s="76"/>
      <c r="E80" s="44" t="s">
        <v>27</v>
      </c>
      <c r="F80" s="45"/>
      <c r="G80" s="46">
        <v>2</v>
      </c>
      <c r="H80" s="46">
        <v>2</v>
      </c>
      <c r="I80" s="46">
        <v>2</v>
      </c>
      <c r="J80" s="46">
        <v>2</v>
      </c>
      <c r="K80" s="46">
        <v>2</v>
      </c>
      <c r="L80" s="46">
        <v>2</v>
      </c>
      <c r="M80" s="46">
        <v>2</v>
      </c>
      <c r="N80" s="46">
        <v>2</v>
      </c>
      <c r="O80" s="46">
        <v>2</v>
      </c>
      <c r="P80" s="46">
        <v>2</v>
      </c>
      <c r="Q80" s="46">
        <v>2</v>
      </c>
      <c r="R80" s="46">
        <v>2</v>
      </c>
      <c r="S80" s="46">
        <v>2</v>
      </c>
      <c r="T80" s="46">
        <v>2</v>
      </c>
      <c r="U80" s="46">
        <v>2</v>
      </c>
      <c r="V80" s="46">
        <v>2</v>
      </c>
      <c r="W80" s="46">
        <v>2</v>
      </c>
      <c r="X80" s="53">
        <v>0</v>
      </c>
      <c r="Y80" s="46">
        <v>0</v>
      </c>
    </row>
    <row r="81" spans="1:25">
      <c r="A81" s="75"/>
      <c r="B81" s="75"/>
      <c r="C81" s="49" t="s">
        <v>93</v>
      </c>
      <c r="D81" s="50"/>
      <c r="E81" s="77" t="s">
        <v>39</v>
      </c>
      <c r="F81" s="77"/>
      <c r="G81" s="46">
        <v>2</v>
      </c>
      <c r="H81" s="46">
        <v>2</v>
      </c>
      <c r="I81" s="46">
        <v>2</v>
      </c>
      <c r="J81" s="46">
        <v>2</v>
      </c>
      <c r="K81" s="46">
        <v>2</v>
      </c>
      <c r="L81" s="46">
        <v>2</v>
      </c>
      <c r="M81" s="46">
        <v>2</v>
      </c>
      <c r="N81" s="46">
        <v>2</v>
      </c>
      <c r="O81" s="46">
        <v>2</v>
      </c>
      <c r="P81" s="46">
        <v>2</v>
      </c>
      <c r="Q81" s="46">
        <v>2</v>
      </c>
      <c r="R81" s="46">
        <v>2</v>
      </c>
      <c r="S81" s="46">
        <v>2</v>
      </c>
      <c r="T81" s="46">
        <v>2</v>
      </c>
      <c r="U81" s="46">
        <v>2</v>
      </c>
      <c r="V81" s="46">
        <v>2</v>
      </c>
      <c r="W81" s="46">
        <v>2</v>
      </c>
      <c r="X81" s="53">
        <v>0</v>
      </c>
      <c r="Y81" s="46">
        <v>0</v>
      </c>
    </row>
    <row r="82" spans="1:25">
      <c r="A82" s="75"/>
      <c r="B82" s="75"/>
      <c r="C82" s="49" t="s">
        <v>94</v>
      </c>
      <c r="D82" s="50"/>
      <c r="E82" s="77" t="s">
        <v>39</v>
      </c>
      <c r="F82" s="77"/>
      <c r="G82" s="46">
        <v>2</v>
      </c>
      <c r="H82" s="46">
        <v>2</v>
      </c>
      <c r="I82" s="46">
        <v>2</v>
      </c>
      <c r="J82" s="46">
        <v>2</v>
      </c>
      <c r="K82" s="46">
        <v>2</v>
      </c>
      <c r="L82" s="46">
        <v>2</v>
      </c>
      <c r="M82" s="46">
        <v>2</v>
      </c>
      <c r="N82" s="46">
        <v>2</v>
      </c>
      <c r="O82" s="46">
        <v>2</v>
      </c>
      <c r="P82" s="46">
        <v>2</v>
      </c>
      <c r="Q82" s="46">
        <v>2</v>
      </c>
      <c r="R82" s="46">
        <v>2</v>
      </c>
      <c r="S82" s="46">
        <v>2</v>
      </c>
      <c r="T82" s="46">
        <v>2</v>
      </c>
      <c r="U82" s="46">
        <v>2</v>
      </c>
      <c r="V82" s="46">
        <v>2</v>
      </c>
      <c r="W82" s="46">
        <v>2</v>
      </c>
      <c r="X82" s="53">
        <v>0</v>
      </c>
      <c r="Y82" s="46">
        <v>0</v>
      </c>
    </row>
    <row r="83" spans="1:25">
      <c r="A83" s="75"/>
      <c r="B83" s="75"/>
      <c r="C83" s="76" t="s">
        <v>95</v>
      </c>
      <c r="D83" s="76"/>
      <c r="E83" s="77" t="s">
        <v>39</v>
      </c>
      <c r="F83" s="77"/>
      <c r="G83" s="46">
        <v>2</v>
      </c>
      <c r="H83" s="46">
        <v>2</v>
      </c>
      <c r="I83" s="46">
        <v>2</v>
      </c>
      <c r="J83" s="46">
        <v>2</v>
      </c>
      <c r="K83" s="46">
        <v>2</v>
      </c>
      <c r="L83" s="46">
        <v>2</v>
      </c>
      <c r="M83" s="46">
        <v>2</v>
      </c>
      <c r="N83" s="46">
        <v>2</v>
      </c>
      <c r="O83" s="46">
        <v>2</v>
      </c>
      <c r="P83" s="46">
        <v>2</v>
      </c>
      <c r="Q83" s="46">
        <v>2</v>
      </c>
      <c r="R83" s="46">
        <v>2</v>
      </c>
      <c r="S83" s="46">
        <v>2</v>
      </c>
      <c r="T83" s="46">
        <v>2</v>
      </c>
      <c r="U83" s="46">
        <v>2</v>
      </c>
      <c r="V83" s="46">
        <v>2</v>
      </c>
      <c r="W83" s="46">
        <v>2</v>
      </c>
      <c r="X83" s="53">
        <v>0</v>
      </c>
      <c r="Y83" s="46">
        <v>0</v>
      </c>
    </row>
    <row r="84" spans="1:25">
      <c r="A84" s="75"/>
      <c r="B84" s="75" t="s">
        <v>96</v>
      </c>
      <c r="C84" s="76" t="s">
        <v>97</v>
      </c>
      <c r="D84" s="76"/>
      <c r="E84" s="89" t="s">
        <v>25</v>
      </c>
      <c r="F84" s="89"/>
      <c r="G84" s="46">
        <v>5</v>
      </c>
      <c r="H84" s="46">
        <v>5</v>
      </c>
      <c r="I84" s="46">
        <v>5</v>
      </c>
      <c r="J84" s="46">
        <v>5</v>
      </c>
      <c r="K84" s="46">
        <v>5</v>
      </c>
      <c r="L84" s="46">
        <v>5</v>
      </c>
      <c r="M84" s="46">
        <v>5</v>
      </c>
      <c r="N84" s="46">
        <v>5</v>
      </c>
      <c r="O84" s="46">
        <v>5</v>
      </c>
      <c r="P84" s="46">
        <v>5</v>
      </c>
      <c r="Q84" s="46">
        <v>5</v>
      </c>
      <c r="R84" s="46">
        <v>5</v>
      </c>
      <c r="S84" s="46">
        <v>5</v>
      </c>
      <c r="T84" s="46">
        <v>5</v>
      </c>
      <c r="U84" s="46">
        <v>5</v>
      </c>
      <c r="V84" s="46">
        <v>5</v>
      </c>
      <c r="W84" s="46">
        <v>5</v>
      </c>
      <c r="X84" s="81">
        <v>5</v>
      </c>
      <c r="Y84" s="53">
        <v>0</v>
      </c>
    </row>
    <row r="85" spans="1:25">
      <c r="A85" s="75"/>
      <c r="B85" s="75"/>
      <c r="C85" s="76" t="s">
        <v>98</v>
      </c>
      <c r="D85" s="76"/>
      <c r="E85" s="89" t="s">
        <v>25</v>
      </c>
      <c r="F85" s="89"/>
      <c r="G85" s="46">
        <v>5</v>
      </c>
      <c r="H85" s="46">
        <v>5</v>
      </c>
      <c r="I85" s="46">
        <v>5</v>
      </c>
      <c r="J85" s="46">
        <v>5</v>
      </c>
      <c r="K85" s="46">
        <v>5</v>
      </c>
      <c r="L85" s="46">
        <v>5</v>
      </c>
      <c r="M85" s="46">
        <v>5</v>
      </c>
      <c r="N85" s="46">
        <v>5</v>
      </c>
      <c r="O85" s="46">
        <v>5</v>
      </c>
      <c r="P85" s="46">
        <v>5</v>
      </c>
      <c r="Q85" s="46">
        <v>5</v>
      </c>
      <c r="R85" s="46">
        <v>5</v>
      </c>
      <c r="S85" s="46">
        <v>5</v>
      </c>
      <c r="T85" s="46">
        <v>5</v>
      </c>
      <c r="U85" s="46">
        <v>5</v>
      </c>
      <c r="V85" s="46">
        <v>5</v>
      </c>
      <c r="W85" s="46">
        <v>5</v>
      </c>
      <c r="X85" s="81">
        <v>5</v>
      </c>
      <c r="Y85" s="53">
        <v>0</v>
      </c>
    </row>
    <row r="86" spans="1:25">
      <c r="A86" s="75"/>
      <c r="B86" s="92" t="s">
        <v>19</v>
      </c>
      <c r="C86" s="92"/>
      <c r="D86" s="92"/>
      <c r="E86" s="86" t="s">
        <v>12</v>
      </c>
      <c r="F86" s="86"/>
      <c r="G86" s="86">
        <f>SUM(G16:G85)</f>
        <v>172</v>
      </c>
      <c r="H86" s="86"/>
      <c r="I86" s="46">
        <f t="shared" ref="I86:P86" si="0">SUM(I16:I85)</f>
        <v>134</v>
      </c>
      <c r="J86" s="46">
        <f t="shared" si="0"/>
        <v>133</v>
      </c>
      <c r="K86" s="46">
        <f t="shared" si="0"/>
        <v>132</v>
      </c>
      <c r="L86" s="46">
        <f t="shared" si="0"/>
        <v>131</v>
      </c>
      <c r="M86" s="46">
        <f t="shared" si="0"/>
        <v>128</v>
      </c>
      <c r="N86" s="46">
        <f t="shared" si="0"/>
        <v>115</v>
      </c>
      <c r="O86" s="46">
        <f t="shared" si="0"/>
        <v>106</v>
      </c>
      <c r="P86" s="46">
        <f t="shared" si="0"/>
        <v>96</v>
      </c>
      <c r="Q86" s="46">
        <f>SUM(Q16:Q85)+Q39</f>
        <v>90</v>
      </c>
      <c r="R86" s="46">
        <f>SUM(R16:R85)</f>
        <v>85</v>
      </c>
      <c r="S86" s="46">
        <f>SUM(S16:S85)</f>
        <v>60</v>
      </c>
      <c r="T86" s="46">
        <f>SUM(T16:T85)-T45</f>
        <v>42</v>
      </c>
      <c r="U86" s="46">
        <f>SUM(U16:U85)</f>
        <v>33</v>
      </c>
      <c r="V86" s="46">
        <f>SUM(V16:V85)</f>
        <v>24</v>
      </c>
      <c r="W86" s="46">
        <f>SUM(W16:W85)</f>
        <v>20</v>
      </c>
      <c r="X86" s="46">
        <f>SUM(X16:X85)</f>
        <v>10</v>
      </c>
      <c r="Y86" s="46">
        <v>0</v>
      </c>
    </row>
    <row r="87" spans="1:25">
      <c r="A87" s="75"/>
      <c r="B87" s="92"/>
      <c r="C87" s="92"/>
      <c r="D87" s="92"/>
      <c r="E87" s="86" t="s">
        <v>13</v>
      </c>
      <c r="F87" s="86"/>
      <c r="G87" s="86">
        <f>SUM(H16:H85)</f>
        <v>158</v>
      </c>
      <c r="H87" s="86"/>
      <c r="I87" s="46">
        <f>SUM(I16:I85)</f>
        <v>134</v>
      </c>
      <c r="J87" s="46">
        <f>SUM(J16:J85)</f>
        <v>133</v>
      </c>
      <c r="K87" s="46">
        <f>SUM(K16:K85)</f>
        <v>132</v>
      </c>
      <c r="L87" s="93">
        <f>SUM(L16:L85)</f>
        <v>131</v>
      </c>
      <c r="M87" s="46">
        <f>M86</f>
        <v>128</v>
      </c>
      <c r="N87" s="46">
        <f>SUM(N16:N85)-N28</f>
        <v>115</v>
      </c>
      <c r="O87" s="46">
        <f>SUM(O16:O85)</f>
        <v>106</v>
      </c>
      <c r="P87" s="46">
        <f>SUM(P16:P85)+Q39-P37</f>
        <v>96</v>
      </c>
      <c r="Q87" s="46">
        <f>SUM(Q16:Q85)</f>
        <v>90</v>
      </c>
      <c r="R87" s="46">
        <f>SUM(R16:R85)</f>
        <v>85</v>
      </c>
      <c r="S87" s="93">
        <f>SUM(S16:S85)</f>
        <v>60</v>
      </c>
      <c r="T87" s="46">
        <f>SUM(T16:T85)-T47-T45</f>
        <v>42</v>
      </c>
      <c r="U87" s="46">
        <f>SUM(U16:U85)</f>
        <v>33</v>
      </c>
      <c r="V87" s="46">
        <f>SUM(V16:V85)</f>
        <v>24</v>
      </c>
      <c r="W87" s="46">
        <f>SUM(W16:W85)</f>
        <v>20</v>
      </c>
      <c r="X87" s="46">
        <f>SUM(X16:X85)</f>
        <v>10</v>
      </c>
      <c r="Y87" s="46">
        <v>0</v>
      </c>
    </row>
  </sheetData>
  <mergeCells count="161">
    <mergeCell ref="A1:B1"/>
    <mergeCell ref="A2:B2"/>
    <mergeCell ref="A3:B3"/>
    <mergeCell ref="A4:B4"/>
    <mergeCell ref="B6:E6"/>
    <mergeCell ref="B13:C13"/>
    <mergeCell ref="C15:D15"/>
    <mergeCell ref="E15:F15"/>
    <mergeCell ref="B16:D16"/>
    <mergeCell ref="E16:F16"/>
    <mergeCell ref="B17:D17"/>
    <mergeCell ref="E17:F17"/>
    <mergeCell ref="B18:D18"/>
    <mergeCell ref="E18:F18"/>
    <mergeCell ref="C19:D19"/>
    <mergeCell ref="E19:F19"/>
    <mergeCell ref="C20:D20"/>
    <mergeCell ref="E20:F20"/>
    <mergeCell ref="C21:D21"/>
    <mergeCell ref="E21:F21"/>
    <mergeCell ref="C22:D22"/>
    <mergeCell ref="E22:F22"/>
    <mergeCell ref="C23:D23"/>
    <mergeCell ref="E23:F23"/>
    <mergeCell ref="C24:D24"/>
    <mergeCell ref="E24:F24"/>
    <mergeCell ref="C25:D25"/>
    <mergeCell ref="E25:F25"/>
    <mergeCell ref="C26:D26"/>
    <mergeCell ref="E26:F26"/>
    <mergeCell ref="C27:D27"/>
    <mergeCell ref="E27:F27"/>
    <mergeCell ref="C28:D28"/>
    <mergeCell ref="E28:F28"/>
    <mergeCell ref="C29:D29"/>
    <mergeCell ref="E29:F29"/>
    <mergeCell ref="C30:D30"/>
    <mergeCell ref="E30:F30"/>
    <mergeCell ref="C31:D31"/>
    <mergeCell ref="E31:F31"/>
    <mergeCell ref="C32:D32"/>
    <mergeCell ref="E32:F32"/>
    <mergeCell ref="C33:D33"/>
    <mergeCell ref="E33:F33"/>
    <mergeCell ref="C34:D34"/>
    <mergeCell ref="E34:F34"/>
    <mergeCell ref="C35:D35"/>
    <mergeCell ref="E35:F35"/>
    <mergeCell ref="C36:D36"/>
    <mergeCell ref="E36:F36"/>
    <mergeCell ref="C37:D37"/>
    <mergeCell ref="E37:F37"/>
    <mergeCell ref="C38:D38"/>
    <mergeCell ref="E38:F38"/>
    <mergeCell ref="C39:D39"/>
    <mergeCell ref="E39:F39"/>
    <mergeCell ref="C40:D40"/>
    <mergeCell ref="E40:F40"/>
    <mergeCell ref="C41:D41"/>
    <mergeCell ref="E41:F41"/>
    <mergeCell ref="C42:D42"/>
    <mergeCell ref="E42:F42"/>
    <mergeCell ref="C43:D43"/>
    <mergeCell ref="E43:F43"/>
    <mergeCell ref="C44:D44"/>
    <mergeCell ref="E44:F44"/>
    <mergeCell ref="C45:D45"/>
    <mergeCell ref="E45:F45"/>
    <mergeCell ref="C46:D46"/>
    <mergeCell ref="E46:F46"/>
    <mergeCell ref="C47:D47"/>
    <mergeCell ref="E47:F47"/>
    <mergeCell ref="C48:D48"/>
    <mergeCell ref="E48:F48"/>
    <mergeCell ref="C49:D49"/>
    <mergeCell ref="E49:F49"/>
    <mergeCell ref="C50:D50"/>
    <mergeCell ref="E50:F50"/>
    <mergeCell ref="C51:D51"/>
    <mergeCell ref="E51:F51"/>
    <mergeCell ref="C52:D52"/>
    <mergeCell ref="E52:F52"/>
    <mergeCell ref="C53:D53"/>
    <mergeCell ref="E53:F53"/>
    <mergeCell ref="C54:D54"/>
    <mergeCell ref="E54:F54"/>
    <mergeCell ref="C55:D55"/>
    <mergeCell ref="E55:F55"/>
    <mergeCell ref="C56:D56"/>
    <mergeCell ref="E56:F56"/>
    <mergeCell ref="C57:D57"/>
    <mergeCell ref="E57:F57"/>
    <mergeCell ref="C58:D58"/>
    <mergeCell ref="E58:F58"/>
    <mergeCell ref="C59:D59"/>
    <mergeCell ref="E59:F59"/>
    <mergeCell ref="C60:D60"/>
    <mergeCell ref="E60:F60"/>
    <mergeCell ref="C61:D61"/>
    <mergeCell ref="E61:F61"/>
    <mergeCell ref="C62:D62"/>
    <mergeCell ref="E62:F62"/>
    <mergeCell ref="C63:D63"/>
    <mergeCell ref="E63:F63"/>
    <mergeCell ref="C64:D64"/>
    <mergeCell ref="E64:F64"/>
    <mergeCell ref="C65:D65"/>
    <mergeCell ref="E65:F65"/>
    <mergeCell ref="C66:D66"/>
    <mergeCell ref="E66:F66"/>
    <mergeCell ref="C67:D67"/>
    <mergeCell ref="E67:F67"/>
    <mergeCell ref="C68:D68"/>
    <mergeCell ref="E68:F68"/>
    <mergeCell ref="C69:D69"/>
    <mergeCell ref="E69:F69"/>
    <mergeCell ref="C70:D70"/>
    <mergeCell ref="E70:F70"/>
    <mergeCell ref="C71:D71"/>
    <mergeCell ref="E71:F71"/>
    <mergeCell ref="C72:D72"/>
    <mergeCell ref="E72:F72"/>
    <mergeCell ref="C73:D73"/>
    <mergeCell ref="E73:F73"/>
    <mergeCell ref="C74:D74"/>
    <mergeCell ref="E74:F74"/>
    <mergeCell ref="C75:D75"/>
    <mergeCell ref="E75:F75"/>
    <mergeCell ref="C76:D76"/>
    <mergeCell ref="E76:F76"/>
    <mergeCell ref="C77:D77"/>
    <mergeCell ref="E77:F77"/>
    <mergeCell ref="C78:D78"/>
    <mergeCell ref="E78:F78"/>
    <mergeCell ref="C79:D79"/>
    <mergeCell ref="E79:F79"/>
    <mergeCell ref="C80:D80"/>
    <mergeCell ref="E80:F80"/>
    <mergeCell ref="C81:D81"/>
    <mergeCell ref="E81:F81"/>
    <mergeCell ref="C82:D82"/>
    <mergeCell ref="E82:F82"/>
    <mergeCell ref="C83:D83"/>
    <mergeCell ref="E83:F83"/>
    <mergeCell ref="C84:D84"/>
    <mergeCell ref="E84:F84"/>
    <mergeCell ref="C85:D85"/>
    <mergeCell ref="E85:F85"/>
    <mergeCell ref="E86:F86"/>
    <mergeCell ref="G86:H86"/>
    <mergeCell ref="E87:F87"/>
    <mergeCell ref="G87:H87"/>
    <mergeCell ref="A16:A87"/>
    <mergeCell ref="B19:B28"/>
    <mergeCell ref="B29:B39"/>
    <mergeCell ref="B40:B59"/>
    <mergeCell ref="B60:B67"/>
    <mergeCell ref="B68:B75"/>
    <mergeCell ref="B76:B83"/>
    <mergeCell ref="B84:B85"/>
    <mergeCell ref="B86:D87"/>
  </mergeCells>
  <pageMargins left="0.7" right="0.7" top="0.75" bottom="0.75" header="0.3" footer="0.3"/>
  <pageSetup paperSize="1" orientation="portrait" horizontalDpi="1200" verticalDpi="1200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G117"/>
  <sheetViews>
    <sheetView topLeftCell="A69" workbookViewId="0">
      <selection activeCell="AI63" sqref="AI63"/>
    </sheetView>
  </sheetViews>
  <sheetFormatPr defaultColWidth="9" defaultRowHeight="15"/>
  <cols>
    <col min="1" max="1" width="13.552380952381" customWidth="1"/>
    <col min="2" max="2" width="21.1047619047619" customWidth="1"/>
    <col min="3" max="3" width="55.8857142857143" customWidth="1"/>
    <col min="4" max="4" width="12" customWidth="1"/>
    <col min="5" max="5" width="10.3333333333333" customWidth="1"/>
    <col min="6" max="6" width="20.1047619047619" customWidth="1"/>
    <col min="7" max="8" width="6.1047619047619" customWidth="1"/>
    <col min="9" max="19" width="6" customWidth="1"/>
    <col min="20" max="20" width="6.1047619047619" customWidth="1"/>
    <col min="21" max="28" width="6" customWidth="1"/>
    <col min="29" max="29" width="6.1047619047619" customWidth="1"/>
  </cols>
  <sheetData>
    <row r="1" ht="33.75" spans="1:6">
      <c r="A1" s="69" t="s">
        <v>0</v>
      </c>
      <c r="B1" s="69"/>
      <c r="C1" s="20" t="s">
        <v>1</v>
      </c>
      <c r="D1" s="17"/>
      <c r="E1" s="21"/>
      <c r="F1" s="22" t="s">
        <v>99</v>
      </c>
    </row>
    <row r="2" ht="17.25" spans="1:6">
      <c r="A2" s="69" t="s">
        <v>3</v>
      </c>
      <c r="B2" s="69"/>
      <c r="C2" s="23" t="s">
        <v>100</v>
      </c>
      <c r="D2" s="17"/>
      <c r="E2" s="24"/>
      <c r="F2" s="25" t="s">
        <v>101</v>
      </c>
    </row>
    <row r="3" ht="17.25" spans="1:6">
      <c r="A3" s="69" t="s">
        <v>6</v>
      </c>
      <c r="B3" s="69"/>
      <c r="C3" s="26">
        <v>45750</v>
      </c>
      <c r="D3" s="17"/>
      <c r="E3" s="27"/>
      <c r="F3" s="25" t="s">
        <v>5</v>
      </c>
    </row>
    <row r="4" ht="18" customHeight="1" spans="1:6">
      <c r="A4" s="69" t="s">
        <v>8</v>
      </c>
      <c r="B4" s="69"/>
      <c r="C4" s="26">
        <v>45766</v>
      </c>
      <c r="D4" s="17"/>
      <c r="E4" s="28"/>
      <c r="F4" s="25" t="s">
        <v>102</v>
      </c>
    </row>
    <row r="5" ht="18" customHeight="1" spans="1:6">
      <c r="A5" s="17"/>
      <c r="B5" s="17"/>
      <c r="C5" s="17"/>
      <c r="D5" s="17"/>
      <c r="E5" s="29"/>
      <c r="F5" s="30" t="s">
        <v>7</v>
      </c>
    </row>
    <row r="6" ht="17.25" spans="1:5">
      <c r="A6" s="17"/>
      <c r="B6" s="70" t="s">
        <v>103</v>
      </c>
      <c r="C6" s="70"/>
      <c r="D6" s="70"/>
      <c r="E6" s="71"/>
    </row>
    <row r="7" ht="17.25" spans="1:5">
      <c r="A7" s="17"/>
      <c r="B7" s="33" t="s">
        <v>10</v>
      </c>
      <c r="C7" s="33" t="s">
        <v>11</v>
      </c>
      <c r="D7" s="33" t="s">
        <v>12</v>
      </c>
      <c r="E7" s="33" t="s">
        <v>13</v>
      </c>
    </row>
    <row r="8" ht="17.25" spans="1:5">
      <c r="A8" s="17"/>
      <c r="B8" s="34">
        <v>1</v>
      </c>
      <c r="C8" s="23" t="s">
        <v>14</v>
      </c>
      <c r="D8" s="72">
        <f ca="1">SUMIF($E$16:$F$94,"Nhật",$G$16:$G$94)+SUMIF($E$16:$F$94,"All team",$G$16:$G$94)/5+SUMIF($E$16:$F$94,"Thanh,Nhật",$G$16:$G$94)/2</f>
        <v>10</v>
      </c>
      <c r="E8" s="23">
        <f ca="1">SUMIF($E$16:$F$94,"Nhật",$H$16:$H$94)+SUMIF($E$16:$F$94,"All team",$H$16:$H$94)/5+SUMIF($E$16:$F$94,"Thanh,Nhật",$H$16:$H$94)/2</f>
        <v>10</v>
      </c>
    </row>
    <row r="9" ht="17.25" spans="1:5">
      <c r="A9" s="17"/>
      <c r="B9" s="34">
        <v>2</v>
      </c>
      <c r="C9" s="23" t="s">
        <v>15</v>
      </c>
      <c r="D9" s="23">
        <f ca="1">SUMIF($E$16:$F$94,"Thắng",$G$16:$G$94)+SUMIF($E$16:$F$94,"All team",$G$16:$G$94)/5+SUMIF($E$16:$F$94,"Thắng,Sơn",$G$16:$G$94)/2+SUMIF($E$16:$F$94,"Nguyên,Sơn,Thắng",$G$16:$G$94)/3</f>
        <v>25</v>
      </c>
      <c r="E9" s="23">
        <f ca="1">SUMIF($E$16:$F$94,"Thắng",$H$16:$H$94)+SUMIF($E$16:$F$94,"All team",$H$16:$H$94)/5+SUMIF($E$16:$F$94,"Thắng,Sơn",$H$16:$H$94)/2+SUMIF($E$16:$F$94,"Nguyên,Sơn,Thắng",$H$16:$H$94)/3</f>
        <v>25</v>
      </c>
    </row>
    <row r="10" ht="17.25" spans="1:5">
      <c r="A10" s="17"/>
      <c r="B10" s="34">
        <v>3</v>
      </c>
      <c r="C10" s="23" t="s">
        <v>16</v>
      </c>
      <c r="D10" s="23">
        <f ca="1">SUMIF($E$16:$F$94,"Nguyên",$G$16:$G$94)+SUMIF($E$16:$F$94,"All team",$G$16:$G$94)/5+SUMIF($E$16:$F$94,"Nguyên,Sơn",$G$16:$G$94)/2+SUMIF($E$16:$F$94,"Nguyên,Sơn,Thắng",$G$16:$G$94)/3</f>
        <v>8</v>
      </c>
      <c r="E10" s="23">
        <f ca="1">SUMIF($E$16:$F$94,"Nguyên",$H$16:$H$94)+SUMIF($E$16:$F$94,"All team",$H$16:$H$94)/5+SUMIF($E$16:$F$94,"Nguyên,Sơn",$H$16:$H$94)/2+SUMIF($E$16:$F$94,"Nguyên,Sơn,Thắng",$H$16:$H$94)/3</f>
        <v>7.5</v>
      </c>
    </row>
    <row r="11" ht="17.25" spans="1:5">
      <c r="A11" s="17"/>
      <c r="B11" s="34">
        <v>4</v>
      </c>
      <c r="C11" s="23" t="s">
        <v>17</v>
      </c>
      <c r="D11" s="23">
        <f ca="1">SUMIF($E$16:$F$94,"Thanh",$G$16:$G$94)+SUMIF($E$16:$F$94,"All team",$G$16:$G$94)/5+SUMIF($E$16:$F$94,"Thanh,Nhật",$G$16:$G$94)/2</f>
        <v>67</v>
      </c>
      <c r="E11" s="23">
        <f ca="1">SUMIF($E$16:$F$94,"Thanh",$H$16:$H$94)+SUMIF($E$16:$F$94,"All team",$H$16:$H$94)/5+SUMIF($E$16:$F$94,"Thanh,Nhật",$H$16:$H$94)/2</f>
        <v>68</v>
      </c>
    </row>
    <row r="12" ht="17.25" spans="1:5">
      <c r="A12" s="17"/>
      <c r="B12" s="34">
        <v>5</v>
      </c>
      <c r="C12" s="23" t="s">
        <v>18</v>
      </c>
      <c r="D12" s="23">
        <f ca="1">SUMIF($E$16:$F$94,"Sơn",$G$16:$G$94)+SUMIF($E$16:$F$94,"All team",$G$16:$G$94)/5+SUMIF($E$16:$F$94,"Thắng,Sơn",$G$16:$G$94)/2+SUMIF($E$16:$F$94,"Nguyên,Sơn",$G$16:$G$94)/2+SUMIF($E$16:$F$94,"Nguyên,Sơn,Thắng",$G$16:$G$94)/3</f>
        <v>32</v>
      </c>
      <c r="E12" s="23">
        <f ca="1">SUMIF($E$16:$F$94,"Sơn",$H$16:$H$94)+SUMIF($E$16:$F$94,"All team",$H$16:$H$94)/5+SUMIF($E$16:$F$94,"Thắng,Sơn",$H$16:$H$94)/2+SUMIF($E$16:$F$94,"Nguyên,Sơn",$H$16:$H$94)/2+SUMIF($E$16:$F$94,"Nguyên,Sơn,Thắng",$H$16:$H$94)/3</f>
        <v>32.5</v>
      </c>
    </row>
    <row r="13" ht="17.25" spans="1:5">
      <c r="A13" s="17"/>
      <c r="B13" s="31" t="s">
        <v>19</v>
      </c>
      <c r="C13" s="31"/>
      <c r="D13" s="35">
        <f ca="1">SUM(D8:D12)</f>
        <v>142</v>
      </c>
      <c r="E13" s="35">
        <f ca="1">SUM(E8:E12)</f>
        <v>143</v>
      </c>
    </row>
    <row r="15" ht="63.75" customHeight="1" spans="1:59">
      <c r="A15" s="73" t="s">
        <v>20</v>
      </c>
      <c r="B15" s="73" t="s">
        <v>21</v>
      </c>
      <c r="C15" s="74" t="s">
        <v>22</v>
      </c>
      <c r="D15" s="74"/>
      <c r="E15" s="74" t="s">
        <v>23</v>
      </c>
      <c r="F15" s="74"/>
      <c r="G15" s="39" t="s">
        <v>12</v>
      </c>
      <c r="H15" s="39" t="s">
        <v>13</v>
      </c>
      <c r="I15" s="52">
        <v>45750</v>
      </c>
      <c r="J15" s="52">
        <v>45751</v>
      </c>
      <c r="K15" s="52">
        <v>45752</v>
      </c>
      <c r="L15" s="52">
        <v>45753</v>
      </c>
      <c r="M15" s="52">
        <v>45754</v>
      </c>
      <c r="N15" s="52">
        <v>45755</v>
      </c>
      <c r="O15" s="52">
        <v>45756</v>
      </c>
      <c r="P15" s="52">
        <v>45757</v>
      </c>
      <c r="Q15" s="52">
        <v>45758</v>
      </c>
      <c r="R15" s="52">
        <v>45759</v>
      </c>
      <c r="S15" s="52">
        <v>45760</v>
      </c>
      <c r="T15" s="52">
        <v>45761</v>
      </c>
      <c r="U15" s="52">
        <v>45762</v>
      </c>
      <c r="V15" s="52">
        <v>45763</v>
      </c>
      <c r="W15" s="52">
        <v>45764</v>
      </c>
      <c r="X15" s="52">
        <v>45765</v>
      </c>
      <c r="Y15" s="52">
        <v>45766</v>
      </c>
      <c r="AE15" s="83"/>
      <c r="AF15" s="84"/>
      <c r="AG15" s="84"/>
      <c r="AH15" s="84"/>
      <c r="AI15" s="84"/>
      <c r="AJ15" s="84"/>
      <c r="AK15" s="84"/>
      <c r="AL15" s="84"/>
      <c r="AM15" s="84"/>
      <c r="AN15" s="84"/>
      <c r="AO15" s="84"/>
      <c r="AP15" s="84"/>
      <c r="AQ15" s="84"/>
      <c r="AR15" s="84"/>
      <c r="AS15" s="84"/>
      <c r="AT15" s="84"/>
      <c r="AU15" s="84"/>
      <c r="AV15" s="84"/>
      <c r="AW15" s="84"/>
      <c r="AX15" s="84"/>
      <c r="AY15" s="84"/>
      <c r="AZ15" s="84"/>
      <c r="BA15" s="84"/>
      <c r="BB15" s="84"/>
      <c r="BC15" s="84"/>
      <c r="BD15" s="84"/>
      <c r="BE15" s="84"/>
      <c r="BF15" s="84"/>
      <c r="BG15" s="84"/>
    </row>
    <row r="16" ht="16.5" spans="1:25">
      <c r="A16" s="75" t="s">
        <v>100</v>
      </c>
      <c r="B16" s="76" t="s">
        <v>24</v>
      </c>
      <c r="C16" s="76"/>
      <c r="D16" s="76"/>
      <c r="E16" s="77" t="s">
        <v>25</v>
      </c>
      <c r="F16" s="77"/>
      <c r="G16" s="46">
        <v>10</v>
      </c>
      <c r="H16" s="46">
        <v>10</v>
      </c>
      <c r="I16" s="81">
        <v>10</v>
      </c>
      <c r="J16" s="53">
        <v>0</v>
      </c>
      <c r="K16" s="81">
        <v>0</v>
      </c>
      <c r="L16" s="81">
        <v>0</v>
      </c>
      <c r="M16" s="81">
        <v>0</v>
      </c>
      <c r="N16" s="81">
        <v>0</v>
      </c>
      <c r="O16" s="81">
        <v>0</v>
      </c>
      <c r="P16" s="81">
        <v>0</v>
      </c>
      <c r="Q16" s="81">
        <v>0</v>
      </c>
      <c r="R16" s="81">
        <v>0</v>
      </c>
      <c r="S16" s="81">
        <v>0</v>
      </c>
      <c r="T16" s="81">
        <v>0</v>
      </c>
      <c r="U16" s="81">
        <v>0</v>
      </c>
      <c r="V16" s="81">
        <v>0</v>
      </c>
      <c r="W16" s="81">
        <v>0</v>
      </c>
      <c r="X16" s="81">
        <v>0</v>
      </c>
      <c r="Y16" s="81">
        <v>0</v>
      </c>
    </row>
    <row r="17" ht="16.5" spans="1:25">
      <c r="A17" s="75"/>
      <c r="B17" s="76" t="s">
        <v>104</v>
      </c>
      <c r="C17" s="76"/>
      <c r="D17" s="76"/>
      <c r="E17" s="77" t="s">
        <v>27</v>
      </c>
      <c r="F17" s="77"/>
      <c r="G17" s="46">
        <v>4</v>
      </c>
      <c r="H17" s="46">
        <v>10</v>
      </c>
      <c r="I17" s="81">
        <v>10</v>
      </c>
      <c r="J17" s="53">
        <v>0</v>
      </c>
      <c r="K17" s="81">
        <v>0</v>
      </c>
      <c r="L17" s="81">
        <v>0</v>
      </c>
      <c r="M17" s="81">
        <v>0</v>
      </c>
      <c r="N17" s="81">
        <v>0</v>
      </c>
      <c r="O17" s="81">
        <v>0</v>
      </c>
      <c r="P17" s="81">
        <v>0</v>
      </c>
      <c r="Q17" s="81">
        <v>0</v>
      </c>
      <c r="R17" s="81">
        <v>0</v>
      </c>
      <c r="S17" s="81">
        <v>0</v>
      </c>
      <c r="T17" s="81">
        <v>0</v>
      </c>
      <c r="U17" s="81">
        <v>0</v>
      </c>
      <c r="V17" s="81">
        <v>0</v>
      </c>
      <c r="W17" s="81">
        <v>0</v>
      </c>
      <c r="X17" s="81">
        <v>0</v>
      </c>
      <c r="Y17" s="81">
        <v>0</v>
      </c>
    </row>
    <row r="18" ht="16.5" spans="1:25">
      <c r="A18" s="75"/>
      <c r="B18" s="77"/>
      <c r="C18" s="77"/>
      <c r="D18" s="77"/>
      <c r="E18" s="77"/>
      <c r="F18" s="77"/>
      <c r="G18" s="46"/>
      <c r="H18" s="46"/>
      <c r="I18" s="81"/>
      <c r="J18" s="81"/>
      <c r="K18" s="57">
        <v>2</v>
      </c>
      <c r="L18" s="81"/>
      <c r="M18" s="81"/>
      <c r="N18" s="81"/>
      <c r="O18" s="81"/>
      <c r="P18" s="81"/>
      <c r="Q18" s="81"/>
      <c r="R18" s="81"/>
      <c r="S18" s="81"/>
      <c r="T18" s="81"/>
      <c r="U18" s="81"/>
      <c r="V18" s="81"/>
      <c r="W18" s="81"/>
      <c r="X18" s="81"/>
      <c r="Y18" s="81"/>
    </row>
    <row r="19" ht="16.5" spans="1:25">
      <c r="A19" s="75"/>
      <c r="B19" s="76" t="s">
        <v>105</v>
      </c>
      <c r="C19" s="76"/>
      <c r="D19" s="76"/>
      <c r="E19" s="77" t="s">
        <v>29</v>
      </c>
      <c r="F19" s="77"/>
      <c r="G19" s="46">
        <v>4</v>
      </c>
      <c r="H19" s="46">
        <v>10</v>
      </c>
      <c r="I19" s="81">
        <v>10</v>
      </c>
      <c r="J19" s="81">
        <v>10</v>
      </c>
      <c r="K19" s="81">
        <v>10</v>
      </c>
      <c r="L19" s="53">
        <v>0</v>
      </c>
      <c r="M19" s="81">
        <v>0</v>
      </c>
      <c r="N19" s="81">
        <v>0</v>
      </c>
      <c r="O19" s="81">
        <v>0</v>
      </c>
      <c r="P19" s="81">
        <v>0</v>
      </c>
      <c r="Q19" s="81">
        <v>0</v>
      </c>
      <c r="R19" s="81">
        <v>0</v>
      </c>
      <c r="S19" s="81">
        <v>0</v>
      </c>
      <c r="T19" s="81">
        <v>0</v>
      </c>
      <c r="U19" s="81">
        <v>0</v>
      </c>
      <c r="V19" s="81">
        <v>0</v>
      </c>
      <c r="W19" s="81">
        <v>0</v>
      </c>
      <c r="X19" s="81">
        <v>0</v>
      </c>
      <c r="Y19" s="81">
        <v>0</v>
      </c>
    </row>
    <row r="20" ht="17.25" customHeight="1" spans="1:25">
      <c r="A20" s="75"/>
      <c r="B20" s="75" t="s">
        <v>30</v>
      </c>
      <c r="C20" s="76" t="s">
        <v>106</v>
      </c>
      <c r="D20" s="76"/>
      <c r="E20" s="77" t="s">
        <v>27</v>
      </c>
      <c r="F20" s="77"/>
      <c r="G20" s="46">
        <v>2</v>
      </c>
      <c r="H20" s="46">
        <v>1</v>
      </c>
      <c r="I20" s="81">
        <v>1</v>
      </c>
      <c r="J20" s="81">
        <v>1</v>
      </c>
      <c r="K20" s="81">
        <v>1</v>
      </c>
      <c r="L20" s="53">
        <v>0</v>
      </c>
      <c r="M20" s="81">
        <v>0</v>
      </c>
      <c r="N20" s="81">
        <v>0</v>
      </c>
      <c r="O20" s="81">
        <v>0</v>
      </c>
      <c r="P20" s="81">
        <v>0</v>
      </c>
      <c r="Q20" s="81">
        <v>0</v>
      </c>
      <c r="R20" s="81">
        <v>0</v>
      </c>
      <c r="S20" s="81">
        <v>0</v>
      </c>
      <c r="T20" s="81">
        <v>0</v>
      </c>
      <c r="U20" s="81">
        <v>0</v>
      </c>
      <c r="V20" s="81">
        <v>0</v>
      </c>
      <c r="W20" s="81">
        <v>0</v>
      </c>
      <c r="X20" s="81">
        <v>0</v>
      </c>
      <c r="Y20" s="81">
        <v>0</v>
      </c>
    </row>
    <row r="21" ht="16.5" spans="1:25">
      <c r="A21" s="75"/>
      <c r="B21" s="75"/>
      <c r="C21" s="76" t="s">
        <v>107</v>
      </c>
      <c r="D21" s="76"/>
      <c r="E21" s="77" t="s">
        <v>27</v>
      </c>
      <c r="F21" s="77"/>
      <c r="G21" s="46">
        <v>2</v>
      </c>
      <c r="H21" s="46">
        <v>1</v>
      </c>
      <c r="I21" s="81">
        <v>1</v>
      </c>
      <c r="J21" s="81">
        <v>1</v>
      </c>
      <c r="K21" s="81">
        <v>1</v>
      </c>
      <c r="L21" s="53">
        <v>0</v>
      </c>
      <c r="M21" s="81">
        <v>0</v>
      </c>
      <c r="N21" s="81">
        <v>0</v>
      </c>
      <c r="O21" s="81">
        <v>0</v>
      </c>
      <c r="P21" s="81">
        <v>0</v>
      </c>
      <c r="Q21" s="81">
        <v>0</v>
      </c>
      <c r="R21" s="81">
        <v>0</v>
      </c>
      <c r="S21" s="81">
        <v>0</v>
      </c>
      <c r="T21" s="81">
        <v>0</v>
      </c>
      <c r="U21" s="81">
        <v>0</v>
      </c>
      <c r="V21" s="81">
        <v>0</v>
      </c>
      <c r="W21" s="81">
        <v>0</v>
      </c>
      <c r="X21" s="81">
        <v>0</v>
      </c>
      <c r="Y21" s="81">
        <v>0</v>
      </c>
    </row>
    <row r="22" ht="16.5" spans="1:25">
      <c r="A22" s="75"/>
      <c r="B22" s="75"/>
      <c r="C22" s="76" t="s">
        <v>108</v>
      </c>
      <c r="D22" s="76"/>
      <c r="E22" s="77" t="s">
        <v>27</v>
      </c>
      <c r="F22" s="77"/>
      <c r="G22" s="46">
        <v>2</v>
      </c>
      <c r="H22" s="46">
        <v>1</v>
      </c>
      <c r="I22" s="81">
        <v>1</v>
      </c>
      <c r="J22" s="81">
        <v>1</v>
      </c>
      <c r="K22" s="81">
        <v>1</v>
      </c>
      <c r="L22" s="53">
        <v>0</v>
      </c>
      <c r="M22" s="81">
        <v>0</v>
      </c>
      <c r="N22" s="81">
        <v>0</v>
      </c>
      <c r="O22" s="81">
        <v>0</v>
      </c>
      <c r="P22" s="81">
        <v>0</v>
      </c>
      <c r="Q22" s="81">
        <v>0</v>
      </c>
      <c r="R22" s="81">
        <v>0</v>
      </c>
      <c r="S22" s="81">
        <v>0</v>
      </c>
      <c r="T22" s="81">
        <v>0</v>
      </c>
      <c r="U22" s="81">
        <v>0</v>
      </c>
      <c r="V22" s="81">
        <v>0</v>
      </c>
      <c r="W22" s="81">
        <v>0</v>
      </c>
      <c r="X22" s="81">
        <v>0</v>
      </c>
      <c r="Y22" s="81">
        <v>0</v>
      </c>
    </row>
    <row r="23" ht="16.5" spans="1:25">
      <c r="A23" s="75"/>
      <c r="B23" s="75"/>
      <c r="C23" s="76" t="s">
        <v>109</v>
      </c>
      <c r="D23" s="76"/>
      <c r="E23" s="77" t="s">
        <v>27</v>
      </c>
      <c r="F23" s="77"/>
      <c r="G23" s="46">
        <v>2</v>
      </c>
      <c r="H23" s="46">
        <v>2</v>
      </c>
      <c r="I23" s="81">
        <v>2</v>
      </c>
      <c r="J23" s="81">
        <v>2</v>
      </c>
      <c r="K23" s="81">
        <v>2</v>
      </c>
      <c r="L23" s="53">
        <v>0</v>
      </c>
      <c r="M23" s="81">
        <v>0</v>
      </c>
      <c r="N23" s="81">
        <v>0</v>
      </c>
      <c r="O23" s="81">
        <v>0</v>
      </c>
      <c r="P23" s="81">
        <v>0</v>
      </c>
      <c r="Q23" s="81">
        <v>0</v>
      </c>
      <c r="R23" s="81">
        <v>0</v>
      </c>
      <c r="S23" s="81">
        <v>0</v>
      </c>
      <c r="T23" s="81">
        <v>0</v>
      </c>
      <c r="U23" s="81">
        <v>0</v>
      </c>
      <c r="V23" s="81">
        <v>0</v>
      </c>
      <c r="W23" s="81">
        <v>0</v>
      </c>
      <c r="X23" s="81">
        <v>0</v>
      </c>
      <c r="Y23" s="81">
        <v>0</v>
      </c>
    </row>
    <row r="24" ht="16.5" spans="1:25">
      <c r="A24" s="75"/>
      <c r="B24" s="75"/>
      <c r="C24" s="76" t="s">
        <v>110</v>
      </c>
      <c r="D24" s="76"/>
      <c r="E24" s="77" t="s">
        <v>27</v>
      </c>
      <c r="F24" s="77"/>
      <c r="G24" s="46">
        <v>1</v>
      </c>
      <c r="H24" s="46">
        <v>1</v>
      </c>
      <c r="I24" s="81">
        <v>1</v>
      </c>
      <c r="J24" s="81">
        <v>1</v>
      </c>
      <c r="K24" s="81">
        <v>1</v>
      </c>
      <c r="L24" s="53">
        <v>0</v>
      </c>
      <c r="M24" s="81">
        <v>0</v>
      </c>
      <c r="N24" s="81">
        <v>0</v>
      </c>
      <c r="O24" s="81">
        <v>0</v>
      </c>
      <c r="P24" s="81">
        <v>0</v>
      </c>
      <c r="Q24" s="81">
        <v>0</v>
      </c>
      <c r="R24" s="81">
        <v>0</v>
      </c>
      <c r="S24" s="81">
        <v>0</v>
      </c>
      <c r="T24" s="81">
        <v>0</v>
      </c>
      <c r="U24" s="81">
        <v>0</v>
      </c>
      <c r="V24" s="81">
        <v>0</v>
      </c>
      <c r="W24" s="81">
        <v>0</v>
      </c>
      <c r="X24" s="81">
        <v>0</v>
      </c>
      <c r="Y24" s="81">
        <v>0</v>
      </c>
    </row>
    <row r="25" ht="16.5" spans="1:25">
      <c r="A25" s="75"/>
      <c r="B25" s="75"/>
      <c r="C25" s="76" t="s">
        <v>111</v>
      </c>
      <c r="D25" s="76"/>
      <c r="E25" s="77" t="s">
        <v>27</v>
      </c>
      <c r="F25" s="77"/>
      <c r="G25" s="46">
        <v>1</v>
      </c>
      <c r="H25" s="46">
        <v>1</v>
      </c>
      <c r="I25" s="81">
        <v>1</v>
      </c>
      <c r="J25" s="81">
        <v>1</v>
      </c>
      <c r="K25" s="81">
        <v>1</v>
      </c>
      <c r="L25" s="53">
        <v>0</v>
      </c>
      <c r="M25" s="81">
        <v>0</v>
      </c>
      <c r="N25" s="81">
        <v>0</v>
      </c>
      <c r="O25" s="81">
        <v>0</v>
      </c>
      <c r="P25" s="81">
        <v>0</v>
      </c>
      <c r="Q25" s="81">
        <v>0</v>
      </c>
      <c r="R25" s="81">
        <v>0</v>
      </c>
      <c r="S25" s="81">
        <v>0</v>
      </c>
      <c r="T25" s="81">
        <v>0</v>
      </c>
      <c r="U25" s="81">
        <v>0</v>
      </c>
      <c r="V25" s="81">
        <v>0</v>
      </c>
      <c r="W25" s="81">
        <v>0</v>
      </c>
      <c r="X25" s="81">
        <v>0</v>
      </c>
      <c r="Y25" s="81">
        <v>0</v>
      </c>
    </row>
    <row r="26" ht="16.5" spans="1:25">
      <c r="A26" s="75"/>
      <c r="B26" s="75"/>
      <c r="C26" s="49" t="s">
        <v>112</v>
      </c>
      <c r="D26" s="50"/>
      <c r="E26" s="44" t="s">
        <v>39</v>
      </c>
      <c r="F26" s="45"/>
      <c r="G26" s="46">
        <v>1</v>
      </c>
      <c r="H26" s="46">
        <v>1</v>
      </c>
      <c r="I26" s="81">
        <v>1</v>
      </c>
      <c r="J26" s="81">
        <v>1</v>
      </c>
      <c r="K26" s="81">
        <v>1</v>
      </c>
      <c r="L26" s="53">
        <v>0</v>
      </c>
      <c r="M26" s="81">
        <v>0</v>
      </c>
      <c r="N26" s="81">
        <v>0</v>
      </c>
      <c r="O26" s="81">
        <v>0</v>
      </c>
      <c r="P26" s="81">
        <v>0</v>
      </c>
      <c r="Q26" s="81">
        <v>0</v>
      </c>
      <c r="R26" s="81">
        <v>0</v>
      </c>
      <c r="S26" s="81">
        <v>0</v>
      </c>
      <c r="T26" s="81">
        <v>0</v>
      </c>
      <c r="U26" s="81">
        <v>0</v>
      </c>
      <c r="V26" s="81">
        <v>0</v>
      </c>
      <c r="W26" s="81">
        <v>0</v>
      </c>
      <c r="X26" s="81">
        <v>0</v>
      </c>
      <c r="Y26" s="81">
        <v>0</v>
      </c>
    </row>
    <row r="27" ht="16.5" spans="1:25">
      <c r="A27" s="75"/>
      <c r="B27" s="75"/>
      <c r="C27" s="41" t="s">
        <v>113</v>
      </c>
      <c r="D27" s="43"/>
      <c r="E27" s="77" t="s">
        <v>27</v>
      </c>
      <c r="F27" s="77"/>
      <c r="G27" s="46">
        <v>1</v>
      </c>
      <c r="H27" s="46">
        <v>1</v>
      </c>
      <c r="I27" s="46">
        <v>1</v>
      </c>
      <c r="J27" s="46">
        <v>1</v>
      </c>
      <c r="K27" s="46">
        <v>1</v>
      </c>
      <c r="L27" s="46">
        <v>1</v>
      </c>
      <c r="M27" s="53">
        <v>0</v>
      </c>
      <c r="N27" s="81">
        <v>0</v>
      </c>
      <c r="O27" s="81">
        <v>0</v>
      </c>
      <c r="P27" s="81">
        <v>0</v>
      </c>
      <c r="Q27" s="81">
        <v>0</v>
      </c>
      <c r="R27" s="81">
        <v>0</v>
      </c>
      <c r="S27" s="81">
        <v>0</v>
      </c>
      <c r="T27" s="81">
        <v>0</v>
      </c>
      <c r="U27" s="81">
        <v>0</v>
      </c>
      <c r="V27" s="81">
        <v>0</v>
      </c>
      <c r="W27" s="81">
        <v>0</v>
      </c>
      <c r="X27" s="81">
        <v>0</v>
      </c>
      <c r="Y27" s="81">
        <v>0</v>
      </c>
    </row>
    <row r="28" ht="16.5" spans="1:25">
      <c r="A28" s="75"/>
      <c r="B28" s="75"/>
      <c r="C28" s="41" t="s">
        <v>114</v>
      </c>
      <c r="D28" s="43"/>
      <c r="E28" s="44" t="s">
        <v>27</v>
      </c>
      <c r="F28" s="43"/>
      <c r="G28" s="46">
        <v>1</v>
      </c>
      <c r="H28" s="46">
        <v>1</v>
      </c>
      <c r="I28" s="81">
        <v>1</v>
      </c>
      <c r="J28" s="81">
        <v>1</v>
      </c>
      <c r="K28" s="81">
        <v>1</v>
      </c>
      <c r="L28" s="81">
        <v>1</v>
      </c>
      <c r="M28" s="53">
        <v>0</v>
      </c>
      <c r="N28" s="81">
        <v>0</v>
      </c>
      <c r="O28" s="81">
        <v>0</v>
      </c>
      <c r="P28" s="81">
        <v>0</v>
      </c>
      <c r="Q28" s="81">
        <v>0</v>
      </c>
      <c r="R28" s="81">
        <v>0</v>
      </c>
      <c r="S28" s="81">
        <v>0</v>
      </c>
      <c r="T28" s="81">
        <v>0</v>
      </c>
      <c r="U28" s="81">
        <v>0</v>
      </c>
      <c r="V28" s="81">
        <v>0</v>
      </c>
      <c r="W28" s="81">
        <v>0</v>
      </c>
      <c r="X28" s="81">
        <v>0</v>
      </c>
      <c r="Y28" s="81">
        <v>0</v>
      </c>
    </row>
    <row r="29" ht="16.5" spans="1:25">
      <c r="A29" s="75"/>
      <c r="B29" s="75"/>
      <c r="C29" s="49"/>
      <c r="D29" s="50"/>
      <c r="E29" s="44"/>
      <c r="F29" s="45"/>
      <c r="G29" s="46"/>
      <c r="H29" s="46"/>
      <c r="I29" s="81"/>
      <c r="J29" s="81"/>
      <c r="K29" s="81"/>
      <c r="L29" s="81"/>
      <c r="M29" s="56">
        <v>1</v>
      </c>
      <c r="N29" s="81">
        <v>0</v>
      </c>
      <c r="O29" s="81">
        <v>0</v>
      </c>
      <c r="P29" s="81">
        <v>0</v>
      </c>
      <c r="Q29" s="81">
        <v>0</v>
      </c>
      <c r="R29" s="81">
        <v>0</v>
      </c>
      <c r="S29" s="81">
        <v>0</v>
      </c>
      <c r="T29" s="81">
        <v>0</v>
      </c>
      <c r="U29" s="81">
        <v>0</v>
      </c>
      <c r="V29" s="81">
        <v>0</v>
      </c>
      <c r="W29" s="81">
        <v>0</v>
      </c>
      <c r="X29" s="81">
        <v>0</v>
      </c>
      <c r="Y29" s="81">
        <v>0</v>
      </c>
    </row>
    <row r="30" ht="16.5" spans="1:25">
      <c r="A30" s="75"/>
      <c r="B30" s="75"/>
      <c r="C30" s="76" t="s">
        <v>115</v>
      </c>
      <c r="D30" s="76"/>
      <c r="E30" s="77" t="s">
        <v>41</v>
      </c>
      <c r="F30" s="77"/>
      <c r="G30" s="46">
        <v>10</v>
      </c>
      <c r="H30" s="46">
        <v>10</v>
      </c>
      <c r="I30" s="81">
        <v>10</v>
      </c>
      <c r="J30" s="81">
        <v>10</v>
      </c>
      <c r="K30" s="81">
        <v>10</v>
      </c>
      <c r="L30" s="81">
        <v>10</v>
      </c>
      <c r="M30" s="81">
        <v>10</v>
      </c>
      <c r="N30" s="53">
        <v>0</v>
      </c>
      <c r="O30" s="81">
        <v>0</v>
      </c>
      <c r="P30" s="81">
        <v>0</v>
      </c>
      <c r="Q30" s="81">
        <v>0</v>
      </c>
      <c r="R30" s="81">
        <v>0</v>
      </c>
      <c r="S30" s="81">
        <v>0</v>
      </c>
      <c r="T30" s="81">
        <v>0</v>
      </c>
      <c r="U30" s="81">
        <v>0</v>
      </c>
      <c r="V30" s="81">
        <v>0</v>
      </c>
      <c r="W30" s="81">
        <v>0</v>
      </c>
      <c r="X30" s="81">
        <v>0</v>
      </c>
      <c r="Y30" s="81">
        <v>0</v>
      </c>
    </row>
    <row r="31" ht="16.5" spans="1:25">
      <c r="A31" s="75"/>
      <c r="B31" s="75"/>
      <c r="C31" s="77"/>
      <c r="D31" s="77"/>
      <c r="E31" s="77"/>
      <c r="F31" s="77"/>
      <c r="G31" s="46"/>
      <c r="H31" s="46"/>
      <c r="I31" s="81"/>
      <c r="J31" s="81"/>
      <c r="K31" s="81"/>
      <c r="L31" s="81"/>
      <c r="M31" s="81"/>
      <c r="N31" s="82"/>
      <c r="O31" s="53">
        <v>0</v>
      </c>
      <c r="P31" s="81"/>
      <c r="Q31" s="81"/>
      <c r="R31" s="81"/>
      <c r="S31" s="81"/>
      <c r="T31" s="81"/>
      <c r="U31" s="81"/>
      <c r="V31" s="81"/>
      <c r="W31" s="81"/>
      <c r="X31" s="81"/>
      <c r="Y31" s="81"/>
    </row>
    <row r="32" ht="16.5" spans="1:25">
      <c r="A32" s="75"/>
      <c r="B32" s="75" t="s">
        <v>42</v>
      </c>
      <c r="C32" s="76" t="s">
        <v>116</v>
      </c>
      <c r="D32" s="76"/>
      <c r="E32" s="77" t="s">
        <v>27</v>
      </c>
      <c r="F32" s="77"/>
      <c r="G32" s="46">
        <v>1</v>
      </c>
      <c r="H32" s="46">
        <v>1</v>
      </c>
      <c r="I32" s="81">
        <v>1</v>
      </c>
      <c r="J32" s="81">
        <v>1</v>
      </c>
      <c r="K32" s="81">
        <v>1</v>
      </c>
      <c r="L32" s="81">
        <v>1</v>
      </c>
      <c r="M32" s="81">
        <v>1</v>
      </c>
      <c r="N32" s="81">
        <v>1</v>
      </c>
      <c r="O32" s="53">
        <v>0</v>
      </c>
      <c r="P32" s="81">
        <v>0</v>
      </c>
      <c r="Q32" s="81">
        <v>0</v>
      </c>
      <c r="R32" s="81">
        <v>0</v>
      </c>
      <c r="S32" s="81">
        <v>0</v>
      </c>
      <c r="T32" s="81">
        <v>0</v>
      </c>
      <c r="U32" s="81">
        <v>0</v>
      </c>
      <c r="V32" s="81">
        <v>0</v>
      </c>
      <c r="W32" s="81">
        <v>0</v>
      </c>
      <c r="X32" s="81">
        <v>0</v>
      </c>
      <c r="Y32" s="81">
        <v>0</v>
      </c>
    </row>
    <row r="33" ht="16.5" spans="1:25">
      <c r="A33" s="75"/>
      <c r="B33" s="75"/>
      <c r="C33" s="76" t="s">
        <v>117</v>
      </c>
      <c r="D33" s="76"/>
      <c r="E33" s="77" t="s">
        <v>27</v>
      </c>
      <c r="F33" s="77"/>
      <c r="G33" s="46">
        <v>3</v>
      </c>
      <c r="H33" s="46">
        <v>1</v>
      </c>
      <c r="I33" s="81">
        <v>1</v>
      </c>
      <c r="J33" s="81">
        <v>1</v>
      </c>
      <c r="K33" s="81">
        <v>1</v>
      </c>
      <c r="L33" s="81">
        <v>1</v>
      </c>
      <c r="M33" s="81">
        <v>1</v>
      </c>
      <c r="N33" s="81">
        <v>1</v>
      </c>
      <c r="O33" s="53">
        <v>0</v>
      </c>
      <c r="P33" s="81">
        <v>0</v>
      </c>
      <c r="Q33" s="81">
        <v>0</v>
      </c>
      <c r="R33" s="81">
        <v>0</v>
      </c>
      <c r="S33" s="81">
        <v>0</v>
      </c>
      <c r="T33" s="81">
        <v>0</v>
      </c>
      <c r="U33" s="81">
        <v>0</v>
      </c>
      <c r="V33" s="81">
        <v>0</v>
      </c>
      <c r="W33" s="81">
        <v>0</v>
      </c>
      <c r="X33" s="81">
        <v>0</v>
      </c>
      <c r="Y33" s="81">
        <v>0</v>
      </c>
    </row>
    <row r="34" ht="16.5" spans="1:25">
      <c r="A34" s="75"/>
      <c r="B34" s="75"/>
      <c r="C34" s="77"/>
      <c r="D34" s="77"/>
      <c r="E34" s="77"/>
      <c r="F34" s="77"/>
      <c r="G34" s="46"/>
      <c r="H34" s="46"/>
      <c r="I34" s="81"/>
      <c r="J34" s="81"/>
      <c r="K34" s="81"/>
      <c r="L34" s="81"/>
      <c r="M34" s="81"/>
      <c r="N34" s="81"/>
      <c r="O34" s="82"/>
      <c r="P34" s="55">
        <v>2</v>
      </c>
      <c r="Q34" s="81"/>
      <c r="R34" s="81"/>
      <c r="S34" s="81"/>
      <c r="T34" s="81"/>
      <c r="U34" s="81"/>
      <c r="V34" s="81"/>
      <c r="W34" s="81"/>
      <c r="X34" s="81"/>
      <c r="Y34" s="81"/>
    </row>
    <row r="35" ht="16.5" spans="1:25">
      <c r="A35" s="75"/>
      <c r="B35" s="75"/>
      <c r="C35" s="76" t="s">
        <v>118</v>
      </c>
      <c r="D35" s="76"/>
      <c r="E35" s="77" t="s">
        <v>27</v>
      </c>
      <c r="F35" s="77"/>
      <c r="G35" s="46">
        <v>1</v>
      </c>
      <c r="H35" s="46">
        <v>1</v>
      </c>
      <c r="I35" s="81">
        <v>1</v>
      </c>
      <c r="J35" s="81">
        <v>1</v>
      </c>
      <c r="K35" s="81">
        <v>1</v>
      </c>
      <c r="L35" s="81">
        <v>1</v>
      </c>
      <c r="M35" s="81">
        <v>1</v>
      </c>
      <c r="N35" s="81">
        <v>1</v>
      </c>
      <c r="O35" s="81">
        <v>1</v>
      </c>
      <c r="P35" s="53">
        <v>0</v>
      </c>
      <c r="Q35" s="81">
        <v>0</v>
      </c>
      <c r="R35" s="81">
        <v>0</v>
      </c>
      <c r="S35" s="81">
        <v>0</v>
      </c>
      <c r="T35" s="81">
        <v>0</v>
      </c>
      <c r="U35" s="81">
        <v>0</v>
      </c>
      <c r="V35" s="81">
        <v>0</v>
      </c>
      <c r="W35" s="81">
        <v>0</v>
      </c>
      <c r="X35" s="81">
        <v>0</v>
      </c>
      <c r="Y35" s="81">
        <v>0</v>
      </c>
    </row>
    <row r="36" ht="16.5" spans="1:25">
      <c r="A36" s="75"/>
      <c r="B36" s="75"/>
      <c r="C36" s="76" t="s">
        <v>119</v>
      </c>
      <c r="D36" s="76"/>
      <c r="E36" s="77" t="s">
        <v>27</v>
      </c>
      <c r="F36" s="77"/>
      <c r="G36" s="46">
        <v>1</v>
      </c>
      <c r="H36" s="46">
        <v>1</v>
      </c>
      <c r="I36" s="81">
        <v>1</v>
      </c>
      <c r="J36" s="81">
        <v>1</v>
      </c>
      <c r="K36" s="81">
        <v>1</v>
      </c>
      <c r="L36" s="81">
        <v>1</v>
      </c>
      <c r="M36" s="81">
        <v>1</v>
      </c>
      <c r="N36" s="81">
        <v>1</v>
      </c>
      <c r="O36" s="81">
        <v>1</v>
      </c>
      <c r="P36" s="53">
        <v>0</v>
      </c>
      <c r="Q36" s="81">
        <v>0</v>
      </c>
      <c r="R36" s="81">
        <v>0</v>
      </c>
      <c r="S36" s="81">
        <v>0</v>
      </c>
      <c r="T36" s="81">
        <v>0</v>
      </c>
      <c r="U36" s="81">
        <v>0</v>
      </c>
      <c r="V36" s="81">
        <v>0</v>
      </c>
      <c r="W36" s="81">
        <v>0</v>
      </c>
      <c r="X36" s="81">
        <v>0</v>
      </c>
      <c r="Y36" s="81">
        <v>0</v>
      </c>
    </row>
    <row r="37" ht="16.5" spans="1:25">
      <c r="A37" s="75"/>
      <c r="B37" s="75"/>
      <c r="C37" s="76" t="s">
        <v>120</v>
      </c>
      <c r="D37" s="76"/>
      <c r="E37" s="77" t="s">
        <v>27</v>
      </c>
      <c r="F37" s="77"/>
      <c r="G37" s="46">
        <v>1</v>
      </c>
      <c r="H37" s="46">
        <v>1</v>
      </c>
      <c r="I37" s="81">
        <v>1</v>
      </c>
      <c r="J37" s="81">
        <v>1</v>
      </c>
      <c r="K37" s="81">
        <v>1</v>
      </c>
      <c r="L37" s="81">
        <v>1</v>
      </c>
      <c r="M37" s="81">
        <v>1</v>
      </c>
      <c r="N37" s="81">
        <v>1</v>
      </c>
      <c r="O37" s="81">
        <v>1</v>
      </c>
      <c r="P37" s="53">
        <v>0</v>
      </c>
      <c r="Q37" s="81">
        <v>0</v>
      </c>
      <c r="R37" s="81">
        <v>0</v>
      </c>
      <c r="S37" s="81">
        <v>0</v>
      </c>
      <c r="T37" s="81">
        <v>0</v>
      </c>
      <c r="U37" s="81">
        <v>0</v>
      </c>
      <c r="V37" s="81">
        <v>0</v>
      </c>
      <c r="W37" s="81">
        <v>0</v>
      </c>
      <c r="X37" s="81">
        <v>0</v>
      </c>
      <c r="Y37" s="81">
        <v>0</v>
      </c>
    </row>
    <row r="38" ht="16.5" spans="1:25">
      <c r="A38" s="75"/>
      <c r="B38" s="75"/>
      <c r="C38" s="41" t="s">
        <v>121</v>
      </c>
      <c r="D38" s="43"/>
      <c r="E38" s="77" t="s">
        <v>27</v>
      </c>
      <c r="F38" s="77"/>
      <c r="G38" s="46">
        <v>1</v>
      </c>
      <c r="H38" s="46">
        <v>1</v>
      </c>
      <c r="I38" s="46">
        <v>1</v>
      </c>
      <c r="J38" s="46">
        <v>1</v>
      </c>
      <c r="K38" s="46">
        <v>1</v>
      </c>
      <c r="L38" s="46">
        <v>1</v>
      </c>
      <c r="M38" s="46">
        <v>1</v>
      </c>
      <c r="N38" s="46">
        <v>1</v>
      </c>
      <c r="O38" s="46">
        <v>1</v>
      </c>
      <c r="P38" s="53">
        <v>0</v>
      </c>
      <c r="Q38" s="81">
        <v>0</v>
      </c>
      <c r="R38" s="81">
        <v>0</v>
      </c>
      <c r="S38" s="81">
        <v>0</v>
      </c>
      <c r="T38" s="81">
        <v>0</v>
      </c>
      <c r="U38" s="81">
        <v>0</v>
      </c>
      <c r="V38" s="81">
        <v>0</v>
      </c>
      <c r="W38" s="81">
        <v>0</v>
      </c>
      <c r="X38" s="81">
        <v>0</v>
      </c>
      <c r="Y38" s="81">
        <v>0</v>
      </c>
    </row>
    <row r="39" ht="16.5" spans="1:25">
      <c r="A39" s="75"/>
      <c r="B39" s="75"/>
      <c r="C39" s="76" t="s">
        <v>122</v>
      </c>
      <c r="D39" s="76"/>
      <c r="E39" s="77" t="s">
        <v>27</v>
      </c>
      <c r="F39" s="77"/>
      <c r="G39" s="46">
        <v>1</v>
      </c>
      <c r="H39" s="46">
        <v>1</v>
      </c>
      <c r="I39" s="81">
        <v>1</v>
      </c>
      <c r="J39" s="81">
        <v>1</v>
      </c>
      <c r="K39" s="81">
        <v>1</v>
      </c>
      <c r="L39" s="81">
        <v>1</v>
      </c>
      <c r="M39" s="81">
        <v>1</v>
      </c>
      <c r="N39" s="81">
        <v>1</v>
      </c>
      <c r="O39" s="81">
        <v>1</v>
      </c>
      <c r="P39" s="53">
        <v>0</v>
      </c>
      <c r="Q39" s="81">
        <v>0</v>
      </c>
      <c r="R39" s="81">
        <v>0</v>
      </c>
      <c r="S39" s="81">
        <v>0</v>
      </c>
      <c r="T39" s="81">
        <v>0</v>
      </c>
      <c r="U39" s="81">
        <v>0</v>
      </c>
      <c r="V39" s="81">
        <v>0</v>
      </c>
      <c r="W39" s="81">
        <v>0</v>
      </c>
      <c r="X39" s="81">
        <v>0</v>
      </c>
      <c r="Y39" s="81">
        <v>0</v>
      </c>
    </row>
    <row r="40" ht="16.5" spans="1:25">
      <c r="A40" s="75"/>
      <c r="B40" s="75"/>
      <c r="C40" s="41" t="s">
        <v>123</v>
      </c>
      <c r="D40" s="43"/>
      <c r="E40" s="44" t="s">
        <v>27</v>
      </c>
      <c r="F40" s="45"/>
      <c r="G40" s="46"/>
      <c r="H40" s="46"/>
      <c r="I40" s="81"/>
      <c r="J40" s="81"/>
      <c r="K40" s="81"/>
      <c r="L40" s="81"/>
      <c r="M40" s="81"/>
      <c r="N40" s="81"/>
      <c r="O40" s="81"/>
      <c r="P40" s="53"/>
      <c r="Q40" s="81"/>
      <c r="R40" s="81"/>
      <c r="S40" s="81"/>
      <c r="T40" s="81"/>
      <c r="U40" s="81"/>
      <c r="V40" s="81"/>
      <c r="W40" s="81"/>
      <c r="X40" s="81"/>
      <c r="Y40" s="81"/>
    </row>
    <row r="41" ht="16.5" spans="1:25">
      <c r="A41" s="75"/>
      <c r="B41" s="75"/>
      <c r="E41" s="44"/>
      <c r="F41" s="45"/>
      <c r="G41" s="46">
        <v>1</v>
      </c>
      <c r="H41" s="46">
        <v>1</v>
      </c>
      <c r="I41" s="81">
        <v>1</v>
      </c>
      <c r="J41" s="81">
        <v>1</v>
      </c>
      <c r="K41" s="81">
        <v>1</v>
      </c>
      <c r="L41" s="81">
        <v>1</v>
      </c>
      <c r="M41" s="81">
        <v>1</v>
      </c>
      <c r="N41" s="81">
        <v>1</v>
      </c>
      <c r="O41" s="81">
        <v>1</v>
      </c>
      <c r="P41" s="53">
        <v>0</v>
      </c>
      <c r="Q41" s="81">
        <v>0</v>
      </c>
      <c r="R41" s="81">
        <v>0</v>
      </c>
      <c r="S41" s="81">
        <v>0</v>
      </c>
      <c r="T41" s="81">
        <v>0</v>
      </c>
      <c r="U41" s="81">
        <v>0</v>
      </c>
      <c r="V41" s="81">
        <v>0</v>
      </c>
      <c r="W41" s="81">
        <v>0</v>
      </c>
      <c r="X41" s="81">
        <v>0</v>
      </c>
      <c r="Y41" s="81">
        <v>0</v>
      </c>
    </row>
    <row r="42" ht="16.5" spans="1:25">
      <c r="A42" s="75"/>
      <c r="B42" s="75"/>
      <c r="C42" s="76" t="s">
        <v>124</v>
      </c>
      <c r="D42" s="76"/>
      <c r="E42" s="77" t="s">
        <v>27</v>
      </c>
      <c r="F42" s="77"/>
      <c r="G42" s="46">
        <v>10</v>
      </c>
      <c r="H42" s="46">
        <v>10</v>
      </c>
      <c r="I42" s="81">
        <v>10</v>
      </c>
      <c r="J42" s="81">
        <v>10</v>
      </c>
      <c r="K42" s="81">
        <v>10</v>
      </c>
      <c r="L42" s="81">
        <v>10</v>
      </c>
      <c r="M42" s="81">
        <v>10</v>
      </c>
      <c r="N42" s="81">
        <v>10</v>
      </c>
      <c r="O42" s="81">
        <v>10</v>
      </c>
      <c r="P42" s="81">
        <v>10</v>
      </c>
      <c r="Q42" s="53">
        <v>0</v>
      </c>
      <c r="R42" s="81">
        <v>0</v>
      </c>
      <c r="S42" s="81">
        <v>0</v>
      </c>
      <c r="T42" s="81">
        <v>0</v>
      </c>
      <c r="U42" s="81">
        <v>0</v>
      </c>
      <c r="V42" s="81">
        <v>0</v>
      </c>
      <c r="W42" s="81">
        <v>0</v>
      </c>
      <c r="X42" s="81">
        <v>0</v>
      </c>
      <c r="Y42" s="81">
        <v>0</v>
      </c>
    </row>
    <row r="43" ht="16.5" spans="1:25">
      <c r="A43" s="75"/>
      <c r="B43" s="75"/>
      <c r="C43" s="77"/>
      <c r="D43" s="77"/>
      <c r="E43" s="77"/>
      <c r="F43" s="77"/>
      <c r="G43" s="46"/>
      <c r="H43" s="46"/>
      <c r="I43" s="81"/>
      <c r="J43" s="81"/>
      <c r="K43" s="81"/>
      <c r="L43" s="81"/>
      <c r="M43" s="81"/>
      <c r="N43" s="81"/>
      <c r="O43" s="81"/>
      <c r="P43" s="81"/>
      <c r="Q43" s="82"/>
      <c r="R43" s="53">
        <v>0</v>
      </c>
      <c r="S43" s="81"/>
      <c r="T43" s="81"/>
      <c r="U43" s="81"/>
      <c r="V43" s="81"/>
      <c r="W43" s="81"/>
      <c r="X43" s="81"/>
      <c r="Y43" s="81"/>
    </row>
    <row r="44" ht="16.5" spans="1:25">
      <c r="A44" s="75"/>
      <c r="B44" s="75" t="s">
        <v>45</v>
      </c>
      <c r="C44" s="76" t="s">
        <v>125</v>
      </c>
      <c r="D44" s="76"/>
      <c r="E44" s="77" t="s">
        <v>47</v>
      </c>
      <c r="F44" s="77"/>
      <c r="G44" s="46">
        <v>2</v>
      </c>
      <c r="H44" s="46">
        <v>2</v>
      </c>
      <c r="I44" s="81">
        <v>2</v>
      </c>
      <c r="J44" s="81">
        <v>2</v>
      </c>
      <c r="K44" s="81">
        <v>2</v>
      </c>
      <c r="L44" s="81">
        <v>2</v>
      </c>
      <c r="M44" s="81">
        <v>2</v>
      </c>
      <c r="N44" s="81">
        <v>2</v>
      </c>
      <c r="O44" s="81">
        <v>2</v>
      </c>
      <c r="P44" s="81">
        <v>2</v>
      </c>
      <c r="Q44" s="81">
        <v>2</v>
      </c>
      <c r="R44" s="53">
        <v>0</v>
      </c>
      <c r="S44" s="81">
        <v>0</v>
      </c>
      <c r="T44" s="81">
        <v>0</v>
      </c>
      <c r="U44" s="81">
        <v>0</v>
      </c>
      <c r="V44" s="81">
        <v>0</v>
      </c>
      <c r="W44" s="81">
        <v>0</v>
      </c>
      <c r="X44" s="81">
        <v>0</v>
      </c>
      <c r="Y44" s="81">
        <v>0</v>
      </c>
    </row>
    <row r="45" ht="16.5" spans="1:25">
      <c r="A45" s="75"/>
      <c r="B45" s="75"/>
      <c r="C45" s="77"/>
      <c r="D45" s="77"/>
      <c r="E45" s="77"/>
      <c r="F45" s="77"/>
      <c r="G45" s="46"/>
      <c r="H45" s="46"/>
      <c r="I45" s="81"/>
      <c r="J45" s="81"/>
      <c r="K45" s="81"/>
      <c r="L45" s="81"/>
      <c r="M45" s="81"/>
      <c r="N45" s="81"/>
      <c r="O45" s="81"/>
      <c r="P45" s="81"/>
      <c r="Q45" s="81"/>
      <c r="R45" s="82"/>
      <c r="S45" s="53">
        <v>0</v>
      </c>
      <c r="T45" s="81"/>
      <c r="U45" s="81"/>
      <c r="V45" s="81"/>
      <c r="W45" s="81"/>
      <c r="X45" s="81"/>
      <c r="Y45" s="81"/>
    </row>
    <row r="46" ht="16.5" spans="1:25">
      <c r="A46" s="75"/>
      <c r="B46" s="75"/>
      <c r="C46" s="76" t="s">
        <v>126</v>
      </c>
      <c r="D46" s="76"/>
      <c r="E46" s="77" t="s">
        <v>49</v>
      </c>
      <c r="F46" s="77"/>
      <c r="G46" s="46">
        <v>2</v>
      </c>
      <c r="H46" s="46">
        <v>2</v>
      </c>
      <c r="I46" s="81">
        <v>2</v>
      </c>
      <c r="J46" s="81">
        <v>2</v>
      </c>
      <c r="K46" s="81">
        <v>2</v>
      </c>
      <c r="L46" s="81">
        <v>2</v>
      </c>
      <c r="M46" s="81">
        <v>2</v>
      </c>
      <c r="N46" s="81">
        <v>2</v>
      </c>
      <c r="O46" s="81">
        <v>2</v>
      </c>
      <c r="P46" s="81">
        <v>2</v>
      </c>
      <c r="Q46" s="81">
        <v>2</v>
      </c>
      <c r="R46" s="81">
        <v>2</v>
      </c>
      <c r="S46" s="53">
        <v>0</v>
      </c>
      <c r="T46" s="81">
        <v>0</v>
      </c>
      <c r="U46" s="81">
        <v>0</v>
      </c>
      <c r="V46" s="81">
        <v>0</v>
      </c>
      <c r="W46" s="81">
        <v>0</v>
      </c>
      <c r="X46" s="81">
        <v>0</v>
      </c>
      <c r="Y46" s="81">
        <v>0</v>
      </c>
    </row>
    <row r="47" ht="16.5" spans="1:25">
      <c r="A47" s="75"/>
      <c r="B47" s="75"/>
      <c r="C47" s="76" t="s">
        <v>127</v>
      </c>
      <c r="D47" s="76"/>
      <c r="E47" s="77" t="s">
        <v>47</v>
      </c>
      <c r="F47" s="77"/>
      <c r="G47" s="46">
        <v>2</v>
      </c>
      <c r="H47" s="46">
        <v>2</v>
      </c>
      <c r="I47" s="81">
        <v>2</v>
      </c>
      <c r="J47" s="81">
        <v>2</v>
      </c>
      <c r="K47" s="81">
        <v>2</v>
      </c>
      <c r="L47" s="81">
        <v>2</v>
      </c>
      <c r="M47" s="81">
        <v>2</v>
      </c>
      <c r="N47" s="81">
        <v>2</v>
      </c>
      <c r="O47" s="81">
        <v>2</v>
      </c>
      <c r="P47" s="81">
        <v>2</v>
      </c>
      <c r="Q47" s="81">
        <v>2</v>
      </c>
      <c r="R47" s="81">
        <v>2</v>
      </c>
      <c r="S47" s="53">
        <v>0</v>
      </c>
      <c r="T47" s="81">
        <v>0</v>
      </c>
      <c r="U47" s="81">
        <v>0</v>
      </c>
      <c r="V47" s="81">
        <v>0</v>
      </c>
      <c r="W47" s="81">
        <v>0</v>
      </c>
      <c r="X47" s="81">
        <v>0</v>
      </c>
      <c r="Y47" s="81">
        <v>0</v>
      </c>
    </row>
    <row r="48" ht="16.5" spans="1:25">
      <c r="A48" s="75"/>
      <c r="B48" s="75"/>
      <c r="C48" s="76" t="s">
        <v>128</v>
      </c>
      <c r="D48" s="76"/>
      <c r="E48" s="77" t="s">
        <v>49</v>
      </c>
      <c r="F48" s="77"/>
      <c r="G48" s="46">
        <v>4</v>
      </c>
      <c r="H48" s="46">
        <v>4</v>
      </c>
      <c r="I48" s="81">
        <v>4</v>
      </c>
      <c r="J48" s="81">
        <v>4</v>
      </c>
      <c r="K48" s="81">
        <v>4</v>
      </c>
      <c r="L48" s="81">
        <v>4</v>
      </c>
      <c r="M48" s="81">
        <v>4</v>
      </c>
      <c r="N48" s="81">
        <v>4</v>
      </c>
      <c r="O48" s="81">
        <v>4</v>
      </c>
      <c r="P48" s="81">
        <v>4</v>
      </c>
      <c r="Q48" s="81">
        <v>4</v>
      </c>
      <c r="R48" s="81">
        <v>4</v>
      </c>
      <c r="S48" s="53">
        <v>2</v>
      </c>
      <c r="T48" s="81">
        <v>0</v>
      </c>
      <c r="U48" s="81">
        <v>0</v>
      </c>
      <c r="V48" s="81">
        <v>0</v>
      </c>
      <c r="W48" s="81">
        <v>0</v>
      </c>
      <c r="X48" s="81">
        <v>0</v>
      </c>
      <c r="Y48" s="81">
        <v>0</v>
      </c>
    </row>
    <row r="49" ht="16.5" spans="1:25">
      <c r="A49" s="75"/>
      <c r="B49" s="75"/>
      <c r="C49" s="78"/>
      <c r="D49" s="78"/>
      <c r="E49" s="77"/>
      <c r="F49" s="77"/>
      <c r="G49" s="46"/>
      <c r="H49" s="46"/>
      <c r="I49" s="81"/>
      <c r="J49" s="81"/>
      <c r="K49" s="81"/>
      <c r="L49" s="81"/>
      <c r="M49" s="81"/>
      <c r="N49" s="81"/>
      <c r="O49" s="81"/>
      <c r="P49" s="81"/>
      <c r="Q49" s="81"/>
      <c r="R49" s="81"/>
      <c r="S49" s="82"/>
      <c r="T49" s="81"/>
      <c r="U49" s="81"/>
      <c r="V49" s="81"/>
      <c r="W49" s="81"/>
      <c r="X49" s="81"/>
      <c r="Y49" s="81"/>
    </row>
    <row r="50" ht="16.5" spans="1:25">
      <c r="A50" s="75"/>
      <c r="B50" s="75"/>
      <c r="C50" s="76" t="s">
        <v>129</v>
      </c>
      <c r="D50" s="76"/>
      <c r="E50" s="77" t="s">
        <v>47</v>
      </c>
      <c r="F50" s="77"/>
      <c r="G50" s="46">
        <v>2</v>
      </c>
      <c r="H50" s="46">
        <v>2</v>
      </c>
      <c r="I50" s="81">
        <v>2</v>
      </c>
      <c r="J50" s="81">
        <v>2</v>
      </c>
      <c r="K50" s="81">
        <v>2</v>
      </c>
      <c r="L50" s="81">
        <v>2</v>
      </c>
      <c r="M50" s="81">
        <v>2</v>
      </c>
      <c r="N50" s="81">
        <v>2</v>
      </c>
      <c r="O50" s="81">
        <v>2</v>
      </c>
      <c r="P50" s="81">
        <v>2</v>
      </c>
      <c r="Q50" s="81">
        <v>2</v>
      </c>
      <c r="R50" s="81">
        <v>2</v>
      </c>
      <c r="S50" s="53">
        <v>0</v>
      </c>
      <c r="T50" s="81">
        <v>0</v>
      </c>
      <c r="U50" s="81">
        <v>0</v>
      </c>
      <c r="V50" s="81">
        <v>0</v>
      </c>
      <c r="W50" s="81">
        <v>0</v>
      </c>
      <c r="X50" s="81">
        <v>0</v>
      </c>
      <c r="Y50" s="81">
        <v>0</v>
      </c>
    </row>
    <row r="51" ht="16.5" spans="1:25">
      <c r="A51" s="75"/>
      <c r="B51" s="75"/>
      <c r="C51" s="76" t="s">
        <v>130</v>
      </c>
      <c r="D51" s="76"/>
      <c r="E51" s="77" t="s">
        <v>49</v>
      </c>
      <c r="F51" s="77"/>
      <c r="G51" s="46">
        <v>2</v>
      </c>
      <c r="H51" s="46">
        <v>2</v>
      </c>
      <c r="I51" s="81">
        <v>2</v>
      </c>
      <c r="J51" s="81">
        <v>2</v>
      </c>
      <c r="K51" s="81">
        <v>2</v>
      </c>
      <c r="L51" s="81">
        <v>2</v>
      </c>
      <c r="M51" s="81">
        <v>2</v>
      </c>
      <c r="N51" s="81">
        <v>2</v>
      </c>
      <c r="O51" s="81">
        <v>2</v>
      </c>
      <c r="P51" s="81">
        <v>2</v>
      </c>
      <c r="Q51" s="81">
        <v>2</v>
      </c>
      <c r="R51" s="81">
        <v>2</v>
      </c>
      <c r="S51" s="53">
        <v>0</v>
      </c>
      <c r="T51" s="81">
        <v>0</v>
      </c>
      <c r="U51" s="81">
        <v>0</v>
      </c>
      <c r="V51" s="81">
        <v>0</v>
      </c>
      <c r="W51" s="81">
        <v>0</v>
      </c>
      <c r="X51" s="81">
        <v>0</v>
      </c>
      <c r="Y51" s="81">
        <v>0</v>
      </c>
    </row>
    <row r="52" ht="16.5" spans="1:25">
      <c r="A52" s="75"/>
      <c r="B52" s="75"/>
      <c r="C52" s="76" t="s">
        <v>131</v>
      </c>
      <c r="D52" s="76"/>
      <c r="E52" s="77" t="s">
        <v>47</v>
      </c>
      <c r="F52" s="77"/>
      <c r="G52" s="46">
        <v>2</v>
      </c>
      <c r="H52" s="46">
        <v>2</v>
      </c>
      <c r="I52" s="81">
        <v>2</v>
      </c>
      <c r="J52" s="81">
        <v>2</v>
      </c>
      <c r="K52" s="81">
        <v>2</v>
      </c>
      <c r="L52" s="81">
        <v>2</v>
      </c>
      <c r="M52" s="81">
        <v>2</v>
      </c>
      <c r="N52" s="81">
        <v>2</v>
      </c>
      <c r="O52" s="81">
        <v>2</v>
      </c>
      <c r="P52" s="81">
        <v>2</v>
      </c>
      <c r="Q52" s="81">
        <v>2</v>
      </c>
      <c r="R52" s="81">
        <v>2</v>
      </c>
      <c r="S52" s="53">
        <v>0</v>
      </c>
      <c r="T52" s="81">
        <v>0</v>
      </c>
      <c r="U52" s="81">
        <v>0</v>
      </c>
      <c r="V52" s="81">
        <v>0</v>
      </c>
      <c r="W52" s="81">
        <v>0</v>
      </c>
      <c r="X52" s="81">
        <v>0</v>
      </c>
      <c r="Y52" s="81">
        <v>0</v>
      </c>
    </row>
    <row r="53" ht="16.5" spans="1:25">
      <c r="A53" s="75"/>
      <c r="B53" s="75"/>
      <c r="C53" s="76" t="s">
        <v>132</v>
      </c>
      <c r="D53" s="76"/>
      <c r="E53" s="77" t="s">
        <v>49</v>
      </c>
      <c r="F53" s="77"/>
      <c r="G53" s="46">
        <v>2</v>
      </c>
      <c r="H53" s="46">
        <v>2</v>
      </c>
      <c r="I53" s="81">
        <v>2</v>
      </c>
      <c r="J53" s="81">
        <v>2</v>
      </c>
      <c r="K53" s="81">
        <v>2</v>
      </c>
      <c r="L53" s="81">
        <v>2</v>
      </c>
      <c r="M53" s="81">
        <v>2</v>
      </c>
      <c r="N53" s="81">
        <v>2</v>
      </c>
      <c r="O53" s="81">
        <v>2</v>
      </c>
      <c r="P53" s="81">
        <v>2</v>
      </c>
      <c r="Q53" s="81">
        <v>2</v>
      </c>
      <c r="R53" s="81">
        <v>2</v>
      </c>
      <c r="S53" s="53">
        <v>0</v>
      </c>
      <c r="T53" s="81">
        <v>0</v>
      </c>
      <c r="U53" s="81">
        <v>0</v>
      </c>
      <c r="V53" s="81">
        <v>0</v>
      </c>
      <c r="W53" s="81">
        <v>0</v>
      </c>
      <c r="X53" s="81">
        <v>0</v>
      </c>
      <c r="Y53" s="81">
        <v>0</v>
      </c>
    </row>
    <row r="54" ht="16.5" spans="1:25">
      <c r="A54" s="75"/>
      <c r="B54" s="75"/>
      <c r="C54" s="76" t="s">
        <v>133</v>
      </c>
      <c r="D54" s="76"/>
      <c r="E54" s="77" t="s">
        <v>47</v>
      </c>
      <c r="F54" s="77"/>
      <c r="G54" s="46">
        <v>4</v>
      </c>
      <c r="H54" s="46">
        <v>4</v>
      </c>
      <c r="I54" s="81">
        <v>4</v>
      </c>
      <c r="J54" s="81">
        <v>4</v>
      </c>
      <c r="K54" s="81">
        <v>4</v>
      </c>
      <c r="L54" s="81">
        <v>4</v>
      </c>
      <c r="M54" s="81">
        <v>4</v>
      </c>
      <c r="N54" s="81">
        <v>4</v>
      </c>
      <c r="O54" s="81">
        <v>4</v>
      </c>
      <c r="P54" s="81">
        <v>4</v>
      </c>
      <c r="Q54" s="81">
        <v>4</v>
      </c>
      <c r="R54" s="81">
        <v>4</v>
      </c>
      <c r="S54" s="53">
        <v>0</v>
      </c>
      <c r="T54" s="81">
        <v>0</v>
      </c>
      <c r="U54" s="81">
        <v>0</v>
      </c>
      <c r="V54" s="81">
        <v>0</v>
      </c>
      <c r="W54" s="81">
        <v>0</v>
      </c>
      <c r="X54" s="81">
        <v>0</v>
      </c>
      <c r="Y54" s="81">
        <v>0</v>
      </c>
    </row>
    <row r="55" ht="16.5" spans="1:25">
      <c r="A55" s="75"/>
      <c r="B55" s="75"/>
      <c r="C55" s="77"/>
      <c r="D55" s="77"/>
      <c r="E55" s="77"/>
      <c r="F55" s="77"/>
      <c r="G55" s="46"/>
      <c r="H55" s="46"/>
      <c r="I55" s="81"/>
      <c r="J55" s="81"/>
      <c r="K55" s="81"/>
      <c r="L55" s="81"/>
      <c r="M55" s="81"/>
      <c r="N55" s="81"/>
      <c r="O55" s="81"/>
      <c r="P55" s="81"/>
      <c r="Q55" s="81"/>
      <c r="R55" s="81"/>
      <c r="S55" s="81"/>
      <c r="T55" s="81"/>
      <c r="U55" s="82"/>
      <c r="V55" s="81"/>
      <c r="W55" s="81"/>
      <c r="X55" s="81"/>
      <c r="Y55" s="81"/>
    </row>
    <row r="56" ht="16.5" spans="1:25">
      <c r="A56" s="75"/>
      <c r="B56" s="75"/>
      <c r="C56" s="76" t="s">
        <v>134</v>
      </c>
      <c r="D56" s="76"/>
      <c r="E56" s="77" t="s">
        <v>49</v>
      </c>
      <c r="F56" s="77"/>
      <c r="G56" s="46">
        <v>4</v>
      </c>
      <c r="H56" s="46">
        <v>4</v>
      </c>
      <c r="I56" s="81">
        <v>4</v>
      </c>
      <c r="J56" s="81">
        <v>4</v>
      </c>
      <c r="K56" s="81">
        <v>4</v>
      </c>
      <c r="L56" s="81">
        <v>4</v>
      </c>
      <c r="M56" s="81">
        <v>4</v>
      </c>
      <c r="N56" s="81">
        <v>4</v>
      </c>
      <c r="O56" s="81">
        <v>4</v>
      </c>
      <c r="P56" s="81">
        <v>4</v>
      </c>
      <c r="Q56" s="81">
        <v>4</v>
      </c>
      <c r="R56" s="81">
        <v>4</v>
      </c>
      <c r="S56" s="81">
        <v>4</v>
      </c>
      <c r="T56" s="53">
        <v>0</v>
      </c>
      <c r="U56" s="81">
        <v>0</v>
      </c>
      <c r="V56" s="81">
        <v>0</v>
      </c>
      <c r="W56" s="81">
        <v>0</v>
      </c>
      <c r="X56" s="81">
        <v>0</v>
      </c>
      <c r="Y56" s="81">
        <v>0</v>
      </c>
    </row>
    <row r="57" ht="16.5" spans="1:25">
      <c r="A57" s="75"/>
      <c r="B57" s="75"/>
      <c r="C57" s="76" t="s">
        <v>135</v>
      </c>
      <c r="D57" s="76"/>
      <c r="E57" s="77" t="s">
        <v>47</v>
      </c>
      <c r="F57" s="77"/>
      <c r="G57" s="46">
        <v>2</v>
      </c>
      <c r="H57" s="46">
        <v>2</v>
      </c>
      <c r="I57" s="81">
        <v>2</v>
      </c>
      <c r="J57" s="81">
        <v>2</v>
      </c>
      <c r="K57" s="81">
        <v>2</v>
      </c>
      <c r="L57" s="81">
        <v>2</v>
      </c>
      <c r="M57" s="81">
        <v>2</v>
      </c>
      <c r="N57" s="81">
        <v>2</v>
      </c>
      <c r="O57" s="81">
        <v>2</v>
      </c>
      <c r="P57" s="81">
        <v>2</v>
      </c>
      <c r="Q57" s="81">
        <v>2</v>
      </c>
      <c r="R57" s="81">
        <v>2</v>
      </c>
      <c r="S57" s="81">
        <v>2</v>
      </c>
      <c r="T57" s="53">
        <v>0</v>
      </c>
      <c r="U57" s="81">
        <v>0</v>
      </c>
      <c r="V57" s="81">
        <v>0</v>
      </c>
      <c r="W57" s="81">
        <v>0</v>
      </c>
      <c r="X57" s="81">
        <v>0</v>
      </c>
      <c r="Y57" s="81">
        <v>0</v>
      </c>
    </row>
    <row r="58" ht="16.5" spans="1:25">
      <c r="A58" s="75"/>
      <c r="B58" s="75"/>
      <c r="C58" s="76" t="s">
        <v>136</v>
      </c>
      <c r="D58" s="76"/>
      <c r="E58" s="77" t="s">
        <v>49</v>
      </c>
      <c r="F58" s="77"/>
      <c r="G58" s="46">
        <v>3</v>
      </c>
      <c r="H58" s="46">
        <v>3</v>
      </c>
      <c r="I58" s="81">
        <v>3</v>
      </c>
      <c r="J58" s="81">
        <v>3</v>
      </c>
      <c r="K58" s="81">
        <v>3</v>
      </c>
      <c r="L58" s="81">
        <v>3</v>
      </c>
      <c r="M58" s="81">
        <v>3</v>
      </c>
      <c r="N58" s="81">
        <v>3</v>
      </c>
      <c r="O58" s="81">
        <v>3</v>
      </c>
      <c r="P58" s="81">
        <v>3</v>
      </c>
      <c r="Q58" s="81">
        <v>3</v>
      </c>
      <c r="R58" s="81">
        <v>3</v>
      </c>
      <c r="S58" s="81">
        <v>3</v>
      </c>
      <c r="T58" s="53">
        <v>0</v>
      </c>
      <c r="U58" s="81">
        <v>0</v>
      </c>
      <c r="V58" s="81">
        <v>0</v>
      </c>
      <c r="W58" s="81">
        <v>0</v>
      </c>
      <c r="X58" s="81">
        <v>0</v>
      </c>
      <c r="Y58" s="81">
        <v>0</v>
      </c>
    </row>
    <row r="59" ht="16.5" spans="1:25">
      <c r="A59" s="75"/>
      <c r="B59" s="75"/>
      <c r="C59" s="76" t="s">
        <v>137</v>
      </c>
      <c r="D59" s="76"/>
      <c r="E59" s="79" t="s">
        <v>63</v>
      </c>
      <c r="F59" s="80"/>
      <c r="G59" s="46">
        <v>3</v>
      </c>
      <c r="H59" s="46">
        <v>3</v>
      </c>
      <c r="I59" s="46">
        <v>3</v>
      </c>
      <c r="J59" s="46">
        <v>3</v>
      </c>
      <c r="K59" s="46">
        <v>3</v>
      </c>
      <c r="L59" s="46">
        <v>3</v>
      </c>
      <c r="M59" s="46">
        <v>3</v>
      </c>
      <c r="N59" s="46">
        <v>3</v>
      </c>
      <c r="O59" s="46">
        <v>3</v>
      </c>
      <c r="P59" s="46">
        <v>3</v>
      </c>
      <c r="Q59" s="46">
        <v>3</v>
      </c>
      <c r="R59" s="46">
        <v>3</v>
      </c>
      <c r="S59" s="46">
        <v>3</v>
      </c>
      <c r="T59" s="53">
        <v>0</v>
      </c>
      <c r="U59" s="81">
        <v>0</v>
      </c>
      <c r="V59" s="81">
        <v>0</v>
      </c>
      <c r="W59" s="81">
        <v>0</v>
      </c>
      <c r="X59" s="81">
        <v>0</v>
      </c>
      <c r="Y59" s="81">
        <v>0</v>
      </c>
    </row>
    <row r="60" ht="16.5" spans="1:25">
      <c r="A60" s="75"/>
      <c r="B60" s="75"/>
      <c r="C60" s="76" t="s">
        <v>138</v>
      </c>
      <c r="D60" s="76"/>
      <c r="E60" s="77" t="s">
        <v>49</v>
      </c>
      <c r="F60" s="77"/>
      <c r="G60" s="46">
        <v>3</v>
      </c>
      <c r="H60" s="58">
        <v>4</v>
      </c>
      <c r="I60" s="58">
        <v>4</v>
      </c>
      <c r="J60" s="58">
        <v>4</v>
      </c>
      <c r="K60" s="58">
        <v>4</v>
      </c>
      <c r="L60" s="58">
        <v>4</v>
      </c>
      <c r="M60" s="58">
        <v>4</v>
      </c>
      <c r="N60" s="58">
        <v>4</v>
      </c>
      <c r="O60" s="58">
        <v>4</v>
      </c>
      <c r="P60" s="58">
        <v>4</v>
      </c>
      <c r="Q60" s="58">
        <v>4</v>
      </c>
      <c r="R60" s="58">
        <v>4</v>
      </c>
      <c r="S60" s="58">
        <v>4</v>
      </c>
      <c r="T60" s="53">
        <v>0</v>
      </c>
      <c r="U60" s="81">
        <v>0</v>
      </c>
      <c r="V60" s="81">
        <v>0</v>
      </c>
      <c r="W60" s="81">
        <v>0</v>
      </c>
      <c r="X60" s="81">
        <v>0</v>
      </c>
      <c r="Y60" s="81">
        <v>0</v>
      </c>
    </row>
    <row r="61" ht="16.5" spans="1:25">
      <c r="A61" s="75"/>
      <c r="B61" s="75"/>
      <c r="C61" s="76" t="s">
        <v>139</v>
      </c>
      <c r="D61" s="76"/>
      <c r="E61" s="77" t="s">
        <v>47</v>
      </c>
      <c r="F61" s="77"/>
      <c r="G61" s="46">
        <v>3</v>
      </c>
      <c r="H61" s="46">
        <v>3</v>
      </c>
      <c r="I61" s="81">
        <v>3</v>
      </c>
      <c r="J61" s="81">
        <v>3</v>
      </c>
      <c r="K61" s="81">
        <v>3</v>
      </c>
      <c r="L61" s="81">
        <v>3</v>
      </c>
      <c r="M61" s="81">
        <v>3</v>
      </c>
      <c r="N61" s="81">
        <v>3</v>
      </c>
      <c r="O61" s="81">
        <v>3</v>
      </c>
      <c r="P61" s="81">
        <v>3</v>
      </c>
      <c r="Q61" s="81">
        <v>3</v>
      </c>
      <c r="R61" s="81">
        <v>3</v>
      </c>
      <c r="S61" s="81">
        <v>3</v>
      </c>
      <c r="T61" s="53">
        <v>0</v>
      </c>
      <c r="U61" s="81">
        <v>0</v>
      </c>
      <c r="V61" s="81">
        <v>0</v>
      </c>
      <c r="W61" s="81">
        <v>0</v>
      </c>
      <c r="X61" s="81">
        <v>0</v>
      </c>
      <c r="Y61" s="81">
        <v>0</v>
      </c>
    </row>
    <row r="62" ht="16.5" spans="1:25">
      <c r="A62" s="75"/>
      <c r="B62" s="75"/>
      <c r="C62" s="76" t="s">
        <v>140</v>
      </c>
      <c r="D62" s="76"/>
      <c r="E62" s="77" t="s">
        <v>49</v>
      </c>
      <c r="F62" s="77"/>
      <c r="G62" s="46">
        <v>3</v>
      </c>
      <c r="H62" s="46">
        <v>3</v>
      </c>
      <c r="I62" s="81">
        <v>3</v>
      </c>
      <c r="J62" s="81">
        <v>3</v>
      </c>
      <c r="K62" s="81">
        <v>3</v>
      </c>
      <c r="L62" s="81">
        <v>3</v>
      </c>
      <c r="M62" s="81">
        <v>3</v>
      </c>
      <c r="N62" s="81">
        <v>3</v>
      </c>
      <c r="O62" s="81">
        <v>3</v>
      </c>
      <c r="P62" s="81">
        <v>3</v>
      </c>
      <c r="Q62" s="81">
        <v>3</v>
      </c>
      <c r="R62" s="81">
        <v>3</v>
      </c>
      <c r="S62" s="81">
        <v>3</v>
      </c>
      <c r="T62" s="53">
        <v>0</v>
      </c>
      <c r="U62" s="81">
        <v>0</v>
      </c>
      <c r="V62" s="81">
        <v>0</v>
      </c>
      <c r="W62" s="81">
        <v>0</v>
      </c>
      <c r="X62" s="81">
        <v>0</v>
      </c>
      <c r="Y62" s="81">
        <v>0</v>
      </c>
    </row>
    <row r="63" ht="16.5" spans="1:25">
      <c r="A63" s="75"/>
      <c r="B63" s="75"/>
      <c r="C63" s="76"/>
      <c r="D63" s="76"/>
      <c r="E63" s="77"/>
      <c r="F63" s="77"/>
      <c r="G63" s="46"/>
      <c r="H63" s="46"/>
      <c r="I63" s="81"/>
      <c r="J63" s="81"/>
      <c r="K63" s="81"/>
      <c r="L63" s="81"/>
      <c r="M63" s="81"/>
      <c r="N63" s="81"/>
      <c r="O63" s="81"/>
      <c r="P63" s="81"/>
      <c r="Q63" s="81"/>
      <c r="R63" s="81"/>
      <c r="S63" s="81"/>
      <c r="T63" s="81"/>
      <c r="U63" s="81"/>
      <c r="V63" s="81"/>
      <c r="W63" s="81"/>
      <c r="X63" s="81"/>
      <c r="Y63" s="81"/>
    </row>
    <row r="64" ht="16.5" spans="1:25">
      <c r="A64" s="75"/>
      <c r="B64" s="75"/>
      <c r="C64" s="76" t="s">
        <v>65</v>
      </c>
      <c r="D64" s="76"/>
      <c r="E64" s="77" t="s">
        <v>141</v>
      </c>
      <c r="F64" s="77"/>
      <c r="G64" s="46">
        <v>10</v>
      </c>
      <c r="H64" s="46">
        <v>10</v>
      </c>
      <c r="I64" s="81">
        <v>10</v>
      </c>
      <c r="J64" s="81">
        <v>10</v>
      </c>
      <c r="K64" s="81">
        <v>10</v>
      </c>
      <c r="L64" s="81">
        <v>10</v>
      </c>
      <c r="M64" s="81">
        <v>10</v>
      </c>
      <c r="N64" s="81">
        <v>10</v>
      </c>
      <c r="O64" s="81">
        <v>10</v>
      </c>
      <c r="P64" s="81">
        <v>10</v>
      </c>
      <c r="Q64" s="81">
        <v>10</v>
      </c>
      <c r="R64" s="81">
        <v>10</v>
      </c>
      <c r="S64" s="81">
        <v>10</v>
      </c>
      <c r="T64" s="81">
        <v>10</v>
      </c>
      <c r="U64" s="53">
        <v>0</v>
      </c>
      <c r="V64" s="81">
        <v>0</v>
      </c>
      <c r="W64" s="81">
        <v>0</v>
      </c>
      <c r="X64" s="81">
        <v>0</v>
      </c>
      <c r="Y64" s="81">
        <v>0</v>
      </c>
    </row>
    <row r="65" ht="16.5" spans="1:25">
      <c r="A65" s="75"/>
      <c r="B65" s="75" t="s">
        <v>67</v>
      </c>
      <c r="C65" s="76" t="s">
        <v>142</v>
      </c>
      <c r="D65" s="76"/>
      <c r="E65" s="77" t="s">
        <v>27</v>
      </c>
      <c r="F65" s="77"/>
      <c r="G65" s="46">
        <v>1</v>
      </c>
      <c r="H65" s="46">
        <v>1</v>
      </c>
      <c r="I65" s="81">
        <v>1</v>
      </c>
      <c r="J65" s="81">
        <v>1</v>
      </c>
      <c r="K65" s="81">
        <v>1</v>
      </c>
      <c r="L65" s="81">
        <v>1</v>
      </c>
      <c r="M65" s="81">
        <v>1</v>
      </c>
      <c r="N65" s="81">
        <v>1</v>
      </c>
      <c r="O65" s="81">
        <v>1</v>
      </c>
      <c r="P65" s="81">
        <v>1</v>
      </c>
      <c r="Q65" s="81">
        <v>1</v>
      </c>
      <c r="R65" s="81">
        <v>1</v>
      </c>
      <c r="S65" s="81">
        <v>1</v>
      </c>
      <c r="T65" s="81">
        <v>1</v>
      </c>
      <c r="U65" s="53">
        <v>0</v>
      </c>
      <c r="V65" s="81">
        <v>0</v>
      </c>
      <c r="W65" s="81">
        <v>0</v>
      </c>
      <c r="X65" s="81">
        <v>0</v>
      </c>
      <c r="Y65" s="81">
        <v>0</v>
      </c>
    </row>
    <row r="66" ht="16.5" spans="1:25">
      <c r="A66" s="75"/>
      <c r="B66" s="75"/>
      <c r="C66" s="76" t="s">
        <v>143</v>
      </c>
      <c r="D66" s="76"/>
      <c r="E66" s="77" t="s">
        <v>27</v>
      </c>
      <c r="F66" s="77"/>
      <c r="G66" s="46">
        <v>1</v>
      </c>
      <c r="H66" s="46">
        <v>1</v>
      </c>
      <c r="I66" s="81">
        <v>1</v>
      </c>
      <c r="J66" s="81">
        <v>1</v>
      </c>
      <c r="K66" s="81">
        <v>1</v>
      </c>
      <c r="L66" s="81">
        <v>1</v>
      </c>
      <c r="M66" s="81">
        <v>1</v>
      </c>
      <c r="N66" s="81">
        <v>1</v>
      </c>
      <c r="O66" s="81">
        <v>1</v>
      </c>
      <c r="P66" s="81">
        <v>1</v>
      </c>
      <c r="Q66" s="81">
        <v>1</v>
      </c>
      <c r="R66" s="81">
        <v>1</v>
      </c>
      <c r="S66" s="81">
        <v>1</v>
      </c>
      <c r="T66" s="81">
        <v>1</v>
      </c>
      <c r="U66" s="53">
        <v>0</v>
      </c>
      <c r="V66" s="81">
        <v>0</v>
      </c>
      <c r="W66" s="81">
        <v>0</v>
      </c>
      <c r="X66" s="81">
        <v>0</v>
      </c>
      <c r="Y66" s="81">
        <v>0</v>
      </c>
    </row>
    <row r="67" ht="16.5" spans="1:25">
      <c r="A67" s="75"/>
      <c r="B67" s="75"/>
      <c r="C67" s="49" t="s">
        <v>144</v>
      </c>
      <c r="D67" s="50"/>
      <c r="E67" s="77" t="s">
        <v>27</v>
      </c>
      <c r="F67" s="77"/>
      <c r="G67" s="46">
        <v>1</v>
      </c>
      <c r="H67" s="46">
        <v>1</v>
      </c>
      <c r="I67" s="81">
        <v>1</v>
      </c>
      <c r="J67" s="81">
        <v>1</v>
      </c>
      <c r="K67" s="81">
        <v>1</v>
      </c>
      <c r="L67" s="81">
        <v>1</v>
      </c>
      <c r="M67" s="81">
        <v>1</v>
      </c>
      <c r="N67" s="81">
        <v>1</v>
      </c>
      <c r="O67" s="81">
        <v>1</v>
      </c>
      <c r="P67" s="81">
        <v>1</v>
      </c>
      <c r="Q67" s="81">
        <v>1</v>
      </c>
      <c r="R67" s="81">
        <v>1</v>
      </c>
      <c r="S67" s="81">
        <v>1</v>
      </c>
      <c r="T67" s="81">
        <v>1</v>
      </c>
      <c r="U67" s="53">
        <v>0</v>
      </c>
      <c r="V67" s="81">
        <v>0</v>
      </c>
      <c r="W67" s="81">
        <v>0</v>
      </c>
      <c r="X67" s="81">
        <v>0</v>
      </c>
      <c r="Y67" s="81">
        <v>0</v>
      </c>
    </row>
    <row r="68" ht="16.5" spans="1:25">
      <c r="A68" s="75"/>
      <c r="B68" s="75"/>
      <c r="C68" s="76" t="s">
        <v>145</v>
      </c>
      <c r="D68" s="76"/>
      <c r="E68" s="77" t="s">
        <v>27</v>
      </c>
      <c r="F68" s="77"/>
      <c r="G68" s="46">
        <v>1</v>
      </c>
      <c r="H68" s="46">
        <v>1</v>
      </c>
      <c r="I68" s="81">
        <v>1</v>
      </c>
      <c r="J68" s="81">
        <v>1</v>
      </c>
      <c r="K68" s="81">
        <v>1</v>
      </c>
      <c r="L68" s="81">
        <v>1</v>
      </c>
      <c r="M68" s="81">
        <v>1</v>
      </c>
      <c r="N68" s="81">
        <v>1</v>
      </c>
      <c r="O68" s="81">
        <v>1</v>
      </c>
      <c r="P68" s="81">
        <v>1</v>
      </c>
      <c r="Q68" s="81">
        <v>1</v>
      </c>
      <c r="R68" s="81">
        <v>1</v>
      </c>
      <c r="S68" s="81">
        <v>1</v>
      </c>
      <c r="T68" s="81">
        <v>1</v>
      </c>
      <c r="U68" s="53">
        <v>0</v>
      </c>
      <c r="V68" s="81">
        <v>0</v>
      </c>
      <c r="W68" s="81">
        <v>0</v>
      </c>
      <c r="X68" s="81">
        <v>0</v>
      </c>
      <c r="Y68" s="81">
        <v>0</v>
      </c>
    </row>
    <row r="69" ht="16.5" spans="1:25">
      <c r="A69" s="75"/>
      <c r="B69" s="75"/>
      <c r="C69" s="76" t="s">
        <v>146</v>
      </c>
      <c r="D69" s="76"/>
      <c r="E69" s="77" t="s">
        <v>27</v>
      </c>
      <c r="F69" s="77"/>
      <c r="G69" s="46">
        <v>1</v>
      </c>
      <c r="H69" s="46">
        <v>1</v>
      </c>
      <c r="I69" s="46">
        <v>1</v>
      </c>
      <c r="J69" s="46">
        <v>1</v>
      </c>
      <c r="K69" s="46">
        <v>1</v>
      </c>
      <c r="L69" s="46">
        <v>1</v>
      </c>
      <c r="M69" s="46">
        <v>1</v>
      </c>
      <c r="N69" s="46">
        <v>1</v>
      </c>
      <c r="O69" s="46">
        <v>1</v>
      </c>
      <c r="P69" s="46">
        <v>1</v>
      </c>
      <c r="Q69" s="46">
        <v>1</v>
      </c>
      <c r="R69" s="46">
        <v>1</v>
      </c>
      <c r="S69" s="46">
        <v>1</v>
      </c>
      <c r="T69" s="46">
        <v>1</v>
      </c>
      <c r="U69" s="53">
        <v>0</v>
      </c>
      <c r="V69" s="81">
        <v>0</v>
      </c>
      <c r="W69" s="81">
        <v>0</v>
      </c>
      <c r="X69" s="81">
        <v>0</v>
      </c>
      <c r="Y69" s="81"/>
    </row>
    <row r="70" ht="16.5" spans="1:25">
      <c r="A70" s="75"/>
      <c r="B70" s="75"/>
      <c r="C70" s="76" t="s">
        <v>147</v>
      </c>
      <c r="D70" s="76"/>
      <c r="E70" s="77" t="s">
        <v>27</v>
      </c>
      <c r="F70" s="77"/>
      <c r="G70" s="46">
        <v>1</v>
      </c>
      <c r="H70" s="46">
        <v>1</v>
      </c>
      <c r="I70" s="81">
        <v>1</v>
      </c>
      <c r="J70" s="81">
        <v>1</v>
      </c>
      <c r="K70" s="81">
        <v>1</v>
      </c>
      <c r="L70" s="81">
        <v>1</v>
      </c>
      <c r="M70" s="81">
        <v>1</v>
      </c>
      <c r="N70" s="81">
        <v>1</v>
      </c>
      <c r="O70" s="81">
        <v>1</v>
      </c>
      <c r="P70" s="81">
        <v>1</v>
      </c>
      <c r="Q70" s="81">
        <v>1</v>
      </c>
      <c r="R70" s="81">
        <v>1</v>
      </c>
      <c r="S70" s="81">
        <v>1</v>
      </c>
      <c r="T70" s="81">
        <v>1</v>
      </c>
      <c r="U70" s="53">
        <v>0</v>
      </c>
      <c r="V70" s="81">
        <v>0</v>
      </c>
      <c r="W70" s="81">
        <v>0</v>
      </c>
      <c r="X70" s="81">
        <v>0</v>
      </c>
      <c r="Y70" s="81">
        <v>0</v>
      </c>
    </row>
    <row r="71" ht="16.5" spans="1:25">
      <c r="A71" s="75"/>
      <c r="B71" s="75"/>
      <c r="C71" s="41" t="s">
        <v>148</v>
      </c>
      <c r="D71" s="43"/>
      <c r="E71" s="77" t="s">
        <v>27</v>
      </c>
      <c r="F71" s="77"/>
      <c r="G71" s="46"/>
      <c r="H71" s="46"/>
      <c r="I71" s="81"/>
      <c r="J71" s="81"/>
      <c r="K71" s="81"/>
      <c r="L71" s="81"/>
      <c r="M71" s="81"/>
      <c r="N71" s="81"/>
      <c r="O71" s="81"/>
      <c r="P71" s="81"/>
      <c r="Q71" s="81"/>
      <c r="R71" s="81"/>
      <c r="S71" s="81"/>
      <c r="T71" s="81"/>
      <c r="U71" s="53"/>
      <c r="V71" s="81"/>
      <c r="W71" s="81"/>
      <c r="X71" s="81"/>
      <c r="Y71" s="81"/>
    </row>
    <row r="72" ht="16.5" spans="1:25">
      <c r="A72" s="75"/>
      <c r="B72" s="75"/>
      <c r="C72" s="76" t="s">
        <v>149</v>
      </c>
      <c r="D72" s="76"/>
      <c r="E72" s="77" t="s">
        <v>27</v>
      </c>
      <c r="F72" s="77"/>
      <c r="G72" s="46">
        <v>1</v>
      </c>
      <c r="H72" s="46">
        <v>1</v>
      </c>
      <c r="I72" s="81">
        <v>1</v>
      </c>
      <c r="J72" s="81">
        <v>1</v>
      </c>
      <c r="K72" s="81">
        <v>1</v>
      </c>
      <c r="L72" s="81">
        <v>1</v>
      </c>
      <c r="M72" s="81">
        <v>1</v>
      </c>
      <c r="N72" s="81">
        <v>1</v>
      </c>
      <c r="O72" s="81">
        <v>1</v>
      </c>
      <c r="P72" s="81">
        <v>1</v>
      </c>
      <c r="Q72" s="81">
        <v>1</v>
      </c>
      <c r="R72" s="81">
        <v>1</v>
      </c>
      <c r="S72" s="81">
        <v>1</v>
      </c>
      <c r="T72" s="81">
        <v>1</v>
      </c>
      <c r="U72" s="53">
        <v>0</v>
      </c>
      <c r="V72" s="81">
        <v>0</v>
      </c>
      <c r="W72" s="81">
        <v>0</v>
      </c>
      <c r="X72" s="81">
        <v>0</v>
      </c>
      <c r="Y72" s="81">
        <v>0</v>
      </c>
    </row>
    <row r="73" ht="16.5" spans="1:25">
      <c r="A73" s="75"/>
      <c r="B73" s="75"/>
      <c r="C73" s="44"/>
      <c r="D73" s="45"/>
      <c r="E73" s="77"/>
      <c r="F73" s="77"/>
      <c r="G73" s="46"/>
      <c r="H73" s="46"/>
      <c r="I73" s="81"/>
      <c r="J73" s="81"/>
      <c r="K73" s="81"/>
      <c r="L73" s="81"/>
      <c r="M73" s="81"/>
      <c r="N73" s="81"/>
      <c r="O73" s="81"/>
      <c r="P73" s="81"/>
      <c r="Q73" s="81"/>
      <c r="R73" s="81"/>
      <c r="S73" s="81"/>
      <c r="T73" s="81"/>
      <c r="U73" s="81"/>
      <c r="V73" s="81"/>
      <c r="W73" s="81"/>
      <c r="X73" s="81"/>
      <c r="Y73" s="81"/>
    </row>
    <row r="74" ht="16.5" spans="1:25">
      <c r="A74" s="75"/>
      <c r="B74" s="75"/>
      <c r="C74" s="76" t="s">
        <v>150</v>
      </c>
      <c r="D74" s="76"/>
      <c r="E74" s="77" t="s">
        <v>27</v>
      </c>
      <c r="F74" s="77"/>
      <c r="G74" s="46">
        <v>1</v>
      </c>
      <c r="H74" s="46">
        <v>1</v>
      </c>
      <c r="I74" s="81">
        <v>1</v>
      </c>
      <c r="J74" s="81">
        <v>1</v>
      </c>
      <c r="K74" s="81">
        <v>1</v>
      </c>
      <c r="L74" s="81">
        <v>1</v>
      </c>
      <c r="M74" s="81">
        <v>1</v>
      </c>
      <c r="N74" s="81">
        <v>1</v>
      </c>
      <c r="O74" s="81">
        <v>1</v>
      </c>
      <c r="P74" s="81">
        <v>1</v>
      </c>
      <c r="Q74" s="81">
        <v>1</v>
      </c>
      <c r="R74" s="81">
        <v>1</v>
      </c>
      <c r="S74" s="81">
        <v>1</v>
      </c>
      <c r="T74" s="81">
        <v>1</v>
      </c>
      <c r="U74" s="81">
        <v>1</v>
      </c>
      <c r="V74" s="53">
        <v>0</v>
      </c>
      <c r="W74" s="81">
        <v>0</v>
      </c>
      <c r="X74" s="81">
        <v>0</v>
      </c>
      <c r="Y74" s="81">
        <v>0</v>
      </c>
    </row>
    <row r="75" ht="16.5" spans="1:25">
      <c r="A75" s="75"/>
      <c r="B75" s="75" t="s">
        <v>76</v>
      </c>
      <c r="C75" s="76" t="s">
        <v>151</v>
      </c>
      <c r="D75" s="76"/>
      <c r="E75" s="77" t="s">
        <v>82</v>
      </c>
      <c r="F75" s="77"/>
      <c r="G75" s="46">
        <v>1</v>
      </c>
      <c r="H75" s="46">
        <v>1</v>
      </c>
      <c r="I75" s="81">
        <v>1</v>
      </c>
      <c r="J75" s="81">
        <v>1</v>
      </c>
      <c r="K75" s="81">
        <v>1</v>
      </c>
      <c r="L75" s="81">
        <v>1</v>
      </c>
      <c r="M75" s="81">
        <v>1</v>
      </c>
      <c r="N75" s="81">
        <v>1</v>
      </c>
      <c r="O75" s="81">
        <v>1</v>
      </c>
      <c r="P75" s="81">
        <v>1</v>
      </c>
      <c r="Q75" s="81">
        <v>1</v>
      </c>
      <c r="R75" s="81">
        <v>1</v>
      </c>
      <c r="S75" s="81">
        <v>1</v>
      </c>
      <c r="T75" s="81">
        <v>1</v>
      </c>
      <c r="U75" s="81">
        <v>1</v>
      </c>
      <c r="V75" s="53">
        <v>0</v>
      </c>
      <c r="W75" s="81">
        <v>0</v>
      </c>
      <c r="X75" s="81">
        <v>0</v>
      </c>
      <c r="Y75" s="81">
        <v>0</v>
      </c>
    </row>
    <row r="76" ht="16.5" spans="1:25">
      <c r="A76" s="75"/>
      <c r="B76" s="75"/>
      <c r="C76" s="76" t="s">
        <v>152</v>
      </c>
      <c r="D76" s="76"/>
      <c r="E76" s="77" t="s">
        <v>82</v>
      </c>
      <c r="F76" s="77"/>
      <c r="G76" s="46">
        <v>2</v>
      </c>
      <c r="H76" s="46">
        <v>2</v>
      </c>
      <c r="I76" s="81">
        <v>2</v>
      </c>
      <c r="J76" s="81">
        <v>2</v>
      </c>
      <c r="K76" s="81">
        <v>2</v>
      </c>
      <c r="L76" s="81">
        <v>2</v>
      </c>
      <c r="M76" s="81">
        <v>2</v>
      </c>
      <c r="N76" s="81">
        <v>2</v>
      </c>
      <c r="O76" s="81">
        <v>2</v>
      </c>
      <c r="P76" s="81">
        <v>2</v>
      </c>
      <c r="Q76" s="81">
        <v>2</v>
      </c>
      <c r="R76" s="81">
        <v>2</v>
      </c>
      <c r="S76" s="81">
        <v>2</v>
      </c>
      <c r="T76" s="81">
        <v>2</v>
      </c>
      <c r="U76" s="81">
        <v>2</v>
      </c>
      <c r="V76" s="53">
        <v>0</v>
      </c>
      <c r="W76" s="81">
        <v>0</v>
      </c>
      <c r="X76" s="81">
        <v>0</v>
      </c>
      <c r="Y76" s="81">
        <v>0</v>
      </c>
    </row>
    <row r="77" ht="16.5" spans="1:25">
      <c r="A77" s="75"/>
      <c r="B77" s="75"/>
      <c r="C77" s="76" t="s">
        <v>153</v>
      </c>
      <c r="D77" s="76"/>
      <c r="E77" s="77" t="s">
        <v>82</v>
      </c>
      <c r="F77" s="77"/>
      <c r="G77" s="46">
        <v>2</v>
      </c>
      <c r="H77" s="46">
        <v>2</v>
      </c>
      <c r="I77" s="81">
        <v>2</v>
      </c>
      <c r="J77" s="81">
        <v>2</v>
      </c>
      <c r="K77" s="81">
        <v>2</v>
      </c>
      <c r="L77" s="81">
        <v>2</v>
      </c>
      <c r="M77" s="81">
        <v>2</v>
      </c>
      <c r="N77" s="81">
        <v>2</v>
      </c>
      <c r="O77" s="81">
        <v>2</v>
      </c>
      <c r="P77" s="81">
        <v>2</v>
      </c>
      <c r="Q77" s="81">
        <v>2</v>
      </c>
      <c r="R77" s="81">
        <v>2</v>
      </c>
      <c r="S77" s="81">
        <v>2</v>
      </c>
      <c r="T77" s="81">
        <v>2</v>
      </c>
      <c r="U77" s="81">
        <v>2</v>
      </c>
      <c r="V77" s="53">
        <v>0</v>
      </c>
      <c r="W77" s="81">
        <v>0</v>
      </c>
      <c r="X77" s="81">
        <v>0</v>
      </c>
      <c r="Y77" s="81">
        <v>0</v>
      </c>
    </row>
    <row r="78" ht="16.5" spans="1:25">
      <c r="A78" s="75"/>
      <c r="B78" s="75"/>
      <c r="C78" s="76" t="s">
        <v>154</v>
      </c>
      <c r="D78" s="76"/>
      <c r="E78" s="77" t="s">
        <v>82</v>
      </c>
      <c r="F78" s="77"/>
      <c r="G78" s="46">
        <v>1</v>
      </c>
      <c r="H78" s="46">
        <v>1</v>
      </c>
      <c r="I78" s="81">
        <v>1</v>
      </c>
      <c r="J78" s="81">
        <v>1</v>
      </c>
      <c r="K78" s="81">
        <v>1</v>
      </c>
      <c r="L78" s="81">
        <v>1</v>
      </c>
      <c r="M78" s="81">
        <v>1</v>
      </c>
      <c r="N78" s="81">
        <v>1</v>
      </c>
      <c r="O78" s="81">
        <v>1</v>
      </c>
      <c r="P78" s="81">
        <v>1</v>
      </c>
      <c r="Q78" s="81">
        <v>1</v>
      </c>
      <c r="R78" s="81">
        <v>1</v>
      </c>
      <c r="S78" s="81">
        <v>1</v>
      </c>
      <c r="T78" s="81">
        <v>1</v>
      </c>
      <c r="U78" s="81">
        <v>1</v>
      </c>
      <c r="V78" s="53">
        <v>0</v>
      </c>
      <c r="W78" s="81">
        <v>0</v>
      </c>
      <c r="X78" s="81">
        <v>0</v>
      </c>
      <c r="Y78" s="81">
        <v>0</v>
      </c>
    </row>
    <row r="79" ht="16.5" spans="1:25">
      <c r="A79" s="75"/>
      <c r="B79" s="75"/>
      <c r="C79" s="76" t="s">
        <v>155</v>
      </c>
      <c r="D79" s="76"/>
      <c r="E79" s="77" t="s">
        <v>82</v>
      </c>
      <c r="F79" s="77"/>
      <c r="G79" s="46">
        <v>1</v>
      </c>
      <c r="H79" s="46">
        <v>1</v>
      </c>
      <c r="I79" s="81">
        <v>1</v>
      </c>
      <c r="J79" s="81">
        <v>1</v>
      </c>
      <c r="K79" s="81">
        <v>1</v>
      </c>
      <c r="L79" s="81">
        <v>1</v>
      </c>
      <c r="M79" s="81">
        <v>1</v>
      </c>
      <c r="N79" s="81">
        <v>1</v>
      </c>
      <c r="O79" s="81">
        <v>1</v>
      </c>
      <c r="P79" s="81">
        <v>1</v>
      </c>
      <c r="Q79" s="81">
        <v>1</v>
      </c>
      <c r="R79" s="81">
        <v>1</v>
      </c>
      <c r="S79" s="81">
        <v>1</v>
      </c>
      <c r="T79" s="81">
        <v>1</v>
      </c>
      <c r="U79" s="81">
        <v>1</v>
      </c>
      <c r="V79" s="53">
        <v>0</v>
      </c>
      <c r="W79" s="81">
        <v>0</v>
      </c>
      <c r="X79" s="81">
        <v>0</v>
      </c>
      <c r="Y79" s="81">
        <v>0</v>
      </c>
    </row>
    <row r="80" ht="16.5" spans="1:25">
      <c r="A80" s="75"/>
      <c r="B80" s="75"/>
      <c r="C80" s="41" t="s">
        <v>156</v>
      </c>
      <c r="D80" s="43"/>
      <c r="E80" s="77" t="s">
        <v>78</v>
      </c>
      <c r="F80" s="77"/>
      <c r="G80" s="46">
        <v>1</v>
      </c>
      <c r="H80" s="46"/>
      <c r="I80" s="81">
        <v>1</v>
      </c>
      <c r="J80" s="81">
        <v>1</v>
      </c>
      <c r="K80" s="81">
        <v>1</v>
      </c>
      <c r="L80" s="81">
        <v>1</v>
      </c>
      <c r="M80" s="81">
        <v>1</v>
      </c>
      <c r="N80" s="81">
        <v>1</v>
      </c>
      <c r="O80" s="81">
        <v>1</v>
      </c>
      <c r="P80" s="81">
        <v>1</v>
      </c>
      <c r="Q80" s="81">
        <v>1</v>
      </c>
      <c r="R80" s="81">
        <v>1</v>
      </c>
      <c r="S80" s="81">
        <v>1</v>
      </c>
      <c r="T80" s="81">
        <v>1</v>
      </c>
      <c r="U80" s="81">
        <v>1</v>
      </c>
      <c r="V80" s="53">
        <v>0</v>
      </c>
      <c r="W80" s="81">
        <v>0</v>
      </c>
      <c r="X80" s="81">
        <v>0</v>
      </c>
      <c r="Y80" s="81">
        <v>0</v>
      </c>
    </row>
    <row r="81" ht="16.5" spans="1:25">
      <c r="A81" s="75"/>
      <c r="B81" s="75"/>
      <c r="C81" s="76" t="s">
        <v>157</v>
      </c>
      <c r="D81" s="76"/>
      <c r="E81" s="77" t="s">
        <v>82</v>
      </c>
      <c r="F81" s="77"/>
      <c r="G81" s="46">
        <v>1</v>
      </c>
      <c r="H81" s="46">
        <v>1</v>
      </c>
      <c r="I81" s="81">
        <v>1</v>
      </c>
      <c r="J81" s="81">
        <v>1</v>
      </c>
      <c r="K81" s="81">
        <v>1</v>
      </c>
      <c r="L81" s="81">
        <v>1</v>
      </c>
      <c r="M81" s="81">
        <v>1</v>
      </c>
      <c r="N81" s="81">
        <v>1</v>
      </c>
      <c r="O81" s="81">
        <v>1</v>
      </c>
      <c r="P81" s="81">
        <v>1</v>
      </c>
      <c r="Q81" s="81">
        <v>1</v>
      </c>
      <c r="R81" s="81">
        <v>1</v>
      </c>
      <c r="S81" s="81">
        <v>1</v>
      </c>
      <c r="T81" s="81">
        <v>1</v>
      </c>
      <c r="U81" s="81">
        <v>1</v>
      </c>
      <c r="V81" s="53">
        <v>0</v>
      </c>
      <c r="W81" s="81">
        <v>0</v>
      </c>
      <c r="X81" s="81">
        <v>0</v>
      </c>
      <c r="Y81" s="81">
        <v>0</v>
      </c>
    </row>
    <row r="82" ht="16.5" spans="1:25">
      <c r="A82" s="75"/>
      <c r="B82" s="75"/>
      <c r="C82" s="41" t="s">
        <v>158</v>
      </c>
      <c r="D82" s="43"/>
      <c r="E82" s="77" t="s">
        <v>82</v>
      </c>
      <c r="F82" s="77"/>
      <c r="G82" s="46"/>
      <c r="H82" s="46"/>
      <c r="I82" s="81"/>
      <c r="J82" s="81"/>
      <c r="K82" s="81"/>
      <c r="L82" s="81"/>
      <c r="M82" s="81"/>
      <c r="N82" s="81"/>
      <c r="O82" s="81"/>
      <c r="P82" s="81"/>
      <c r="Q82" s="81"/>
      <c r="R82" s="81"/>
      <c r="S82" s="81"/>
      <c r="T82" s="81"/>
      <c r="U82" s="81"/>
      <c r="V82" s="53"/>
      <c r="W82" s="81"/>
      <c r="X82" s="81"/>
      <c r="Y82" s="81"/>
    </row>
    <row r="83" ht="16.5" spans="1:25">
      <c r="A83" s="75"/>
      <c r="B83" s="75"/>
      <c r="C83" s="76" t="s">
        <v>159</v>
      </c>
      <c r="D83" s="76"/>
      <c r="E83" s="77" t="s">
        <v>78</v>
      </c>
      <c r="F83" s="77"/>
      <c r="G83" s="46">
        <v>1</v>
      </c>
      <c r="H83" s="46">
        <v>1</v>
      </c>
      <c r="I83" s="81">
        <v>1</v>
      </c>
      <c r="J83" s="81">
        <v>1</v>
      </c>
      <c r="K83" s="81">
        <v>1</v>
      </c>
      <c r="L83" s="81">
        <v>1</v>
      </c>
      <c r="M83" s="81">
        <v>1</v>
      </c>
      <c r="N83" s="81">
        <v>1</v>
      </c>
      <c r="O83" s="81">
        <v>1</v>
      </c>
      <c r="P83" s="81">
        <v>1</v>
      </c>
      <c r="Q83" s="81">
        <v>1</v>
      </c>
      <c r="R83" s="81">
        <v>1</v>
      </c>
      <c r="S83" s="81">
        <v>1</v>
      </c>
      <c r="T83" s="81">
        <v>1</v>
      </c>
      <c r="U83" s="81">
        <v>1</v>
      </c>
      <c r="V83" s="53">
        <v>0</v>
      </c>
      <c r="W83" s="81">
        <v>0</v>
      </c>
      <c r="X83" s="81">
        <v>0</v>
      </c>
      <c r="Y83" s="81">
        <v>0</v>
      </c>
    </row>
    <row r="84" ht="16.5" spans="1:25">
      <c r="A84" s="75"/>
      <c r="B84" s="75"/>
      <c r="C84" s="44"/>
      <c r="D84" s="45"/>
      <c r="E84" s="77"/>
      <c r="F84" s="77"/>
      <c r="G84" s="46"/>
      <c r="H84" s="46"/>
      <c r="I84" s="81"/>
      <c r="J84" s="81"/>
      <c r="K84" s="81"/>
      <c r="L84" s="81"/>
      <c r="M84" s="81"/>
      <c r="N84" s="81"/>
      <c r="O84" s="81"/>
      <c r="P84" s="81"/>
      <c r="Q84" s="81"/>
      <c r="R84" s="81"/>
      <c r="S84" s="81"/>
      <c r="T84" s="81"/>
      <c r="U84" s="81"/>
      <c r="V84" s="81"/>
      <c r="W84" s="81"/>
      <c r="X84" s="81"/>
      <c r="Y84" s="81"/>
    </row>
    <row r="85" ht="16.5" spans="1:25">
      <c r="A85" s="75"/>
      <c r="B85" s="75" t="s">
        <v>87</v>
      </c>
      <c r="C85" s="76" t="s">
        <v>160</v>
      </c>
      <c r="D85" s="76"/>
      <c r="E85" s="77" t="s">
        <v>27</v>
      </c>
      <c r="F85" s="77"/>
      <c r="G85" s="46">
        <v>1</v>
      </c>
      <c r="H85" s="46">
        <v>1</v>
      </c>
      <c r="I85" s="81">
        <v>1</v>
      </c>
      <c r="J85" s="81">
        <v>1</v>
      </c>
      <c r="K85" s="81">
        <v>1</v>
      </c>
      <c r="L85" s="81">
        <v>1</v>
      </c>
      <c r="M85" s="81">
        <v>1</v>
      </c>
      <c r="N85" s="81">
        <v>1</v>
      </c>
      <c r="O85" s="81">
        <v>1</v>
      </c>
      <c r="P85" s="81">
        <v>1</v>
      </c>
      <c r="Q85" s="81">
        <v>1</v>
      </c>
      <c r="R85" s="81">
        <v>1</v>
      </c>
      <c r="S85" s="81">
        <v>1</v>
      </c>
      <c r="T85" s="81">
        <v>1</v>
      </c>
      <c r="U85" s="81">
        <v>1</v>
      </c>
      <c r="V85" s="81">
        <v>1</v>
      </c>
      <c r="W85" s="53">
        <v>0</v>
      </c>
      <c r="X85" s="81">
        <v>0</v>
      </c>
      <c r="Y85" s="81">
        <v>0</v>
      </c>
    </row>
    <row r="86" ht="16.5" spans="1:25">
      <c r="A86" s="75"/>
      <c r="B86" s="75"/>
      <c r="C86" s="76" t="s">
        <v>161</v>
      </c>
      <c r="D86" s="76"/>
      <c r="E86" s="77" t="s">
        <v>27</v>
      </c>
      <c r="F86" s="77"/>
      <c r="G86" s="46">
        <v>2</v>
      </c>
      <c r="H86" s="46">
        <v>2</v>
      </c>
      <c r="I86" s="46">
        <v>2</v>
      </c>
      <c r="J86" s="46">
        <v>2</v>
      </c>
      <c r="K86" s="46">
        <v>2</v>
      </c>
      <c r="L86" s="46">
        <v>2</v>
      </c>
      <c r="M86" s="46">
        <v>2</v>
      </c>
      <c r="N86" s="46">
        <v>2</v>
      </c>
      <c r="O86" s="46">
        <v>2</v>
      </c>
      <c r="P86" s="46">
        <v>2</v>
      </c>
      <c r="Q86" s="46">
        <v>2</v>
      </c>
      <c r="R86" s="46">
        <v>2</v>
      </c>
      <c r="S86" s="46">
        <v>2</v>
      </c>
      <c r="T86" s="46">
        <v>2</v>
      </c>
      <c r="U86" s="46">
        <v>2</v>
      </c>
      <c r="V86" s="46">
        <v>2</v>
      </c>
      <c r="W86" s="53">
        <v>0</v>
      </c>
      <c r="X86" s="46">
        <v>0</v>
      </c>
      <c r="Y86" s="46">
        <v>0</v>
      </c>
    </row>
    <row r="87" ht="16.5" spans="1:25">
      <c r="A87" s="75"/>
      <c r="B87" s="75"/>
      <c r="C87" s="41" t="s">
        <v>162</v>
      </c>
      <c r="D87" s="43"/>
      <c r="E87" s="77" t="s">
        <v>27</v>
      </c>
      <c r="F87" s="77"/>
      <c r="G87" s="46">
        <v>2</v>
      </c>
      <c r="H87" s="46">
        <v>2</v>
      </c>
      <c r="I87" s="46">
        <v>2</v>
      </c>
      <c r="J87" s="46">
        <v>2</v>
      </c>
      <c r="K87" s="46">
        <v>2</v>
      </c>
      <c r="L87" s="46">
        <v>2</v>
      </c>
      <c r="M87" s="46">
        <v>2</v>
      </c>
      <c r="N87" s="46">
        <v>2</v>
      </c>
      <c r="O87" s="46">
        <v>2</v>
      </c>
      <c r="P87" s="46">
        <v>2</v>
      </c>
      <c r="Q87" s="46">
        <v>2</v>
      </c>
      <c r="R87" s="46">
        <v>2</v>
      </c>
      <c r="S87" s="46">
        <v>2</v>
      </c>
      <c r="T87" s="46">
        <v>2</v>
      </c>
      <c r="U87" s="46">
        <v>2</v>
      </c>
      <c r="V87" s="46">
        <v>2</v>
      </c>
      <c r="W87" s="53">
        <v>0</v>
      </c>
      <c r="X87" s="46">
        <v>0</v>
      </c>
      <c r="Y87" s="46">
        <v>0</v>
      </c>
    </row>
    <row r="88" ht="16.5" spans="1:25">
      <c r="A88" s="75"/>
      <c r="B88" s="75"/>
      <c r="C88" s="49" t="s">
        <v>163</v>
      </c>
      <c r="D88" s="50"/>
      <c r="E88" s="77" t="s">
        <v>27</v>
      </c>
      <c r="F88" s="77"/>
      <c r="G88" s="46">
        <v>2</v>
      </c>
      <c r="H88" s="46">
        <v>2</v>
      </c>
      <c r="I88" s="46">
        <v>2</v>
      </c>
      <c r="J88" s="46">
        <v>2</v>
      </c>
      <c r="K88" s="46">
        <v>2</v>
      </c>
      <c r="L88" s="46">
        <v>2</v>
      </c>
      <c r="M88" s="46">
        <v>2</v>
      </c>
      <c r="N88" s="46">
        <v>2</v>
      </c>
      <c r="O88" s="46">
        <v>2</v>
      </c>
      <c r="P88" s="46">
        <v>2</v>
      </c>
      <c r="Q88" s="46">
        <v>2</v>
      </c>
      <c r="R88" s="46">
        <v>2</v>
      </c>
      <c r="S88" s="46">
        <v>2</v>
      </c>
      <c r="T88" s="46">
        <v>2</v>
      </c>
      <c r="U88" s="46">
        <v>2</v>
      </c>
      <c r="V88" s="46">
        <v>2</v>
      </c>
      <c r="W88" s="53">
        <v>0</v>
      </c>
      <c r="X88" s="46">
        <v>0</v>
      </c>
      <c r="Y88" s="46">
        <v>0</v>
      </c>
    </row>
    <row r="89" ht="16.5" spans="1:25">
      <c r="A89" s="75"/>
      <c r="B89" s="75"/>
      <c r="C89" s="76" t="s">
        <v>164</v>
      </c>
      <c r="D89" s="76"/>
      <c r="E89" s="77" t="s">
        <v>27</v>
      </c>
      <c r="F89" s="77"/>
      <c r="G89" s="46">
        <v>2</v>
      </c>
      <c r="H89" s="46">
        <v>2</v>
      </c>
      <c r="I89" s="46">
        <v>2</v>
      </c>
      <c r="J89" s="46">
        <v>2</v>
      </c>
      <c r="K89" s="46">
        <v>2</v>
      </c>
      <c r="L89" s="46">
        <v>2</v>
      </c>
      <c r="M89" s="46">
        <v>2</v>
      </c>
      <c r="N89" s="46">
        <v>2</v>
      </c>
      <c r="O89" s="46">
        <v>2</v>
      </c>
      <c r="P89" s="46">
        <v>2</v>
      </c>
      <c r="Q89" s="46">
        <v>2</v>
      </c>
      <c r="R89" s="46">
        <v>2</v>
      </c>
      <c r="S89" s="46">
        <v>2</v>
      </c>
      <c r="T89" s="46">
        <v>2</v>
      </c>
      <c r="U89" s="46">
        <v>2</v>
      </c>
      <c r="V89" s="46">
        <v>2</v>
      </c>
      <c r="W89" s="53">
        <v>0</v>
      </c>
      <c r="X89" s="46">
        <v>0</v>
      </c>
      <c r="Y89" s="46">
        <v>0</v>
      </c>
    </row>
    <row r="90" ht="16.5" spans="1:25">
      <c r="A90" s="75"/>
      <c r="B90" s="75"/>
      <c r="C90" s="76" t="s">
        <v>165</v>
      </c>
      <c r="D90" s="76"/>
      <c r="E90" s="77" t="s">
        <v>27</v>
      </c>
      <c r="F90" s="77"/>
      <c r="G90" s="46">
        <v>2</v>
      </c>
      <c r="H90" s="46">
        <v>2</v>
      </c>
      <c r="I90" s="46">
        <v>2</v>
      </c>
      <c r="J90" s="46">
        <v>2</v>
      </c>
      <c r="K90" s="46">
        <v>2</v>
      </c>
      <c r="L90" s="46">
        <v>2</v>
      </c>
      <c r="M90" s="46">
        <v>2</v>
      </c>
      <c r="N90" s="46">
        <v>2</v>
      </c>
      <c r="O90" s="46">
        <v>2</v>
      </c>
      <c r="P90" s="46">
        <v>2</v>
      </c>
      <c r="Q90" s="46">
        <v>2</v>
      </c>
      <c r="R90" s="46">
        <v>2</v>
      </c>
      <c r="S90" s="46">
        <v>2</v>
      </c>
      <c r="T90" s="46">
        <v>2</v>
      </c>
      <c r="U90" s="46">
        <v>2</v>
      </c>
      <c r="V90" s="46">
        <v>2</v>
      </c>
      <c r="W90" s="53">
        <v>0</v>
      </c>
      <c r="X90" s="46">
        <v>0</v>
      </c>
      <c r="Y90" s="46">
        <v>0</v>
      </c>
    </row>
    <row r="91" ht="16.5" spans="1:25">
      <c r="A91" s="75"/>
      <c r="B91" s="75"/>
      <c r="C91" s="41" t="s">
        <v>166</v>
      </c>
      <c r="D91" s="43"/>
      <c r="E91" s="77" t="s">
        <v>27</v>
      </c>
      <c r="F91" s="77"/>
      <c r="G91" s="46">
        <v>2</v>
      </c>
      <c r="H91" s="46">
        <v>2</v>
      </c>
      <c r="I91" s="46">
        <v>2</v>
      </c>
      <c r="J91" s="46">
        <v>2</v>
      </c>
      <c r="K91" s="46">
        <v>2</v>
      </c>
      <c r="L91" s="46">
        <v>2</v>
      </c>
      <c r="M91" s="46">
        <v>2</v>
      </c>
      <c r="N91" s="46">
        <v>2</v>
      </c>
      <c r="O91" s="46">
        <v>2</v>
      </c>
      <c r="P91" s="46">
        <v>2</v>
      </c>
      <c r="Q91" s="46">
        <v>2</v>
      </c>
      <c r="R91" s="46">
        <v>2</v>
      </c>
      <c r="S91" s="46">
        <v>2</v>
      </c>
      <c r="T91" s="46">
        <v>2</v>
      </c>
      <c r="U91" s="46">
        <v>2</v>
      </c>
      <c r="V91" s="46">
        <v>2</v>
      </c>
      <c r="W91" s="53">
        <v>0</v>
      </c>
      <c r="X91" s="46">
        <v>0</v>
      </c>
      <c r="Y91" s="46">
        <v>0</v>
      </c>
    </row>
    <row r="92" ht="16.5" spans="1:25">
      <c r="A92" s="75"/>
      <c r="B92" s="75"/>
      <c r="C92" s="76" t="s">
        <v>167</v>
      </c>
      <c r="D92" s="76"/>
      <c r="E92" s="77" t="s">
        <v>27</v>
      </c>
      <c r="F92" s="77"/>
      <c r="G92" s="46">
        <v>2</v>
      </c>
      <c r="H92" s="46">
        <v>2</v>
      </c>
      <c r="I92" s="46">
        <v>2</v>
      </c>
      <c r="J92" s="46">
        <v>2</v>
      </c>
      <c r="K92" s="46">
        <v>2</v>
      </c>
      <c r="L92" s="46">
        <v>2</v>
      </c>
      <c r="M92" s="46">
        <v>2</v>
      </c>
      <c r="N92" s="46">
        <v>2</v>
      </c>
      <c r="O92" s="46">
        <v>2</v>
      </c>
      <c r="P92" s="46">
        <v>2</v>
      </c>
      <c r="Q92" s="46">
        <v>2</v>
      </c>
      <c r="R92" s="46">
        <v>2</v>
      </c>
      <c r="S92" s="46">
        <v>2</v>
      </c>
      <c r="T92" s="46">
        <v>2</v>
      </c>
      <c r="U92" s="46">
        <v>2</v>
      </c>
      <c r="V92" s="46">
        <v>2</v>
      </c>
      <c r="W92" s="87">
        <v>0</v>
      </c>
      <c r="X92" s="53">
        <v>0</v>
      </c>
      <c r="Y92" s="46">
        <v>0</v>
      </c>
    </row>
    <row r="93" ht="16.5" spans="1:25">
      <c r="A93" s="75"/>
      <c r="B93" s="75" t="s">
        <v>168</v>
      </c>
      <c r="C93" s="76" t="s">
        <v>169</v>
      </c>
      <c r="D93" s="76"/>
      <c r="E93" s="77" t="s">
        <v>25</v>
      </c>
      <c r="F93" s="77"/>
      <c r="G93" s="46">
        <v>5</v>
      </c>
      <c r="H93" s="46">
        <v>5</v>
      </c>
      <c r="I93" s="46">
        <v>5</v>
      </c>
      <c r="J93" s="46">
        <v>5</v>
      </c>
      <c r="K93" s="46">
        <v>5</v>
      </c>
      <c r="L93" s="46">
        <v>5</v>
      </c>
      <c r="M93" s="46">
        <v>5</v>
      </c>
      <c r="N93" s="46">
        <v>5</v>
      </c>
      <c r="O93" s="46">
        <v>5</v>
      </c>
      <c r="P93" s="46">
        <v>5</v>
      </c>
      <c r="Q93" s="46">
        <v>5</v>
      </c>
      <c r="R93" s="46">
        <v>5</v>
      </c>
      <c r="S93" s="46">
        <v>5</v>
      </c>
      <c r="T93" s="46">
        <v>5</v>
      </c>
      <c r="U93" s="46">
        <v>5</v>
      </c>
      <c r="V93" s="46">
        <v>5</v>
      </c>
      <c r="W93" s="46">
        <v>5</v>
      </c>
      <c r="X93" s="46">
        <v>5</v>
      </c>
      <c r="Y93" s="53">
        <v>0</v>
      </c>
    </row>
    <row r="94" ht="16.5" spans="1:25">
      <c r="A94" s="75"/>
      <c r="B94" s="75"/>
      <c r="C94" s="76" t="s">
        <v>170</v>
      </c>
      <c r="D94" s="76"/>
      <c r="E94" s="77" t="s">
        <v>25</v>
      </c>
      <c r="F94" s="77"/>
      <c r="G94" s="46">
        <v>5</v>
      </c>
      <c r="H94" s="46">
        <v>5</v>
      </c>
      <c r="I94" s="46">
        <v>5</v>
      </c>
      <c r="J94" s="46">
        <v>5</v>
      </c>
      <c r="K94" s="46">
        <v>5</v>
      </c>
      <c r="L94" s="46">
        <v>5</v>
      </c>
      <c r="M94" s="46">
        <v>5</v>
      </c>
      <c r="N94" s="46">
        <v>5</v>
      </c>
      <c r="O94" s="46">
        <v>5</v>
      </c>
      <c r="P94" s="46">
        <v>5</v>
      </c>
      <c r="Q94" s="46">
        <v>5</v>
      </c>
      <c r="R94" s="46">
        <v>5</v>
      </c>
      <c r="S94" s="46">
        <v>5</v>
      </c>
      <c r="T94" s="46">
        <v>5</v>
      </c>
      <c r="U94" s="46">
        <v>5</v>
      </c>
      <c r="V94" s="46">
        <v>5</v>
      </c>
      <c r="W94" s="46">
        <v>5</v>
      </c>
      <c r="X94" s="46">
        <v>5</v>
      </c>
      <c r="Y94" s="53">
        <v>0</v>
      </c>
    </row>
    <row r="95" ht="16.5" spans="1:25">
      <c r="A95" s="75"/>
      <c r="B95" s="85" t="s">
        <v>19</v>
      </c>
      <c r="C95" s="85"/>
      <c r="D95" s="85"/>
      <c r="E95" s="86" t="s">
        <v>12</v>
      </c>
      <c r="F95" s="86"/>
      <c r="G95" s="77">
        <f>SUM(G16:G94)</f>
        <v>157</v>
      </c>
      <c r="H95" s="77"/>
      <c r="I95" s="46">
        <f>SUM(I16:I94)</f>
        <v>165</v>
      </c>
      <c r="J95" s="46">
        <f>SUM(J16:J94)</f>
        <v>145</v>
      </c>
      <c r="K95" s="46">
        <f>SUM(K16:K94)-K18</f>
        <v>145</v>
      </c>
      <c r="L95" s="46">
        <f>SUM(L16:L94)</f>
        <v>127</v>
      </c>
      <c r="M95" s="46">
        <f>SUM(M16:M94)</f>
        <v>126</v>
      </c>
      <c r="N95" s="46">
        <f>SUM(N16:N94)</f>
        <v>115</v>
      </c>
      <c r="O95" s="46">
        <f>SUM(O16:O94)-O31</f>
        <v>113</v>
      </c>
      <c r="P95" s="46">
        <f>SUM(P16:P94)</f>
        <v>109</v>
      </c>
      <c r="Q95" s="46">
        <f>SUM(Q16:Q94)</f>
        <v>97</v>
      </c>
      <c r="R95" s="46">
        <f>SUM(R16:R94)-R43</f>
        <v>95</v>
      </c>
      <c r="S95" s="46">
        <f>SUM(S16:S94)-S45</f>
        <v>77</v>
      </c>
      <c r="T95" s="46">
        <f t="shared" ref="T95:AA95" si="0">SUM(T16:T94)</f>
        <v>53</v>
      </c>
      <c r="U95" s="46">
        <f t="shared" si="0"/>
        <v>36</v>
      </c>
      <c r="V95" s="46">
        <f t="shared" si="0"/>
        <v>25</v>
      </c>
      <c r="W95" s="46">
        <f t="shared" si="0"/>
        <v>10</v>
      </c>
      <c r="X95" s="46">
        <f t="shared" si="0"/>
        <v>10</v>
      </c>
      <c r="Y95" s="46">
        <f t="shared" si="0"/>
        <v>0</v>
      </c>
    </row>
    <row r="96" ht="16.5" spans="1:25">
      <c r="A96" s="75"/>
      <c r="B96" s="85"/>
      <c r="C96" s="85"/>
      <c r="D96" s="85"/>
      <c r="E96" s="86" t="s">
        <v>13</v>
      </c>
      <c r="F96" s="86"/>
      <c r="G96" s="77">
        <f>SUM(H16:H94)</f>
        <v>164</v>
      </c>
      <c r="H96" s="77"/>
      <c r="I96" s="46">
        <f>SUM(I16:I94)</f>
        <v>165</v>
      </c>
      <c r="J96" s="46">
        <f>SUM(J16:J94)+K18</f>
        <v>147</v>
      </c>
      <c r="K96" s="46">
        <f>SUM(K16:K94)-K18</f>
        <v>145</v>
      </c>
      <c r="L96" s="46">
        <f>SUM(L16:L94)</f>
        <v>127</v>
      </c>
      <c r="M96" s="46">
        <f>SUM(M16:M94)</f>
        <v>126</v>
      </c>
      <c r="N96" s="46">
        <f>SUM(N16:N94)+O31</f>
        <v>115</v>
      </c>
      <c r="O96" s="46">
        <f>SUM(O16:O94)-O31</f>
        <v>113</v>
      </c>
      <c r="P96" s="46">
        <f>SUM(P16:P94)-P34</f>
        <v>107</v>
      </c>
      <c r="Q96" s="46">
        <f>SUM(Q16:Q94)+R43</f>
        <v>97</v>
      </c>
      <c r="R96" s="46">
        <f>SUM(R16:R94)-R43+S45</f>
        <v>95</v>
      </c>
      <c r="S96" s="46">
        <f>SUM(S16:S94)-S45</f>
        <v>77</v>
      </c>
      <c r="T96" s="46">
        <f>SUM(T16:T94)-T49</f>
        <v>53</v>
      </c>
      <c r="U96" s="46">
        <f>SUM(U16:U94)</f>
        <v>36</v>
      </c>
      <c r="V96" s="46">
        <f>SUM(V16:V94)-V55</f>
        <v>25</v>
      </c>
      <c r="W96" s="46">
        <f>SUM(W16:W94)</f>
        <v>10</v>
      </c>
      <c r="X96" s="46">
        <f>SUM(X16:X94)</f>
        <v>10</v>
      </c>
      <c r="Y96" s="46">
        <f>SUM(Y16:Y94)</f>
        <v>0</v>
      </c>
    </row>
    <row r="117" spans="3:4">
      <c r="C117" s="80"/>
      <c r="D117" s="80"/>
    </row>
  </sheetData>
  <mergeCells count="177">
    <mergeCell ref="A1:B1"/>
    <mergeCell ref="A2:B2"/>
    <mergeCell ref="A3:B3"/>
    <mergeCell ref="A4:B4"/>
    <mergeCell ref="B6:E6"/>
    <mergeCell ref="B13:C13"/>
    <mergeCell ref="C15:D15"/>
    <mergeCell ref="E15:F15"/>
    <mergeCell ref="B16:D16"/>
    <mergeCell ref="E16:F16"/>
    <mergeCell ref="B17:D17"/>
    <mergeCell ref="E17:F17"/>
    <mergeCell ref="B18:D18"/>
    <mergeCell ref="E18:F18"/>
    <mergeCell ref="B19:D19"/>
    <mergeCell ref="E19:F19"/>
    <mergeCell ref="C20:D20"/>
    <mergeCell ref="E20:F20"/>
    <mergeCell ref="C21:D21"/>
    <mergeCell ref="E21:F21"/>
    <mergeCell ref="C22:D22"/>
    <mergeCell ref="E22:F22"/>
    <mergeCell ref="C23:D23"/>
    <mergeCell ref="E23:F23"/>
    <mergeCell ref="C24:D24"/>
    <mergeCell ref="E24:F24"/>
    <mergeCell ref="C25:D25"/>
    <mergeCell ref="E25:F25"/>
    <mergeCell ref="C26:D26"/>
    <mergeCell ref="E26:F26"/>
    <mergeCell ref="E27:F27"/>
    <mergeCell ref="E28:F28"/>
    <mergeCell ref="C29:D29"/>
    <mergeCell ref="E29:F29"/>
    <mergeCell ref="C30:D30"/>
    <mergeCell ref="E30:F30"/>
    <mergeCell ref="C31:D31"/>
    <mergeCell ref="E31:F31"/>
    <mergeCell ref="C32:D32"/>
    <mergeCell ref="E32:F32"/>
    <mergeCell ref="C33:D33"/>
    <mergeCell ref="E33:F33"/>
    <mergeCell ref="C34:D34"/>
    <mergeCell ref="E34:F34"/>
    <mergeCell ref="C35:D35"/>
    <mergeCell ref="E35:F35"/>
    <mergeCell ref="C36:D36"/>
    <mergeCell ref="E36:F36"/>
    <mergeCell ref="C37:D37"/>
    <mergeCell ref="E37:F37"/>
    <mergeCell ref="C38:D38"/>
    <mergeCell ref="E38:F38"/>
    <mergeCell ref="C39:D39"/>
    <mergeCell ref="E39:F39"/>
    <mergeCell ref="C40:D40"/>
    <mergeCell ref="E40:F40"/>
    <mergeCell ref="E41:F41"/>
    <mergeCell ref="C42:D42"/>
    <mergeCell ref="E42:F42"/>
    <mergeCell ref="C43:D43"/>
    <mergeCell ref="E43:F43"/>
    <mergeCell ref="C44:D44"/>
    <mergeCell ref="E44:F44"/>
    <mergeCell ref="C45:D45"/>
    <mergeCell ref="E45:F45"/>
    <mergeCell ref="C46:D46"/>
    <mergeCell ref="E46:F46"/>
    <mergeCell ref="C47:D47"/>
    <mergeCell ref="E47:F47"/>
    <mergeCell ref="C48:D48"/>
    <mergeCell ref="E48:F48"/>
    <mergeCell ref="C49:D49"/>
    <mergeCell ref="E49:F49"/>
    <mergeCell ref="C50:D50"/>
    <mergeCell ref="E50:F50"/>
    <mergeCell ref="C51:D51"/>
    <mergeCell ref="E51:F51"/>
    <mergeCell ref="C52:D52"/>
    <mergeCell ref="E52:F52"/>
    <mergeCell ref="C53:D53"/>
    <mergeCell ref="E53:F53"/>
    <mergeCell ref="C54:D54"/>
    <mergeCell ref="E54:F54"/>
    <mergeCell ref="C55:D55"/>
    <mergeCell ref="E55:F55"/>
    <mergeCell ref="C56:D56"/>
    <mergeCell ref="E56:F56"/>
    <mergeCell ref="C57:D57"/>
    <mergeCell ref="E57:F57"/>
    <mergeCell ref="C58:D58"/>
    <mergeCell ref="E58:F58"/>
    <mergeCell ref="C59:D59"/>
    <mergeCell ref="E59:F59"/>
    <mergeCell ref="C60:D60"/>
    <mergeCell ref="E60:F60"/>
    <mergeCell ref="C61:D61"/>
    <mergeCell ref="E61:F61"/>
    <mergeCell ref="C62:D62"/>
    <mergeCell ref="E62:F62"/>
    <mergeCell ref="C63:D63"/>
    <mergeCell ref="E63:F63"/>
    <mergeCell ref="C64:D64"/>
    <mergeCell ref="E64:F64"/>
    <mergeCell ref="C65:D65"/>
    <mergeCell ref="E65:F65"/>
    <mergeCell ref="C66:D66"/>
    <mergeCell ref="E66:F66"/>
    <mergeCell ref="C67:D67"/>
    <mergeCell ref="E67:F67"/>
    <mergeCell ref="C68:D68"/>
    <mergeCell ref="E68:F68"/>
    <mergeCell ref="C69:D69"/>
    <mergeCell ref="E69:F69"/>
    <mergeCell ref="C70:D70"/>
    <mergeCell ref="E70:F70"/>
    <mergeCell ref="C71:D71"/>
    <mergeCell ref="E71:F71"/>
    <mergeCell ref="C72:D72"/>
    <mergeCell ref="E72:F72"/>
    <mergeCell ref="C73:D73"/>
    <mergeCell ref="E73:F73"/>
    <mergeCell ref="C74:D74"/>
    <mergeCell ref="E74:F74"/>
    <mergeCell ref="C75:D75"/>
    <mergeCell ref="E75:F75"/>
    <mergeCell ref="C76:D76"/>
    <mergeCell ref="E76:F76"/>
    <mergeCell ref="C77:D77"/>
    <mergeCell ref="E77:F77"/>
    <mergeCell ref="C78:D78"/>
    <mergeCell ref="E78:F78"/>
    <mergeCell ref="C79:D79"/>
    <mergeCell ref="E79:F79"/>
    <mergeCell ref="C80:D80"/>
    <mergeCell ref="E80:F80"/>
    <mergeCell ref="C81:D81"/>
    <mergeCell ref="E81:F81"/>
    <mergeCell ref="C82:D82"/>
    <mergeCell ref="E82:F82"/>
    <mergeCell ref="C83:D83"/>
    <mergeCell ref="E83:F83"/>
    <mergeCell ref="C84:D84"/>
    <mergeCell ref="E84:F84"/>
    <mergeCell ref="C85:D85"/>
    <mergeCell ref="E85:F85"/>
    <mergeCell ref="C86:D86"/>
    <mergeCell ref="E86:F86"/>
    <mergeCell ref="C87:D87"/>
    <mergeCell ref="E87:F87"/>
    <mergeCell ref="C88:D88"/>
    <mergeCell ref="E88:F88"/>
    <mergeCell ref="C89:D89"/>
    <mergeCell ref="E89:F89"/>
    <mergeCell ref="C90:D90"/>
    <mergeCell ref="E90:F90"/>
    <mergeCell ref="C91:D91"/>
    <mergeCell ref="E91:F91"/>
    <mergeCell ref="C92:D92"/>
    <mergeCell ref="E92:F92"/>
    <mergeCell ref="C93:D93"/>
    <mergeCell ref="E93:F93"/>
    <mergeCell ref="C94:D94"/>
    <mergeCell ref="E94:F94"/>
    <mergeCell ref="E95:F95"/>
    <mergeCell ref="G95:H95"/>
    <mergeCell ref="E96:F96"/>
    <mergeCell ref="G96:H96"/>
    <mergeCell ref="C117:D117"/>
    <mergeCell ref="A16:A96"/>
    <mergeCell ref="B20:B31"/>
    <mergeCell ref="B32:B43"/>
    <mergeCell ref="B44:B64"/>
    <mergeCell ref="B65:B74"/>
    <mergeCell ref="B75:B84"/>
    <mergeCell ref="B85:B92"/>
    <mergeCell ref="B93:B94"/>
    <mergeCell ref="B95:D96"/>
  </mergeCells>
  <pageMargins left="0.7" right="0.7" top="0.75" bottom="0.75" header="0.3" footer="0.3"/>
  <pageSetup paperSize="1" orientation="portrait" horizontalDpi="1200" verticalDpi="1200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106"/>
  <sheetViews>
    <sheetView zoomScale="130" zoomScaleNormal="130" topLeftCell="C65" workbookViewId="0">
      <selection activeCell="S115" sqref="S115"/>
    </sheetView>
  </sheetViews>
  <sheetFormatPr defaultColWidth="9.1047619047619" defaultRowHeight="16.5"/>
  <cols>
    <col min="1" max="1" width="19.552380952381" style="17" customWidth="1"/>
    <col min="2" max="2" width="19" style="17" customWidth="1"/>
    <col min="3" max="3" width="54.6666666666667" style="17" customWidth="1"/>
    <col min="4" max="4" width="11.552380952381" style="17" customWidth="1"/>
    <col min="5" max="5" width="9.55238095238095" style="17" customWidth="1"/>
    <col min="6" max="6" width="19.3333333333333" style="17" customWidth="1"/>
    <col min="7" max="7" width="6" style="17" customWidth="1"/>
    <col min="8" max="8" width="6.1047619047619" style="17" customWidth="1"/>
    <col min="9" max="12" width="6" style="17" customWidth="1"/>
    <col min="13" max="13" width="6.1047619047619" style="17" customWidth="1"/>
    <col min="14" max="17" width="6" style="17" customWidth="1"/>
    <col min="18" max="18" width="6.1047619047619" style="17" customWidth="1"/>
    <col min="19" max="21" width="6" style="17" customWidth="1"/>
    <col min="22" max="24" width="6.1047619047619" style="17" customWidth="1"/>
    <col min="25" max="26" width="6" style="17" customWidth="1"/>
    <col min="27" max="27" width="6.1047619047619" style="17" customWidth="1"/>
    <col min="28" max="28" width="6" style="17" customWidth="1"/>
    <col min="29" max="16384" width="9.1047619047619" style="17"/>
  </cols>
  <sheetData>
    <row r="1" ht="33.75" spans="1:6">
      <c r="A1" s="18" t="s">
        <v>0</v>
      </c>
      <c r="B1" s="19"/>
      <c r="C1" s="20" t="s">
        <v>1</v>
      </c>
      <c r="E1" s="21"/>
      <c r="F1" s="22" t="s">
        <v>99</v>
      </c>
    </row>
    <row r="2" ht="17.25" spans="1:6">
      <c r="A2" s="18" t="s">
        <v>3</v>
      </c>
      <c r="B2" s="19"/>
      <c r="C2" s="23" t="s">
        <v>171</v>
      </c>
      <c r="E2" s="24"/>
      <c r="F2" s="25" t="s">
        <v>101</v>
      </c>
    </row>
    <row r="3" ht="17.25" spans="1:6">
      <c r="A3" s="18" t="s">
        <v>6</v>
      </c>
      <c r="B3" s="19"/>
      <c r="C3" s="26">
        <v>45767</v>
      </c>
      <c r="E3" s="27"/>
      <c r="F3" s="25" t="s">
        <v>5</v>
      </c>
    </row>
    <row r="4" ht="18" customHeight="1" spans="1:6">
      <c r="A4" s="18" t="s">
        <v>8</v>
      </c>
      <c r="B4" s="19"/>
      <c r="C4" s="26">
        <v>45786</v>
      </c>
      <c r="E4" s="28"/>
      <c r="F4" s="25" t="s">
        <v>102</v>
      </c>
    </row>
    <row r="5" ht="18" customHeight="1" spans="5:6">
      <c r="E5" s="29"/>
      <c r="F5" s="30" t="s">
        <v>7</v>
      </c>
    </row>
    <row r="6" ht="17.25" spans="2:5">
      <c r="B6" s="31" t="s">
        <v>172</v>
      </c>
      <c r="C6" s="31"/>
      <c r="D6" s="31"/>
      <c r="E6" s="32"/>
    </row>
    <row r="7" ht="17.25" spans="2:5">
      <c r="B7" s="33" t="s">
        <v>10</v>
      </c>
      <c r="C7" s="33" t="s">
        <v>11</v>
      </c>
      <c r="D7" s="33" t="s">
        <v>12</v>
      </c>
      <c r="E7" s="33" t="s">
        <v>13</v>
      </c>
    </row>
    <row r="8" ht="17.25" spans="2:5">
      <c r="B8" s="34">
        <v>1</v>
      </c>
      <c r="C8" s="23" t="s">
        <v>14</v>
      </c>
      <c r="D8" s="23">
        <f ca="1">SUMIF($E$16:$F$104,"Nhật",$G$16:$G$104)+SUMIF($E$16:$F$104,"All team",$G$16:$G$104)/5+SUMIF($E$16:$F$104,"Thanh,Nhật",$G$16:$G$104)/2</f>
        <v>25</v>
      </c>
      <c r="E8" s="23">
        <f ca="1">SUMIF($E$16:$F$104,"Nhật",$H$16:$H$104)+SUMIF($E$16:$F$104,"All team",$H$16:$H$104)/5+SUMIF($E$16:$F$104,"Thanh,Nhật",$H$16:$H$104)/2</f>
        <v>18</v>
      </c>
    </row>
    <row r="9" ht="17.25" spans="2:5">
      <c r="B9" s="34">
        <v>2</v>
      </c>
      <c r="C9" s="23" t="s">
        <v>15</v>
      </c>
      <c r="D9" s="23">
        <f ca="1">SUMIF($E$16:$F$104,"Thắng",$G$16:$G$104)+SUMIF($E$16:$F$104,"All team",$G$16:$G$104)/5+SUMIF($E$16:$F$104,"Thắng,Sơn",$G$16:$G$104)/2+SUMIF($E$16:$F$104,"Thắng,Sơn,Nguyên",$G$16:$G$104)/3</f>
        <v>17.3333333333333</v>
      </c>
      <c r="E9" s="23">
        <f ca="1">SUMIF($E$16:$F$104,"Thắng",$H$16:$H$104)+SUMIF($E$16:$F$104,"All team",$H$16:$H$104)/5+SUMIF($E$16:$F$104,"Thắng,Sơn",$H$16:$H$104)/2+SUMIF($E$16:$F$104,"Thắng,Sơn,Nguyên",$H$16:$H$104)/3</f>
        <v>16.3333333333333</v>
      </c>
    </row>
    <row r="10" ht="17.25" spans="2:5">
      <c r="B10" s="34">
        <v>3</v>
      </c>
      <c r="C10" s="23" t="s">
        <v>16</v>
      </c>
      <c r="D10" s="23">
        <f ca="1">SUMIF($E$16:$F$104,"Nguyên",$G$16:$G$104)+SUMIF($E$16:$F$104,"All team",$G$16:$G$104)/5++SUMIF($E$16:$F$104,"Nguyên,Sơn",$G$16:$G$104)/2+SUMIF($E$16:$F$104,"Thắng,Sơn,Nguyên",$G$16:$G$104)/3</f>
        <v>25.8333333333333</v>
      </c>
      <c r="E10" s="23">
        <f ca="1">SUMIF($E$16:$F$104,"Nguyên",$H$16:$H$104)+SUMIF($E$16:$F$104,"All team",$H$16:$H$104)/5+SUMIF($E$16:$F$104,"Nguyên,Sơn",$H$16:$H$104)/2+SUMIF($E$16:$F$104,"Thắng,Sơn,Nguyên",$H$16:$H$104)/3</f>
        <v>25.8333333333333</v>
      </c>
    </row>
    <row r="11" ht="17.25" spans="2:5">
      <c r="B11" s="34">
        <v>4</v>
      </c>
      <c r="C11" s="23" t="s">
        <v>17</v>
      </c>
      <c r="D11" s="23">
        <f ca="1">SUMIF($E$16:$F$104,"Thanh",$G$16:$G$104)+SUMIF($E$16:$F$104,"All team",$G$16:$G$104)/5+SUMIF($E$16:$F$104,"Thanh,Nhật",$G$16:$G$104)/2</f>
        <v>74</v>
      </c>
      <c r="E11" s="23">
        <f ca="1">SUMIF($E$16:$F$104,"Thanh",$H$16:$H$104)+SUMIF($E$16:$F$104,"ALL team",$H$16:$H$104)/5+SUMIF($E$16:$F$104,"Thanh,Nhật",$H$16:$H$104)/2</f>
        <v>67</v>
      </c>
    </row>
    <row r="12" ht="17.25" spans="2:5">
      <c r="B12" s="34">
        <v>5</v>
      </c>
      <c r="C12" s="23" t="s">
        <v>18</v>
      </c>
      <c r="D12" s="23">
        <f ca="1">SUMIF($E$16:$F$104,"Sơn",$G$16:$G$104)+SUMIF($E$16:$F$104,"All team",$G$16:$G$104)/5+SUMIF($E$16:$F$104,"Nguyên,Sơn",$G$16:$G$104)/2+SUMIF($E$16:$F$104,"Thắng,Sơn",$G$16:$G$104)/2+SUMIF($E$16:$F$104,"Thắng,Sơn,Nguyên",$G$16:$G$104)/3</f>
        <v>38.8333333333333</v>
      </c>
      <c r="E12" s="23">
        <f ca="1">SUMIF($E$16:$F$104,"Sơn",$H$16:$H$104)+SUMIF($E$16:$F$104,"All team",$H$16:$H$104)/5+SUMIF($E$16:$F$104,"Nguyên,Sơn",$H$16:$H$104)/2+SUMIF($E$16:$F$104,"Thắng,Sơn",$H$16:$H$104)/2+SUMIF($E$16:$F$104,"Thắng,Sơn,Nguyên",$H$16:$H$104)/3</f>
        <v>35.8333333333333</v>
      </c>
    </row>
    <row r="13" ht="17.25" spans="2:5">
      <c r="B13" s="31" t="s">
        <v>19</v>
      </c>
      <c r="C13" s="31"/>
      <c r="D13" s="35">
        <f ca="1">SUM(D8:D12)</f>
        <v>181</v>
      </c>
      <c r="E13" s="35">
        <f ca="1">SUM(E8:E12)</f>
        <v>163</v>
      </c>
    </row>
    <row r="15" ht="63.75" customHeight="1" spans="1:29">
      <c r="A15" s="36" t="s">
        <v>20</v>
      </c>
      <c r="B15" s="36" t="s">
        <v>21</v>
      </c>
      <c r="C15" s="37" t="s">
        <v>22</v>
      </c>
      <c r="D15" s="38"/>
      <c r="E15" s="37" t="s">
        <v>23</v>
      </c>
      <c r="F15" s="38"/>
      <c r="G15" s="39" t="s">
        <v>12</v>
      </c>
      <c r="H15" s="39" t="s">
        <v>13</v>
      </c>
      <c r="I15" s="52">
        <v>45767</v>
      </c>
      <c r="J15" s="52">
        <v>45768</v>
      </c>
      <c r="K15" s="52">
        <v>45769</v>
      </c>
      <c r="L15" s="52">
        <v>45770</v>
      </c>
      <c r="M15" s="52">
        <v>45771</v>
      </c>
      <c r="N15" s="52">
        <v>45772</v>
      </c>
      <c r="O15" s="52">
        <v>45773</v>
      </c>
      <c r="P15" s="52">
        <v>45774</v>
      </c>
      <c r="Q15" s="52">
        <v>45775</v>
      </c>
      <c r="R15" s="52">
        <v>45776</v>
      </c>
      <c r="S15" s="52">
        <v>45777</v>
      </c>
      <c r="T15" s="52">
        <v>45778</v>
      </c>
      <c r="U15" s="52">
        <v>45779</v>
      </c>
      <c r="V15" s="52">
        <v>45780</v>
      </c>
      <c r="W15" s="52">
        <v>45781</v>
      </c>
      <c r="X15" s="52">
        <v>45782</v>
      </c>
      <c r="Y15" s="52">
        <v>45783</v>
      </c>
      <c r="Z15" s="52">
        <v>45784</v>
      </c>
      <c r="AA15" s="52">
        <v>45785</v>
      </c>
      <c r="AB15" s="52">
        <v>45786</v>
      </c>
      <c r="AC15" s="52">
        <v>45787</v>
      </c>
    </row>
    <row r="16" spans="1:29">
      <c r="A16" s="40" t="s">
        <v>171</v>
      </c>
      <c r="B16" s="41" t="s">
        <v>24</v>
      </c>
      <c r="C16" s="42"/>
      <c r="D16" s="43"/>
      <c r="E16" s="44" t="s">
        <v>25</v>
      </c>
      <c r="F16" s="45"/>
      <c r="G16" s="46">
        <v>10</v>
      </c>
      <c r="H16" s="46">
        <v>10</v>
      </c>
      <c r="I16" s="46">
        <v>10</v>
      </c>
      <c r="J16" s="53">
        <v>0</v>
      </c>
      <c r="K16" s="46">
        <v>0</v>
      </c>
      <c r="L16" s="46">
        <v>0</v>
      </c>
      <c r="M16" s="46">
        <v>0</v>
      </c>
      <c r="N16" s="46">
        <v>0</v>
      </c>
      <c r="O16" s="46">
        <v>0</v>
      </c>
      <c r="P16" s="46">
        <v>0</v>
      </c>
      <c r="Q16" s="46">
        <v>0</v>
      </c>
      <c r="R16" s="46">
        <v>0</v>
      </c>
      <c r="S16" s="46">
        <v>0</v>
      </c>
      <c r="T16" s="46">
        <v>0</v>
      </c>
      <c r="U16" s="46">
        <v>0</v>
      </c>
      <c r="V16" s="46">
        <v>0</v>
      </c>
      <c r="W16" s="46">
        <v>0</v>
      </c>
      <c r="X16" s="46">
        <v>0</v>
      </c>
      <c r="Y16" s="46">
        <v>0</v>
      </c>
      <c r="Z16" s="46">
        <v>0</v>
      </c>
      <c r="AA16" s="46">
        <v>0</v>
      </c>
      <c r="AB16" s="46">
        <v>0</v>
      </c>
      <c r="AC16" s="46">
        <v>0</v>
      </c>
    </row>
    <row r="17" spans="1:29">
      <c r="A17" s="47"/>
      <c r="B17" s="41" t="s">
        <v>173</v>
      </c>
      <c r="C17" s="42"/>
      <c r="D17" s="43"/>
      <c r="E17" s="44" t="s">
        <v>27</v>
      </c>
      <c r="F17" s="45"/>
      <c r="G17" s="46">
        <v>2</v>
      </c>
      <c r="H17" s="46">
        <v>2</v>
      </c>
      <c r="I17" s="46">
        <v>2</v>
      </c>
      <c r="J17" s="46">
        <v>1</v>
      </c>
      <c r="K17" s="53">
        <v>0</v>
      </c>
      <c r="L17" s="46">
        <v>0</v>
      </c>
      <c r="M17" s="46">
        <v>0</v>
      </c>
      <c r="N17" s="46">
        <v>0</v>
      </c>
      <c r="O17" s="46">
        <v>0</v>
      </c>
      <c r="P17" s="46">
        <v>0</v>
      </c>
      <c r="Q17" s="46">
        <v>0</v>
      </c>
      <c r="R17" s="46">
        <v>0</v>
      </c>
      <c r="S17" s="46">
        <v>0</v>
      </c>
      <c r="T17" s="46">
        <v>0</v>
      </c>
      <c r="U17" s="46">
        <v>0</v>
      </c>
      <c r="V17" s="46">
        <v>0</v>
      </c>
      <c r="W17" s="46">
        <v>0</v>
      </c>
      <c r="X17" s="46">
        <v>0</v>
      </c>
      <c r="Y17" s="46">
        <v>0</v>
      </c>
      <c r="Z17" s="46">
        <v>0</v>
      </c>
      <c r="AA17" s="46">
        <v>0</v>
      </c>
      <c r="AB17" s="46">
        <v>0</v>
      </c>
      <c r="AC17" s="46">
        <v>0</v>
      </c>
    </row>
    <row r="18" spans="1:29">
      <c r="A18" s="47"/>
      <c r="B18" s="44"/>
      <c r="C18" s="48"/>
      <c r="D18" s="45"/>
      <c r="E18" s="44"/>
      <c r="F18" s="45"/>
      <c r="G18" s="46"/>
      <c r="H18" s="46"/>
      <c r="I18" s="46"/>
      <c r="J18" s="46"/>
      <c r="K18" s="54">
        <v>1</v>
      </c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</row>
    <row r="19" spans="1:29">
      <c r="A19" s="47"/>
      <c r="B19" s="41" t="s">
        <v>28</v>
      </c>
      <c r="C19" s="42"/>
      <c r="D19" s="43"/>
      <c r="E19" s="44"/>
      <c r="F19" s="45"/>
      <c r="G19" s="46">
        <v>4</v>
      </c>
      <c r="H19" s="46">
        <v>2</v>
      </c>
      <c r="I19" s="46">
        <v>2</v>
      </c>
      <c r="J19" s="46">
        <v>2</v>
      </c>
      <c r="K19" s="53">
        <v>0</v>
      </c>
      <c r="L19" s="46">
        <v>0</v>
      </c>
      <c r="M19" s="46">
        <v>0</v>
      </c>
      <c r="N19" s="46">
        <v>0</v>
      </c>
      <c r="O19" s="46">
        <v>0</v>
      </c>
      <c r="P19" s="46">
        <v>0</v>
      </c>
      <c r="Q19" s="46">
        <v>0</v>
      </c>
      <c r="R19" s="46">
        <v>0</v>
      </c>
      <c r="S19" s="46">
        <v>0</v>
      </c>
      <c r="T19" s="46">
        <v>0</v>
      </c>
      <c r="U19" s="46">
        <v>0</v>
      </c>
      <c r="V19" s="46">
        <v>0</v>
      </c>
      <c r="W19" s="46">
        <v>0</v>
      </c>
      <c r="X19" s="46">
        <v>0</v>
      </c>
      <c r="Y19" s="46">
        <v>0</v>
      </c>
      <c r="Z19" s="46">
        <v>0</v>
      </c>
      <c r="AA19" s="46">
        <v>0</v>
      </c>
      <c r="AB19" s="46">
        <v>0</v>
      </c>
      <c r="AC19" s="46">
        <v>0</v>
      </c>
    </row>
    <row r="20" ht="17.25" customHeight="1" spans="1:29">
      <c r="A20" s="47"/>
      <c r="B20" s="40" t="s">
        <v>30</v>
      </c>
      <c r="C20" s="41" t="s">
        <v>174</v>
      </c>
      <c r="D20" s="43"/>
      <c r="E20" s="44" t="s">
        <v>27</v>
      </c>
      <c r="F20" s="45"/>
      <c r="G20" s="46">
        <v>2</v>
      </c>
      <c r="H20" s="46">
        <v>1</v>
      </c>
      <c r="I20" s="46">
        <v>1</v>
      </c>
      <c r="J20" s="46">
        <v>1</v>
      </c>
      <c r="K20" s="46">
        <v>1</v>
      </c>
      <c r="L20" s="53">
        <v>0</v>
      </c>
      <c r="M20" s="46">
        <v>0</v>
      </c>
      <c r="N20" s="46">
        <v>0</v>
      </c>
      <c r="O20" s="46">
        <v>0</v>
      </c>
      <c r="P20" s="46">
        <v>0</v>
      </c>
      <c r="Q20" s="46">
        <v>0</v>
      </c>
      <c r="R20" s="46">
        <v>0</v>
      </c>
      <c r="S20" s="46">
        <v>0</v>
      </c>
      <c r="T20" s="46">
        <v>0</v>
      </c>
      <c r="U20" s="46">
        <v>0</v>
      </c>
      <c r="V20" s="46">
        <v>0</v>
      </c>
      <c r="W20" s="46">
        <v>0</v>
      </c>
      <c r="X20" s="46">
        <v>0</v>
      </c>
      <c r="Y20" s="46">
        <v>0</v>
      </c>
      <c r="Z20" s="46">
        <v>0</v>
      </c>
      <c r="AA20" s="46">
        <v>0</v>
      </c>
      <c r="AB20" s="46">
        <v>0</v>
      </c>
      <c r="AC20" s="46">
        <v>0</v>
      </c>
    </row>
    <row r="21" spans="1:29">
      <c r="A21" s="47"/>
      <c r="B21" s="47"/>
      <c r="C21" s="41" t="s">
        <v>175</v>
      </c>
      <c r="D21" s="43"/>
      <c r="E21" s="44" t="s">
        <v>39</v>
      </c>
      <c r="F21" s="45"/>
      <c r="G21" s="46">
        <v>4</v>
      </c>
      <c r="H21" s="46">
        <v>2</v>
      </c>
      <c r="I21" s="46">
        <v>2</v>
      </c>
      <c r="J21" s="46">
        <v>2</v>
      </c>
      <c r="K21" s="46">
        <v>2</v>
      </c>
      <c r="L21" s="53">
        <v>0</v>
      </c>
      <c r="M21" s="46">
        <v>0</v>
      </c>
      <c r="N21" s="46">
        <v>0</v>
      </c>
      <c r="O21" s="46">
        <v>0</v>
      </c>
      <c r="P21" s="46">
        <v>0</v>
      </c>
      <c r="Q21" s="46">
        <v>0</v>
      </c>
      <c r="R21" s="46">
        <v>0</v>
      </c>
      <c r="S21" s="46">
        <v>0</v>
      </c>
      <c r="T21" s="46">
        <v>0</v>
      </c>
      <c r="U21" s="46">
        <v>0</v>
      </c>
      <c r="V21" s="46">
        <v>0</v>
      </c>
      <c r="W21" s="46">
        <v>0</v>
      </c>
      <c r="X21" s="46">
        <v>0</v>
      </c>
      <c r="Y21" s="46">
        <v>0</v>
      </c>
      <c r="Z21" s="46">
        <v>0</v>
      </c>
      <c r="AA21" s="46">
        <v>0</v>
      </c>
      <c r="AB21" s="46">
        <v>0</v>
      </c>
      <c r="AC21" s="46">
        <v>0</v>
      </c>
    </row>
    <row r="22" spans="1:29">
      <c r="A22" s="47"/>
      <c r="B22" s="47"/>
      <c r="C22" s="41" t="s">
        <v>176</v>
      </c>
      <c r="D22" s="43"/>
      <c r="E22" s="44" t="s">
        <v>27</v>
      </c>
      <c r="F22" s="45"/>
      <c r="G22" s="46">
        <v>3</v>
      </c>
      <c r="H22" s="46">
        <v>2</v>
      </c>
      <c r="I22" s="46">
        <v>2</v>
      </c>
      <c r="J22" s="46">
        <v>2</v>
      </c>
      <c r="K22" s="46">
        <v>2</v>
      </c>
      <c r="L22" s="53">
        <v>0</v>
      </c>
      <c r="M22" s="46">
        <v>0</v>
      </c>
      <c r="N22" s="46">
        <v>0</v>
      </c>
      <c r="O22" s="46">
        <v>0</v>
      </c>
      <c r="P22" s="46">
        <v>0</v>
      </c>
      <c r="Q22" s="46">
        <v>0</v>
      </c>
      <c r="R22" s="46">
        <v>0</v>
      </c>
      <c r="S22" s="46">
        <v>0</v>
      </c>
      <c r="T22" s="46">
        <v>0</v>
      </c>
      <c r="U22" s="46">
        <v>0</v>
      </c>
      <c r="V22" s="46">
        <v>0</v>
      </c>
      <c r="W22" s="46">
        <v>0</v>
      </c>
      <c r="X22" s="46">
        <v>0</v>
      </c>
      <c r="Y22" s="46">
        <v>0</v>
      </c>
      <c r="Z22" s="46">
        <v>0</v>
      </c>
      <c r="AA22" s="46">
        <v>0</v>
      </c>
      <c r="AB22" s="46">
        <v>0</v>
      </c>
      <c r="AC22" s="46">
        <v>0</v>
      </c>
    </row>
    <row r="23" spans="1:29">
      <c r="A23" s="47"/>
      <c r="B23" s="47"/>
      <c r="C23" s="41" t="s">
        <v>177</v>
      </c>
      <c r="D23" s="43"/>
      <c r="E23" s="44" t="s">
        <v>39</v>
      </c>
      <c r="F23" s="45"/>
      <c r="G23" s="46">
        <v>2</v>
      </c>
      <c r="H23" s="46">
        <v>1</v>
      </c>
      <c r="I23" s="46">
        <v>1</v>
      </c>
      <c r="J23" s="46">
        <v>1</v>
      </c>
      <c r="K23" s="46">
        <v>1</v>
      </c>
      <c r="L23" s="46">
        <v>1</v>
      </c>
      <c r="M23" s="53">
        <v>0</v>
      </c>
      <c r="N23" s="46">
        <v>0</v>
      </c>
      <c r="O23" s="46">
        <v>0</v>
      </c>
      <c r="P23" s="46">
        <v>0</v>
      </c>
      <c r="Q23" s="46">
        <v>0</v>
      </c>
      <c r="R23" s="46">
        <v>0</v>
      </c>
      <c r="S23" s="46">
        <v>0</v>
      </c>
      <c r="T23" s="46">
        <v>0</v>
      </c>
      <c r="U23" s="46">
        <v>0</v>
      </c>
      <c r="V23" s="46">
        <v>0</v>
      </c>
      <c r="W23" s="46">
        <v>0</v>
      </c>
      <c r="X23" s="46">
        <v>0</v>
      </c>
      <c r="Y23" s="46">
        <v>0</v>
      </c>
      <c r="Z23" s="46">
        <v>0</v>
      </c>
      <c r="AA23" s="46">
        <v>0</v>
      </c>
      <c r="AB23" s="46">
        <v>0</v>
      </c>
      <c r="AC23" s="46">
        <v>0</v>
      </c>
    </row>
    <row r="24" spans="1:29">
      <c r="A24" s="47"/>
      <c r="B24" s="47"/>
      <c r="C24" s="41" t="s">
        <v>178</v>
      </c>
      <c r="D24" s="43"/>
      <c r="E24" s="44" t="s">
        <v>39</v>
      </c>
      <c r="F24" s="45"/>
      <c r="G24" s="46">
        <v>1</v>
      </c>
      <c r="H24" s="46">
        <v>1</v>
      </c>
      <c r="I24" s="46">
        <v>1</v>
      </c>
      <c r="J24" s="46">
        <v>1</v>
      </c>
      <c r="K24" s="46">
        <v>1</v>
      </c>
      <c r="L24" s="46">
        <v>1</v>
      </c>
      <c r="M24" s="53">
        <v>0</v>
      </c>
      <c r="N24" s="46">
        <v>0</v>
      </c>
      <c r="O24" s="46">
        <v>0</v>
      </c>
      <c r="P24" s="46">
        <v>0</v>
      </c>
      <c r="Q24" s="46">
        <v>0</v>
      </c>
      <c r="R24" s="46">
        <v>0</v>
      </c>
      <c r="S24" s="46">
        <v>0</v>
      </c>
      <c r="T24" s="46">
        <v>0</v>
      </c>
      <c r="U24" s="46">
        <v>0</v>
      </c>
      <c r="V24" s="46">
        <v>0</v>
      </c>
      <c r="W24" s="46">
        <v>0</v>
      </c>
      <c r="X24" s="46">
        <v>0</v>
      </c>
      <c r="Y24" s="46">
        <v>0</v>
      </c>
      <c r="Z24" s="46">
        <v>0</v>
      </c>
      <c r="AA24" s="46">
        <v>0</v>
      </c>
      <c r="AB24" s="46">
        <v>0</v>
      </c>
      <c r="AC24" s="46">
        <v>0</v>
      </c>
    </row>
    <row r="25" spans="1:29">
      <c r="A25" s="47"/>
      <c r="B25" s="47"/>
      <c r="C25" s="44"/>
      <c r="D25" s="45"/>
      <c r="E25" s="44"/>
      <c r="F25" s="45"/>
      <c r="G25" s="46"/>
      <c r="H25" s="46"/>
      <c r="I25" s="46"/>
      <c r="J25" s="46"/>
      <c r="K25" s="46"/>
      <c r="L25" s="46"/>
      <c r="M25" s="55">
        <v>1</v>
      </c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</row>
    <row r="26" spans="1:29">
      <c r="A26" s="47"/>
      <c r="B26" s="47"/>
      <c r="C26" s="49" t="s">
        <v>179</v>
      </c>
      <c r="D26" s="50"/>
      <c r="E26" s="44" t="s">
        <v>39</v>
      </c>
      <c r="F26" s="45"/>
      <c r="G26" s="46">
        <v>2</v>
      </c>
      <c r="H26" s="46">
        <v>1</v>
      </c>
      <c r="I26" s="46">
        <v>1</v>
      </c>
      <c r="J26" s="46">
        <v>1</v>
      </c>
      <c r="K26" s="46">
        <v>1</v>
      </c>
      <c r="L26" s="46">
        <v>1</v>
      </c>
      <c r="M26" s="53">
        <v>0</v>
      </c>
      <c r="N26" s="46">
        <v>0</v>
      </c>
      <c r="O26" s="46">
        <v>0</v>
      </c>
      <c r="P26" s="46">
        <v>0</v>
      </c>
      <c r="Q26" s="46">
        <v>0</v>
      </c>
      <c r="R26" s="46">
        <v>0</v>
      </c>
      <c r="S26" s="46">
        <v>0</v>
      </c>
      <c r="T26" s="46">
        <v>0</v>
      </c>
      <c r="U26" s="46">
        <v>0</v>
      </c>
      <c r="V26" s="46">
        <v>0</v>
      </c>
      <c r="W26" s="46">
        <v>0</v>
      </c>
      <c r="X26" s="46">
        <v>0</v>
      </c>
      <c r="Y26" s="46">
        <v>0</v>
      </c>
      <c r="Z26" s="46">
        <v>0</v>
      </c>
      <c r="AA26" s="46">
        <v>0</v>
      </c>
      <c r="AB26" s="46">
        <v>0</v>
      </c>
      <c r="AC26" s="46">
        <v>0</v>
      </c>
    </row>
    <row r="27" spans="1:29">
      <c r="A27" s="47"/>
      <c r="B27" s="47"/>
      <c r="C27" s="49" t="s">
        <v>180</v>
      </c>
      <c r="D27" s="50"/>
      <c r="E27" s="44" t="s">
        <v>39</v>
      </c>
      <c r="F27" s="45"/>
      <c r="G27" s="46">
        <v>3</v>
      </c>
      <c r="H27" s="46">
        <v>1</v>
      </c>
      <c r="I27" s="46">
        <v>1</v>
      </c>
      <c r="J27" s="46">
        <v>1</v>
      </c>
      <c r="K27" s="46">
        <v>1</v>
      </c>
      <c r="L27" s="46">
        <v>1</v>
      </c>
      <c r="M27" s="53">
        <v>0</v>
      </c>
      <c r="N27" s="46">
        <v>0</v>
      </c>
      <c r="O27" s="46">
        <v>0</v>
      </c>
      <c r="P27" s="46">
        <v>0</v>
      </c>
      <c r="Q27" s="46">
        <v>0</v>
      </c>
      <c r="R27" s="46">
        <v>0</v>
      </c>
      <c r="S27" s="46">
        <v>0</v>
      </c>
      <c r="T27" s="46">
        <v>0</v>
      </c>
      <c r="U27" s="46">
        <v>0</v>
      </c>
      <c r="V27" s="46">
        <v>0</v>
      </c>
      <c r="W27" s="46">
        <v>0</v>
      </c>
      <c r="X27" s="46">
        <v>0</v>
      </c>
      <c r="Y27" s="46">
        <v>0</v>
      </c>
      <c r="Z27" s="46">
        <v>0</v>
      </c>
      <c r="AA27" s="46">
        <v>0</v>
      </c>
      <c r="AB27" s="46">
        <v>0</v>
      </c>
      <c r="AC27" s="46">
        <v>0</v>
      </c>
    </row>
    <row r="28" spans="1:29">
      <c r="A28" s="47"/>
      <c r="B28" s="47"/>
      <c r="C28" s="49" t="s">
        <v>181</v>
      </c>
      <c r="D28" s="50"/>
      <c r="E28" s="44" t="s">
        <v>39</v>
      </c>
      <c r="F28" s="45"/>
      <c r="G28" s="46">
        <v>2</v>
      </c>
      <c r="H28" s="46">
        <v>1</v>
      </c>
      <c r="I28" s="46">
        <v>1</v>
      </c>
      <c r="J28" s="46">
        <v>1</v>
      </c>
      <c r="K28" s="46">
        <v>1</v>
      </c>
      <c r="L28" s="46">
        <v>1</v>
      </c>
      <c r="M28" s="53">
        <v>0</v>
      </c>
      <c r="N28" s="46">
        <v>0</v>
      </c>
      <c r="O28" s="46">
        <v>0</v>
      </c>
      <c r="P28" s="46">
        <v>0</v>
      </c>
      <c r="Q28" s="46">
        <v>0</v>
      </c>
      <c r="R28" s="46">
        <v>0</v>
      </c>
      <c r="S28" s="46">
        <v>0</v>
      </c>
      <c r="T28" s="46">
        <v>0</v>
      </c>
      <c r="U28" s="46">
        <v>0</v>
      </c>
      <c r="V28" s="46">
        <v>0</v>
      </c>
      <c r="W28" s="46">
        <v>0</v>
      </c>
      <c r="X28" s="46">
        <v>0</v>
      </c>
      <c r="Y28" s="46">
        <v>0</v>
      </c>
      <c r="Z28" s="46">
        <v>0</v>
      </c>
      <c r="AA28" s="46">
        <v>0</v>
      </c>
      <c r="AB28" s="46">
        <v>0</v>
      </c>
      <c r="AC28" s="46">
        <v>0</v>
      </c>
    </row>
    <row r="29" spans="1:29">
      <c r="A29" s="47"/>
      <c r="B29" s="47"/>
      <c r="C29" s="49" t="s">
        <v>182</v>
      </c>
      <c r="D29" s="50"/>
      <c r="E29" s="44" t="s">
        <v>39</v>
      </c>
      <c r="F29" s="45"/>
      <c r="G29" s="46">
        <v>1</v>
      </c>
      <c r="H29" s="46">
        <v>1</v>
      </c>
      <c r="I29" s="46">
        <v>1</v>
      </c>
      <c r="J29" s="46">
        <v>1</v>
      </c>
      <c r="K29" s="46">
        <v>1</v>
      </c>
      <c r="L29" s="46">
        <v>1</v>
      </c>
      <c r="M29" s="53">
        <v>0</v>
      </c>
      <c r="N29" s="46">
        <v>0</v>
      </c>
      <c r="O29" s="46">
        <v>0</v>
      </c>
      <c r="P29" s="46">
        <v>0</v>
      </c>
      <c r="Q29" s="46">
        <v>0</v>
      </c>
      <c r="R29" s="46">
        <v>0</v>
      </c>
      <c r="S29" s="46">
        <v>0</v>
      </c>
      <c r="T29" s="46">
        <v>0</v>
      </c>
      <c r="U29" s="46">
        <v>0</v>
      </c>
      <c r="V29" s="46">
        <v>0</v>
      </c>
      <c r="W29" s="46">
        <v>0</v>
      </c>
      <c r="X29" s="46">
        <v>0</v>
      </c>
      <c r="Y29" s="46">
        <v>0</v>
      </c>
      <c r="Z29" s="46">
        <v>0</v>
      </c>
      <c r="AA29" s="46">
        <v>0</v>
      </c>
      <c r="AB29" s="46">
        <v>0</v>
      </c>
      <c r="AC29" s="46">
        <v>0</v>
      </c>
    </row>
    <row r="30" spans="1:29">
      <c r="A30" s="47"/>
      <c r="B30" s="47"/>
      <c r="C30" s="44"/>
      <c r="D30" s="45"/>
      <c r="E30" s="44"/>
      <c r="F30" s="45"/>
      <c r="G30" s="46"/>
      <c r="H30" s="46"/>
      <c r="I30" s="46"/>
      <c r="J30" s="46"/>
      <c r="K30" s="46"/>
      <c r="L30" s="46"/>
      <c r="M30" s="56">
        <v>1</v>
      </c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</row>
    <row r="31" spans="1:29">
      <c r="A31" s="47"/>
      <c r="B31" s="47"/>
      <c r="C31" s="49" t="s">
        <v>183</v>
      </c>
      <c r="D31" s="50"/>
      <c r="E31" s="44" t="s">
        <v>39</v>
      </c>
      <c r="F31" s="45"/>
      <c r="G31" s="46">
        <v>1</v>
      </c>
      <c r="H31" s="46">
        <v>1</v>
      </c>
      <c r="I31" s="46">
        <v>1</v>
      </c>
      <c r="J31" s="46">
        <v>1</v>
      </c>
      <c r="K31" s="46">
        <v>1</v>
      </c>
      <c r="L31" s="46">
        <v>1</v>
      </c>
      <c r="M31" s="53">
        <v>0</v>
      </c>
      <c r="N31" s="46">
        <v>0</v>
      </c>
      <c r="O31" s="46">
        <v>0</v>
      </c>
      <c r="P31" s="46">
        <v>0</v>
      </c>
      <c r="Q31" s="46">
        <v>0</v>
      </c>
      <c r="R31" s="46">
        <v>0</v>
      </c>
      <c r="S31" s="46">
        <v>0</v>
      </c>
      <c r="T31" s="46">
        <v>0</v>
      </c>
      <c r="U31" s="46">
        <v>0</v>
      </c>
      <c r="V31" s="46">
        <v>0</v>
      </c>
      <c r="W31" s="46">
        <v>0</v>
      </c>
      <c r="X31" s="46">
        <v>0</v>
      </c>
      <c r="Y31" s="46">
        <v>0</v>
      </c>
      <c r="Z31" s="46">
        <v>0</v>
      </c>
      <c r="AA31" s="46">
        <v>0</v>
      </c>
      <c r="AB31" s="46">
        <v>0</v>
      </c>
      <c r="AC31" s="46">
        <v>0</v>
      </c>
    </row>
    <row r="32" spans="1:29">
      <c r="A32" s="47"/>
      <c r="B32" s="47"/>
      <c r="C32" s="41" t="s">
        <v>184</v>
      </c>
      <c r="D32" s="43"/>
      <c r="E32" s="44" t="s">
        <v>41</v>
      </c>
      <c r="F32" s="45"/>
      <c r="G32" s="46">
        <v>10</v>
      </c>
      <c r="H32" s="46">
        <v>10</v>
      </c>
      <c r="I32" s="46">
        <v>10</v>
      </c>
      <c r="J32" s="46">
        <v>10</v>
      </c>
      <c r="K32" s="46">
        <v>10</v>
      </c>
      <c r="L32" s="46">
        <v>10</v>
      </c>
      <c r="M32" s="46">
        <v>10</v>
      </c>
      <c r="N32" s="53">
        <v>0</v>
      </c>
      <c r="O32" s="46">
        <v>0</v>
      </c>
      <c r="P32" s="46">
        <v>0</v>
      </c>
      <c r="Q32" s="46">
        <v>0</v>
      </c>
      <c r="R32" s="46">
        <v>0</v>
      </c>
      <c r="S32" s="46">
        <v>0</v>
      </c>
      <c r="T32" s="46">
        <v>0</v>
      </c>
      <c r="U32" s="46">
        <v>0</v>
      </c>
      <c r="V32" s="46">
        <v>0</v>
      </c>
      <c r="W32" s="46">
        <v>0</v>
      </c>
      <c r="X32" s="46">
        <v>0</v>
      </c>
      <c r="Y32" s="46">
        <v>0</v>
      </c>
      <c r="Z32" s="46">
        <v>0</v>
      </c>
      <c r="AA32" s="46">
        <v>0</v>
      </c>
      <c r="AB32" s="46">
        <v>0</v>
      </c>
      <c r="AC32" s="46">
        <v>0</v>
      </c>
    </row>
    <row r="33" spans="1:29">
      <c r="A33" s="47"/>
      <c r="B33" s="51"/>
      <c r="C33" s="44"/>
      <c r="D33" s="45"/>
      <c r="E33" s="44"/>
      <c r="F33" s="45"/>
      <c r="G33" s="46"/>
      <c r="H33" s="46"/>
      <c r="I33" s="46"/>
      <c r="J33" s="46"/>
      <c r="K33" s="46"/>
      <c r="L33" s="46"/>
      <c r="M33" s="46"/>
      <c r="N33" s="55">
        <v>1</v>
      </c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</row>
    <row r="34" spans="1:29">
      <c r="A34" s="47"/>
      <c r="B34" s="40" t="s">
        <v>42</v>
      </c>
      <c r="C34" s="41" t="s">
        <v>185</v>
      </c>
      <c r="D34" s="43"/>
      <c r="E34" s="44" t="s">
        <v>27</v>
      </c>
      <c r="F34" s="45"/>
      <c r="G34" s="46">
        <v>1</v>
      </c>
      <c r="H34" s="46">
        <v>1</v>
      </c>
      <c r="I34" s="46">
        <v>1</v>
      </c>
      <c r="J34" s="46">
        <v>1</v>
      </c>
      <c r="K34" s="46">
        <v>1</v>
      </c>
      <c r="L34" s="46">
        <v>1</v>
      </c>
      <c r="M34" s="46">
        <v>1</v>
      </c>
      <c r="N34" s="46">
        <v>1</v>
      </c>
      <c r="O34" s="53">
        <v>0</v>
      </c>
      <c r="P34" s="46">
        <v>0</v>
      </c>
      <c r="Q34" s="46">
        <v>0</v>
      </c>
      <c r="R34" s="46">
        <v>0</v>
      </c>
      <c r="S34" s="46">
        <v>0</v>
      </c>
      <c r="T34" s="46">
        <v>0</v>
      </c>
      <c r="U34" s="46">
        <v>0</v>
      </c>
      <c r="V34" s="46">
        <v>0</v>
      </c>
      <c r="W34" s="46">
        <v>0</v>
      </c>
      <c r="X34" s="46">
        <v>0</v>
      </c>
      <c r="Y34" s="46">
        <v>0</v>
      </c>
      <c r="Z34" s="46">
        <v>0</v>
      </c>
      <c r="AA34" s="46">
        <v>0</v>
      </c>
      <c r="AB34" s="46">
        <v>0</v>
      </c>
      <c r="AC34" s="46">
        <v>0</v>
      </c>
    </row>
    <row r="35" spans="1:29">
      <c r="A35" s="47"/>
      <c r="B35" s="47"/>
      <c r="C35" s="41" t="s">
        <v>186</v>
      </c>
      <c r="D35" s="43"/>
      <c r="E35" s="44" t="s">
        <v>27</v>
      </c>
      <c r="F35" s="45"/>
      <c r="G35" s="46">
        <v>2</v>
      </c>
      <c r="H35" s="46">
        <v>2</v>
      </c>
      <c r="I35" s="46">
        <v>1</v>
      </c>
      <c r="J35" s="46">
        <v>1</v>
      </c>
      <c r="K35" s="46">
        <v>1</v>
      </c>
      <c r="L35" s="46">
        <v>1</v>
      </c>
      <c r="M35" s="46">
        <v>1</v>
      </c>
      <c r="N35" s="46">
        <v>1</v>
      </c>
      <c r="O35" s="53">
        <v>0</v>
      </c>
      <c r="P35" s="46">
        <v>0</v>
      </c>
      <c r="Q35" s="46">
        <v>0</v>
      </c>
      <c r="R35" s="46">
        <v>0</v>
      </c>
      <c r="S35" s="46">
        <v>0</v>
      </c>
      <c r="T35" s="46">
        <v>0</v>
      </c>
      <c r="U35" s="46">
        <v>0</v>
      </c>
      <c r="V35" s="46">
        <v>0</v>
      </c>
      <c r="W35" s="46">
        <v>0</v>
      </c>
      <c r="X35" s="46">
        <v>0</v>
      </c>
      <c r="Y35" s="46">
        <v>0</v>
      </c>
      <c r="Z35" s="46">
        <v>0</v>
      </c>
      <c r="AA35" s="46">
        <v>0</v>
      </c>
      <c r="AB35" s="46">
        <v>0</v>
      </c>
      <c r="AC35" s="46">
        <v>0</v>
      </c>
    </row>
    <row r="36" spans="1:29">
      <c r="A36" s="47"/>
      <c r="B36" s="47"/>
      <c r="C36" s="41" t="s">
        <v>187</v>
      </c>
      <c r="D36" s="43"/>
      <c r="E36" s="44" t="s">
        <v>27</v>
      </c>
      <c r="F36" s="45"/>
      <c r="G36" s="46">
        <v>2</v>
      </c>
      <c r="H36" s="46">
        <v>2</v>
      </c>
      <c r="I36" s="46">
        <v>1</v>
      </c>
      <c r="J36" s="46">
        <v>1</v>
      </c>
      <c r="K36" s="46">
        <v>1</v>
      </c>
      <c r="L36" s="46">
        <v>1</v>
      </c>
      <c r="M36" s="46">
        <v>1</v>
      </c>
      <c r="N36" s="46">
        <v>1</v>
      </c>
      <c r="O36" s="46">
        <v>1</v>
      </c>
      <c r="P36" s="53">
        <v>0</v>
      </c>
      <c r="Q36" s="46">
        <v>0</v>
      </c>
      <c r="R36" s="46">
        <v>0</v>
      </c>
      <c r="S36" s="46">
        <v>0</v>
      </c>
      <c r="T36" s="46">
        <v>0</v>
      </c>
      <c r="U36" s="46">
        <v>0</v>
      </c>
      <c r="V36" s="46">
        <v>0</v>
      </c>
      <c r="W36" s="46">
        <v>0</v>
      </c>
      <c r="X36" s="46">
        <v>0</v>
      </c>
      <c r="Y36" s="46">
        <v>0</v>
      </c>
      <c r="Z36" s="46">
        <v>0</v>
      </c>
      <c r="AA36" s="46">
        <v>0</v>
      </c>
      <c r="AB36" s="46">
        <v>0</v>
      </c>
      <c r="AC36" s="46">
        <v>0</v>
      </c>
    </row>
    <row r="37" spans="1:29">
      <c r="A37" s="47"/>
      <c r="B37" s="47"/>
      <c r="C37" s="41" t="s">
        <v>188</v>
      </c>
      <c r="D37" s="43"/>
      <c r="E37" s="44" t="s">
        <v>27</v>
      </c>
      <c r="F37" s="45"/>
      <c r="G37" s="46">
        <v>1</v>
      </c>
      <c r="H37" s="46">
        <v>1</v>
      </c>
      <c r="I37" s="46">
        <v>1</v>
      </c>
      <c r="J37" s="46">
        <v>1</v>
      </c>
      <c r="K37" s="46">
        <v>1</v>
      </c>
      <c r="L37" s="46">
        <v>1</v>
      </c>
      <c r="M37" s="46">
        <v>1</v>
      </c>
      <c r="N37" s="46">
        <v>1</v>
      </c>
      <c r="O37" s="46">
        <v>1</v>
      </c>
      <c r="P37" s="53">
        <v>0</v>
      </c>
      <c r="Q37" s="46">
        <v>0</v>
      </c>
      <c r="R37" s="46">
        <v>0</v>
      </c>
      <c r="S37" s="46">
        <v>0</v>
      </c>
      <c r="T37" s="46">
        <v>0</v>
      </c>
      <c r="U37" s="46">
        <v>0</v>
      </c>
      <c r="V37" s="46">
        <v>0</v>
      </c>
      <c r="W37" s="46">
        <v>0</v>
      </c>
      <c r="X37" s="46">
        <v>0</v>
      </c>
      <c r="Y37" s="46">
        <v>0</v>
      </c>
      <c r="Z37" s="46">
        <v>0</v>
      </c>
      <c r="AA37" s="46">
        <v>0</v>
      </c>
      <c r="AB37" s="46">
        <v>0</v>
      </c>
      <c r="AC37" s="46">
        <v>0</v>
      </c>
    </row>
    <row r="38" spans="1:29">
      <c r="A38" s="47"/>
      <c r="B38" s="47"/>
      <c r="C38" s="44"/>
      <c r="D38" s="45"/>
      <c r="E38" s="44" t="s">
        <v>27</v>
      </c>
      <c r="F38" s="45"/>
      <c r="G38" s="46"/>
      <c r="H38" s="46"/>
      <c r="I38" s="46"/>
      <c r="J38" s="46"/>
      <c r="K38" s="46"/>
      <c r="L38" s="46"/>
      <c r="M38" s="46"/>
      <c r="N38" s="46"/>
      <c r="O38" s="46"/>
      <c r="P38" s="56">
        <v>1</v>
      </c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</row>
    <row r="39" spans="1:29">
      <c r="A39" s="47"/>
      <c r="B39" s="47"/>
      <c r="C39" s="49" t="s">
        <v>189</v>
      </c>
      <c r="D39" s="50"/>
      <c r="E39" s="44" t="s">
        <v>27</v>
      </c>
      <c r="F39" s="45"/>
      <c r="G39" s="46">
        <v>2</v>
      </c>
      <c r="H39" s="46">
        <v>1</v>
      </c>
      <c r="I39" s="46">
        <v>1</v>
      </c>
      <c r="J39" s="46">
        <v>1</v>
      </c>
      <c r="K39" s="46">
        <v>1</v>
      </c>
      <c r="L39" s="46">
        <v>1</v>
      </c>
      <c r="M39" s="46">
        <v>1</v>
      </c>
      <c r="N39" s="46">
        <v>1</v>
      </c>
      <c r="O39" s="46">
        <v>1</v>
      </c>
      <c r="P39" s="53">
        <v>0</v>
      </c>
      <c r="Q39" s="46">
        <v>0</v>
      </c>
      <c r="R39" s="46">
        <v>0</v>
      </c>
      <c r="S39" s="46">
        <v>0</v>
      </c>
      <c r="T39" s="46">
        <v>0</v>
      </c>
      <c r="U39" s="46">
        <v>0</v>
      </c>
      <c r="V39" s="46">
        <v>0</v>
      </c>
      <c r="W39" s="46">
        <v>0</v>
      </c>
      <c r="X39" s="46">
        <v>0</v>
      </c>
      <c r="Y39" s="46">
        <v>0</v>
      </c>
      <c r="Z39" s="46">
        <v>0</v>
      </c>
      <c r="AA39" s="46">
        <v>0</v>
      </c>
      <c r="AB39" s="46">
        <v>0</v>
      </c>
      <c r="AC39" s="46">
        <v>0</v>
      </c>
    </row>
    <row r="40" spans="1:29">
      <c r="A40" s="47"/>
      <c r="B40" s="47"/>
      <c r="C40" s="41" t="s">
        <v>190</v>
      </c>
      <c r="D40" s="43"/>
      <c r="E40" s="44" t="s">
        <v>27</v>
      </c>
      <c r="F40" s="45"/>
      <c r="G40" s="46">
        <v>1</v>
      </c>
      <c r="H40" s="46">
        <v>1</v>
      </c>
      <c r="I40" s="46">
        <v>1</v>
      </c>
      <c r="J40" s="46">
        <v>1</v>
      </c>
      <c r="K40" s="46">
        <v>1</v>
      </c>
      <c r="L40" s="46">
        <v>1</v>
      </c>
      <c r="M40" s="46">
        <v>1</v>
      </c>
      <c r="N40" s="46">
        <v>1</v>
      </c>
      <c r="O40" s="46">
        <v>1</v>
      </c>
      <c r="P40" s="53">
        <v>0</v>
      </c>
      <c r="Q40" s="46">
        <v>0</v>
      </c>
      <c r="R40" s="46">
        <v>0</v>
      </c>
      <c r="S40" s="46">
        <v>0</v>
      </c>
      <c r="T40" s="46">
        <v>0</v>
      </c>
      <c r="U40" s="46">
        <v>0</v>
      </c>
      <c r="V40" s="46">
        <v>0</v>
      </c>
      <c r="W40" s="46">
        <v>0</v>
      </c>
      <c r="X40" s="46">
        <v>0</v>
      </c>
      <c r="Y40" s="46">
        <v>0</v>
      </c>
      <c r="Z40" s="46">
        <v>0</v>
      </c>
      <c r="AA40" s="46">
        <v>0</v>
      </c>
      <c r="AB40" s="46">
        <v>0</v>
      </c>
      <c r="AC40" s="46">
        <v>0</v>
      </c>
    </row>
    <row r="41" spans="1:29">
      <c r="A41" s="47"/>
      <c r="B41" s="47"/>
      <c r="C41" s="41" t="s">
        <v>191</v>
      </c>
      <c r="D41" s="43"/>
      <c r="E41" s="44" t="s">
        <v>27</v>
      </c>
      <c r="F41" s="45"/>
      <c r="G41" s="46">
        <v>2</v>
      </c>
      <c r="H41" s="46">
        <v>1</v>
      </c>
      <c r="I41" s="46">
        <v>1</v>
      </c>
      <c r="J41" s="46">
        <v>1</v>
      </c>
      <c r="K41" s="46">
        <v>1</v>
      </c>
      <c r="L41" s="46">
        <v>1</v>
      </c>
      <c r="M41" s="46">
        <v>1</v>
      </c>
      <c r="N41" s="46">
        <v>1</v>
      </c>
      <c r="O41" s="46">
        <v>1</v>
      </c>
      <c r="P41" s="53">
        <v>0</v>
      </c>
      <c r="Q41" s="46">
        <v>0</v>
      </c>
      <c r="R41" s="46">
        <v>0</v>
      </c>
      <c r="S41" s="46">
        <v>0</v>
      </c>
      <c r="T41" s="46">
        <v>0</v>
      </c>
      <c r="U41" s="46">
        <v>0</v>
      </c>
      <c r="V41" s="46">
        <v>0</v>
      </c>
      <c r="W41" s="46">
        <v>0</v>
      </c>
      <c r="X41" s="46">
        <v>0</v>
      </c>
      <c r="Y41" s="46">
        <v>0</v>
      </c>
      <c r="Z41" s="46">
        <v>0</v>
      </c>
      <c r="AA41" s="46">
        <v>0</v>
      </c>
      <c r="AB41" s="46">
        <v>0</v>
      </c>
      <c r="AC41" s="46">
        <v>0</v>
      </c>
    </row>
    <row r="42" spans="1:29">
      <c r="A42" s="47"/>
      <c r="B42" s="47"/>
      <c r="C42" s="49" t="s">
        <v>192</v>
      </c>
      <c r="D42" s="50"/>
      <c r="E42" s="44" t="s">
        <v>27</v>
      </c>
      <c r="F42" s="45"/>
      <c r="G42" s="46">
        <v>2</v>
      </c>
      <c r="H42" s="46">
        <v>1</v>
      </c>
      <c r="I42" s="46">
        <v>1</v>
      </c>
      <c r="J42" s="46">
        <v>1</v>
      </c>
      <c r="K42" s="46">
        <v>1</v>
      </c>
      <c r="L42" s="46">
        <v>1</v>
      </c>
      <c r="M42" s="46">
        <v>1</v>
      </c>
      <c r="N42" s="46">
        <v>1</v>
      </c>
      <c r="O42" s="46">
        <v>1</v>
      </c>
      <c r="P42" s="53">
        <v>0</v>
      </c>
      <c r="Q42" s="46">
        <v>0</v>
      </c>
      <c r="R42" s="46">
        <v>0</v>
      </c>
      <c r="S42" s="46">
        <v>0</v>
      </c>
      <c r="T42" s="46">
        <v>0</v>
      </c>
      <c r="U42" s="46">
        <v>0</v>
      </c>
      <c r="V42" s="46">
        <v>0</v>
      </c>
      <c r="W42" s="46">
        <v>0</v>
      </c>
      <c r="X42" s="46">
        <v>0</v>
      </c>
      <c r="Y42" s="46">
        <v>0</v>
      </c>
      <c r="Z42" s="46">
        <v>0</v>
      </c>
      <c r="AA42" s="46">
        <v>0</v>
      </c>
      <c r="AB42" s="46">
        <v>0</v>
      </c>
      <c r="AC42" s="46">
        <v>0</v>
      </c>
    </row>
    <row r="43" spans="1:29">
      <c r="A43" s="47"/>
      <c r="B43" s="47"/>
      <c r="C43" s="49" t="s">
        <v>193</v>
      </c>
      <c r="D43" s="50"/>
      <c r="E43" s="44" t="s">
        <v>27</v>
      </c>
      <c r="F43" s="45"/>
      <c r="G43" s="46">
        <v>1</v>
      </c>
      <c r="H43" s="46">
        <v>1</v>
      </c>
      <c r="I43" s="46">
        <v>1</v>
      </c>
      <c r="J43" s="46">
        <v>1</v>
      </c>
      <c r="K43" s="46">
        <v>1</v>
      </c>
      <c r="L43" s="46">
        <v>1</v>
      </c>
      <c r="M43" s="46">
        <v>1</v>
      </c>
      <c r="N43" s="46">
        <v>1</v>
      </c>
      <c r="O43" s="46">
        <v>1</v>
      </c>
      <c r="P43" s="53">
        <v>0</v>
      </c>
      <c r="Q43" s="46">
        <v>0</v>
      </c>
      <c r="R43" s="46">
        <v>0</v>
      </c>
      <c r="S43" s="46">
        <v>0</v>
      </c>
      <c r="T43" s="46">
        <v>0</v>
      </c>
      <c r="U43" s="46">
        <v>0</v>
      </c>
      <c r="V43" s="46">
        <v>0</v>
      </c>
      <c r="W43" s="46">
        <v>0</v>
      </c>
      <c r="X43" s="46">
        <v>0</v>
      </c>
      <c r="Y43" s="46">
        <v>0</v>
      </c>
      <c r="Z43" s="46">
        <v>0</v>
      </c>
      <c r="AA43" s="46">
        <v>0</v>
      </c>
      <c r="AB43" s="46">
        <v>0</v>
      </c>
      <c r="AC43" s="46">
        <v>0</v>
      </c>
    </row>
    <row r="44" spans="1:29">
      <c r="A44" s="47"/>
      <c r="B44" s="47"/>
      <c r="C44" s="41" t="s">
        <v>44</v>
      </c>
      <c r="D44" s="43"/>
      <c r="E44" s="44" t="s">
        <v>27</v>
      </c>
      <c r="F44" s="45"/>
      <c r="G44" s="46">
        <v>10</v>
      </c>
      <c r="H44" s="46">
        <v>10</v>
      </c>
      <c r="I44" s="46">
        <v>10</v>
      </c>
      <c r="J44" s="46">
        <v>10</v>
      </c>
      <c r="K44" s="46">
        <v>10</v>
      </c>
      <c r="L44" s="46">
        <v>10</v>
      </c>
      <c r="M44" s="46">
        <v>10</v>
      </c>
      <c r="N44" s="46">
        <v>10</v>
      </c>
      <c r="O44" s="46">
        <v>10</v>
      </c>
      <c r="P44" s="46">
        <v>7</v>
      </c>
      <c r="Q44" s="53">
        <v>0</v>
      </c>
      <c r="R44" s="46">
        <v>0</v>
      </c>
      <c r="S44" s="46">
        <v>0</v>
      </c>
      <c r="T44" s="46">
        <v>0</v>
      </c>
      <c r="U44" s="46">
        <v>0</v>
      </c>
      <c r="V44" s="46">
        <v>0</v>
      </c>
      <c r="W44" s="46">
        <v>0</v>
      </c>
      <c r="X44" s="46">
        <v>0</v>
      </c>
      <c r="Y44" s="46">
        <v>0</v>
      </c>
      <c r="Z44" s="46">
        <v>0</v>
      </c>
      <c r="AA44" s="46">
        <v>0</v>
      </c>
      <c r="AB44" s="46">
        <v>0</v>
      </c>
      <c r="AC44" s="46">
        <v>0</v>
      </c>
    </row>
    <row r="45" spans="1:29">
      <c r="A45" s="47"/>
      <c r="B45" s="51"/>
      <c r="C45" s="44"/>
      <c r="D45" s="45"/>
      <c r="E45" s="44"/>
      <c r="F45" s="45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57">
        <v>1</v>
      </c>
      <c r="R45" s="46"/>
      <c r="S45" s="46"/>
      <c r="T45" s="46"/>
      <c r="U45" s="46"/>
      <c r="V45" s="46"/>
      <c r="W45" s="46"/>
      <c r="X45" s="46"/>
      <c r="Y45" s="46"/>
      <c r="Z45" s="46"/>
      <c r="AA45" s="46"/>
      <c r="AB45" s="46"/>
      <c r="AC45" s="46"/>
    </row>
    <row r="46" spans="1:29">
      <c r="A46" s="47"/>
      <c r="B46" s="40" t="s">
        <v>45</v>
      </c>
      <c r="C46" s="41" t="s">
        <v>194</v>
      </c>
      <c r="D46" s="43"/>
      <c r="E46" s="44" t="s">
        <v>47</v>
      </c>
      <c r="F46" s="45"/>
      <c r="G46" s="46">
        <v>2</v>
      </c>
      <c r="H46" s="46">
        <v>2</v>
      </c>
      <c r="I46" s="46">
        <v>2</v>
      </c>
      <c r="J46" s="46">
        <v>2</v>
      </c>
      <c r="K46" s="46">
        <v>2</v>
      </c>
      <c r="L46" s="46">
        <v>2</v>
      </c>
      <c r="M46" s="46">
        <v>2</v>
      </c>
      <c r="N46" s="46">
        <v>2</v>
      </c>
      <c r="O46" s="46">
        <v>2</v>
      </c>
      <c r="P46" s="46">
        <v>2</v>
      </c>
      <c r="Q46" s="46">
        <v>2</v>
      </c>
      <c r="R46" s="53">
        <v>0</v>
      </c>
      <c r="S46" s="46">
        <v>0</v>
      </c>
      <c r="T46" s="46">
        <v>0</v>
      </c>
      <c r="U46" s="46">
        <v>0</v>
      </c>
      <c r="V46" s="46">
        <v>0</v>
      </c>
      <c r="W46" s="46">
        <v>0</v>
      </c>
      <c r="X46" s="46">
        <v>0</v>
      </c>
      <c r="Y46" s="46">
        <v>0</v>
      </c>
      <c r="Z46" s="46">
        <v>0</v>
      </c>
      <c r="AA46" s="46">
        <v>0</v>
      </c>
      <c r="AB46" s="46">
        <v>0</v>
      </c>
      <c r="AC46" s="46">
        <v>0</v>
      </c>
    </row>
    <row r="47" spans="1:29">
      <c r="A47" s="47"/>
      <c r="B47" s="47"/>
      <c r="C47" s="41" t="s">
        <v>195</v>
      </c>
      <c r="D47" s="43"/>
      <c r="E47" s="44" t="s">
        <v>49</v>
      </c>
      <c r="F47" s="45"/>
      <c r="G47" s="46">
        <v>3</v>
      </c>
      <c r="H47" s="46">
        <v>2</v>
      </c>
      <c r="I47" s="46">
        <v>2</v>
      </c>
      <c r="J47" s="46">
        <v>2</v>
      </c>
      <c r="K47" s="46">
        <v>2</v>
      </c>
      <c r="L47" s="46">
        <v>2</v>
      </c>
      <c r="M47" s="46">
        <v>2</v>
      </c>
      <c r="N47" s="46">
        <v>2</v>
      </c>
      <c r="O47" s="46">
        <v>2</v>
      </c>
      <c r="P47" s="46">
        <v>2</v>
      </c>
      <c r="Q47" s="46">
        <v>2</v>
      </c>
      <c r="R47" s="53">
        <v>0</v>
      </c>
      <c r="S47" s="46">
        <v>0</v>
      </c>
      <c r="T47" s="46">
        <v>0</v>
      </c>
      <c r="U47" s="46">
        <v>0</v>
      </c>
      <c r="V47" s="46">
        <v>0</v>
      </c>
      <c r="W47" s="46">
        <v>0</v>
      </c>
      <c r="X47" s="46">
        <v>0</v>
      </c>
      <c r="Y47" s="46">
        <v>0</v>
      </c>
      <c r="Z47" s="46">
        <v>0</v>
      </c>
      <c r="AA47" s="46">
        <v>0</v>
      </c>
      <c r="AB47" s="46">
        <v>0</v>
      </c>
      <c r="AC47" s="46">
        <v>0</v>
      </c>
    </row>
    <row r="48" spans="1:29">
      <c r="A48" s="47"/>
      <c r="B48" s="47"/>
      <c r="C48" s="44"/>
      <c r="D48" s="45"/>
      <c r="E48" s="44"/>
      <c r="F48" s="45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57">
        <v>1</v>
      </c>
      <c r="T48" s="46"/>
      <c r="U48" s="46"/>
      <c r="V48" s="46"/>
      <c r="W48" s="46"/>
      <c r="X48" s="46"/>
      <c r="Y48" s="46"/>
      <c r="Z48" s="46"/>
      <c r="AA48" s="46"/>
      <c r="AB48" s="46"/>
      <c r="AC48" s="46"/>
    </row>
    <row r="49" spans="1:29">
      <c r="A49" s="47"/>
      <c r="B49" s="47"/>
      <c r="C49" s="41" t="s">
        <v>196</v>
      </c>
      <c r="D49" s="43"/>
      <c r="E49" s="44" t="s">
        <v>47</v>
      </c>
      <c r="F49" s="45"/>
      <c r="G49" s="46">
        <v>2</v>
      </c>
      <c r="H49" s="46">
        <v>2</v>
      </c>
      <c r="I49" s="46">
        <v>2</v>
      </c>
      <c r="J49" s="46">
        <v>2</v>
      </c>
      <c r="K49" s="46">
        <v>2</v>
      </c>
      <c r="L49" s="46">
        <v>2</v>
      </c>
      <c r="M49" s="46">
        <v>2</v>
      </c>
      <c r="N49" s="46">
        <v>2</v>
      </c>
      <c r="O49" s="46">
        <v>2</v>
      </c>
      <c r="P49" s="46">
        <v>2</v>
      </c>
      <c r="Q49" s="46">
        <v>2</v>
      </c>
      <c r="R49" s="46">
        <v>2</v>
      </c>
      <c r="S49" s="46">
        <v>2</v>
      </c>
      <c r="T49" s="53">
        <v>0</v>
      </c>
      <c r="U49" s="46">
        <v>0</v>
      </c>
      <c r="V49" s="46">
        <v>0</v>
      </c>
      <c r="W49" s="46">
        <v>0</v>
      </c>
      <c r="X49" s="46">
        <v>0</v>
      </c>
      <c r="Y49" s="46">
        <v>0</v>
      </c>
      <c r="Z49" s="46">
        <v>0</v>
      </c>
      <c r="AA49" s="46">
        <v>0</v>
      </c>
      <c r="AB49" s="46">
        <v>0</v>
      </c>
      <c r="AC49" s="46">
        <v>0</v>
      </c>
    </row>
    <row r="50" spans="1:29">
      <c r="A50" s="47"/>
      <c r="B50" s="47"/>
      <c r="C50" s="41" t="s">
        <v>197</v>
      </c>
      <c r="D50" s="43"/>
      <c r="E50" s="44" t="s">
        <v>49</v>
      </c>
      <c r="F50" s="45"/>
      <c r="G50" s="46">
        <v>3</v>
      </c>
      <c r="H50" s="46">
        <v>2</v>
      </c>
      <c r="I50" s="46">
        <v>2</v>
      </c>
      <c r="J50" s="46">
        <v>2</v>
      </c>
      <c r="K50" s="46">
        <v>2</v>
      </c>
      <c r="L50" s="46">
        <v>2</v>
      </c>
      <c r="M50" s="46">
        <v>2</v>
      </c>
      <c r="N50" s="46">
        <v>2</v>
      </c>
      <c r="O50" s="46">
        <v>2</v>
      </c>
      <c r="P50" s="46">
        <v>2</v>
      </c>
      <c r="Q50" s="46">
        <v>2</v>
      </c>
      <c r="R50" s="46">
        <v>2</v>
      </c>
      <c r="S50" s="46">
        <v>2</v>
      </c>
      <c r="T50" s="53">
        <v>0</v>
      </c>
      <c r="U50" s="46">
        <v>0</v>
      </c>
      <c r="V50" s="46">
        <v>0</v>
      </c>
      <c r="W50" s="46">
        <v>0</v>
      </c>
      <c r="X50" s="46">
        <v>0</v>
      </c>
      <c r="Y50" s="46">
        <v>0</v>
      </c>
      <c r="Z50" s="46">
        <v>0</v>
      </c>
      <c r="AA50" s="46">
        <v>0</v>
      </c>
      <c r="AB50" s="46">
        <v>0</v>
      </c>
      <c r="AC50" s="46">
        <v>0</v>
      </c>
    </row>
    <row r="51" spans="1:29">
      <c r="A51" s="47"/>
      <c r="B51" s="47"/>
      <c r="C51" s="41" t="s">
        <v>198</v>
      </c>
      <c r="D51" s="43"/>
      <c r="E51" s="44" t="s">
        <v>47</v>
      </c>
      <c r="F51" s="45"/>
      <c r="G51" s="46">
        <v>3</v>
      </c>
      <c r="H51" s="46">
        <v>2</v>
      </c>
      <c r="I51" s="46">
        <v>2</v>
      </c>
      <c r="J51" s="46">
        <v>2</v>
      </c>
      <c r="K51" s="46">
        <v>2</v>
      </c>
      <c r="L51" s="46">
        <v>2</v>
      </c>
      <c r="M51" s="46">
        <v>2</v>
      </c>
      <c r="N51" s="46">
        <v>2</v>
      </c>
      <c r="O51" s="46">
        <v>2</v>
      </c>
      <c r="P51" s="46">
        <v>2</v>
      </c>
      <c r="Q51" s="46">
        <v>2</v>
      </c>
      <c r="R51" s="46">
        <v>2</v>
      </c>
      <c r="S51" s="46">
        <v>2</v>
      </c>
      <c r="T51" s="53">
        <v>0</v>
      </c>
      <c r="U51" s="46">
        <v>0</v>
      </c>
      <c r="V51" s="46">
        <v>0</v>
      </c>
      <c r="W51" s="46">
        <v>0</v>
      </c>
      <c r="X51" s="46">
        <v>0</v>
      </c>
      <c r="Y51" s="46">
        <v>0</v>
      </c>
      <c r="Z51" s="46">
        <v>0</v>
      </c>
      <c r="AA51" s="46">
        <v>0</v>
      </c>
      <c r="AB51" s="46">
        <v>0</v>
      </c>
      <c r="AC51" s="46">
        <v>0</v>
      </c>
    </row>
    <row r="52" spans="1:29">
      <c r="A52" s="47"/>
      <c r="B52" s="47"/>
      <c r="C52" s="41" t="s">
        <v>199</v>
      </c>
      <c r="D52" s="43"/>
      <c r="E52" s="44" t="s">
        <v>49</v>
      </c>
      <c r="F52" s="45"/>
      <c r="G52" s="46">
        <v>3</v>
      </c>
      <c r="H52" s="46">
        <v>3</v>
      </c>
      <c r="I52" s="46">
        <v>3</v>
      </c>
      <c r="J52" s="46">
        <v>3</v>
      </c>
      <c r="K52" s="46">
        <v>3</v>
      </c>
      <c r="L52" s="46">
        <v>3</v>
      </c>
      <c r="M52" s="46">
        <v>3</v>
      </c>
      <c r="N52" s="46">
        <v>3</v>
      </c>
      <c r="O52" s="46">
        <v>3</v>
      </c>
      <c r="P52" s="46">
        <v>3</v>
      </c>
      <c r="Q52" s="46">
        <v>3</v>
      </c>
      <c r="R52" s="46">
        <v>3</v>
      </c>
      <c r="S52" s="46">
        <v>3</v>
      </c>
      <c r="T52" s="53">
        <v>0</v>
      </c>
      <c r="U52" s="46">
        <v>0</v>
      </c>
      <c r="V52" s="46">
        <v>0</v>
      </c>
      <c r="W52" s="46">
        <v>0</v>
      </c>
      <c r="X52" s="46">
        <v>0</v>
      </c>
      <c r="Y52" s="46">
        <v>0</v>
      </c>
      <c r="Z52" s="46">
        <v>0</v>
      </c>
      <c r="AA52" s="46">
        <v>0</v>
      </c>
      <c r="AB52" s="46">
        <v>0</v>
      </c>
      <c r="AC52" s="46">
        <v>0</v>
      </c>
    </row>
    <row r="53" spans="1:29">
      <c r="A53" s="47"/>
      <c r="B53" s="47"/>
      <c r="C53" s="41" t="s">
        <v>200</v>
      </c>
      <c r="D53" s="43"/>
      <c r="E53" s="44" t="s">
        <v>63</v>
      </c>
      <c r="F53" s="45"/>
      <c r="G53" s="46">
        <v>2</v>
      </c>
      <c r="H53" s="46">
        <v>2</v>
      </c>
      <c r="I53" s="46">
        <v>2</v>
      </c>
      <c r="J53" s="46">
        <v>2</v>
      </c>
      <c r="K53" s="46">
        <v>2</v>
      </c>
      <c r="L53" s="46">
        <v>2</v>
      </c>
      <c r="M53" s="46">
        <v>2</v>
      </c>
      <c r="N53" s="46">
        <v>2</v>
      </c>
      <c r="O53" s="46">
        <v>2</v>
      </c>
      <c r="P53" s="46">
        <v>2</v>
      </c>
      <c r="Q53" s="46">
        <v>2</v>
      </c>
      <c r="R53" s="46">
        <v>2</v>
      </c>
      <c r="S53" s="46">
        <v>2</v>
      </c>
      <c r="T53" s="46">
        <v>2</v>
      </c>
      <c r="U53" s="53">
        <v>0</v>
      </c>
      <c r="V53" s="46">
        <v>0</v>
      </c>
      <c r="W53" s="46">
        <v>0</v>
      </c>
      <c r="X53" s="46">
        <v>0</v>
      </c>
      <c r="Y53" s="46">
        <v>0</v>
      </c>
      <c r="Z53" s="46">
        <v>0</v>
      </c>
      <c r="AA53" s="46">
        <v>0</v>
      </c>
      <c r="AB53" s="46">
        <v>0</v>
      </c>
      <c r="AC53" s="46">
        <v>0</v>
      </c>
    </row>
    <row r="54" spans="1:29">
      <c r="A54" s="47"/>
      <c r="B54" s="47"/>
      <c r="C54" s="44"/>
      <c r="D54" s="45"/>
      <c r="E54" s="44"/>
      <c r="F54" s="45"/>
      <c r="G54" s="46"/>
      <c r="H54" s="46"/>
      <c r="I54" s="46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55">
        <v>1</v>
      </c>
      <c r="V54" s="46"/>
      <c r="W54" s="46"/>
      <c r="X54" s="46"/>
      <c r="Y54" s="46"/>
      <c r="Z54" s="46"/>
      <c r="AA54" s="46"/>
      <c r="AB54" s="46"/>
      <c r="AC54" s="46"/>
    </row>
    <row r="55" spans="1:29">
      <c r="A55" s="47"/>
      <c r="B55" s="47"/>
      <c r="C55" s="41" t="s">
        <v>201</v>
      </c>
      <c r="D55" s="43"/>
      <c r="E55" s="44" t="s">
        <v>49</v>
      </c>
      <c r="F55" s="45"/>
      <c r="G55" s="46">
        <v>2</v>
      </c>
      <c r="H55" s="46">
        <v>2</v>
      </c>
      <c r="I55" s="46">
        <v>2</v>
      </c>
      <c r="J55" s="46">
        <v>2</v>
      </c>
      <c r="K55" s="46">
        <v>2</v>
      </c>
      <c r="L55" s="46">
        <v>2</v>
      </c>
      <c r="M55" s="46">
        <v>2</v>
      </c>
      <c r="N55" s="46">
        <v>2</v>
      </c>
      <c r="O55" s="46">
        <v>2</v>
      </c>
      <c r="P55" s="46">
        <v>2</v>
      </c>
      <c r="Q55" s="46">
        <v>2</v>
      </c>
      <c r="R55" s="46">
        <v>2</v>
      </c>
      <c r="S55" s="46">
        <v>2</v>
      </c>
      <c r="T55" s="46">
        <v>2</v>
      </c>
      <c r="U55" s="53">
        <v>0</v>
      </c>
      <c r="V55" s="46">
        <v>0</v>
      </c>
      <c r="W55" s="46">
        <v>0</v>
      </c>
      <c r="X55" s="46">
        <v>0</v>
      </c>
      <c r="Y55" s="46">
        <v>0</v>
      </c>
      <c r="Z55" s="46">
        <v>0</v>
      </c>
      <c r="AA55" s="46">
        <v>0</v>
      </c>
      <c r="AB55" s="46">
        <v>0</v>
      </c>
      <c r="AC55" s="46">
        <v>0</v>
      </c>
    </row>
    <row r="56" spans="1:29">
      <c r="A56" s="47"/>
      <c r="B56" s="47"/>
      <c r="C56" s="41" t="s">
        <v>202</v>
      </c>
      <c r="D56" s="43"/>
      <c r="E56" s="44" t="s">
        <v>63</v>
      </c>
      <c r="F56" s="45"/>
      <c r="G56" s="46">
        <v>2</v>
      </c>
      <c r="H56" s="46">
        <v>2</v>
      </c>
      <c r="I56" s="46">
        <v>2</v>
      </c>
      <c r="J56" s="46">
        <v>2</v>
      </c>
      <c r="K56" s="46">
        <v>2</v>
      </c>
      <c r="L56" s="46">
        <v>2</v>
      </c>
      <c r="M56" s="46">
        <v>2</v>
      </c>
      <c r="N56" s="46">
        <v>2</v>
      </c>
      <c r="O56" s="46">
        <v>2</v>
      </c>
      <c r="P56" s="46">
        <v>2</v>
      </c>
      <c r="Q56" s="46">
        <v>2</v>
      </c>
      <c r="R56" s="46">
        <v>2</v>
      </c>
      <c r="S56" s="46">
        <v>2</v>
      </c>
      <c r="T56" s="46">
        <v>2</v>
      </c>
      <c r="U56" s="53">
        <v>0</v>
      </c>
      <c r="V56" s="46">
        <v>0</v>
      </c>
      <c r="W56" s="46">
        <v>0</v>
      </c>
      <c r="X56" s="46">
        <v>0</v>
      </c>
      <c r="Y56" s="46">
        <v>0</v>
      </c>
      <c r="Z56" s="46">
        <v>0</v>
      </c>
      <c r="AA56" s="46">
        <v>0</v>
      </c>
      <c r="AB56" s="46">
        <v>0</v>
      </c>
      <c r="AC56" s="46">
        <v>0</v>
      </c>
    </row>
    <row r="57" spans="1:29">
      <c r="A57" s="47"/>
      <c r="B57" s="47"/>
      <c r="C57" s="41" t="s">
        <v>203</v>
      </c>
      <c r="D57" s="43"/>
      <c r="E57" s="44" t="s">
        <v>49</v>
      </c>
      <c r="F57" s="45"/>
      <c r="G57" s="46">
        <v>3</v>
      </c>
      <c r="H57" s="46">
        <v>2</v>
      </c>
      <c r="I57" s="46">
        <v>2</v>
      </c>
      <c r="J57" s="46">
        <v>2</v>
      </c>
      <c r="K57" s="46">
        <v>2</v>
      </c>
      <c r="L57" s="46">
        <v>2</v>
      </c>
      <c r="M57" s="46">
        <v>2</v>
      </c>
      <c r="N57" s="46">
        <v>2</v>
      </c>
      <c r="O57" s="46">
        <v>2</v>
      </c>
      <c r="P57" s="46">
        <v>2</v>
      </c>
      <c r="Q57" s="46">
        <v>2</v>
      </c>
      <c r="R57" s="46">
        <v>2</v>
      </c>
      <c r="S57" s="46">
        <v>2</v>
      </c>
      <c r="T57" s="46">
        <v>2</v>
      </c>
      <c r="U57" s="53">
        <v>0</v>
      </c>
      <c r="V57" s="46">
        <v>0</v>
      </c>
      <c r="W57" s="46">
        <v>0</v>
      </c>
      <c r="X57" s="46">
        <v>0</v>
      </c>
      <c r="Y57" s="46">
        <v>0</v>
      </c>
      <c r="Z57" s="46">
        <v>0</v>
      </c>
      <c r="AA57" s="46">
        <v>0</v>
      </c>
      <c r="AB57" s="46">
        <v>0</v>
      </c>
      <c r="AC57" s="46">
        <v>0</v>
      </c>
    </row>
    <row r="58" spans="1:29">
      <c r="A58" s="47"/>
      <c r="B58" s="47"/>
      <c r="C58" s="44"/>
      <c r="D58" s="45"/>
      <c r="E58" s="44"/>
      <c r="F58" s="45"/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55">
        <v>1</v>
      </c>
      <c r="V58" s="46"/>
      <c r="W58" s="46"/>
      <c r="X58" s="46"/>
      <c r="Y58" s="46"/>
      <c r="Z58" s="46"/>
      <c r="AA58" s="46"/>
      <c r="AB58" s="46"/>
      <c r="AC58" s="46"/>
    </row>
    <row r="59" spans="1:29">
      <c r="A59" s="47"/>
      <c r="B59" s="47"/>
      <c r="C59" s="41" t="s">
        <v>204</v>
      </c>
      <c r="D59" s="43"/>
      <c r="E59" s="44" t="s">
        <v>63</v>
      </c>
      <c r="F59" s="45"/>
      <c r="G59" s="46">
        <v>2</v>
      </c>
      <c r="H59" s="46">
        <v>2</v>
      </c>
      <c r="I59" s="46">
        <v>2</v>
      </c>
      <c r="J59" s="46">
        <v>2</v>
      </c>
      <c r="K59" s="46">
        <v>2</v>
      </c>
      <c r="L59" s="46">
        <v>2</v>
      </c>
      <c r="M59" s="46">
        <v>2</v>
      </c>
      <c r="N59" s="46">
        <v>2</v>
      </c>
      <c r="O59" s="46">
        <v>2</v>
      </c>
      <c r="P59" s="46">
        <v>2</v>
      </c>
      <c r="Q59" s="46">
        <v>2</v>
      </c>
      <c r="R59" s="46">
        <v>2</v>
      </c>
      <c r="S59" s="46">
        <v>2</v>
      </c>
      <c r="T59" s="46">
        <v>2</v>
      </c>
      <c r="U59" s="46">
        <v>2</v>
      </c>
      <c r="V59" s="53">
        <v>0</v>
      </c>
      <c r="W59" s="46">
        <v>0</v>
      </c>
      <c r="X59" s="46">
        <v>0</v>
      </c>
      <c r="Y59" s="46">
        <v>0</v>
      </c>
      <c r="Z59" s="46">
        <v>0</v>
      </c>
      <c r="AA59" s="46">
        <v>0</v>
      </c>
      <c r="AB59" s="46">
        <v>0</v>
      </c>
      <c r="AC59" s="46">
        <v>0</v>
      </c>
    </row>
    <row r="60" spans="1:29">
      <c r="A60" s="47"/>
      <c r="B60" s="47"/>
      <c r="C60" s="41" t="s">
        <v>205</v>
      </c>
      <c r="D60" s="43"/>
      <c r="E60" s="44" t="s">
        <v>49</v>
      </c>
      <c r="F60" s="45"/>
      <c r="G60" s="46">
        <v>2</v>
      </c>
      <c r="H60" s="46">
        <v>2</v>
      </c>
      <c r="I60" s="46">
        <v>2</v>
      </c>
      <c r="J60" s="46">
        <v>2</v>
      </c>
      <c r="K60" s="46">
        <v>2</v>
      </c>
      <c r="L60" s="46">
        <v>2</v>
      </c>
      <c r="M60" s="46">
        <v>2</v>
      </c>
      <c r="N60" s="46">
        <v>2</v>
      </c>
      <c r="O60" s="46">
        <v>2</v>
      </c>
      <c r="P60" s="46">
        <v>2</v>
      </c>
      <c r="Q60" s="46">
        <v>2</v>
      </c>
      <c r="R60" s="46">
        <v>2</v>
      </c>
      <c r="S60" s="46">
        <v>2</v>
      </c>
      <c r="T60" s="46">
        <v>2</v>
      </c>
      <c r="U60" s="46">
        <v>2</v>
      </c>
      <c r="V60" s="53">
        <v>0</v>
      </c>
      <c r="W60" s="46">
        <v>0</v>
      </c>
      <c r="X60" s="46">
        <v>0</v>
      </c>
      <c r="Y60" s="46">
        <v>0</v>
      </c>
      <c r="Z60" s="46">
        <v>0</v>
      </c>
      <c r="AA60" s="46">
        <v>0</v>
      </c>
      <c r="AB60" s="46">
        <v>0</v>
      </c>
      <c r="AC60" s="46">
        <v>0</v>
      </c>
    </row>
    <row r="61" spans="1:29">
      <c r="A61" s="47"/>
      <c r="B61" s="47"/>
      <c r="C61" s="41" t="s">
        <v>206</v>
      </c>
      <c r="D61" s="43"/>
      <c r="E61" s="44" t="s">
        <v>63</v>
      </c>
      <c r="F61" s="45"/>
      <c r="G61" s="46">
        <v>2</v>
      </c>
      <c r="H61" s="46">
        <v>2</v>
      </c>
      <c r="I61" s="46">
        <v>2</v>
      </c>
      <c r="J61" s="46">
        <v>2</v>
      </c>
      <c r="K61" s="46">
        <v>2</v>
      </c>
      <c r="L61" s="46">
        <v>2</v>
      </c>
      <c r="M61" s="46">
        <v>2</v>
      </c>
      <c r="N61" s="46">
        <v>2</v>
      </c>
      <c r="O61" s="46">
        <v>2</v>
      </c>
      <c r="P61" s="46">
        <v>2</v>
      </c>
      <c r="Q61" s="46">
        <v>2</v>
      </c>
      <c r="R61" s="46">
        <v>2</v>
      </c>
      <c r="S61" s="46">
        <v>2</v>
      </c>
      <c r="T61" s="46">
        <v>2</v>
      </c>
      <c r="U61" s="46">
        <v>2</v>
      </c>
      <c r="V61" s="53">
        <v>0</v>
      </c>
      <c r="W61" s="46">
        <v>0</v>
      </c>
      <c r="X61" s="46">
        <v>0</v>
      </c>
      <c r="Y61" s="46">
        <v>0</v>
      </c>
      <c r="Z61" s="46">
        <v>0</v>
      </c>
      <c r="AA61" s="46">
        <v>0</v>
      </c>
      <c r="AB61" s="46">
        <v>0</v>
      </c>
      <c r="AC61" s="46">
        <v>0</v>
      </c>
    </row>
    <row r="62" spans="1:29">
      <c r="A62" s="47"/>
      <c r="B62" s="47"/>
      <c r="C62" s="41" t="s">
        <v>207</v>
      </c>
      <c r="D62" s="43"/>
      <c r="E62" s="44" t="s">
        <v>49</v>
      </c>
      <c r="F62" s="45"/>
      <c r="G62" s="46">
        <v>2</v>
      </c>
      <c r="H62" s="46">
        <v>2</v>
      </c>
      <c r="I62" s="46">
        <v>2</v>
      </c>
      <c r="J62" s="46">
        <v>2</v>
      </c>
      <c r="K62" s="46">
        <v>2</v>
      </c>
      <c r="L62" s="46">
        <v>2</v>
      </c>
      <c r="M62" s="46">
        <v>2</v>
      </c>
      <c r="N62" s="46">
        <v>2</v>
      </c>
      <c r="O62" s="46">
        <v>2</v>
      </c>
      <c r="P62" s="46">
        <v>2</v>
      </c>
      <c r="Q62" s="46">
        <v>2</v>
      </c>
      <c r="R62" s="46">
        <v>2</v>
      </c>
      <c r="S62" s="46">
        <v>2</v>
      </c>
      <c r="T62" s="46">
        <v>2</v>
      </c>
      <c r="U62" s="46">
        <v>2</v>
      </c>
      <c r="V62" s="53">
        <v>0</v>
      </c>
      <c r="W62" s="46">
        <v>0</v>
      </c>
      <c r="X62" s="46">
        <v>0</v>
      </c>
      <c r="Y62" s="46">
        <v>0</v>
      </c>
      <c r="Z62" s="46">
        <v>0</v>
      </c>
      <c r="AA62" s="46">
        <v>0</v>
      </c>
      <c r="AB62" s="46">
        <v>0</v>
      </c>
      <c r="AC62" s="46">
        <v>0</v>
      </c>
    </row>
    <row r="63" spans="1:29">
      <c r="A63" s="47"/>
      <c r="B63" s="47"/>
      <c r="C63" s="41" t="s">
        <v>208</v>
      </c>
      <c r="D63" s="43"/>
      <c r="E63" s="44" t="s">
        <v>63</v>
      </c>
      <c r="F63" s="45"/>
      <c r="G63" s="46">
        <v>2</v>
      </c>
      <c r="H63" s="46">
        <v>2</v>
      </c>
      <c r="I63" s="46">
        <v>2</v>
      </c>
      <c r="J63" s="46">
        <v>2</v>
      </c>
      <c r="K63" s="46">
        <v>2</v>
      </c>
      <c r="L63" s="46">
        <v>2</v>
      </c>
      <c r="M63" s="46">
        <v>2</v>
      </c>
      <c r="N63" s="46">
        <v>2</v>
      </c>
      <c r="O63" s="46">
        <v>2</v>
      </c>
      <c r="P63" s="46">
        <v>2</v>
      </c>
      <c r="Q63" s="46">
        <v>2</v>
      </c>
      <c r="R63" s="46">
        <v>2</v>
      </c>
      <c r="S63" s="46">
        <v>2</v>
      </c>
      <c r="T63" s="46">
        <v>2</v>
      </c>
      <c r="U63" s="46">
        <v>2</v>
      </c>
      <c r="V63" s="53">
        <v>0</v>
      </c>
      <c r="W63" s="46">
        <v>0</v>
      </c>
      <c r="X63" s="46">
        <v>0</v>
      </c>
      <c r="Y63" s="46">
        <v>0</v>
      </c>
      <c r="Z63" s="46">
        <v>0</v>
      </c>
      <c r="AA63" s="46">
        <v>0</v>
      </c>
      <c r="AB63" s="46">
        <v>0</v>
      </c>
      <c r="AC63" s="46">
        <v>0</v>
      </c>
    </row>
    <row r="64" spans="1:29">
      <c r="A64" s="47"/>
      <c r="B64" s="47"/>
      <c r="C64" s="41" t="s">
        <v>209</v>
      </c>
      <c r="D64" s="43"/>
      <c r="E64" s="44" t="s">
        <v>49</v>
      </c>
      <c r="F64" s="45"/>
      <c r="G64" s="46">
        <v>2</v>
      </c>
      <c r="H64" s="46">
        <v>2</v>
      </c>
      <c r="I64" s="46">
        <v>2</v>
      </c>
      <c r="J64" s="46">
        <v>2</v>
      </c>
      <c r="K64" s="46">
        <v>2</v>
      </c>
      <c r="L64" s="46">
        <v>2</v>
      </c>
      <c r="M64" s="46">
        <v>2</v>
      </c>
      <c r="N64" s="46">
        <v>2</v>
      </c>
      <c r="O64" s="46">
        <v>2</v>
      </c>
      <c r="P64" s="46">
        <v>2</v>
      </c>
      <c r="Q64" s="46">
        <v>2</v>
      </c>
      <c r="R64" s="46">
        <v>2</v>
      </c>
      <c r="S64" s="46">
        <v>2</v>
      </c>
      <c r="T64" s="46">
        <v>2</v>
      </c>
      <c r="U64" s="46">
        <v>2</v>
      </c>
      <c r="V64" s="53">
        <v>0</v>
      </c>
      <c r="W64" s="46">
        <v>0</v>
      </c>
      <c r="X64" s="46">
        <v>0</v>
      </c>
      <c r="Y64" s="46">
        <v>0</v>
      </c>
      <c r="Z64" s="46">
        <v>0</v>
      </c>
      <c r="AA64" s="46">
        <v>0</v>
      </c>
      <c r="AB64" s="46">
        <v>0</v>
      </c>
      <c r="AC64" s="46">
        <v>0</v>
      </c>
    </row>
    <row r="65" spans="1:29">
      <c r="A65" s="47"/>
      <c r="B65" s="47"/>
      <c r="C65" s="41" t="s">
        <v>210</v>
      </c>
      <c r="D65" s="43"/>
      <c r="E65" s="44" t="s">
        <v>63</v>
      </c>
      <c r="F65" s="45"/>
      <c r="G65" s="46">
        <v>2</v>
      </c>
      <c r="H65" s="46">
        <v>2</v>
      </c>
      <c r="I65" s="46">
        <v>2</v>
      </c>
      <c r="J65" s="46">
        <v>2</v>
      </c>
      <c r="K65" s="46">
        <v>2</v>
      </c>
      <c r="L65" s="46">
        <v>2</v>
      </c>
      <c r="M65" s="46">
        <v>2</v>
      </c>
      <c r="N65" s="46">
        <v>2</v>
      </c>
      <c r="O65" s="46">
        <v>2</v>
      </c>
      <c r="P65" s="46">
        <v>2</v>
      </c>
      <c r="Q65" s="46">
        <v>2</v>
      </c>
      <c r="R65" s="46">
        <v>2</v>
      </c>
      <c r="S65" s="46">
        <v>2</v>
      </c>
      <c r="T65" s="46">
        <v>2</v>
      </c>
      <c r="U65" s="46">
        <v>2</v>
      </c>
      <c r="V65" s="53">
        <v>0</v>
      </c>
      <c r="W65" s="46">
        <v>0</v>
      </c>
      <c r="X65" s="46">
        <v>0</v>
      </c>
      <c r="Y65" s="46">
        <v>0</v>
      </c>
      <c r="Z65" s="46">
        <v>0</v>
      </c>
      <c r="AA65" s="46">
        <v>0</v>
      </c>
      <c r="AB65" s="46">
        <v>0</v>
      </c>
      <c r="AC65" s="46">
        <v>0</v>
      </c>
    </row>
    <row r="66" spans="1:29">
      <c r="A66" s="47"/>
      <c r="B66" s="47"/>
      <c r="C66" s="41" t="s">
        <v>211</v>
      </c>
      <c r="D66" s="43"/>
      <c r="E66" s="44" t="s">
        <v>49</v>
      </c>
      <c r="F66" s="45"/>
      <c r="G66" s="46">
        <v>2</v>
      </c>
      <c r="H66" s="46">
        <v>2</v>
      </c>
      <c r="I66" s="46">
        <v>2</v>
      </c>
      <c r="J66" s="46">
        <v>2</v>
      </c>
      <c r="K66" s="46">
        <v>2</v>
      </c>
      <c r="L66" s="46">
        <v>2</v>
      </c>
      <c r="M66" s="46">
        <v>2</v>
      </c>
      <c r="N66" s="46">
        <v>2</v>
      </c>
      <c r="O66" s="46">
        <v>2</v>
      </c>
      <c r="P66" s="46">
        <v>2</v>
      </c>
      <c r="Q66" s="46">
        <v>2</v>
      </c>
      <c r="R66" s="46">
        <v>2</v>
      </c>
      <c r="S66" s="46">
        <v>2</v>
      </c>
      <c r="T66" s="46">
        <v>2</v>
      </c>
      <c r="U66" s="46">
        <v>2</v>
      </c>
      <c r="V66" s="53">
        <v>0</v>
      </c>
      <c r="W66" s="46">
        <v>0</v>
      </c>
      <c r="X66" s="46">
        <v>0</v>
      </c>
      <c r="Y66" s="46">
        <v>0</v>
      </c>
      <c r="Z66" s="46">
        <v>0</v>
      </c>
      <c r="AA66" s="46">
        <v>0</v>
      </c>
      <c r="AB66" s="46">
        <v>0</v>
      </c>
      <c r="AC66" s="46">
        <v>0</v>
      </c>
    </row>
    <row r="67" spans="1:29">
      <c r="A67" s="47"/>
      <c r="B67" s="47"/>
      <c r="C67" s="41" t="s">
        <v>65</v>
      </c>
      <c r="D67" s="43"/>
      <c r="E67" s="44" t="s">
        <v>212</v>
      </c>
      <c r="F67" s="45"/>
      <c r="G67" s="46">
        <v>10</v>
      </c>
      <c r="H67" s="46">
        <v>10</v>
      </c>
      <c r="I67" s="46">
        <v>10</v>
      </c>
      <c r="J67" s="46">
        <v>10</v>
      </c>
      <c r="K67" s="46">
        <v>10</v>
      </c>
      <c r="L67" s="46">
        <v>10</v>
      </c>
      <c r="M67" s="46">
        <v>10</v>
      </c>
      <c r="N67" s="46">
        <v>10</v>
      </c>
      <c r="O67" s="46">
        <v>10</v>
      </c>
      <c r="P67" s="46">
        <v>10</v>
      </c>
      <c r="Q67" s="46">
        <v>10</v>
      </c>
      <c r="R67" s="46">
        <v>10</v>
      </c>
      <c r="S67" s="46">
        <v>10</v>
      </c>
      <c r="T67" s="46">
        <v>10</v>
      </c>
      <c r="U67" s="46">
        <v>10</v>
      </c>
      <c r="V67" s="46">
        <v>8</v>
      </c>
      <c r="W67" s="53">
        <v>0</v>
      </c>
      <c r="X67" s="46">
        <v>0</v>
      </c>
      <c r="Y67" s="46">
        <v>0</v>
      </c>
      <c r="Z67" s="46">
        <v>0</v>
      </c>
      <c r="AA67" s="46">
        <v>0</v>
      </c>
      <c r="AB67" s="46">
        <v>0</v>
      </c>
      <c r="AC67" s="46">
        <v>0</v>
      </c>
    </row>
    <row r="68" spans="1:29">
      <c r="A68" s="47"/>
      <c r="B68" s="51"/>
      <c r="C68" s="44"/>
      <c r="D68" s="45"/>
      <c r="E68" s="44"/>
      <c r="F68" s="45"/>
      <c r="G68" s="46"/>
      <c r="H68" s="46"/>
      <c r="I68" s="46"/>
      <c r="J68" s="46"/>
      <c r="K68" s="46"/>
      <c r="L68" s="46"/>
      <c r="M68" s="46"/>
      <c r="N68" s="46"/>
      <c r="O68" s="46"/>
      <c r="P68" s="46"/>
      <c r="Q68" s="46"/>
      <c r="R68" s="46"/>
      <c r="S68" s="46"/>
      <c r="T68" s="46"/>
      <c r="U68" s="46"/>
      <c r="V68" s="46"/>
      <c r="W68" s="57">
        <v>2</v>
      </c>
      <c r="X68" s="46"/>
      <c r="Y68" s="46"/>
      <c r="Z68" s="46"/>
      <c r="AA68" s="46"/>
      <c r="AB68" s="46"/>
      <c r="AC68" s="46"/>
    </row>
    <row r="69" spans="1:29">
      <c r="A69" s="47"/>
      <c r="B69" s="40" t="s">
        <v>67</v>
      </c>
      <c r="C69" s="41" t="s">
        <v>213</v>
      </c>
      <c r="D69" s="43"/>
      <c r="E69" s="44" t="s">
        <v>27</v>
      </c>
      <c r="F69" s="45"/>
      <c r="G69" s="46">
        <v>1</v>
      </c>
      <c r="H69" s="46">
        <v>1</v>
      </c>
      <c r="I69" s="46">
        <v>1</v>
      </c>
      <c r="J69" s="46">
        <v>1</v>
      </c>
      <c r="K69" s="46">
        <v>1</v>
      </c>
      <c r="L69" s="46">
        <v>1</v>
      </c>
      <c r="M69" s="46">
        <v>1</v>
      </c>
      <c r="N69" s="46">
        <v>1</v>
      </c>
      <c r="O69" s="46">
        <v>1</v>
      </c>
      <c r="P69" s="46">
        <v>1</v>
      </c>
      <c r="Q69" s="46">
        <v>1</v>
      </c>
      <c r="R69" s="46">
        <v>1</v>
      </c>
      <c r="S69" s="46">
        <v>1</v>
      </c>
      <c r="T69" s="46">
        <v>1</v>
      </c>
      <c r="U69" s="46">
        <v>1</v>
      </c>
      <c r="V69" s="46">
        <v>1</v>
      </c>
      <c r="W69" s="46">
        <v>1</v>
      </c>
      <c r="X69" s="53">
        <v>0</v>
      </c>
      <c r="Y69" s="46">
        <v>0</v>
      </c>
      <c r="Z69" s="46">
        <v>0</v>
      </c>
      <c r="AA69" s="46">
        <v>0</v>
      </c>
      <c r="AB69" s="46">
        <v>0</v>
      </c>
      <c r="AC69" s="46">
        <v>0</v>
      </c>
    </row>
    <row r="70" spans="1:29">
      <c r="A70" s="47"/>
      <c r="B70" s="47"/>
      <c r="C70" s="41" t="s">
        <v>214</v>
      </c>
      <c r="D70" s="43"/>
      <c r="E70" s="44" t="s">
        <v>27</v>
      </c>
      <c r="F70" s="45"/>
      <c r="G70" s="46">
        <v>1</v>
      </c>
      <c r="H70" s="46">
        <v>1</v>
      </c>
      <c r="I70" s="46">
        <v>1</v>
      </c>
      <c r="J70" s="46">
        <v>1</v>
      </c>
      <c r="K70" s="46">
        <v>1</v>
      </c>
      <c r="L70" s="46">
        <v>1</v>
      </c>
      <c r="M70" s="46">
        <v>1</v>
      </c>
      <c r="N70" s="46">
        <v>1</v>
      </c>
      <c r="O70" s="46">
        <v>1</v>
      </c>
      <c r="P70" s="46">
        <v>1</v>
      </c>
      <c r="Q70" s="46">
        <v>1</v>
      </c>
      <c r="R70" s="46">
        <v>1</v>
      </c>
      <c r="S70" s="46">
        <v>1</v>
      </c>
      <c r="T70" s="46">
        <v>1</v>
      </c>
      <c r="U70" s="46">
        <v>1</v>
      </c>
      <c r="V70" s="46">
        <v>1</v>
      </c>
      <c r="W70" s="46">
        <v>1</v>
      </c>
      <c r="X70" s="53">
        <v>0</v>
      </c>
      <c r="Y70" s="46">
        <v>0</v>
      </c>
      <c r="Z70" s="46">
        <v>0</v>
      </c>
      <c r="AA70" s="46">
        <v>0</v>
      </c>
      <c r="AB70" s="46">
        <v>0</v>
      </c>
      <c r="AC70" s="46">
        <v>0</v>
      </c>
    </row>
    <row r="71" spans="1:29">
      <c r="A71" s="47"/>
      <c r="B71" s="47"/>
      <c r="C71" s="41" t="s">
        <v>215</v>
      </c>
      <c r="D71" s="43"/>
      <c r="E71" s="44" t="s">
        <v>27</v>
      </c>
      <c r="F71" s="45"/>
      <c r="G71" s="46">
        <v>1</v>
      </c>
      <c r="H71" s="46">
        <v>1</v>
      </c>
      <c r="I71" s="46">
        <v>1</v>
      </c>
      <c r="J71" s="46">
        <v>1</v>
      </c>
      <c r="K71" s="46">
        <v>1</v>
      </c>
      <c r="L71" s="46">
        <v>1</v>
      </c>
      <c r="M71" s="46">
        <v>1</v>
      </c>
      <c r="N71" s="46">
        <v>1</v>
      </c>
      <c r="O71" s="46">
        <v>1</v>
      </c>
      <c r="P71" s="46">
        <v>1</v>
      </c>
      <c r="Q71" s="46">
        <v>1</v>
      </c>
      <c r="R71" s="46">
        <v>1</v>
      </c>
      <c r="S71" s="46">
        <v>1</v>
      </c>
      <c r="T71" s="46">
        <v>1</v>
      </c>
      <c r="U71" s="46">
        <v>1</v>
      </c>
      <c r="V71" s="46">
        <v>1</v>
      </c>
      <c r="W71" s="46">
        <v>1</v>
      </c>
      <c r="X71" s="53">
        <v>0</v>
      </c>
      <c r="Y71" s="46">
        <v>0</v>
      </c>
      <c r="Z71" s="46">
        <v>0</v>
      </c>
      <c r="AA71" s="46">
        <v>0</v>
      </c>
      <c r="AB71" s="46">
        <v>0</v>
      </c>
      <c r="AC71" s="46">
        <v>0</v>
      </c>
    </row>
    <row r="72" spans="1:29">
      <c r="A72" s="47"/>
      <c r="B72" s="47"/>
      <c r="C72" s="41" t="s">
        <v>216</v>
      </c>
      <c r="D72" s="43"/>
      <c r="E72" s="44" t="s">
        <v>27</v>
      </c>
      <c r="F72" s="45"/>
      <c r="G72" s="46">
        <v>2</v>
      </c>
      <c r="H72" s="46">
        <v>2</v>
      </c>
      <c r="I72" s="46">
        <v>2</v>
      </c>
      <c r="J72" s="46">
        <v>2</v>
      </c>
      <c r="K72" s="46">
        <v>2</v>
      </c>
      <c r="L72" s="46">
        <v>2</v>
      </c>
      <c r="M72" s="46">
        <v>2</v>
      </c>
      <c r="N72" s="46">
        <v>2</v>
      </c>
      <c r="O72" s="46">
        <v>2</v>
      </c>
      <c r="P72" s="46">
        <v>2</v>
      </c>
      <c r="Q72" s="46">
        <v>2</v>
      </c>
      <c r="R72" s="46">
        <v>2</v>
      </c>
      <c r="S72" s="46">
        <v>2</v>
      </c>
      <c r="T72" s="46">
        <v>2</v>
      </c>
      <c r="U72" s="46">
        <v>2</v>
      </c>
      <c r="V72" s="46">
        <v>2</v>
      </c>
      <c r="W72" s="46">
        <v>2</v>
      </c>
      <c r="X72" s="53">
        <v>0</v>
      </c>
      <c r="Y72" s="46">
        <v>0</v>
      </c>
      <c r="Z72" s="46">
        <v>0</v>
      </c>
      <c r="AA72" s="46">
        <v>0</v>
      </c>
      <c r="AB72" s="46">
        <v>0</v>
      </c>
      <c r="AC72" s="46">
        <v>0</v>
      </c>
    </row>
    <row r="73" spans="1:29">
      <c r="A73" s="47"/>
      <c r="B73" s="47"/>
      <c r="C73" s="41" t="s">
        <v>217</v>
      </c>
      <c r="D73" s="43"/>
      <c r="E73" s="44" t="s">
        <v>27</v>
      </c>
      <c r="F73" s="45"/>
      <c r="G73" s="46">
        <v>2</v>
      </c>
      <c r="H73" s="46">
        <v>2</v>
      </c>
      <c r="I73" s="46">
        <v>2</v>
      </c>
      <c r="J73" s="46">
        <v>2</v>
      </c>
      <c r="K73" s="46">
        <v>2</v>
      </c>
      <c r="L73" s="46">
        <v>2</v>
      </c>
      <c r="M73" s="46">
        <v>2</v>
      </c>
      <c r="N73" s="46">
        <v>2</v>
      </c>
      <c r="O73" s="46">
        <v>2</v>
      </c>
      <c r="P73" s="46">
        <v>2</v>
      </c>
      <c r="Q73" s="46">
        <v>2</v>
      </c>
      <c r="R73" s="46">
        <v>2</v>
      </c>
      <c r="S73" s="46">
        <v>2</v>
      </c>
      <c r="T73" s="46">
        <v>2</v>
      </c>
      <c r="U73" s="46">
        <v>2</v>
      </c>
      <c r="V73" s="46">
        <v>2</v>
      </c>
      <c r="W73" s="46">
        <v>2</v>
      </c>
      <c r="X73" s="46">
        <v>2</v>
      </c>
      <c r="Y73" s="53">
        <v>0</v>
      </c>
      <c r="Z73" s="46">
        <v>0</v>
      </c>
      <c r="AA73" s="46">
        <v>0</v>
      </c>
      <c r="AB73" s="46">
        <v>0</v>
      </c>
      <c r="AC73" s="46">
        <v>0</v>
      </c>
    </row>
    <row r="74" spans="1:29">
      <c r="A74" s="47"/>
      <c r="B74" s="47"/>
      <c r="C74" s="41" t="s">
        <v>218</v>
      </c>
      <c r="D74" s="43"/>
      <c r="E74" s="44" t="s">
        <v>27</v>
      </c>
      <c r="F74" s="45"/>
      <c r="G74" s="46">
        <v>1</v>
      </c>
      <c r="H74" s="46">
        <v>1</v>
      </c>
      <c r="I74" s="46">
        <v>1</v>
      </c>
      <c r="J74" s="46">
        <v>1</v>
      </c>
      <c r="K74" s="46">
        <v>1</v>
      </c>
      <c r="L74" s="46">
        <v>1</v>
      </c>
      <c r="M74" s="46">
        <v>1</v>
      </c>
      <c r="N74" s="46">
        <v>1</v>
      </c>
      <c r="O74" s="46">
        <v>1</v>
      </c>
      <c r="P74" s="46">
        <v>1</v>
      </c>
      <c r="Q74" s="46">
        <v>1</v>
      </c>
      <c r="R74" s="46">
        <v>1</v>
      </c>
      <c r="S74" s="46">
        <v>1</v>
      </c>
      <c r="T74" s="46">
        <v>1</v>
      </c>
      <c r="U74" s="46">
        <v>1</v>
      </c>
      <c r="V74" s="46">
        <v>1</v>
      </c>
      <c r="W74" s="46">
        <v>1</v>
      </c>
      <c r="X74" s="46">
        <v>1</v>
      </c>
      <c r="Y74" s="53">
        <v>0</v>
      </c>
      <c r="Z74" s="46">
        <v>0</v>
      </c>
      <c r="AA74" s="46">
        <v>0</v>
      </c>
      <c r="AB74" s="46">
        <v>0</v>
      </c>
      <c r="AC74" s="46">
        <v>0</v>
      </c>
    </row>
    <row r="75" spans="1:29">
      <c r="A75" s="47"/>
      <c r="B75" s="47"/>
      <c r="C75" s="41" t="s">
        <v>219</v>
      </c>
      <c r="D75" s="43"/>
      <c r="E75" s="44" t="s">
        <v>27</v>
      </c>
      <c r="F75" s="45"/>
      <c r="G75" s="46">
        <v>1</v>
      </c>
      <c r="H75" s="46">
        <v>1</v>
      </c>
      <c r="I75" s="46">
        <v>1</v>
      </c>
      <c r="J75" s="46">
        <v>1</v>
      </c>
      <c r="K75" s="46">
        <v>1</v>
      </c>
      <c r="L75" s="46">
        <v>1</v>
      </c>
      <c r="M75" s="46">
        <v>1</v>
      </c>
      <c r="N75" s="46">
        <v>1</v>
      </c>
      <c r="O75" s="46">
        <v>1</v>
      </c>
      <c r="P75" s="46">
        <v>1</v>
      </c>
      <c r="Q75" s="46">
        <v>1</v>
      </c>
      <c r="R75" s="46">
        <v>1</v>
      </c>
      <c r="S75" s="46">
        <v>1</v>
      </c>
      <c r="T75" s="46">
        <v>1</v>
      </c>
      <c r="U75" s="46">
        <v>1</v>
      </c>
      <c r="V75" s="46">
        <v>1</v>
      </c>
      <c r="W75" s="46">
        <v>1</v>
      </c>
      <c r="X75" s="46">
        <v>1</v>
      </c>
      <c r="Y75" s="53">
        <v>0</v>
      </c>
      <c r="Z75" s="46">
        <v>0</v>
      </c>
      <c r="AA75" s="46">
        <v>0</v>
      </c>
      <c r="AB75" s="46">
        <v>0</v>
      </c>
      <c r="AC75" s="46">
        <v>0</v>
      </c>
    </row>
    <row r="76" spans="1:29">
      <c r="A76" s="47"/>
      <c r="B76" s="47"/>
      <c r="C76" s="41" t="s">
        <v>220</v>
      </c>
      <c r="D76" s="43"/>
      <c r="E76" s="44" t="s">
        <v>27</v>
      </c>
      <c r="F76" s="45"/>
      <c r="G76" s="46">
        <v>1</v>
      </c>
      <c r="H76" s="46">
        <v>1</v>
      </c>
      <c r="I76" s="46">
        <v>1</v>
      </c>
      <c r="J76" s="46">
        <v>1</v>
      </c>
      <c r="K76" s="46">
        <v>1</v>
      </c>
      <c r="L76" s="46">
        <v>1</v>
      </c>
      <c r="M76" s="46">
        <v>1</v>
      </c>
      <c r="N76" s="46">
        <v>1</v>
      </c>
      <c r="O76" s="46">
        <v>1</v>
      </c>
      <c r="P76" s="46">
        <v>1</v>
      </c>
      <c r="Q76" s="46">
        <v>1</v>
      </c>
      <c r="R76" s="46">
        <v>1</v>
      </c>
      <c r="S76" s="46">
        <v>1</v>
      </c>
      <c r="T76" s="46">
        <v>1</v>
      </c>
      <c r="U76" s="46">
        <v>1</v>
      </c>
      <c r="V76" s="46">
        <v>1</v>
      </c>
      <c r="W76" s="46">
        <v>1</v>
      </c>
      <c r="X76" s="46">
        <v>1</v>
      </c>
      <c r="Y76" s="53">
        <v>0</v>
      </c>
      <c r="Z76" s="46">
        <v>0</v>
      </c>
      <c r="AA76" s="46">
        <v>0</v>
      </c>
      <c r="AB76" s="46">
        <v>0</v>
      </c>
      <c r="AC76" s="46">
        <v>0</v>
      </c>
    </row>
    <row r="77" spans="1:29">
      <c r="A77" s="47"/>
      <c r="B77" s="47"/>
      <c r="C77" s="41" t="s">
        <v>221</v>
      </c>
      <c r="D77" s="43"/>
      <c r="E77" s="44" t="s">
        <v>27</v>
      </c>
      <c r="F77" s="45"/>
      <c r="G77" s="46">
        <v>1</v>
      </c>
      <c r="H77" s="46">
        <v>1</v>
      </c>
      <c r="I77" s="46">
        <v>1</v>
      </c>
      <c r="J77" s="46">
        <v>1</v>
      </c>
      <c r="K77" s="46">
        <v>1</v>
      </c>
      <c r="L77" s="46">
        <v>1</v>
      </c>
      <c r="M77" s="46">
        <v>1</v>
      </c>
      <c r="N77" s="46">
        <v>1</v>
      </c>
      <c r="O77" s="46">
        <v>1</v>
      </c>
      <c r="P77" s="46">
        <v>1</v>
      </c>
      <c r="Q77" s="46">
        <v>1</v>
      </c>
      <c r="R77" s="46">
        <v>1</v>
      </c>
      <c r="S77" s="46">
        <v>1</v>
      </c>
      <c r="T77" s="46">
        <v>1</v>
      </c>
      <c r="U77" s="46">
        <v>1</v>
      </c>
      <c r="V77" s="46">
        <v>1</v>
      </c>
      <c r="W77" s="46">
        <v>1</v>
      </c>
      <c r="X77" s="46">
        <v>1</v>
      </c>
      <c r="Y77" s="53">
        <v>0</v>
      </c>
      <c r="Z77" s="46">
        <v>0</v>
      </c>
      <c r="AA77" s="46">
        <v>0</v>
      </c>
      <c r="AB77" s="46">
        <v>0</v>
      </c>
      <c r="AC77" s="46">
        <v>0</v>
      </c>
    </row>
    <row r="78" spans="1:29">
      <c r="A78" s="47"/>
      <c r="B78" s="47"/>
      <c r="C78" s="41" t="s">
        <v>222</v>
      </c>
      <c r="D78" s="43"/>
      <c r="E78" s="44" t="s">
        <v>27</v>
      </c>
      <c r="F78" s="45"/>
      <c r="G78" s="46">
        <v>1</v>
      </c>
      <c r="H78" s="46">
        <v>1</v>
      </c>
      <c r="I78" s="46">
        <v>1</v>
      </c>
      <c r="J78" s="46">
        <v>1</v>
      </c>
      <c r="K78" s="46">
        <v>1</v>
      </c>
      <c r="L78" s="46">
        <v>1</v>
      </c>
      <c r="M78" s="46">
        <v>1</v>
      </c>
      <c r="N78" s="46">
        <v>1</v>
      </c>
      <c r="O78" s="46">
        <v>1</v>
      </c>
      <c r="P78" s="46">
        <v>1</v>
      </c>
      <c r="Q78" s="46">
        <v>1</v>
      </c>
      <c r="R78" s="46">
        <v>1</v>
      </c>
      <c r="S78" s="46">
        <v>1</v>
      </c>
      <c r="T78" s="46">
        <v>1</v>
      </c>
      <c r="U78" s="46">
        <v>1</v>
      </c>
      <c r="V78" s="46">
        <v>1</v>
      </c>
      <c r="W78" s="46">
        <v>1</v>
      </c>
      <c r="X78" s="46">
        <v>1</v>
      </c>
      <c r="Y78" s="53">
        <v>0</v>
      </c>
      <c r="Z78" s="46">
        <v>0</v>
      </c>
      <c r="AA78" s="46">
        <v>0</v>
      </c>
      <c r="AB78" s="46">
        <v>0</v>
      </c>
      <c r="AC78" s="46">
        <v>0</v>
      </c>
    </row>
    <row r="79" spans="1:29">
      <c r="A79" s="47"/>
      <c r="B79" s="40" t="s">
        <v>76</v>
      </c>
      <c r="C79" s="41" t="s">
        <v>223</v>
      </c>
      <c r="D79" s="43"/>
      <c r="E79" s="44" t="s">
        <v>82</v>
      </c>
      <c r="F79" s="45"/>
      <c r="G79" s="46">
        <v>2</v>
      </c>
      <c r="H79" s="46">
        <v>2</v>
      </c>
      <c r="I79" s="46">
        <v>2</v>
      </c>
      <c r="J79" s="46">
        <v>2</v>
      </c>
      <c r="K79" s="46">
        <v>2</v>
      </c>
      <c r="L79" s="46">
        <v>2</v>
      </c>
      <c r="M79" s="46">
        <v>2</v>
      </c>
      <c r="N79" s="46">
        <v>2</v>
      </c>
      <c r="O79" s="46">
        <v>2</v>
      </c>
      <c r="P79" s="46">
        <v>2</v>
      </c>
      <c r="Q79" s="46">
        <v>2</v>
      </c>
      <c r="R79" s="46">
        <v>2</v>
      </c>
      <c r="S79" s="46">
        <v>2</v>
      </c>
      <c r="T79" s="46">
        <v>2</v>
      </c>
      <c r="U79" s="46">
        <v>2</v>
      </c>
      <c r="V79" s="46">
        <v>2</v>
      </c>
      <c r="W79" s="46">
        <v>2</v>
      </c>
      <c r="X79" s="46">
        <v>2</v>
      </c>
      <c r="Y79" s="46">
        <v>2</v>
      </c>
      <c r="Z79" s="53">
        <v>0</v>
      </c>
      <c r="AA79" s="46">
        <v>0</v>
      </c>
      <c r="AB79" s="46">
        <v>0</v>
      </c>
      <c r="AC79" s="46">
        <v>0</v>
      </c>
    </row>
    <row r="80" spans="1:29">
      <c r="A80" s="47"/>
      <c r="B80" s="47"/>
      <c r="C80" s="44"/>
      <c r="D80" s="45"/>
      <c r="E80" s="44"/>
      <c r="F80" s="45"/>
      <c r="G80" s="46"/>
      <c r="H80" s="46"/>
      <c r="I80" s="46"/>
      <c r="J80" s="46"/>
      <c r="K80" s="46"/>
      <c r="L80" s="46"/>
      <c r="M80" s="46"/>
      <c r="N80" s="46"/>
      <c r="O80" s="46"/>
      <c r="P80" s="46"/>
      <c r="Q80" s="46"/>
      <c r="R80" s="46"/>
      <c r="S80" s="46"/>
      <c r="T80" s="46"/>
      <c r="U80" s="46"/>
      <c r="V80" s="46"/>
      <c r="W80" s="46"/>
      <c r="X80" s="46"/>
      <c r="Y80" s="46"/>
      <c r="Z80" s="55">
        <v>1</v>
      </c>
      <c r="AA80" s="46"/>
      <c r="AB80" s="46"/>
      <c r="AC80" s="46"/>
    </row>
    <row r="81" spans="1:29">
      <c r="A81" s="47"/>
      <c r="B81" s="47"/>
      <c r="C81" s="41" t="s">
        <v>224</v>
      </c>
      <c r="D81" s="43"/>
      <c r="E81" s="44" t="s">
        <v>78</v>
      </c>
      <c r="F81" s="45"/>
      <c r="G81" s="46">
        <v>1</v>
      </c>
      <c r="H81" s="46">
        <v>1</v>
      </c>
      <c r="I81" s="46">
        <v>1</v>
      </c>
      <c r="J81" s="46">
        <v>1</v>
      </c>
      <c r="K81" s="46">
        <v>1</v>
      </c>
      <c r="L81" s="46">
        <v>1</v>
      </c>
      <c r="M81" s="46">
        <v>1</v>
      </c>
      <c r="N81" s="46">
        <v>1</v>
      </c>
      <c r="O81" s="46">
        <v>1</v>
      </c>
      <c r="P81" s="46">
        <v>1</v>
      </c>
      <c r="Q81" s="46">
        <v>1</v>
      </c>
      <c r="R81" s="46">
        <v>1</v>
      </c>
      <c r="S81" s="46">
        <v>1</v>
      </c>
      <c r="T81" s="46">
        <v>1</v>
      </c>
      <c r="U81" s="46">
        <v>1</v>
      </c>
      <c r="V81" s="46">
        <v>1</v>
      </c>
      <c r="W81" s="46">
        <v>1</v>
      </c>
      <c r="X81" s="46">
        <v>1</v>
      </c>
      <c r="Y81" s="46">
        <v>1</v>
      </c>
      <c r="Z81" s="53">
        <v>0</v>
      </c>
      <c r="AA81" s="46">
        <v>0</v>
      </c>
      <c r="AB81" s="46">
        <v>0</v>
      </c>
      <c r="AC81" s="46">
        <v>0</v>
      </c>
    </row>
    <row r="82" spans="1:29">
      <c r="A82" s="47"/>
      <c r="B82" s="47"/>
      <c r="C82" s="41" t="s">
        <v>225</v>
      </c>
      <c r="D82" s="43"/>
      <c r="E82" s="44" t="s">
        <v>82</v>
      </c>
      <c r="F82" s="45"/>
      <c r="G82" s="58">
        <v>2</v>
      </c>
      <c r="H82" s="58">
        <v>2</v>
      </c>
      <c r="I82" s="58">
        <v>2</v>
      </c>
      <c r="J82" s="58">
        <v>2</v>
      </c>
      <c r="K82" s="58">
        <v>2</v>
      </c>
      <c r="L82" s="58">
        <v>2</v>
      </c>
      <c r="M82" s="58">
        <v>2</v>
      </c>
      <c r="N82" s="58">
        <v>2</v>
      </c>
      <c r="O82" s="58">
        <v>2</v>
      </c>
      <c r="P82" s="58">
        <v>2</v>
      </c>
      <c r="Q82" s="58">
        <v>2</v>
      </c>
      <c r="R82" s="58">
        <v>2</v>
      </c>
      <c r="S82" s="58">
        <v>2</v>
      </c>
      <c r="T82" s="58">
        <v>2</v>
      </c>
      <c r="U82" s="58">
        <v>2</v>
      </c>
      <c r="V82" s="58">
        <v>2</v>
      </c>
      <c r="W82" s="58">
        <v>2</v>
      </c>
      <c r="X82" s="58">
        <v>2</v>
      </c>
      <c r="Y82" s="58">
        <v>2</v>
      </c>
      <c r="Z82" s="53">
        <v>0</v>
      </c>
      <c r="AA82" s="46">
        <v>0</v>
      </c>
      <c r="AB82" s="46">
        <v>0</v>
      </c>
      <c r="AC82" s="46">
        <v>0</v>
      </c>
    </row>
    <row r="83" spans="1:29">
      <c r="A83" s="47"/>
      <c r="B83" s="47"/>
      <c r="C83" s="41" t="s">
        <v>226</v>
      </c>
      <c r="D83" s="43"/>
      <c r="E83" s="44" t="s">
        <v>82</v>
      </c>
      <c r="F83" s="45"/>
      <c r="G83" s="58">
        <v>2</v>
      </c>
      <c r="H83" s="58">
        <v>2</v>
      </c>
      <c r="I83" s="58">
        <v>2</v>
      </c>
      <c r="J83" s="58">
        <v>2</v>
      </c>
      <c r="K83" s="58">
        <v>2</v>
      </c>
      <c r="L83" s="58">
        <v>2</v>
      </c>
      <c r="M83" s="58">
        <v>2</v>
      </c>
      <c r="N83" s="58">
        <v>2</v>
      </c>
      <c r="O83" s="58">
        <v>2</v>
      </c>
      <c r="P83" s="58">
        <v>2</v>
      </c>
      <c r="Q83" s="58">
        <v>2</v>
      </c>
      <c r="R83" s="58">
        <v>2</v>
      </c>
      <c r="S83" s="58">
        <v>2</v>
      </c>
      <c r="T83" s="58">
        <v>2</v>
      </c>
      <c r="U83" s="58">
        <v>2</v>
      </c>
      <c r="V83" s="58">
        <v>2</v>
      </c>
      <c r="W83" s="58">
        <v>2</v>
      </c>
      <c r="X83" s="58">
        <v>2</v>
      </c>
      <c r="Y83" s="58">
        <v>2</v>
      </c>
      <c r="Z83" s="46">
        <v>2</v>
      </c>
      <c r="AA83" s="53">
        <v>0</v>
      </c>
      <c r="AB83" s="46">
        <v>0</v>
      </c>
      <c r="AC83" s="46">
        <v>0</v>
      </c>
    </row>
    <row r="84" spans="1:29">
      <c r="A84" s="47"/>
      <c r="B84" s="47"/>
      <c r="C84" s="41" t="s">
        <v>227</v>
      </c>
      <c r="D84" s="43"/>
      <c r="E84" s="44" t="s">
        <v>78</v>
      </c>
      <c r="F84" s="45"/>
      <c r="G84" s="58">
        <v>2</v>
      </c>
      <c r="H84" s="58">
        <v>2</v>
      </c>
      <c r="I84" s="58">
        <v>2</v>
      </c>
      <c r="J84" s="58">
        <v>2</v>
      </c>
      <c r="K84" s="58">
        <v>2</v>
      </c>
      <c r="L84" s="58">
        <v>2</v>
      </c>
      <c r="M84" s="58">
        <v>2</v>
      </c>
      <c r="N84" s="58">
        <v>2</v>
      </c>
      <c r="O84" s="58">
        <v>2</v>
      </c>
      <c r="P84" s="58">
        <v>2</v>
      </c>
      <c r="Q84" s="58">
        <v>2</v>
      </c>
      <c r="R84" s="58">
        <v>2</v>
      </c>
      <c r="S84" s="58">
        <v>2</v>
      </c>
      <c r="T84" s="58">
        <v>2</v>
      </c>
      <c r="U84" s="58">
        <v>2</v>
      </c>
      <c r="V84" s="58">
        <v>2</v>
      </c>
      <c r="W84" s="58">
        <v>2</v>
      </c>
      <c r="X84" s="58">
        <v>2</v>
      </c>
      <c r="Y84" s="58">
        <v>2</v>
      </c>
      <c r="Z84" s="46">
        <v>2</v>
      </c>
      <c r="AA84" s="53">
        <v>0</v>
      </c>
      <c r="AB84" s="46">
        <v>0</v>
      </c>
      <c r="AC84" s="46">
        <v>0</v>
      </c>
    </row>
    <row r="85" spans="1:29">
      <c r="A85" s="47"/>
      <c r="B85" s="47"/>
      <c r="C85" s="44"/>
      <c r="D85" s="45"/>
      <c r="E85" s="44"/>
      <c r="F85" s="45"/>
      <c r="G85" s="46"/>
      <c r="H85" s="46"/>
      <c r="I85" s="46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  <c r="AA85" s="55">
        <v>2</v>
      </c>
      <c r="AB85" s="46"/>
      <c r="AC85" s="46"/>
    </row>
    <row r="86" spans="1:29">
      <c r="A86" s="47"/>
      <c r="B86" s="47"/>
      <c r="C86" s="41" t="s">
        <v>228</v>
      </c>
      <c r="D86" s="43"/>
      <c r="E86" s="44" t="s">
        <v>78</v>
      </c>
      <c r="F86" s="45"/>
      <c r="G86" s="46">
        <v>2</v>
      </c>
      <c r="H86" s="46">
        <v>2</v>
      </c>
      <c r="I86" s="46">
        <v>2</v>
      </c>
      <c r="J86" s="46">
        <v>2</v>
      </c>
      <c r="K86" s="46">
        <v>2</v>
      </c>
      <c r="L86" s="46">
        <v>2</v>
      </c>
      <c r="M86" s="46">
        <v>2</v>
      </c>
      <c r="N86" s="46">
        <v>2</v>
      </c>
      <c r="O86" s="46">
        <v>2</v>
      </c>
      <c r="P86" s="46">
        <v>2</v>
      </c>
      <c r="Q86" s="46">
        <v>2</v>
      </c>
      <c r="R86" s="46">
        <v>2</v>
      </c>
      <c r="S86" s="46">
        <v>2</v>
      </c>
      <c r="T86" s="46">
        <v>2</v>
      </c>
      <c r="U86" s="46">
        <v>2</v>
      </c>
      <c r="V86" s="46">
        <v>2</v>
      </c>
      <c r="W86" s="46">
        <v>2</v>
      </c>
      <c r="X86" s="46">
        <v>2</v>
      </c>
      <c r="Y86" s="46">
        <v>2</v>
      </c>
      <c r="Z86" s="46">
        <v>2</v>
      </c>
      <c r="AA86" s="53">
        <v>0</v>
      </c>
      <c r="AB86" s="46">
        <v>0</v>
      </c>
      <c r="AC86" s="46">
        <v>0</v>
      </c>
    </row>
    <row r="87" spans="1:29">
      <c r="A87" s="47"/>
      <c r="B87" s="47"/>
      <c r="C87" s="49" t="s">
        <v>229</v>
      </c>
      <c r="D87" s="50"/>
      <c r="E87" s="44" t="s">
        <v>78</v>
      </c>
      <c r="F87" s="45"/>
      <c r="G87" s="46">
        <v>2</v>
      </c>
      <c r="H87" s="46">
        <v>2</v>
      </c>
      <c r="I87" s="46">
        <v>2</v>
      </c>
      <c r="J87" s="46">
        <v>2</v>
      </c>
      <c r="K87" s="46">
        <v>2</v>
      </c>
      <c r="L87" s="46">
        <v>2</v>
      </c>
      <c r="M87" s="46">
        <v>2</v>
      </c>
      <c r="N87" s="46">
        <v>2</v>
      </c>
      <c r="O87" s="46">
        <v>2</v>
      </c>
      <c r="P87" s="46">
        <v>2</v>
      </c>
      <c r="Q87" s="46">
        <v>2</v>
      </c>
      <c r="R87" s="46">
        <v>2</v>
      </c>
      <c r="S87" s="46">
        <v>2</v>
      </c>
      <c r="T87" s="46">
        <v>2</v>
      </c>
      <c r="U87" s="46">
        <v>2</v>
      </c>
      <c r="V87" s="46">
        <v>2</v>
      </c>
      <c r="W87" s="46">
        <v>2</v>
      </c>
      <c r="X87" s="46">
        <v>2</v>
      </c>
      <c r="Y87" s="46">
        <v>2</v>
      </c>
      <c r="Z87" s="46">
        <v>2</v>
      </c>
      <c r="AA87" s="53">
        <v>0</v>
      </c>
      <c r="AB87" s="46">
        <v>0</v>
      </c>
      <c r="AC87" s="46">
        <v>0</v>
      </c>
    </row>
    <row r="88" spans="1:29">
      <c r="A88" s="47"/>
      <c r="B88" s="47"/>
      <c r="C88" s="49" t="s">
        <v>230</v>
      </c>
      <c r="D88" s="50"/>
      <c r="E88" s="44" t="s">
        <v>78</v>
      </c>
      <c r="F88" s="45"/>
      <c r="G88" s="46">
        <v>2</v>
      </c>
      <c r="H88" s="46">
        <v>2</v>
      </c>
      <c r="I88" s="46">
        <v>2</v>
      </c>
      <c r="J88" s="46">
        <v>2</v>
      </c>
      <c r="K88" s="46">
        <v>2</v>
      </c>
      <c r="L88" s="46">
        <v>2</v>
      </c>
      <c r="M88" s="46">
        <v>2</v>
      </c>
      <c r="N88" s="46">
        <v>2</v>
      </c>
      <c r="O88" s="46">
        <v>2</v>
      </c>
      <c r="P88" s="46">
        <v>2</v>
      </c>
      <c r="Q88" s="46">
        <v>2</v>
      </c>
      <c r="R88" s="46">
        <v>2</v>
      </c>
      <c r="S88" s="46">
        <v>2</v>
      </c>
      <c r="T88" s="46">
        <v>2</v>
      </c>
      <c r="U88" s="46">
        <v>2</v>
      </c>
      <c r="V88" s="46">
        <v>2</v>
      </c>
      <c r="W88" s="46">
        <v>2</v>
      </c>
      <c r="X88" s="46">
        <v>2</v>
      </c>
      <c r="Y88" s="46">
        <v>2</v>
      </c>
      <c r="Z88" s="46">
        <v>2</v>
      </c>
      <c r="AA88" s="53">
        <v>0</v>
      </c>
      <c r="AB88" s="46">
        <v>0</v>
      </c>
      <c r="AC88" s="46">
        <v>0</v>
      </c>
    </row>
    <row r="89" spans="1:29">
      <c r="A89" s="47"/>
      <c r="B89" s="47"/>
      <c r="C89" s="49" t="s">
        <v>231</v>
      </c>
      <c r="D89" s="50"/>
      <c r="E89" s="44" t="s">
        <v>78</v>
      </c>
      <c r="F89" s="45"/>
      <c r="G89" s="46">
        <v>2</v>
      </c>
      <c r="H89" s="46">
        <v>2</v>
      </c>
      <c r="I89" s="46">
        <v>2</v>
      </c>
      <c r="J89" s="46">
        <v>2</v>
      </c>
      <c r="K89" s="46">
        <v>2</v>
      </c>
      <c r="L89" s="46">
        <v>2</v>
      </c>
      <c r="M89" s="46">
        <v>2</v>
      </c>
      <c r="N89" s="46">
        <v>2</v>
      </c>
      <c r="O89" s="46">
        <v>2</v>
      </c>
      <c r="P89" s="46">
        <v>2</v>
      </c>
      <c r="Q89" s="46">
        <v>2</v>
      </c>
      <c r="R89" s="46">
        <v>2</v>
      </c>
      <c r="S89" s="46">
        <v>2</v>
      </c>
      <c r="T89" s="46">
        <v>2</v>
      </c>
      <c r="U89" s="46">
        <v>2</v>
      </c>
      <c r="V89" s="46">
        <v>2</v>
      </c>
      <c r="W89" s="46">
        <v>2</v>
      </c>
      <c r="X89" s="46">
        <v>2</v>
      </c>
      <c r="Y89" s="46">
        <v>2</v>
      </c>
      <c r="Z89" s="46">
        <v>2</v>
      </c>
      <c r="AA89" s="53">
        <v>0</v>
      </c>
      <c r="AB89" s="46">
        <v>0</v>
      </c>
      <c r="AC89" s="46">
        <v>0</v>
      </c>
    </row>
    <row r="90" spans="1:29">
      <c r="A90" s="47"/>
      <c r="B90" s="51"/>
      <c r="C90" s="49" t="s">
        <v>232</v>
      </c>
      <c r="D90" s="50"/>
      <c r="E90" s="44" t="s">
        <v>78</v>
      </c>
      <c r="F90" s="45"/>
      <c r="G90" s="46">
        <v>2</v>
      </c>
      <c r="H90" s="46">
        <v>2</v>
      </c>
      <c r="I90" s="46">
        <v>2</v>
      </c>
      <c r="J90" s="46">
        <v>2</v>
      </c>
      <c r="K90" s="46">
        <v>2</v>
      </c>
      <c r="L90" s="46">
        <v>2</v>
      </c>
      <c r="M90" s="46">
        <v>2</v>
      </c>
      <c r="N90" s="46">
        <v>2</v>
      </c>
      <c r="O90" s="46">
        <v>2</v>
      </c>
      <c r="P90" s="46">
        <v>2</v>
      </c>
      <c r="Q90" s="46">
        <v>2</v>
      </c>
      <c r="R90" s="46">
        <v>2</v>
      </c>
      <c r="S90" s="46">
        <v>2</v>
      </c>
      <c r="T90" s="46">
        <v>2</v>
      </c>
      <c r="U90" s="46">
        <v>2</v>
      </c>
      <c r="V90" s="46">
        <v>2</v>
      </c>
      <c r="W90" s="46">
        <v>2</v>
      </c>
      <c r="X90" s="46">
        <v>2</v>
      </c>
      <c r="Y90" s="46">
        <v>2</v>
      </c>
      <c r="Z90" s="46">
        <v>2</v>
      </c>
      <c r="AA90" s="53">
        <v>0</v>
      </c>
      <c r="AB90" s="46">
        <v>0</v>
      </c>
      <c r="AC90" s="46">
        <v>0</v>
      </c>
    </row>
    <row r="91" spans="1:29">
      <c r="A91" s="47"/>
      <c r="B91" s="40" t="s">
        <v>87</v>
      </c>
      <c r="C91" s="41" t="s">
        <v>213</v>
      </c>
      <c r="D91" s="43"/>
      <c r="E91" s="59" t="s">
        <v>27</v>
      </c>
      <c r="F91" s="60"/>
      <c r="G91" s="46">
        <v>2</v>
      </c>
      <c r="H91" s="46">
        <v>2</v>
      </c>
      <c r="I91" s="46">
        <v>2</v>
      </c>
      <c r="J91" s="46">
        <v>2</v>
      </c>
      <c r="K91" s="46">
        <v>2</v>
      </c>
      <c r="L91" s="46">
        <v>2</v>
      </c>
      <c r="M91" s="46">
        <v>2</v>
      </c>
      <c r="N91" s="46">
        <v>2</v>
      </c>
      <c r="O91" s="46">
        <v>2</v>
      </c>
      <c r="P91" s="46">
        <v>2</v>
      </c>
      <c r="Q91" s="46">
        <v>2</v>
      </c>
      <c r="R91" s="46">
        <v>2</v>
      </c>
      <c r="S91" s="46">
        <v>2</v>
      </c>
      <c r="T91" s="46">
        <v>2</v>
      </c>
      <c r="U91" s="46">
        <v>2</v>
      </c>
      <c r="V91" s="46">
        <v>2</v>
      </c>
      <c r="W91" s="46">
        <v>2</v>
      </c>
      <c r="X91" s="46">
        <v>2</v>
      </c>
      <c r="Y91" s="46">
        <v>2</v>
      </c>
      <c r="Z91" s="46">
        <v>2</v>
      </c>
      <c r="AA91" s="46">
        <v>2</v>
      </c>
      <c r="AB91" s="53">
        <v>0</v>
      </c>
      <c r="AC91" s="46">
        <v>0</v>
      </c>
    </row>
    <row r="92" spans="1:29">
      <c r="A92" s="47"/>
      <c r="B92" s="47"/>
      <c r="C92" s="41" t="s">
        <v>214</v>
      </c>
      <c r="D92" s="43"/>
      <c r="E92" s="59" t="s">
        <v>27</v>
      </c>
      <c r="F92" s="60"/>
      <c r="G92" s="46">
        <v>3</v>
      </c>
      <c r="H92" s="46">
        <v>2</v>
      </c>
      <c r="I92" s="46">
        <v>2</v>
      </c>
      <c r="J92" s="46">
        <v>2</v>
      </c>
      <c r="K92" s="46">
        <v>2</v>
      </c>
      <c r="L92" s="46">
        <v>2</v>
      </c>
      <c r="M92" s="46">
        <v>2</v>
      </c>
      <c r="N92" s="46">
        <v>2</v>
      </c>
      <c r="O92" s="46">
        <v>2</v>
      </c>
      <c r="P92" s="46">
        <v>2</v>
      </c>
      <c r="Q92" s="46">
        <v>2</v>
      </c>
      <c r="R92" s="46">
        <v>2</v>
      </c>
      <c r="S92" s="46">
        <v>2</v>
      </c>
      <c r="T92" s="46">
        <v>2</v>
      </c>
      <c r="U92" s="46">
        <v>2</v>
      </c>
      <c r="V92" s="46">
        <v>2</v>
      </c>
      <c r="W92" s="46">
        <v>2</v>
      </c>
      <c r="X92" s="46">
        <v>2</v>
      </c>
      <c r="Y92" s="46">
        <v>2</v>
      </c>
      <c r="Z92" s="46">
        <v>2</v>
      </c>
      <c r="AA92" s="46">
        <v>2</v>
      </c>
      <c r="AB92" s="53">
        <v>0</v>
      </c>
      <c r="AC92" s="46">
        <v>0</v>
      </c>
    </row>
    <row r="93" spans="1:29">
      <c r="A93" s="47"/>
      <c r="B93" s="47"/>
      <c r="C93" s="44"/>
      <c r="D93" s="45"/>
      <c r="E93" s="59" t="s">
        <v>27</v>
      </c>
      <c r="F93" s="60"/>
      <c r="G93" s="46"/>
      <c r="H93" s="46"/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  <c r="AA93" s="46"/>
      <c r="AB93" s="55">
        <v>1</v>
      </c>
      <c r="AC93" s="46"/>
    </row>
    <row r="94" spans="1:29">
      <c r="A94" s="47"/>
      <c r="B94" s="47"/>
      <c r="C94" s="41" t="s">
        <v>215</v>
      </c>
      <c r="D94" s="43"/>
      <c r="E94" s="59" t="s">
        <v>27</v>
      </c>
      <c r="F94" s="60"/>
      <c r="G94" s="46">
        <v>2</v>
      </c>
      <c r="H94" s="46">
        <v>2</v>
      </c>
      <c r="I94" s="46">
        <v>2</v>
      </c>
      <c r="J94" s="46">
        <v>2</v>
      </c>
      <c r="K94" s="46">
        <v>2</v>
      </c>
      <c r="L94" s="46">
        <v>2</v>
      </c>
      <c r="M94" s="46">
        <v>2</v>
      </c>
      <c r="N94" s="46">
        <v>2</v>
      </c>
      <c r="O94" s="46">
        <v>2</v>
      </c>
      <c r="P94" s="46">
        <v>2</v>
      </c>
      <c r="Q94" s="46">
        <v>2</v>
      </c>
      <c r="R94" s="46">
        <v>2</v>
      </c>
      <c r="S94" s="46">
        <v>2</v>
      </c>
      <c r="T94" s="46">
        <v>2</v>
      </c>
      <c r="U94" s="46">
        <v>2</v>
      </c>
      <c r="V94" s="46">
        <v>2</v>
      </c>
      <c r="W94" s="46">
        <v>2</v>
      </c>
      <c r="X94" s="46">
        <v>2</v>
      </c>
      <c r="Y94" s="46">
        <v>2</v>
      </c>
      <c r="Z94" s="46">
        <v>2</v>
      </c>
      <c r="AA94" s="46">
        <v>2</v>
      </c>
      <c r="AB94" s="53">
        <v>0</v>
      </c>
      <c r="AC94" s="46">
        <v>0</v>
      </c>
    </row>
    <row r="95" spans="1:29">
      <c r="A95" s="47"/>
      <c r="B95" s="47"/>
      <c r="C95" s="41" t="s">
        <v>216</v>
      </c>
      <c r="D95" s="43"/>
      <c r="E95" s="59" t="s">
        <v>27</v>
      </c>
      <c r="F95" s="60"/>
      <c r="G95" s="46">
        <v>2</v>
      </c>
      <c r="H95" s="46">
        <v>2</v>
      </c>
      <c r="I95" s="46">
        <v>2</v>
      </c>
      <c r="J95" s="46">
        <v>2</v>
      </c>
      <c r="K95" s="46">
        <v>2</v>
      </c>
      <c r="L95" s="46">
        <v>2</v>
      </c>
      <c r="M95" s="46">
        <v>2</v>
      </c>
      <c r="N95" s="46">
        <v>2</v>
      </c>
      <c r="O95" s="46">
        <v>2</v>
      </c>
      <c r="P95" s="46">
        <v>2</v>
      </c>
      <c r="Q95" s="46">
        <v>2</v>
      </c>
      <c r="R95" s="46">
        <v>2</v>
      </c>
      <c r="S95" s="46">
        <v>2</v>
      </c>
      <c r="T95" s="46">
        <v>2</v>
      </c>
      <c r="U95" s="46">
        <v>2</v>
      </c>
      <c r="V95" s="46">
        <v>2</v>
      </c>
      <c r="W95" s="46">
        <v>2</v>
      </c>
      <c r="X95" s="46">
        <v>2</v>
      </c>
      <c r="Y95" s="46">
        <v>2</v>
      </c>
      <c r="Z95" s="46">
        <v>2</v>
      </c>
      <c r="AA95" s="46">
        <v>2</v>
      </c>
      <c r="AB95" s="53">
        <v>0</v>
      </c>
      <c r="AC95" s="46">
        <v>0</v>
      </c>
    </row>
    <row r="96" spans="1:29">
      <c r="A96" s="47"/>
      <c r="B96" s="47"/>
      <c r="C96" s="41" t="s">
        <v>217</v>
      </c>
      <c r="D96" s="43"/>
      <c r="E96" s="59" t="s">
        <v>27</v>
      </c>
      <c r="F96" s="60"/>
      <c r="G96" s="46">
        <v>3</v>
      </c>
      <c r="H96" s="46">
        <v>2</v>
      </c>
      <c r="I96" s="46">
        <v>2</v>
      </c>
      <c r="J96" s="46">
        <v>2</v>
      </c>
      <c r="K96" s="46">
        <v>2</v>
      </c>
      <c r="L96" s="46">
        <v>2</v>
      </c>
      <c r="M96" s="46">
        <v>2</v>
      </c>
      <c r="N96" s="46">
        <v>2</v>
      </c>
      <c r="O96" s="46">
        <v>2</v>
      </c>
      <c r="P96" s="46">
        <v>2</v>
      </c>
      <c r="Q96" s="46">
        <v>2</v>
      </c>
      <c r="R96" s="46">
        <v>2</v>
      </c>
      <c r="S96" s="46">
        <v>2</v>
      </c>
      <c r="T96" s="46">
        <v>2</v>
      </c>
      <c r="U96" s="46">
        <v>2</v>
      </c>
      <c r="V96" s="46">
        <v>2</v>
      </c>
      <c r="W96" s="46">
        <v>2</v>
      </c>
      <c r="X96" s="46">
        <v>2</v>
      </c>
      <c r="Y96" s="46">
        <v>2</v>
      </c>
      <c r="Z96" s="46">
        <v>2</v>
      </c>
      <c r="AA96" s="46">
        <v>2</v>
      </c>
      <c r="AB96" s="53">
        <v>0</v>
      </c>
      <c r="AC96" s="46">
        <v>0</v>
      </c>
    </row>
    <row r="97" spans="1:29">
      <c r="A97" s="47"/>
      <c r="B97" s="47"/>
      <c r="C97" s="44"/>
      <c r="D97" s="45"/>
      <c r="E97" s="59" t="s">
        <v>27</v>
      </c>
      <c r="F97" s="60"/>
      <c r="G97" s="46"/>
      <c r="H97" s="46"/>
      <c r="I97" s="46"/>
      <c r="J97" s="46"/>
      <c r="K97" s="46"/>
      <c r="L97" s="46"/>
      <c r="M97" s="46"/>
      <c r="N97" s="46"/>
      <c r="O97" s="46"/>
      <c r="P97" s="46"/>
      <c r="Q97" s="46"/>
      <c r="R97" s="46"/>
      <c r="S97" s="46"/>
      <c r="T97" s="46"/>
      <c r="U97" s="46"/>
      <c r="V97" s="46"/>
      <c r="W97" s="46"/>
      <c r="X97" s="46"/>
      <c r="Y97" s="46"/>
      <c r="Z97" s="46"/>
      <c r="AA97" s="46"/>
      <c r="AB97" s="56">
        <v>1</v>
      </c>
      <c r="AC97" s="46"/>
    </row>
    <row r="98" spans="1:29">
      <c r="A98" s="47"/>
      <c r="B98" s="47"/>
      <c r="C98" s="41" t="s">
        <v>218</v>
      </c>
      <c r="D98" s="43"/>
      <c r="E98" s="59" t="s">
        <v>27</v>
      </c>
      <c r="F98" s="60"/>
      <c r="G98" s="46">
        <v>2</v>
      </c>
      <c r="H98" s="46">
        <v>2</v>
      </c>
      <c r="I98" s="46">
        <v>2</v>
      </c>
      <c r="J98" s="46">
        <v>2</v>
      </c>
      <c r="K98" s="46">
        <v>2</v>
      </c>
      <c r="L98" s="46">
        <v>2</v>
      </c>
      <c r="M98" s="46">
        <v>2</v>
      </c>
      <c r="N98" s="46">
        <v>2</v>
      </c>
      <c r="O98" s="46">
        <v>2</v>
      </c>
      <c r="P98" s="46">
        <v>2</v>
      </c>
      <c r="Q98" s="46">
        <v>2</v>
      </c>
      <c r="R98" s="46">
        <v>2</v>
      </c>
      <c r="S98" s="46">
        <v>2</v>
      </c>
      <c r="T98" s="46">
        <v>2</v>
      </c>
      <c r="U98" s="46">
        <v>2</v>
      </c>
      <c r="V98" s="46">
        <v>2</v>
      </c>
      <c r="W98" s="46">
        <v>2</v>
      </c>
      <c r="X98" s="46">
        <v>2</v>
      </c>
      <c r="Y98" s="46">
        <v>2</v>
      </c>
      <c r="Z98" s="46">
        <v>2</v>
      </c>
      <c r="AA98" s="46">
        <v>2</v>
      </c>
      <c r="AB98" s="53">
        <v>0</v>
      </c>
      <c r="AC98" s="46">
        <v>0</v>
      </c>
    </row>
    <row r="99" spans="1:29">
      <c r="A99" s="47"/>
      <c r="B99" s="47"/>
      <c r="C99" s="41" t="s">
        <v>219</v>
      </c>
      <c r="D99" s="43"/>
      <c r="E99" s="59" t="s">
        <v>27</v>
      </c>
      <c r="F99" s="60"/>
      <c r="G99" s="46">
        <v>2</v>
      </c>
      <c r="H99" s="46">
        <v>2</v>
      </c>
      <c r="I99" s="46">
        <v>2</v>
      </c>
      <c r="J99" s="46">
        <v>2</v>
      </c>
      <c r="K99" s="46">
        <v>2</v>
      </c>
      <c r="L99" s="46">
        <v>2</v>
      </c>
      <c r="M99" s="46">
        <v>2</v>
      </c>
      <c r="N99" s="46">
        <v>2</v>
      </c>
      <c r="O99" s="46">
        <v>2</v>
      </c>
      <c r="P99" s="46">
        <v>2</v>
      </c>
      <c r="Q99" s="46">
        <v>2</v>
      </c>
      <c r="R99" s="46">
        <v>2</v>
      </c>
      <c r="S99" s="46">
        <v>2</v>
      </c>
      <c r="T99" s="46">
        <v>2</v>
      </c>
      <c r="U99" s="46">
        <v>2</v>
      </c>
      <c r="V99" s="46">
        <v>2</v>
      </c>
      <c r="W99" s="46">
        <v>2</v>
      </c>
      <c r="X99" s="46">
        <v>2</v>
      </c>
      <c r="Y99" s="46">
        <v>2</v>
      </c>
      <c r="Z99" s="46">
        <v>2</v>
      </c>
      <c r="AA99" s="46">
        <v>2</v>
      </c>
      <c r="AB99" s="53">
        <v>0</v>
      </c>
      <c r="AC99" s="46">
        <v>0</v>
      </c>
    </row>
    <row r="100" spans="1:29">
      <c r="A100" s="47"/>
      <c r="B100" s="47"/>
      <c r="C100" s="41" t="s">
        <v>220</v>
      </c>
      <c r="D100" s="43"/>
      <c r="E100" s="59" t="s">
        <v>27</v>
      </c>
      <c r="F100" s="60"/>
      <c r="G100" s="46">
        <v>2</v>
      </c>
      <c r="H100" s="46">
        <v>2</v>
      </c>
      <c r="I100" s="46">
        <v>2</v>
      </c>
      <c r="J100" s="46">
        <v>2</v>
      </c>
      <c r="K100" s="46">
        <v>2</v>
      </c>
      <c r="L100" s="46">
        <v>2</v>
      </c>
      <c r="M100" s="46">
        <v>2</v>
      </c>
      <c r="N100" s="46">
        <v>2</v>
      </c>
      <c r="O100" s="46">
        <v>2</v>
      </c>
      <c r="P100" s="46">
        <v>2</v>
      </c>
      <c r="Q100" s="46">
        <v>2</v>
      </c>
      <c r="R100" s="46">
        <v>2</v>
      </c>
      <c r="S100" s="46">
        <v>2</v>
      </c>
      <c r="T100" s="46">
        <v>2</v>
      </c>
      <c r="U100" s="46">
        <v>2</v>
      </c>
      <c r="V100" s="46">
        <v>2</v>
      </c>
      <c r="W100" s="46">
        <v>2</v>
      </c>
      <c r="X100" s="46">
        <v>2</v>
      </c>
      <c r="Y100" s="46">
        <v>2</v>
      </c>
      <c r="Z100" s="46">
        <v>2</v>
      </c>
      <c r="AA100" s="46">
        <v>2</v>
      </c>
      <c r="AB100" s="53">
        <v>0</v>
      </c>
      <c r="AC100" s="46">
        <v>0</v>
      </c>
    </row>
    <row r="101" spans="1:29">
      <c r="A101" s="47"/>
      <c r="B101" s="47"/>
      <c r="C101" s="41" t="s">
        <v>221</v>
      </c>
      <c r="D101" s="43"/>
      <c r="E101" s="59" t="s">
        <v>27</v>
      </c>
      <c r="F101" s="60"/>
      <c r="G101" s="46">
        <v>2</v>
      </c>
      <c r="H101" s="46">
        <v>2</v>
      </c>
      <c r="I101" s="46">
        <v>2</v>
      </c>
      <c r="J101" s="46">
        <v>2</v>
      </c>
      <c r="K101" s="46">
        <v>2</v>
      </c>
      <c r="L101" s="46">
        <v>2</v>
      </c>
      <c r="M101" s="46">
        <v>2</v>
      </c>
      <c r="N101" s="46">
        <v>2</v>
      </c>
      <c r="O101" s="46">
        <v>2</v>
      </c>
      <c r="P101" s="46">
        <v>2</v>
      </c>
      <c r="Q101" s="46">
        <v>2</v>
      </c>
      <c r="R101" s="46">
        <v>2</v>
      </c>
      <c r="S101" s="46">
        <v>2</v>
      </c>
      <c r="T101" s="46">
        <v>2</v>
      </c>
      <c r="U101" s="46">
        <v>2</v>
      </c>
      <c r="V101" s="46">
        <v>2</v>
      </c>
      <c r="W101" s="46">
        <v>2</v>
      </c>
      <c r="X101" s="46">
        <v>2</v>
      </c>
      <c r="Y101" s="46">
        <v>2</v>
      </c>
      <c r="Z101" s="46">
        <v>2</v>
      </c>
      <c r="AA101" s="46">
        <v>2</v>
      </c>
      <c r="AB101" s="53">
        <v>0</v>
      </c>
      <c r="AC101" s="46">
        <v>0</v>
      </c>
    </row>
    <row r="102" spans="1:29">
      <c r="A102" s="47"/>
      <c r="B102" s="51"/>
      <c r="C102" s="41" t="s">
        <v>233</v>
      </c>
      <c r="D102" s="43"/>
      <c r="E102" s="59" t="s">
        <v>27</v>
      </c>
      <c r="F102" s="60"/>
      <c r="G102" s="46">
        <v>2</v>
      </c>
      <c r="H102" s="46">
        <v>2</v>
      </c>
      <c r="I102" s="46">
        <v>2</v>
      </c>
      <c r="J102" s="46">
        <v>2</v>
      </c>
      <c r="K102" s="46">
        <v>2</v>
      </c>
      <c r="L102" s="46">
        <v>2</v>
      </c>
      <c r="M102" s="46">
        <v>2</v>
      </c>
      <c r="N102" s="46">
        <v>2</v>
      </c>
      <c r="O102" s="46">
        <v>2</v>
      </c>
      <c r="P102" s="46">
        <v>2</v>
      </c>
      <c r="Q102" s="46">
        <v>2</v>
      </c>
      <c r="R102" s="46">
        <v>2</v>
      </c>
      <c r="S102" s="46">
        <v>2</v>
      </c>
      <c r="T102" s="46">
        <v>2</v>
      </c>
      <c r="U102" s="46">
        <v>2</v>
      </c>
      <c r="V102" s="46">
        <v>2</v>
      </c>
      <c r="W102" s="46">
        <v>2</v>
      </c>
      <c r="X102" s="46">
        <v>2</v>
      </c>
      <c r="Y102" s="46">
        <v>2</v>
      </c>
      <c r="Z102" s="46">
        <v>2</v>
      </c>
      <c r="AA102" s="46">
        <v>2</v>
      </c>
      <c r="AB102" s="53">
        <v>0</v>
      </c>
      <c r="AC102" s="46">
        <v>0</v>
      </c>
    </row>
    <row r="103" spans="1:29">
      <c r="A103" s="47"/>
      <c r="B103" s="40" t="s">
        <v>168</v>
      </c>
      <c r="C103" s="41" t="s">
        <v>234</v>
      </c>
      <c r="D103" s="43"/>
      <c r="E103" s="59" t="s">
        <v>25</v>
      </c>
      <c r="F103" s="60"/>
      <c r="G103" s="46">
        <v>5</v>
      </c>
      <c r="H103" s="46">
        <v>5</v>
      </c>
      <c r="I103" s="46">
        <v>5</v>
      </c>
      <c r="J103" s="46">
        <v>5</v>
      </c>
      <c r="K103" s="46">
        <v>5</v>
      </c>
      <c r="L103" s="46">
        <v>5</v>
      </c>
      <c r="M103" s="46">
        <v>5</v>
      </c>
      <c r="N103" s="46">
        <v>5</v>
      </c>
      <c r="O103" s="46">
        <v>5</v>
      </c>
      <c r="P103" s="46">
        <v>5</v>
      </c>
      <c r="Q103" s="46">
        <v>5</v>
      </c>
      <c r="R103" s="46">
        <v>5</v>
      </c>
      <c r="S103" s="46">
        <v>5</v>
      </c>
      <c r="T103" s="46">
        <v>5</v>
      </c>
      <c r="U103" s="46">
        <v>5</v>
      </c>
      <c r="V103" s="46">
        <v>5</v>
      </c>
      <c r="W103" s="46">
        <v>5</v>
      </c>
      <c r="X103" s="46">
        <v>5</v>
      </c>
      <c r="Y103" s="46">
        <v>5</v>
      </c>
      <c r="Z103" s="46">
        <v>5</v>
      </c>
      <c r="AA103" s="46">
        <v>5</v>
      </c>
      <c r="AB103" s="46">
        <v>5</v>
      </c>
      <c r="AC103" s="53">
        <v>0</v>
      </c>
    </row>
    <row r="104" spans="1:29">
      <c r="A104" s="47"/>
      <c r="B104" s="51"/>
      <c r="C104" s="41" t="s">
        <v>235</v>
      </c>
      <c r="D104" s="43"/>
      <c r="E104" s="59" t="s">
        <v>25</v>
      </c>
      <c r="F104" s="60"/>
      <c r="G104" s="46">
        <v>5</v>
      </c>
      <c r="H104" s="46">
        <v>5</v>
      </c>
      <c r="I104" s="46">
        <v>5</v>
      </c>
      <c r="J104" s="46">
        <v>5</v>
      </c>
      <c r="K104" s="46">
        <v>5</v>
      </c>
      <c r="L104" s="46">
        <v>5</v>
      </c>
      <c r="M104" s="46">
        <v>5</v>
      </c>
      <c r="N104" s="46">
        <v>5</v>
      </c>
      <c r="O104" s="46">
        <v>5</v>
      </c>
      <c r="P104" s="46">
        <v>5</v>
      </c>
      <c r="Q104" s="46">
        <v>5</v>
      </c>
      <c r="R104" s="46">
        <v>5</v>
      </c>
      <c r="S104" s="46">
        <v>5</v>
      </c>
      <c r="T104" s="46">
        <v>5</v>
      </c>
      <c r="U104" s="46">
        <v>5</v>
      </c>
      <c r="V104" s="46">
        <v>5</v>
      </c>
      <c r="W104" s="46">
        <v>5</v>
      </c>
      <c r="X104" s="46">
        <v>5</v>
      </c>
      <c r="Y104" s="46">
        <v>5</v>
      </c>
      <c r="Z104" s="46">
        <v>5</v>
      </c>
      <c r="AA104" s="46">
        <v>5</v>
      </c>
      <c r="AB104" s="46">
        <v>5</v>
      </c>
      <c r="AC104" s="53">
        <v>0</v>
      </c>
    </row>
    <row r="105" spans="1:29">
      <c r="A105" s="47"/>
      <c r="B105" s="61" t="s">
        <v>19</v>
      </c>
      <c r="C105" s="62"/>
      <c r="D105" s="63"/>
      <c r="E105" s="64" t="s">
        <v>12</v>
      </c>
      <c r="F105" s="65"/>
      <c r="G105" s="44">
        <f>SUM(G16:G104)</f>
        <v>185</v>
      </c>
      <c r="H105" s="45"/>
      <c r="I105" s="46">
        <f>SUM(I16:I104)</f>
        <v>163</v>
      </c>
      <c r="J105" s="46">
        <f>SUM(J16:J104)</f>
        <v>152</v>
      </c>
      <c r="K105" s="46">
        <f>SUM(K16:K104)-K18</f>
        <v>149</v>
      </c>
      <c r="L105" s="46">
        <f>SUM(L16:L104)</f>
        <v>144</v>
      </c>
      <c r="M105" s="46">
        <f>SUM(M16:M104)</f>
        <v>139</v>
      </c>
      <c r="N105" s="46">
        <f>SUM(N16:N104)-N33</f>
        <v>127</v>
      </c>
      <c r="O105" s="46">
        <f>SUM(O16:O104)</f>
        <v>125</v>
      </c>
      <c r="P105" s="46">
        <f>SUM(P16:P104)</f>
        <v>116</v>
      </c>
      <c r="Q105" s="46">
        <f>SUM(Q16:Q104)-Q45</f>
        <v>108</v>
      </c>
      <c r="R105" s="46">
        <f>SUM(R16:R104)</f>
        <v>104</v>
      </c>
      <c r="S105" s="46">
        <f>SUM(S16:S104)-S48</f>
        <v>104</v>
      </c>
      <c r="T105" s="46">
        <f>SUM(T16:T104)</f>
        <v>95</v>
      </c>
      <c r="U105" s="46">
        <f>SUM(U16:U104)</f>
        <v>89</v>
      </c>
      <c r="V105" s="46">
        <f>SUM(V16:V104)</f>
        <v>69</v>
      </c>
      <c r="W105" s="46">
        <f>SUM(W16:W104)-W68</f>
        <v>61</v>
      </c>
      <c r="X105" s="46">
        <f>SUM(X16:X104)</f>
        <v>56</v>
      </c>
      <c r="Y105" s="46">
        <f>SUM(Y16:Y104)</f>
        <v>49</v>
      </c>
      <c r="Z105" s="46">
        <f>SUM(Z16:Z104)-Z80</f>
        <v>44</v>
      </c>
      <c r="AA105" s="46">
        <f>SUM(AA16:AA104)</f>
        <v>32</v>
      </c>
      <c r="AB105" s="46">
        <f>SUM(AB16:AB104)</f>
        <v>12</v>
      </c>
      <c r="AC105" s="46">
        <f>SUM(AC16:AC104)</f>
        <v>0</v>
      </c>
    </row>
    <row r="106" spans="1:29">
      <c r="A106" s="51"/>
      <c r="B106" s="66"/>
      <c r="C106" s="67"/>
      <c r="D106" s="68"/>
      <c r="E106" s="64" t="s">
        <v>13</v>
      </c>
      <c r="F106" s="65"/>
      <c r="G106" s="44">
        <f>SUM(H16:H104)</f>
        <v>165</v>
      </c>
      <c r="H106" s="45"/>
      <c r="I106" s="46">
        <f>SUM(I16:I104)</f>
        <v>163</v>
      </c>
      <c r="J106" s="46">
        <f>SUM(J16:J104)+K18</f>
        <v>153</v>
      </c>
      <c r="K106" s="46">
        <f>SUM(K16:K104)-K18</f>
        <v>149</v>
      </c>
      <c r="L106" s="46">
        <f>SUM(L16:L104)</f>
        <v>144</v>
      </c>
      <c r="M106" s="46">
        <f>SUM(M16:M104)+N33-M25-M30</f>
        <v>138</v>
      </c>
      <c r="N106" s="46">
        <f>SUM(N16:N104)-N33</f>
        <v>127</v>
      </c>
      <c r="O106" s="46">
        <f>SUM(O16:O104)</f>
        <v>125</v>
      </c>
      <c r="P106" s="46">
        <f>SUM(P16:P104)+Q45-P38</f>
        <v>116</v>
      </c>
      <c r="Q106" s="46">
        <f>SUM(Q16:Q104)-Q45</f>
        <v>108</v>
      </c>
      <c r="R106" s="46">
        <f>SUM(R16:R104)+S48</f>
        <v>105</v>
      </c>
      <c r="S106" s="46">
        <f>SUM(S16:S104)-S48</f>
        <v>104</v>
      </c>
      <c r="T106" s="46">
        <f>SUM(T16:T104)</f>
        <v>95</v>
      </c>
      <c r="U106" s="46">
        <f>SUM(U16:U104)</f>
        <v>89</v>
      </c>
      <c r="V106" s="46">
        <f>SUM(V16:V104)+W68-V54</f>
        <v>71</v>
      </c>
      <c r="W106" s="46">
        <f>SUM(W16:W104)-W68</f>
        <v>61</v>
      </c>
      <c r="X106" s="46">
        <f>SUM(X16:X104)</f>
        <v>56</v>
      </c>
      <c r="Y106" s="46">
        <f>SUM(Y16:Y104)+Z80</f>
        <v>50</v>
      </c>
      <c r="Z106" s="46">
        <f>SUM(Z16:Z104)-Z80</f>
        <v>44</v>
      </c>
      <c r="AA106" s="46">
        <f>SUM(AA16:AA104)-AA90</f>
        <v>32</v>
      </c>
      <c r="AB106" s="46">
        <f>SUM(AB16:AB104)-AB102</f>
        <v>12</v>
      </c>
      <c r="AC106" s="46">
        <f>SUM(AC16:AC104)</f>
        <v>0</v>
      </c>
    </row>
  </sheetData>
  <mergeCells count="199">
    <mergeCell ref="A1:B1"/>
    <mergeCell ref="A2:B2"/>
    <mergeCell ref="A3:B3"/>
    <mergeCell ref="A4:B4"/>
    <mergeCell ref="B6:E6"/>
    <mergeCell ref="B13:C13"/>
    <mergeCell ref="C15:D15"/>
    <mergeCell ref="E15:F15"/>
    <mergeCell ref="B16:D16"/>
    <mergeCell ref="E16:F16"/>
    <mergeCell ref="B17:D17"/>
    <mergeCell ref="E17:F17"/>
    <mergeCell ref="B18:D18"/>
    <mergeCell ref="E18:F18"/>
    <mergeCell ref="B19:D19"/>
    <mergeCell ref="E19:F19"/>
    <mergeCell ref="C20:D20"/>
    <mergeCell ref="E20:F20"/>
    <mergeCell ref="C21:D21"/>
    <mergeCell ref="E21:F21"/>
    <mergeCell ref="C22:D22"/>
    <mergeCell ref="E22:F22"/>
    <mergeCell ref="C23:D23"/>
    <mergeCell ref="E23:F23"/>
    <mergeCell ref="C24:D24"/>
    <mergeCell ref="E24:F24"/>
    <mergeCell ref="C25:D25"/>
    <mergeCell ref="E25:F25"/>
    <mergeCell ref="C26:D26"/>
    <mergeCell ref="E26:F26"/>
    <mergeCell ref="C27:D27"/>
    <mergeCell ref="E27:F27"/>
    <mergeCell ref="C28:D28"/>
    <mergeCell ref="E28:F28"/>
    <mergeCell ref="C29:D29"/>
    <mergeCell ref="E29:F29"/>
    <mergeCell ref="C30:D30"/>
    <mergeCell ref="E30:F30"/>
    <mergeCell ref="C31:D31"/>
    <mergeCell ref="E31:F31"/>
    <mergeCell ref="C32:D32"/>
    <mergeCell ref="E32:F32"/>
    <mergeCell ref="C33:D33"/>
    <mergeCell ref="E33:F33"/>
    <mergeCell ref="C34:D34"/>
    <mergeCell ref="E34:F34"/>
    <mergeCell ref="C35:D35"/>
    <mergeCell ref="E35:F35"/>
    <mergeCell ref="C36:D36"/>
    <mergeCell ref="E36:F36"/>
    <mergeCell ref="C37:D37"/>
    <mergeCell ref="E37:F37"/>
    <mergeCell ref="C38:D38"/>
    <mergeCell ref="E38:F38"/>
    <mergeCell ref="C39:D39"/>
    <mergeCell ref="E39:F39"/>
    <mergeCell ref="C40:D40"/>
    <mergeCell ref="E40:F40"/>
    <mergeCell ref="C41:D41"/>
    <mergeCell ref="E41:F41"/>
    <mergeCell ref="C42:D42"/>
    <mergeCell ref="E42:F42"/>
    <mergeCell ref="C43:D43"/>
    <mergeCell ref="E43:F43"/>
    <mergeCell ref="C44:D44"/>
    <mergeCell ref="E44:F44"/>
    <mergeCell ref="C45:D45"/>
    <mergeCell ref="E45:F45"/>
    <mergeCell ref="C46:D46"/>
    <mergeCell ref="E46:F46"/>
    <mergeCell ref="C47:D47"/>
    <mergeCell ref="E47:F47"/>
    <mergeCell ref="C48:D48"/>
    <mergeCell ref="E48:F48"/>
    <mergeCell ref="C49:D49"/>
    <mergeCell ref="E49:F49"/>
    <mergeCell ref="C50:D50"/>
    <mergeCell ref="E50:F50"/>
    <mergeCell ref="C51:D51"/>
    <mergeCell ref="E51:F51"/>
    <mergeCell ref="C52:D52"/>
    <mergeCell ref="E52:F52"/>
    <mergeCell ref="C53:D53"/>
    <mergeCell ref="E53:F53"/>
    <mergeCell ref="C54:D54"/>
    <mergeCell ref="E54:F54"/>
    <mergeCell ref="C55:D55"/>
    <mergeCell ref="E55:F55"/>
    <mergeCell ref="C56:D56"/>
    <mergeCell ref="E56:F56"/>
    <mergeCell ref="C57:D57"/>
    <mergeCell ref="E57:F57"/>
    <mergeCell ref="C58:D58"/>
    <mergeCell ref="E58:F58"/>
    <mergeCell ref="C59:D59"/>
    <mergeCell ref="E59:F59"/>
    <mergeCell ref="C60:D60"/>
    <mergeCell ref="E60:F60"/>
    <mergeCell ref="C61:D61"/>
    <mergeCell ref="E61:F61"/>
    <mergeCell ref="C62:D62"/>
    <mergeCell ref="E62:F62"/>
    <mergeCell ref="C63:D63"/>
    <mergeCell ref="E63:F63"/>
    <mergeCell ref="C64:D64"/>
    <mergeCell ref="E64:F64"/>
    <mergeCell ref="C65:D65"/>
    <mergeCell ref="E65:F65"/>
    <mergeCell ref="C66:D66"/>
    <mergeCell ref="E66:F66"/>
    <mergeCell ref="C67:D67"/>
    <mergeCell ref="E67:F67"/>
    <mergeCell ref="C68:D68"/>
    <mergeCell ref="E68:F68"/>
    <mergeCell ref="C69:D69"/>
    <mergeCell ref="E69:F69"/>
    <mergeCell ref="C70:D70"/>
    <mergeCell ref="E70:F70"/>
    <mergeCell ref="C71:D71"/>
    <mergeCell ref="E71:F71"/>
    <mergeCell ref="C72:D72"/>
    <mergeCell ref="E72:F72"/>
    <mergeCell ref="C73:D73"/>
    <mergeCell ref="E73:F73"/>
    <mergeCell ref="C74:D74"/>
    <mergeCell ref="E74:F74"/>
    <mergeCell ref="C75:D75"/>
    <mergeCell ref="E75:F75"/>
    <mergeCell ref="C76:D76"/>
    <mergeCell ref="E76:F76"/>
    <mergeCell ref="C77:D77"/>
    <mergeCell ref="E77:F77"/>
    <mergeCell ref="C78:D78"/>
    <mergeCell ref="E78:F78"/>
    <mergeCell ref="C79:D79"/>
    <mergeCell ref="E79:F79"/>
    <mergeCell ref="C80:D80"/>
    <mergeCell ref="E80:F80"/>
    <mergeCell ref="C81:D81"/>
    <mergeCell ref="E81:F81"/>
    <mergeCell ref="C82:D82"/>
    <mergeCell ref="E82:F82"/>
    <mergeCell ref="C83:D83"/>
    <mergeCell ref="E83:F83"/>
    <mergeCell ref="C84:D84"/>
    <mergeCell ref="E84:F84"/>
    <mergeCell ref="C85:D85"/>
    <mergeCell ref="E85:F85"/>
    <mergeCell ref="C86:D86"/>
    <mergeCell ref="E86:F86"/>
    <mergeCell ref="C87:D87"/>
    <mergeCell ref="E87:F87"/>
    <mergeCell ref="C88:D88"/>
    <mergeCell ref="E88:F88"/>
    <mergeCell ref="C89:D89"/>
    <mergeCell ref="E89:F89"/>
    <mergeCell ref="C90:D90"/>
    <mergeCell ref="E90:F90"/>
    <mergeCell ref="C91:D91"/>
    <mergeCell ref="E91:F91"/>
    <mergeCell ref="C92:D92"/>
    <mergeCell ref="E92:F92"/>
    <mergeCell ref="C93:D93"/>
    <mergeCell ref="E93:F93"/>
    <mergeCell ref="C94:D94"/>
    <mergeCell ref="E94:F94"/>
    <mergeCell ref="C95:D95"/>
    <mergeCell ref="E95:F95"/>
    <mergeCell ref="C96:D96"/>
    <mergeCell ref="E96:F96"/>
    <mergeCell ref="C97:D97"/>
    <mergeCell ref="E97:F97"/>
    <mergeCell ref="C98:D98"/>
    <mergeCell ref="E98:F98"/>
    <mergeCell ref="C99:D99"/>
    <mergeCell ref="E99:F99"/>
    <mergeCell ref="C100:D100"/>
    <mergeCell ref="E100:F100"/>
    <mergeCell ref="C101:D101"/>
    <mergeCell ref="E101:F101"/>
    <mergeCell ref="C102:D102"/>
    <mergeCell ref="E102:F102"/>
    <mergeCell ref="C103:D103"/>
    <mergeCell ref="E103:F103"/>
    <mergeCell ref="C104:D104"/>
    <mergeCell ref="E104:F104"/>
    <mergeCell ref="E105:F105"/>
    <mergeCell ref="G105:H105"/>
    <mergeCell ref="E106:F106"/>
    <mergeCell ref="G106:H106"/>
    <mergeCell ref="A16:A106"/>
    <mergeCell ref="B20:B33"/>
    <mergeCell ref="B34:B45"/>
    <mergeCell ref="B46:B68"/>
    <mergeCell ref="B69:B78"/>
    <mergeCell ref="B79:B90"/>
    <mergeCell ref="B91:B102"/>
    <mergeCell ref="B103:B104"/>
    <mergeCell ref="B105:D106"/>
  </mergeCells>
  <pageMargins left="0.7" right="0.7" top="0.75" bottom="0.75" header="0.3" footer="0.3"/>
  <pageSetup paperSize="1" orientation="portrait" horizontalDpi="1200" verticalDpi="1200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2"/>
  <sheetViews>
    <sheetView workbookViewId="0">
      <selection activeCell="J2" sqref="J2:K2"/>
    </sheetView>
  </sheetViews>
  <sheetFormatPr defaultColWidth="9" defaultRowHeight="15"/>
  <cols>
    <col min="2" max="11" width="10" customWidth="1"/>
  </cols>
  <sheetData>
    <row r="1" ht="16.5" spans="1:11">
      <c r="A1" s="1" t="s">
        <v>236</v>
      </c>
      <c r="B1" s="2"/>
      <c r="C1" s="2"/>
      <c r="D1" s="2"/>
      <c r="E1" s="2"/>
      <c r="F1" s="2"/>
      <c r="G1" s="2"/>
      <c r="H1" s="2"/>
      <c r="I1" s="2"/>
      <c r="J1" s="2"/>
      <c r="K1" s="15"/>
    </row>
    <row r="2" ht="16.5" spans="1:11">
      <c r="A2" s="3"/>
      <c r="B2" s="4" t="s">
        <v>39</v>
      </c>
      <c r="C2" s="4"/>
      <c r="D2" s="4" t="s">
        <v>47</v>
      </c>
      <c r="E2" s="4"/>
      <c r="F2" s="4" t="s">
        <v>63</v>
      </c>
      <c r="G2" s="4"/>
      <c r="H2" s="4" t="s">
        <v>27</v>
      </c>
      <c r="I2" s="4"/>
      <c r="J2" s="4" t="s">
        <v>49</v>
      </c>
      <c r="K2" s="16"/>
    </row>
    <row r="3" ht="16.5" spans="1:11">
      <c r="A3" s="3"/>
      <c r="B3" s="4" t="s">
        <v>12</v>
      </c>
      <c r="C3" s="4" t="s">
        <v>13</v>
      </c>
      <c r="D3" s="4" t="s">
        <v>12</v>
      </c>
      <c r="E3" s="4" t="s">
        <v>13</v>
      </c>
      <c r="F3" s="4" t="s">
        <v>12</v>
      </c>
      <c r="G3" s="4" t="s">
        <v>13</v>
      </c>
      <c r="H3" s="4" t="s">
        <v>12</v>
      </c>
      <c r="I3" s="4" t="s">
        <v>13</v>
      </c>
      <c r="J3" s="4" t="s">
        <v>12</v>
      </c>
      <c r="K3" s="16" t="s">
        <v>13</v>
      </c>
    </row>
    <row r="4" ht="16.5" spans="1:11">
      <c r="A4" s="5" t="s">
        <v>4</v>
      </c>
      <c r="B4" s="6">
        <f ca="1">'Sprint 1'!$D$8</f>
        <v>42.6</v>
      </c>
      <c r="C4" s="6">
        <f ca="1">'Sprint 1'!$E$8</f>
        <v>40.6</v>
      </c>
      <c r="D4" s="6">
        <f ca="1">'Sprint 1'!$D$9</f>
        <v>29.4333333333333</v>
      </c>
      <c r="E4" s="6">
        <f ca="1">'Sprint 1'!$E$9</f>
        <v>28.9333333333333</v>
      </c>
      <c r="F4" s="6">
        <f ca="1">'Sprint 1'!$D$10</f>
        <v>11.9333333333333</v>
      </c>
      <c r="G4" s="6">
        <f ca="1">'Sprint 1'!$E$10</f>
        <v>11.4333333333333</v>
      </c>
      <c r="H4" s="6">
        <f ca="1">'Sprint 1'!$D$11</f>
        <v>44.6</v>
      </c>
      <c r="I4" s="6">
        <f ca="1">'Sprint 1'!$E$11</f>
        <v>35.6</v>
      </c>
      <c r="J4" s="6">
        <f ca="1">'Sprint 1'!$D$12</f>
        <v>35.4333333333333</v>
      </c>
      <c r="K4" s="6">
        <f ca="1">'Sprint 1'!$E$12</f>
        <v>33.4333333333333</v>
      </c>
    </row>
    <row r="5" ht="16.5" spans="1:11">
      <c r="A5" s="5" t="s">
        <v>100</v>
      </c>
      <c r="B5" s="6">
        <f ca="1">'Sprint 2'!$D$8</f>
        <v>10</v>
      </c>
      <c r="C5" s="6">
        <f ca="1">'Sprint 2'!$E$8</f>
        <v>10</v>
      </c>
      <c r="D5" s="6">
        <f ca="1">'Sprint 2'!$D$9</f>
        <v>25</v>
      </c>
      <c r="E5" s="6">
        <f ca="1">'Sprint 2'!$E$9</f>
        <v>25</v>
      </c>
      <c r="F5" s="6">
        <f ca="1">'Sprint 2'!$D$10</f>
        <v>8</v>
      </c>
      <c r="G5" s="6">
        <f ca="1">'Sprint 2'!$E$10</f>
        <v>7.5</v>
      </c>
      <c r="H5" s="6">
        <f ca="1">'Sprint 2'!$D$11</f>
        <v>67</v>
      </c>
      <c r="I5" s="6">
        <f ca="1">'Sprint 2'!$E$11</f>
        <v>68</v>
      </c>
      <c r="J5" s="6">
        <f ca="1">'Sprint 2'!$D$12</f>
        <v>32</v>
      </c>
      <c r="K5" s="6">
        <f ca="1">'Sprint 2'!$E$12</f>
        <v>32.5</v>
      </c>
    </row>
    <row r="6" ht="16.5" spans="1:11">
      <c r="A6" s="5" t="s">
        <v>171</v>
      </c>
      <c r="B6" s="6">
        <f ca="1">'Sprint 3'!$D$8</f>
        <v>25</v>
      </c>
      <c r="C6" s="6">
        <f ca="1">'Sprint 3'!$E$8</f>
        <v>18</v>
      </c>
      <c r="D6" s="6">
        <f ca="1">'Sprint 3'!$D$9</f>
        <v>17.3333333333333</v>
      </c>
      <c r="E6" s="6">
        <f ca="1">'Sprint 3'!$E$9</f>
        <v>16.3333333333333</v>
      </c>
      <c r="F6" s="6">
        <f ca="1">'Sprint 3'!$D$10</f>
        <v>25.8333333333333</v>
      </c>
      <c r="G6" s="6">
        <f ca="1">'Sprint 3'!$E$10</f>
        <v>25.8333333333333</v>
      </c>
      <c r="H6" s="6">
        <f ca="1">'Sprint 3'!$D$11</f>
        <v>74</v>
      </c>
      <c r="I6" s="6">
        <f ca="1">'Sprint 3'!$E$11</f>
        <v>67</v>
      </c>
      <c r="J6" s="6">
        <f ca="1">'Sprint 3'!$D$12</f>
        <v>38.8333333333333</v>
      </c>
      <c r="K6" s="6">
        <f ca="1">'Sprint 3'!$E$12</f>
        <v>35.8333333333333</v>
      </c>
    </row>
    <row r="7" ht="17.25" spans="1:11">
      <c r="A7" s="7" t="s">
        <v>19</v>
      </c>
      <c r="B7" s="8">
        <f ca="1">SUM(B4:B6)</f>
        <v>77.6</v>
      </c>
      <c r="C7" s="8">
        <f ca="1" t="shared" ref="C7:K7" si="0">SUM(C4:C6)</f>
        <v>68.6</v>
      </c>
      <c r="D7" s="8">
        <f ca="1" t="shared" si="0"/>
        <v>71.7666666666667</v>
      </c>
      <c r="E7" s="8">
        <f ca="1" t="shared" si="0"/>
        <v>70.2666666666667</v>
      </c>
      <c r="F7" s="8">
        <f ca="1" t="shared" si="0"/>
        <v>45.7666666666667</v>
      </c>
      <c r="G7" s="8">
        <f ca="1" t="shared" si="0"/>
        <v>44.7666666666667</v>
      </c>
      <c r="H7" s="8">
        <f ca="1" t="shared" si="0"/>
        <v>185.6</v>
      </c>
      <c r="I7" s="8">
        <f ca="1" t="shared" si="0"/>
        <v>170.6</v>
      </c>
      <c r="J7" s="8">
        <f ca="1" t="shared" si="0"/>
        <v>106.266666666667</v>
      </c>
      <c r="K7" s="8">
        <f ca="1" t="shared" si="0"/>
        <v>101.766666666667</v>
      </c>
    </row>
    <row r="9" ht="15.75"/>
    <row r="10" ht="16.5" spans="5:6">
      <c r="E10" s="9" t="s">
        <v>237</v>
      </c>
      <c r="F10" s="10"/>
    </row>
    <row r="11" ht="16.5" spans="5:6">
      <c r="E11" s="11" t="s">
        <v>12</v>
      </c>
      <c r="F11" s="12">
        <f ca="1">SUMIF($B$3:$K$3,"Thực tế",$B$7:$K$7)</f>
        <v>487</v>
      </c>
    </row>
    <row r="12" ht="17.25" spans="5:6">
      <c r="E12" s="13" t="s">
        <v>13</v>
      </c>
      <c r="F12" s="14">
        <f ca="1">SUMIF($B$3:$K$3,"Ước tính",$B$7:$K$7)</f>
        <v>456</v>
      </c>
    </row>
  </sheetData>
  <mergeCells count="8">
    <mergeCell ref="A1:K1"/>
    <mergeCell ref="B2:C2"/>
    <mergeCell ref="D2:E2"/>
    <mergeCell ref="F2:G2"/>
    <mergeCell ref="H2:I2"/>
    <mergeCell ref="J2:K2"/>
    <mergeCell ref="E10:F10"/>
    <mergeCell ref="A2:A3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Sprint 1</vt:lpstr>
      <vt:lpstr>Sprint 2</vt:lpstr>
      <vt:lpstr>Sprint 3</vt:lpstr>
      <vt:lpstr>Total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Thanh Nguyen</cp:lastModifiedBy>
  <dcterms:created xsi:type="dcterms:W3CDTF">2021-04-23T08:05:00Z</dcterms:created>
  <dcterms:modified xsi:type="dcterms:W3CDTF">2025-05-18T09:09:18Z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D2423796D2C942369F4713935CF84027_12</vt:lpwstr>
  </property>
  <property fmtid="{D5CDD505-2E9C-101B-9397-08002B2CF9AE}" pid="3" name="KSOProductBuildVer">
    <vt:lpwstr>1033-12.2.0.21179</vt:lpwstr>
  </property>
</Properties>
</file>