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081490C-F914-4042-BAC8-72785AF7DAE7}" xr6:coauthVersionLast="47" xr6:coauthVersionMax="47" xr10:uidLastSave="{00000000-0000-0000-0000-000000000000}"/>
  <bookViews>
    <workbookView xWindow="-108" yWindow="-108" windowWidth="23256" windowHeight="12456" tabRatio="896" firstSheet="1" activeTab="1" xr2:uid="{00000000-000D-0000-FFFF-FFFF00000000}"/>
  </bookViews>
  <sheets>
    <sheet name="Báo cáo kiểm tra" sheetId="10" state="hidden" r:id="rId1"/>
    <sheet name="Trường hợp kiểm thử" sheetId="1" r:id="rId2"/>
    <sheet name="Đăng nhập" sheetId="3" r:id="rId3"/>
    <sheet name="Đổi mật khẩu" sheetId="20" r:id="rId4"/>
    <sheet name="Trang chủ" sheetId="31" r:id="rId5"/>
    <sheet name="Chi tiết tour" sheetId="32" r:id="rId6"/>
    <sheet name="Xem thông tin cá nhân" sheetId="27" r:id="rId7"/>
    <sheet name="Quản lý phân quyền" sheetId="30" r:id="rId8"/>
    <sheet name="Đăng xuất" sheetId="35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5" l="1"/>
  <c r="F4" i="35"/>
  <c r="F5" i="30"/>
  <c r="F4" i="30"/>
  <c r="F5" i="27"/>
  <c r="F4" i="27"/>
  <c r="F5" i="32"/>
  <c r="F4" i="32"/>
  <c r="F5" i="31"/>
  <c r="F4" i="31"/>
  <c r="E5" i="20"/>
  <c r="D5" i="20"/>
  <c r="F4" i="20"/>
  <c r="E4" i="20"/>
  <c r="D4" i="20"/>
  <c r="E5" i="3"/>
  <c r="D5" i="3"/>
  <c r="E4" i="3"/>
  <c r="D4" i="3"/>
  <c r="D12" i="1"/>
  <c r="D24" i="10"/>
  <c r="C24" i="10"/>
  <c r="D23" i="10"/>
  <c r="C23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P20" i="10"/>
  <c r="O20" i="10"/>
  <c r="N20" i="10"/>
  <c r="M20" i="10"/>
  <c r="I20" i="10"/>
  <c r="H20" i="10"/>
  <c r="G20" i="10"/>
  <c r="E20" i="10"/>
  <c r="P19" i="10"/>
  <c r="O19" i="10"/>
  <c r="N19" i="10"/>
  <c r="M19" i="10"/>
  <c r="J19" i="10"/>
  <c r="F19" i="10"/>
  <c r="P18" i="10"/>
  <c r="O18" i="10"/>
  <c r="N18" i="10"/>
  <c r="M18" i="10"/>
  <c r="I18" i="10"/>
  <c r="H18" i="10"/>
  <c r="G18" i="10"/>
  <c r="E18" i="10"/>
  <c r="P17" i="10"/>
  <c r="O17" i="10"/>
  <c r="N17" i="10"/>
  <c r="M17" i="10"/>
  <c r="J17" i="10"/>
  <c r="I17" i="10"/>
  <c r="H17" i="10"/>
  <c r="G17" i="10"/>
  <c r="F17" i="10"/>
  <c r="E17" i="10"/>
  <c r="M16" i="10"/>
  <c r="P14" i="10"/>
  <c r="O14" i="10"/>
  <c r="N14" i="10"/>
  <c r="M14" i="10"/>
  <c r="J14" i="10"/>
  <c r="I14" i="10"/>
  <c r="H14" i="10"/>
  <c r="G14" i="10"/>
  <c r="F14" i="10"/>
  <c r="E14" i="10"/>
  <c r="P12" i="10"/>
  <c r="O12" i="10"/>
  <c r="N12" i="10"/>
  <c r="M12" i="10"/>
  <c r="J12" i="10"/>
  <c r="I12" i="10"/>
  <c r="H12" i="10"/>
  <c r="G12" i="10"/>
  <c r="F12" i="10"/>
  <c r="P10" i="10"/>
  <c r="O10" i="10"/>
  <c r="N10" i="10"/>
  <c r="M10" i="10"/>
  <c r="J10" i="10"/>
  <c r="I10" i="10"/>
  <c r="H10" i="10"/>
  <c r="G10" i="10"/>
  <c r="F10" i="10"/>
</calcChain>
</file>

<file path=xl/sharedStrings.xml><?xml version="1.0" encoding="utf-8"?>
<sst xmlns="http://schemas.openxmlformats.org/spreadsheetml/2006/main" count="867" uniqueCount="302">
  <si>
    <t>Báo cáo thử nghiệm</t>
  </si>
  <si>
    <t>Tên dự án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</si>
  <si>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</si>
  <si>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</si>
  <si>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</si>
  <si>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</si>
  <si>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</si>
  <si>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</si>
  <si>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</si>
  <si>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</si>
  <si>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</si>
  <si>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</si>
  <si>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</si>
  <si>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</si>
  <si>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</si>
  <si>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</si>
  <si>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</si>
  <si>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STT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</si>
  <si>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</si>
  <si>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</si>
  <si>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</si>
  <si>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</si>
  <si>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</si>
  <si>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</si>
  <si>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</si>
  <si>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</si>
  <si>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</si>
  <si>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</si>
  <si>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</si>
  <si>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</si>
  <si>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</si>
  <si>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</si>
  <si>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</si>
  <si>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</si>
  <si>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</si>
  <si>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</si>
  <si>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</si>
  <si>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TEST CASE SYSTEM SPRINT 1</t>
  </si>
  <si>
    <t>XÂY DỰNG WEBSITE GOTRAVEL – NỀN TẢNG ĐẶT VÉ DU LỊCH TRỰC TUYẾN, TÍCH HỢP AI GỢI Ý ĐIỂM ĐẾN THEO MÙA VÀ THANH TOÁN VNPAY</t>
  </si>
  <si>
    <t>Chức năng</t>
  </si>
  <si>
    <t>Sheet Name</t>
  </si>
  <si>
    <t>Số lượng test</t>
  </si>
  <si>
    <t>Mô tả</t>
  </si>
  <si>
    <t>Nhật</t>
  </si>
  <si>
    <t>Đổi mật khẩu</t>
  </si>
  <si>
    <t>Trang chủ</t>
  </si>
  <si>
    <t xml:space="preserve">Trang chủ </t>
  </si>
  <si>
    <t>Chi tiết tour</t>
  </si>
  <si>
    <t>Thanh</t>
  </si>
  <si>
    <t>Xem thông tin cá nhân</t>
  </si>
  <si>
    <t>Quản lý phân quyền</t>
  </si>
  <si>
    <t>Đăng xuất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</si>
  <si>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</si>
  <si>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</si>
  <si>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</si>
  <si>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</si>
  <si>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</si>
  <si>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</si>
  <si>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</si>
  <si>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</si>
  <si>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</si>
  <si>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</si>
  <si>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</si>
  <si>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</si>
  <si>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</si>
  <si>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</si>
  <si>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</si>
  <si>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</si>
  <si>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</si>
  <si>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đăng nhập</t>
  </si>
  <si>
    <t>GUI-DN01</t>
  </si>
  <si>
    <t>[Email đăng nhập] Textbox</t>
  </si>
  <si>
    <t xml:space="preserve"> -Text : black
 -Status : enable</t>
  </si>
  <si>
    <t xml:space="preserve"> -Text  : black
 -Status : enable</t>
  </si>
  <si>
    <t>Passed</t>
  </si>
  <si>
    <t>GUI-DN02</t>
  </si>
  <si>
    <t>[Nhập mật khẩu] Textbox</t>
  </si>
  <si>
    <t>GUI-DN03</t>
  </si>
  <si>
    <t>[Đăng nhập] Button</t>
  </si>
  <si>
    <t xml:space="preserve"> -Text : white
 -Status : enable</t>
  </si>
  <si>
    <t xml:space="preserve"> -Text  : white
 -Status : enable</t>
  </si>
  <si>
    <t>GUI-DN04</t>
  </si>
  <si>
    <t>[Quên mật khẩu]Link</t>
  </si>
  <si>
    <t xml:space="preserve"> -Text  :blue
 -Status : enable</t>
  </si>
  <si>
    <t xml:space="preserve"> -Text  : blue
 -Status : enable</t>
  </si>
  <si>
    <t>GUI-DN05</t>
  </si>
  <si>
    <t>[đăng ký] Link</t>
  </si>
  <si>
    <t xml:space="preserve"> -Text : blue
 -Status : enable</t>
  </si>
  <si>
    <t>FUNCTION_SHOW  đăng nhập</t>
  </si>
  <si>
    <t>FUNC-DN01</t>
  </si>
  <si>
    <t>Đăng nhập thành công vào trang người dùng</t>
  </si>
  <si>
    <t>1. Nhập Email và mật khẩu của người dùng
2. Click "ĐĂNG NHẬP".</t>
  </si>
  <si>
    <t>Truy cập vào hệ thống</t>
  </si>
  <si>
    <t>Đi đến trang thống kê</t>
  </si>
  <si>
    <t xml:space="preserve"> Passed</t>
  </si>
  <si>
    <t>FUNC-DN02</t>
  </si>
  <si>
    <t>Đăng nhập thất bại khi điền sai Email hoặc mật khẩu</t>
  </si>
  <si>
    <t xml:space="preserve">1. Nhập Email hoặc mật khẩu sai
2. Click "ĐĂNG NHẬP".
</t>
  </si>
  <si>
    <t>Hệ thống thông báo lỗi : "Email hoặc mật khẩu không đúng, vui lòng nhập lại!"</t>
  </si>
  <si>
    <t>FUNC-DN03</t>
  </si>
  <si>
    <t>Để trống trường "Mật khẩu".</t>
  </si>
  <si>
    <t xml:space="preserve">1 .Nhập Email
2. Không nhập dữ liệu trường "Mật khẩu".
3. Click "ĐĂNG NHẬP".
</t>
  </si>
  <si>
    <t>Thông báo lỗi : "Bạn chưa nhập mật khẩu vàol !"</t>
  </si>
  <si>
    <t>FUNC-DN04</t>
  </si>
  <si>
    <t xml:space="preserve">Để trống trường "Email" </t>
  </si>
  <si>
    <t xml:space="preserve">2 .Nhập Mật khẩu
2. Không nhập dữ liệu trường "Email".
3. Click "ĐĂNG NHẬP".
</t>
  </si>
  <si>
    <t>Thông báo lỗi : "Bạn chưa nhập Email vàol !"</t>
  </si>
  <si>
    <t>FUNC-DN05</t>
  </si>
  <si>
    <t>Để trống tất cả các trường dữ liêu</t>
  </si>
  <si>
    <t xml:space="preserve">1 .Không nhập email
2. Không nhập dữ liệu trường "Mật khẩu".
3. Click "Đăng nhập".
</t>
  </si>
  <si>
    <t>Hệ thống thông báo :" Vui lòng nhập Email/ mật khẩu "</t>
  </si>
  <si>
    <t>Hệ thống thông báo :" Vui lòng nhập Email/mật khẩu "</t>
  </si>
  <si>
    <t>FUNC-DN06</t>
  </si>
  <si>
    <t>Click vào Quên mật khẩu chuyển sang trang đổi mật khẩu</t>
  </si>
  <si>
    <t xml:space="preserve">1. Click "Quên mật khẩu".
</t>
  </si>
  <si>
    <t xml:space="preserve">Chuyển sang trang quên mật khẩu thành công </t>
  </si>
  <si>
    <t>FUNC-DN07</t>
  </si>
  <si>
    <t>Click vào đăng ký để chuyển đến trang đăng ký</t>
  </si>
  <si>
    <t>1. Click "đăng ký"</t>
  </si>
  <si>
    <t xml:space="preserve">Chuyển sang trang đăng ký thành công </t>
  </si>
  <si>
    <t>Chuyển sang trang đăng ký thành công</t>
  </si>
  <si>
    <t>Quy trình</t>
  </si>
  <si>
    <t>GUI-DMK01</t>
  </si>
  <si>
    <t>[Mật khẩu hiện tại] Textbox</t>
  </si>
  <si>
    <t>Đăng nhập thành công vào hệ thống</t>
  </si>
  <si>
    <t>GUI-DMK02</t>
  </si>
  <si>
    <t>[Mật khẩu mới ]textbox</t>
  </si>
  <si>
    <t>GUI-DMK03</t>
  </si>
  <si>
    <t>[Xác nhận mật khẩu mới] Textbox</t>
  </si>
  <si>
    <t>GUI-DMK04</t>
  </si>
  <si>
    <t>[Đổi mật khẩu ] Button</t>
  </si>
  <si>
    <t>FUNCTION_SHOW Đổi mật khẩu</t>
  </si>
  <si>
    <t>FUNC-DMK01</t>
  </si>
  <si>
    <t>Kiểm tra xem mật khẩu hiên tại có đúng hay không</t>
  </si>
  <si>
    <t xml:space="preserve">1.Nhập sai mật khẩu hiện tại và nhập đúng các trường còn lại
2 .Click "Đổi mật khẩu"
</t>
  </si>
  <si>
    <t>Mật khẩu hiện tại không đúng.Vui lòng nhập lại</t>
  </si>
  <si>
    <t>FUNC-DMK02</t>
  </si>
  <si>
    <t>Kiểm tra mật khẩu mới có đúng hay không</t>
  </si>
  <si>
    <t>1.Nhập mật khẩu hiên tại
2 .Nhập mật khẩu mới có 7 kí tự 
3.Click "Đổi mật khẩu</t>
  </si>
  <si>
    <t>Hệ thống hiển thị thông báo "Mật khẩu chứa ít nhất 8 ký tự.Vui lòng nhập lại "</t>
  </si>
  <si>
    <t>FUNC-DMK03</t>
  </si>
  <si>
    <t>Kiểm tra xác nhận mật khẩu mới có đúng hay không</t>
  </si>
  <si>
    <t>1.Nhập mật khẩu hiên tại
2 .Nhập mật khẩu mới 
3.Nhập sai thông tin xác nhận của mật khẩu mới
4.Click "Đổi mật khẩu"</t>
  </si>
  <si>
    <t xml:space="preserve">Hệ thống thông báo lỗi : "Thông tin không hợp lệ và không thực hiện thay đổi mật khẩu"  </t>
  </si>
  <si>
    <t>FUNC-DMK04</t>
  </si>
  <si>
    <t>Nhập đúng thông tin tất cả các trường</t>
  </si>
  <si>
    <t>1.Nhập mật khẩu hiên tại
2 .Nhập mật khẩu mới 
3.Nhập lại mật khẩu mới
4.Click "Đổi mật khẩu"</t>
  </si>
  <si>
    <t xml:space="preserve">Hệ thống thông báo : "Thay đổi mật khẩu thành công"  </t>
  </si>
  <si>
    <t>FUNC-DMK05</t>
  </si>
  <si>
    <t>Để trống thông tin tất cả các trường</t>
  </si>
  <si>
    <t>1.Không nhập thông tin tất cả các trường
4.Click "Đổi mật khẩu"</t>
  </si>
  <si>
    <t xml:space="preserve">Hệ thống thông báo lỗi : "Vui lòng nhập đầy đủ thông tin" </t>
  </si>
  <si>
    <t>Tổng lần kiểm tra</t>
  </si>
  <si>
    <t>GUI-TC01</t>
  </si>
  <si>
    <t>[Banner] Nội dung banner chính</t>
  </si>
  <si>
    <t>Đăng nhập vào hệ thống</t>
  </si>
  <si>
    <t>Text: White
- Status: Enable</t>
  </si>
  <si>
    <t>GUI-TC02</t>
  </si>
  <si>
    <t>[Search] Tìm kiếm</t>
  </si>
  <si>
    <t>Text color: while 
Status: enable</t>
  </si>
  <si>
    <t>Text color: Black, Red
Status: enable</t>
  </si>
  <si>
    <t>GUI-TC03</t>
  </si>
  <si>
    <t>[Tour List] Danh sách tour</t>
  </si>
  <si>
    <t>Text color: Black
Status: enable</t>
  </si>
  <si>
    <t>GUI-TC04</t>
  </si>
  <si>
    <t>[Gọi ngay ]Button</t>
  </si>
  <si>
    <t>Text color: While
Status: enable</t>
  </si>
  <si>
    <t>GUI-TC05</t>
  </si>
  <si>
    <t>[Tour] Button</t>
  </si>
  <si>
    <t>GUI-TC06</t>
  </si>
  <si>
    <t>[Hotel] Button</t>
  </si>
  <si>
    <t>GUI-TC07</t>
  </si>
  <si>
    <t>[Nhập tên tour] Textbox</t>
  </si>
  <si>
    <t>GUI-TC08</t>
  </si>
  <si>
    <t>[Footer] Màu sắc liên kết footer</t>
  </si>
  <si>
    <t>FUNC-TC01</t>
  </si>
  <si>
    <t>Xác thực giao diện trang chủ</t>
  </si>
  <si>
    <t>1. Truy cập vào trang web.
2. Quan sát toàn bộ giao diện trang chủ.</t>
  </si>
  <si>
    <t>Giao diện trang chủ đầy đủ, hiển thị các thành phần: Header, Banner, danh sách các tour, Footer</t>
  </si>
  <si>
    <t>FUNC-TC02</t>
  </si>
  <si>
    <t>Xác thực hiển thị footer trên trang</t>
  </si>
  <si>
    <t>1. Cuộn xuống cuối trang.
2. Kiểm tra phần footer.</t>
  </si>
  <si>
    <t>Footer hiển thị đúng và đủ thông tin cần thiết.</t>
  </si>
  <si>
    <t>Footer hoạt động bình thường, hiển thị đúng thông tin.</t>
  </si>
  <si>
    <t>FUNC-TC03</t>
  </si>
  <si>
    <t xml:space="preserve">Kiểm tra xem có tìm tour được không </t>
  </si>
  <si>
    <t xml:space="preserve">1. Khởi động trang web.
2. Hiển thị trang chủ.
3.Nhấn vào "tour"                                    4.Nhập vào nơi muốn đến                              </t>
  </si>
  <si>
    <t>Hệ thống hiển thị ra cá tour liên quan tìm kiếm</t>
  </si>
  <si>
    <t>FUNC-TC04</t>
  </si>
  <si>
    <t xml:space="preserve">Kiểm tra xem có tìm hotel được không </t>
  </si>
  <si>
    <t xml:space="preserve">1. Khởi động trang web.
2. Hiển thị trang chủ.
3.Nhấn vào "hotel"                                    4.Nhập vào nơi muốn đến                              </t>
  </si>
  <si>
    <t>Hệ thống hiển thị ra cá hotel liên quan tìm kiếm</t>
  </si>
  <si>
    <t>GUI_SHOW Đăng xuất</t>
  </si>
  <si>
    <t>GUI-CTT01</t>
  </si>
  <si>
    <t>[Số lượng] ListGroup</t>
  </si>
  <si>
    <t xml:space="preserve"> -Label : black
 -Status : enable</t>
  </si>
  <si>
    <t>GUI-CTT02</t>
  </si>
  <si>
    <t>[Đặt tour ] Button</t>
  </si>
  <si>
    <t>FUNCTION_SHOW Xem thông tin cá nhân</t>
  </si>
  <si>
    <t>FUNC-CTT01</t>
  </si>
  <si>
    <t>Đăng nhập vào trang web</t>
  </si>
  <si>
    <t>1. Khởi động trang web.
2. Hiển thị trang chủ.
3.Nhấn đăng nhập 
4. Nhập tài khoản và mật khẩu rồi ấn "đăng nhập"</t>
  </si>
  <si>
    <t xml:space="preserve">Hệ thống hiển thị trang chủ </t>
  </si>
  <si>
    <t>FUNC-CTT02</t>
  </si>
  <si>
    <t>Kiểm tra có tăng số lượng tour được không</t>
  </si>
  <si>
    <t xml:space="preserve">1. Khởi động trang web.
2. Hiển thị trang chủ.
3.Nhấn vào danh mục tour                              4.Chọn 1 danh mục tour                                     5.Nhấn chọn vào 1 tour                                        6.Nhấn tăng số lượng tour </t>
  </si>
  <si>
    <t>Hiển thị số lượng tour đã tăng</t>
  </si>
  <si>
    <t>FUNC-CTT03</t>
  </si>
  <si>
    <t>Kiểm tra có giảm số lượng tour được không</t>
  </si>
  <si>
    <t xml:space="preserve">1. Khởi động trang web.
2. Hiển thị trang chủ.
3.Nhấn vào danh mục tour                              4.Chọn 1 danh mục tour                                     5.Nhấn chọn vào 1 tour                                        6.Nhấn giảm số lượng tour </t>
  </si>
  <si>
    <t>Hiển thị số lượng tour đã giảm</t>
  </si>
  <si>
    <t>FUNC-CTT04</t>
  </si>
  <si>
    <t xml:space="preserve">Kiểm tra xem có đặt tour được không </t>
  </si>
  <si>
    <t>1. Khởi động trang web.
2. Hiển thị trang chủ.
3.Nhấn vào danh mục tour                              4.Chọn 1 danh mục tour                                     5.Nhấn chọn vào 1 tour                                        6.Nhấn vào "đặt tour"</t>
  </si>
  <si>
    <t xml:space="preserve">Hiển thị giao diện giỏ hàng </t>
  </si>
  <si>
    <t>GUI_SHOW Xem Thông tin cá nhân</t>
  </si>
  <si>
    <t>GUI-TLV01</t>
  </si>
  <si>
    <t>[Họ tên] Label</t>
  </si>
  <si>
    <t>GUI-TLV02</t>
  </si>
  <si>
    <t>[Email] Label</t>
  </si>
  <si>
    <t>GUI-TLV03</t>
  </si>
  <si>
    <t>[Số điện thoại] Label</t>
  </si>
  <si>
    <t>GUI-TLV04</t>
  </si>
  <si>
    <t>[Ngày tham gia] Label</t>
  </si>
  <si>
    <t>GUI-TLV05</t>
  </si>
  <si>
    <t>[Chỉnh sửa] Button</t>
  </si>
  <si>
    <t xml:space="preserve"> -text : while
 -Status : enable</t>
  </si>
  <si>
    <t>FUNC-TLV01</t>
  </si>
  <si>
    <t>Xác thực giao diện xem thông tin các nhân</t>
  </si>
  <si>
    <t xml:space="preserve">1. Truy cập vào trang web
2. Quan sát toàn bộ giao diện thông tin các nhân.
</t>
  </si>
  <si>
    <t>Giao diện hiển thị đầy đủ thông tin cá nhân:họ tên,email,số điện thoại, ngày tham gia</t>
  </si>
  <si>
    <t>FUNC-TLV02</t>
  </si>
  <si>
    <t>Kiểm tra xem nút chỉnh sửa có hoạt động được hay không</t>
  </si>
  <si>
    <t>1. Truy cập vào trang web và chon phần thông tin cá nhân
2. Click nút "chỉnh sửa"</t>
  </si>
  <si>
    <t>Nút "chinh sửa" hoạt động điều hướng tới trang chỉnh sửa thông tin cá nhân</t>
  </si>
  <si>
    <t>GUI_SHOW Quản lý phân quyền</t>
  </si>
  <si>
    <t>GUI - PQ01</t>
  </si>
  <si>
    <t>[Phân quyền list] Danh sách phân quyền</t>
  </si>
  <si>
    <t> </t>
  </si>
  <si>
    <t xml:space="preserve"> - Text: Black
 - Status: Enable</t>
  </si>
  <si>
    <t>GUI - PQ02</t>
  </si>
  <si>
    <t>[Cập nhật] Button</t>
  </si>
  <si>
    <t xml:space="preserve"> - Text: While
 - Status: Enable</t>
  </si>
  <si>
    <t>FUNCTION_SHOW Quản lý phân quyền</t>
  </si>
  <si>
    <t>FUNC-QLPQ01</t>
  </si>
  <si>
    <t>kiểm tra xem Dropdown có hoạt dộng được hay không ở phía admin</t>
  </si>
  <si>
    <t>1. Đăng nhập hệ thống bằng tài khoản Admin
2. Truy cập mục Phân quyền
3.click vào các ô vuông ở phía admin</t>
  </si>
  <si>
    <t xml:space="preserve"> Đăng nhập vào hệ thống</t>
  </si>
  <si>
    <t xml:space="preserve">Hiển thị đúng thông tin đã chọn ở phía admin bao gồm:tour,danh muc, đơn hàng,voucher,nhóm quyền,...
</t>
  </si>
  <si>
    <t>FUNC-QLPQ02</t>
  </si>
  <si>
    <t>kiểm tra xem Dropdown có hoạt dộng được hay không ở phía nhân viên</t>
  </si>
  <si>
    <t>1. Đăng nhập hệ thống bằng tài khoản Admin
2. Truy cập mục Phân quyền
3.click vào các ô vuông ở phía nhân viên</t>
  </si>
  <si>
    <t xml:space="preserve">Hiển thị đúng thông tin đã chọn ở phía nhân viên bao gồm:tour,danh muc, đơn hàng,voucher,nhóm quyền,...
</t>
  </si>
  <si>
    <t>FUNC-QLPQ03</t>
  </si>
  <si>
    <t>kiểm tra xem nút "Cập nhật" có hoạt dộng được hay không ở phần danh mục</t>
  </si>
  <si>
    <t>1. Đăng nhập hệ thống bằng tài khoản Admin
2. Truy cập mục Phân quyền
3.click vào các ô vuông ở phần danh mục :xem ,thêm,chỉnh sửa,xóa
4.Nhấn vào nút "Cập nhật"</t>
  </si>
  <si>
    <t xml:space="preserve">Hệ thông thông báo:"cập nhật phân quyền thành công"
</t>
  </si>
  <si>
    <t>FUNC-QLPQ04</t>
  </si>
  <si>
    <t>kiểm tra xem nút "Cập nhật" có hoạt dộng được hay không ở phần đơn hàng</t>
  </si>
  <si>
    <t>1. Đăng nhập hệ thống bằng tài khoản Admin
2. Truy cập mục Phân quyền
3.click vào các ô vuông ở phần đơn hàng:xem ,thêm,chỉnh sửa,xóa
4.Nhấn vào nút "Cập nhật"</t>
  </si>
  <si>
    <t>FUNC-QLPQ05</t>
  </si>
  <si>
    <t>kiểm tra xem nút "Cập nhật" có hoạt dộng được hay không ở phần voucher</t>
  </si>
  <si>
    <t>1. Đăng nhập hệ thống bằng tài khoản Admin
2. Truy cập mục Phân quyền
3.click vào các ô vuông ở phần voucher:xem ,thêm,chỉnh sửa,xóa
4.Nhấn vào nút "Cập nhật"</t>
  </si>
  <si>
    <t>FUNC-QLPQ06</t>
  </si>
  <si>
    <t>kiểm tra xem nút "Cập nhật" có hoạt dộng được hay không ở phần Nhóm quyền</t>
  </si>
  <si>
    <t>1. Đăng nhập hệ thống bằng tài khoản Admin
2. Truy cập mục Phân quyền
3.click vào các ô vuông ở phần nhóm quyền :xem ,thêm,chỉnh sửa,xóa,phân quyền
4.Nhấn vào nút "Cập nhật"</t>
  </si>
  <si>
    <t>FUNC-QLPQ07</t>
  </si>
  <si>
    <t>kiểm tra xem nút "Cập nhật" có hoạt dộng được hay không ở phần tài khoản khách hàng</t>
  </si>
  <si>
    <t>1. Đăng nhập hệ thống bằng tài khoản Admin
2. Truy cập mục Phân quyền
3.click vào các ô vuông ở phần tài khoản khách hàng :xem ,thêm,chỉnh sửa,xóa
4.Nhấn vào nút "Cập nhật"</t>
  </si>
  <si>
    <t>FUNC-QLPQ08</t>
  </si>
  <si>
    <t>kiểm tra xem nút "Cập nhật" có hoạt dộng được hay không ở phần khách sạn</t>
  </si>
  <si>
    <t>1. Đăng nhập hệ thống bằng tài khoản Admin
2. Truy cập mục Phân quyền
3.click vào các ô vuông ở phần khách sạn:xem ,thêm,chỉnh sửa,xóa.
4.Nhấn vào nút "Cập nhật"</t>
  </si>
  <si>
    <t>FUNC-QLPQ09</t>
  </si>
  <si>
    <t>kiểm tra xem nút "Cập nhật" có hoạt dộng được hay không ở phần tài khoản nội bộ</t>
  </si>
  <si>
    <t>1. Đăng nhập hệ thống bằng tài khoản Admin
2. Truy cập mục Phân quyền
3.click vào các ô vuông ở phần tài khoản nội bộ:xem ,thêm,chỉnh sửa,xóa.
4.Nhấn vào nút "Cập nhật"</t>
  </si>
  <si>
    <t>FUNC-QLPQ10</t>
  </si>
  <si>
    <t>kiểm tra xem nút "Cập nhật" có hoạt dộng được hay không ở phần hóa đơn</t>
  </si>
  <si>
    <t>1. Đăng nhập hệ thống bằng tài khoản Admin
2. Truy cập mục Phân quyền
3.click vào các ô vuông ở phần hóa đơn:xem ,chỉnh sửa,xóa.
4.Nhấn vào nút "Cập nhật"</t>
  </si>
  <si>
    <t>FUNC-QLPQ11</t>
  </si>
  <si>
    <t>kiểm tra xem nút "Cập nhật" có hoạt dộng được hay không ở phần Review</t>
  </si>
  <si>
    <t>1. Đăng nhập hệ thống bằng tài khoản Admin
2. Truy cập mục Phân quyền
3.click vào các ô vuông ở phần Review:xem ,xóa
4.Nhấn vào nút "Cập nhật"</t>
  </si>
  <si>
    <t>FUNC-QLPQ12</t>
  </si>
  <si>
    <t>kiểm tra xem nút "Cập nhật" có hoạt dộng được hay không ở phần Tour</t>
  </si>
  <si>
    <t>1. Đăng nhập hệ thống bằng tài khoản Admin
2. Truy cập mục Phân quyền
3.click vào các ô vuông ở phần tour:xem ,xóa
4.Nhấn vào nút "Cập nhật"</t>
  </si>
  <si>
    <t>GUI-DX01</t>
  </si>
  <si>
    <t>[Thông tin cá nhân ] Button</t>
  </si>
  <si>
    <t>GUI-DX02</t>
  </si>
  <si>
    <t>[Đơn hàng của tôi ] Button</t>
  </si>
  <si>
    <t>GUI-DX03</t>
  </si>
  <si>
    <t>GUI-DX04</t>
  </si>
  <si>
    <t>[Đăng xuất ] Button</t>
  </si>
  <si>
    <t>FUNC-DX01</t>
  </si>
  <si>
    <t>FUNC-DX02</t>
  </si>
  <si>
    <t>Kiểm tra có đăng xuất được không</t>
  </si>
  <si>
    <t>1. Khởi động trang web.
2. Hiển thị trang chủ.
3.Nhấn vào avatar                                         4. Nhấn vào " đăng xuất "</t>
  </si>
  <si>
    <t xml:space="preserve">Hệ thống hiển thị đã đăng xuất </t>
  </si>
  <si>
    <t>GUI_SHOW Đổi mật khẩu</t>
  </si>
  <si>
    <t>GUI_SHOW Trang chủ</t>
  </si>
  <si>
    <t>FUNCTION_SHOW Trang chủ</t>
  </si>
  <si>
    <t>FUNCTION_SHOW Đăng xuất</t>
  </si>
  <si>
    <t>GUI_SHOW Chi tiết tour</t>
  </si>
  <si>
    <t>FUNCTION_SHOW Chi tiết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</si>
</sst>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\-mmm\-yy;@"/>
    <numFmt numFmtId="169" formatCode="0;[Red]0"/>
  </numFmts>
  <fonts count="41">
    <font>
      <sz val="11"/>
      <color theme="1"/>
      <name val="Calibri"/>
      <charset val="134"/>
      <scheme val="minor"/>
    </font>
    <font>
      <b/>
      <sz val="13"/>
      <color theme="0"/>
      <name val="Times New Roman"/>
      <charset val="134"/>
    </font>
    <font>
      <b/>
      <sz val="13"/>
      <color theme="1"/>
      <name val="Times New Roman"/>
      <charset val="134"/>
    </font>
    <font>
      <b/>
      <sz val="18"/>
      <name val="Times New Roman"/>
      <charset val="134"/>
    </font>
    <font>
      <sz val="13"/>
      <color theme="1"/>
      <name val="Times New Roman"/>
      <charset val="134"/>
    </font>
    <font>
      <sz val="18"/>
      <name val="Times New Roman"/>
      <charset val="134"/>
    </font>
    <font>
      <sz val="13"/>
      <color theme="0"/>
      <name val="Times New Roman"/>
      <charset val="134"/>
    </font>
    <font>
      <b/>
      <sz val="12"/>
      <color theme="0"/>
      <name val="Times New Roman"/>
      <charset val="134"/>
    </font>
    <font>
      <b/>
      <sz val="13"/>
      <color theme="0"/>
      <name val="Calibri"/>
      <charset val="134"/>
      <scheme val="minor"/>
    </font>
    <font>
      <b/>
      <sz val="12"/>
      <color theme="1"/>
      <name val="Times New Roman"/>
      <charset val="134"/>
    </font>
    <font>
      <sz val="13"/>
      <color rgb="FF000000"/>
      <name val="Times New Roman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sz val="10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sz val="18"/>
      <color theme="1"/>
      <name val="Times New Roman"/>
      <charset val="134"/>
    </font>
    <font>
      <sz val="14"/>
      <color theme="1"/>
      <name val="Times New Roman"/>
      <charset val="134"/>
    </font>
    <font>
      <b/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b/>
      <sz val="14"/>
      <name val="Times New Roman"/>
      <charset val="134"/>
    </font>
    <font>
      <sz val="14"/>
      <color indexed="63"/>
      <name val="Times New Roman"/>
      <charset val="134"/>
    </font>
    <font>
      <sz val="13"/>
      <name val="Times New Roman"/>
      <charset val="134"/>
    </font>
    <font>
      <b/>
      <sz val="13"/>
      <color rgb="FFFFFFFF"/>
      <name val="Times New Roman"/>
      <charset val="134"/>
    </font>
    <font>
      <b/>
      <sz val="13"/>
      <name val="Times New Roman"/>
      <charset val="134"/>
    </font>
    <font>
      <b/>
      <sz val="13"/>
      <color indexed="9"/>
      <name val="Times New Roman"/>
      <charset val="134"/>
    </font>
    <font>
      <sz val="13"/>
      <color indexed="63"/>
      <name val="Times New Roman"/>
      <charset val="134"/>
    </font>
    <font>
      <sz val="13"/>
      <color indexed="8"/>
      <name val="Times New Roman"/>
      <charset val="134"/>
    </font>
    <font>
      <sz val="13"/>
      <color rgb="FF00000A"/>
      <name val="Times New Roman"/>
      <charset val="134"/>
    </font>
    <font>
      <sz val="10"/>
      <color indexed="9"/>
      <name val="Times New Roman"/>
      <charset val="134"/>
    </font>
    <font>
      <b/>
      <sz val="20"/>
      <name val="Times New Roman"/>
      <charset val="134"/>
    </font>
    <font>
      <b/>
      <sz val="10"/>
      <name val="Times New Roman"/>
      <charset val="134"/>
    </font>
    <font>
      <b/>
      <i/>
      <sz val="13"/>
      <color indexed="57"/>
      <name val="Times New Roman"/>
      <charset val="134"/>
    </font>
    <font>
      <i/>
      <sz val="13"/>
      <name val="Times New Roman"/>
      <charset val="134"/>
    </font>
    <font>
      <sz val="16"/>
      <name val="Times New Roman"/>
      <charset val="134"/>
    </font>
    <font>
      <sz val="13"/>
      <color indexed="9"/>
      <name val="Times New Roman"/>
      <charset val="134"/>
    </font>
    <font>
      <sz val="10"/>
      <name val="Arial2"/>
      <charset val="134"/>
    </font>
    <font>
      <sz val="11"/>
      <name val="ＭＳ Ｐゴシック"/>
      <charset val="134"/>
    </font>
    <font>
      <sz val="10"/>
      <name val="FreeSans"/>
      <charset val="134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41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36" fillId="0" borderId="0" applyBorder="0" applyProtection="0">
      <alignment vertical="center"/>
    </xf>
    <xf numFmtId="0" fontId="37" fillId="0" borderId="0"/>
    <xf numFmtId="9" fontId="38" fillId="0" borderId="0" applyBorder="0" applyProtection="0"/>
  </cellStyleXfs>
  <cellXfs count="251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68" fontId="1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9" borderId="0" xfId="0" applyFill="1"/>
    <xf numFmtId="0" fontId="0" fillId="0" borderId="1" xfId="0" applyBorder="1"/>
    <xf numFmtId="0" fontId="1" fillId="2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right" vertical="top" wrapText="1"/>
    </xf>
    <xf numFmtId="0" fontId="1" fillId="2" borderId="11" xfId="0" applyFont="1" applyFill="1" applyBorder="1" applyAlignment="1">
      <alignment horizontal="center" vertical="center"/>
    </xf>
    <xf numFmtId="15" fontId="1" fillId="2" borderId="11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/>
    </xf>
    <xf numFmtId="0" fontId="0" fillId="0" borderId="17" xfId="0" applyBorder="1"/>
    <xf numFmtId="0" fontId="2" fillId="10" borderId="14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11" borderId="1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2" fillId="10" borderId="18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center" vertical="top"/>
    </xf>
    <xf numFmtId="168" fontId="13" fillId="0" borderId="0" xfId="0" applyNumberFormat="1" applyFont="1"/>
    <xf numFmtId="0" fontId="17" fillId="0" borderId="1" xfId="0" applyFont="1" applyBorder="1" applyAlignment="1">
      <alignment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top"/>
    </xf>
    <xf numFmtId="168" fontId="14" fillId="0" borderId="0" xfId="0" applyNumberFormat="1" applyFont="1"/>
    <xf numFmtId="0" fontId="19" fillId="0" borderId="1" xfId="0" applyFont="1" applyBorder="1" applyAlignment="1">
      <alignment vertical="center"/>
    </xf>
    <xf numFmtId="0" fontId="4" fillId="0" borderId="1" xfId="1" applyFont="1" applyBorder="1" applyAlignment="1" applyProtection="1">
      <alignment horizontal="center" vertical="center"/>
    </xf>
    <xf numFmtId="0" fontId="17" fillId="0" borderId="1" xfId="0" applyFont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0" fontId="14" fillId="0" borderId="0" xfId="0" applyFont="1" applyAlignment="1">
      <alignment horizontal="left" vertical="top" wrapText="1"/>
    </xf>
    <xf numFmtId="0" fontId="1" fillId="12" borderId="1" xfId="0" applyFont="1" applyFill="1" applyBorder="1" applyAlignment="1">
      <alignment horizontal="center" vertical="center"/>
    </xf>
    <xf numFmtId="168" fontId="1" fillId="12" borderId="1" xfId="0" applyNumberFormat="1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left" vertical="center" wrapText="1"/>
    </xf>
    <xf numFmtId="14" fontId="4" fillId="0" borderId="1" xfId="0" applyNumberFormat="1" applyFont="1" applyBorder="1"/>
    <xf numFmtId="0" fontId="22" fillId="0" borderId="0" xfId="0" applyFont="1"/>
    <xf numFmtId="0" fontId="4" fillId="0" borderId="0" xfId="0" applyFont="1"/>
    <xf numFmtId="0" fontId="23" fillId="2" borderId="1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top"/>
    </xf>
    <xf numFmtId="168" fontId="22" fillId="0" borderId="0" xfId="0" applyNumberFormat="1" applyFont="1"/>
    <xf numFmtId="0" fontId="22" fillId="0" borderId="1" xfId="0" applyFont="1" applyBorder="1" applyAlignment="1">
      <alignment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2" fillId="0" borderId="1" xfId="1" applyFont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right" vertical="center" wrapText="1"/>
    </xf>
    <xf numFmtId="0" fontId="24" fillId="0" borderId="0" xfId="0" applyFont="1"/>
    <xf numFmtId="0" fontId="26" fillId="0" borderId="0" xfId="0" applyFont="1"/>
    <xf numFmtId="0" fontId="22" fillId="0" borderId="0" xfId="0" applyFont="1" applyAlignment="1">
      <alignment horizontal="left" vertical="top" wrapText="1"/>
    </xf>
    <xf numFmtId="0" fontId="25" fillId="12" borderId="1" xfId="0" applyFont="1" applyFill="1" applyBorder="1" applyAlignment="1">
      <alignment horizontal="center" vertical="top" wrapText="1"/>
    </xf>
    <xf numFmtId="168" fontId="25" fillId="12" borderId="1" xfId="0" applyNumberFormat="1" applyFont="1" applyFill="1" applyBorder="1" applyAlignment="1">
      <alignment horizontal="center" vertical="center" wrapText="1"/>
    </xf>
    <xf numFmtId="0" fontId="22" fillId="7" borderId="1" xfId="2" applyFont="1" applyFill="1" applyBorder="1" applyAlignment="1">
      <alignment horizontal="left" vertical="top" wrapText="1"/>
    </xf>
    <xf numFmtId="0" fontId="22" fillId="7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27" fillId="7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left" vertical="top"/>
    </xf>
    <xf numFmtId="0" fontId="24" fillId="6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vertical="top"/>
    </xf>
    <xf numFmtId="0" fontId="22" fillId="7" borderId="0" xfId="0" applyFont="1" applyFill="1" applyAlignment="1">
      <alignment horizontal="left" vertical="top" wrapText="1"/>
    </xf>
    <xf numFmtId="0" fontId="22" fillId="0" borderId="0" xfId="0" applyFont="1" applyAlignment="1">
      <alignment vertical="top"/>
    </xf>
    <xf numFmtId="14" fontId="4" fillId="0" borderId="0" xfId="0" applyNumberFormat="1" applyFont="1" applyAlignment="1">
      <alignment vertical="top"/>
    </xf>
    <xf numFmtId="0" fontId="28" fillId="0" borderId="1" xfId="0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 vertical="top"/>
    </xf>
    <xf numFmtId="0" fontId="22" fillId="13" borderId="1" xfId="0" applyFont="1" applyFill="1" applyBorder="1" applyAlignment="1">
      <alignment horizontal="center" vertical="center"/>
    </xf>
    <xf numFmtId="14" fontId="22" fillId="13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3" fillId="0" borderId="0" xfId="1" applyFont="1" applyBorder="1" applyProtection="1">
      <alignment vertical="center"/>
    </xf>
    <xf numFmtId="0" fontId="29" fillId="0" borderId="0" xfId="1" applyFont="1" applyBorder="1" applyProtection="1">
      <alignment vertical="center"/>
    </xf>
    <xf numFmtId="0" fontId="13" fillId="7" borderId="0" xfId="1" applyFont="1" applyFill="1" applyBorder="1" applyProtection="1">
      <alignment vertical="center"/>
    </xf>
    <xf numFmtId="0" fontId="31" fillId="0" borderId="0" xfId="1" applyFont="1" applyBorder="1" applyAlignment="1" applyProtection="1"/>
    <xf numFmtId="0" fontId="13" fillId="0" borderId="0" xfId="1" applyFont="1" applyBorder="1" applyAlignment="1" applyProtection="1"/>
    <xf numFmtId="0" fontId="24" fillId="0" borderId="24" xfId="1" applyFont="1" applyBorder="1" applyAlignment="1" applyProtection="1">
      <alignment horizontal="center" vertical="center"/>
    </xf>
    <xf numFmtId="0" fontId="24" fillId="0" borderId="24" xfId="1" applyFont="1" applyBorder="1" applyAlignment="1" applyProtection="1">
      <alignment horizontal="center"/>
    </xf>
    <xf numFmtId="0" fontId="4" fillId="0" borderId="24" xfId="0" applyFont="1" applyBorder="1" applyAlignment="1">
      <alignment horizontal="center"/>
    </xf>
    <xf numFmtId="0" fontId="24" fillId="0" borderId="26" xfId="1" applyFont="1" applyBorder="1" applyProtection="1">
      <alignment vertical="center"/>
    </xf>
    <xf numFmtId="0" fontId="32" fillId="0" borderId="26" xfId="1" applyFont="1" applyBorder="1" applyAlignment="1" applyProtection="1">
      <alignment vertical="top" wrapText="1"/>
    </xf>
    <xf numFmtId="0" fontId="24" fillId="0" borderId="1" xfId="1" applyFont="1" applyBorder="1" applyProtection="1">
      <alignment vertical="center"/>
    </xf>
    <xf numFmtId="0" fontId="32" fillId="0" borderId="1" xfId="1" applyFont="1" applyBorder="1" applyAlignment="1" applyProtection="1">
      <alignment vertical="top" wrapText="1"/>
    </xf>
    <xf numFmtId="0" fontId="24" fillId="0" borderId="1" xfId="1" applyFont="1" applyBorder="1" applyAlignment="1" applyProtection="1"/>
    <xf numFmtId="0" fontId="33" fillId="0" borderId="1" xfId="1" applyFont="1" applyBorder="1" applyAlignment="1" applyProtection="1"/>
    <xf numFmtId="0" fontId="25" fillId="12" borderId="1" xfId="1" applyFont="1" applyFill="1" applyBorder="1" applyAlignment="1" applyProtection="1">
      <alignment horizontal="center" vertical="center"/>
    </xf>
    <xf numFmtId="0" fontId="25" fillId="12" borderId="1" xfId="1" applyFont="1" applyFill="1" applyBorder="1" applyAlignment="1" applyProtection="1">
      <alignment horizontal="center" vertical="center" wrapText="1"/>
    </xf>
    <xf numFmtId="0" fontId="34" fillId="0" borderId="24" xfId="0" applyFont="1" applyBorder="1" applyAlignment="1">
      <alignment horizontal="center"/>
    </xf>
    <xf numFmtId="0" fontId="34" fillId="0" borderId="24" xfId="0" applyFont="1" applyBorder="1" applyAlignment="1">
      <alignment vertical="center" wrapText="1"/>
    </xf>
    <xf numFmtId="0" fontId="22" fillId="0" borderId="1" xfId="1" applyFont="1" applyBorder="1" applyAlignment="1" applyProtection="1">
      <alignment horizontal="center"/>
    </xf>
    <xf numFmtId="0" fontId="34" fillId="0" borderId="26" xfId="0" applyFont="1" applyBorder="1" applyAlignment="1">
      <alignment horizontal="center"/>
    </xf>
    <xf numFmtId="0" fontId="34" fillId="0" borderId="26" xfId="0" applyFont="1" applyBorder="1" applyAlignment="1">
      <alignment vertical="center" wrapText="1"/>
    </xf>
    <xf numFmtId="0" fontId="34" fillId="0" borderId="29" xfId="0" applyFont="1" applyBorder="1" applyAlignment="1">
      <alignment horizontal="center"/>
    </xf>
    <xf numFmtId="0" fontId="34" fillId="0" borderId="29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22" fillId="12" borderId="1" xfId="1" applyFont="1" applyFill="1" applyBorder="1" applyAlignment="1" applyProtection="1">
      <alignment horizontal="center"/>
    </xf>
    <xf numFmtId="0" fontId="25" fillId="12" borderId="1" xfId="1" applyFont="1" applyFill="1" applyBorder="1" applyAlignment="1" applyProtection="1"/>
    <xf numFmtId="169" fontId="25" fillId="12" borderId="1" xfId="1" applyNumberFormat="1" applyFont="1" applyFill="1" applyBorder="1" applyAlignment="1" applyProtection="1">
      <alignment horizontal="center"/>
    </xf>
    <xf numFmtId="0" fontId="22" fillId="7" borderId="0" xfId="1" applyFont="1" applyFill="1" applyBorder="1" applyAlignment="1" applyProtection="1">
      <alignment horizontal="center"/>
    </xf>
    <xf numFmtId="0" fontId="25" fillId="7" borderId="30" xfId="1" applyFont="1" applyFill="1" applyBorder="1" applyAlignment="1" applyProtection="1"/>
    <xf numFmtId="0" fontId="24" fillId="7" borderId="31" xfId="1" applyFont="1" applyFill="1" applyBorder="1" applyAlignment="1" applyProtection="1">
      <alignment horizontal="center"/>
    </xf>
    <xf numFmtId="0" fontId="35" fillId="7" borderId="32" xfId="1" applyFont="1" applyFill="1" applyBorder="1" applyAlignment="1" applyProtection="1">
      <alignment horizontal="center"/>
    </xf>
    <xf numFmtId="0" fontId="35" fillId="7" borderId="0" xfId="1" applyFont="1" applyFill="1" applyBorder="1" applyAlignment="1" applyProtection="1">
      <alignment horizontal="center"/>
    </xf>
    <xf numFmtId="0" fontId="22" fillId="0" borderId="0" xfId="1" applyFont="1" applyBorder="1" applyAlignment="1" applyProtection="1"/>
    <xf numFmtId="0" fontId="24" fillId="0" borderId="33" xfId="1" applyFont="1" applyBorder="1" applyAlignment="1" applyProtection="1">
      <alignment horizontal="left"/>
    </xf>
    <xf numFmtId="0" fontId="22" fillId="0" borderId="34" xfId="1" applyFont="1" applyBorder="1" applyAlignment="1" applyProtection="1"/>
    <xf numFmtId="0" fontId="22" fillId="0" borderId="33" xfId="1" applyFont="1" applyBorder="1" applyAlignment="1" applyProtection="1"/>
    <xf numFmtId="2" fontId="24" fillId="0" borderId="35" xfId="1" applyNumberFormat="1" applyFont="1" applyBorder="1" applyAlignment="1" applyProtection="1">
      <alignment horizontal="right" wrapText="1"/>
    </xf>
    <xf numFmtId="0" fontId="22" fillId="0" borderId="0" xfId="1" applyFont="1" applyBorder="1" applyProtection="1">
      <alignment vertical="center"/>
    </xf>
    <xf numFmtId="0" fontId="22" fillId="0" borderId="10" xfId="1" applyFont="1" applyBorder="1" applyAlignment="1" applyProtection="1"/>
    <xf numFmtId="0" fontId="24" fillId="0" borderId="36" xfId="1" applyFont="1" applyBorder="1" applyAlignment="1" applyProtection="1">
      <alignment horizontal="left"/>
    </xf>
    <xf numFmtId="0" fontId="22" fillId="0" borderId="37" xfId="1" applyFont="1" applyBorder="1" applyAlignment="1" applyProtection="1"/>
    <xf numFmtId="0" fontId="22" fillId="0" borderId="38" xfId="1" applyFont="1" applyBorder="1" applyAlignment="1" applyProtection="1"/>
    <xf numFmtId="2" fontId="24" fillId="0" borderId="39" xfId="1" applyNumberFormat="1" applyFont="1" applyBorder="1" applyAlignment="1" applyProtection="1">
      <alignment horizontal="right" wrapText="1"/>
    </xf>
    <xf numFmtId="0" fontId="22" fillId="0" borderId="10" xfId="1" applyFont="1" applyBorder="1" applyProtection="1">
      <alignment vertical="center"/>
    </xf>
    <xf numFmtId="168" fontId="13" fillId="0" borderId="0" xfId="1" applyNumberFormat="1" applyFont="1" applyBorder="1" applyAlignment="1" applyProtection="1"/>
    <xf numFmtId="0" fontId="24" fillId="0" borderId="24" xfId="1" applyFont="1" applyBorder="1" applyAlignment="1" applyProtection="1">
      <alignment horizontal="center" vertical="top"/>
    </xf>
    <xf numFmtId="0" fontId="22" fillId="0" borderId="26" xfId="1" applyFont="1" applyBorder="1" applyAlignment="1" applyProtection="1">
      <alignment wrapText="1"/>
    </xf>
    <xf numFmtId="169" fontId="22" fillId="0" borderId="1" xfId="3" applyNumberFormat="1" applyFont="1" applyBorder="1" applyAlignment="1" applyProtection="1">
      <alignment horizontal="center"/>
    </xf>
    <xf numFmtId="1" fontId="22" fillId="0" borderId="1" xfId="3" applyNumberFormat="1" applyFont="1" applyBorder="1" applyAlignment="1" applyProtection="1">
      <alignment horizontal="center"/>
    </xf>
    <xf numFmtId="0" fontId="25" fillId="7" borderId="0" xfId="1" applyFont="1" applyFill="1" applyBorder="1" applyAlignment="1" applyProtection="1">
      <alignment horizontal="center"/>
    </xf>
    <xf numFmtId="9" fontId="35" fillId="7" borderId="0" xfId="3" applyFont="1" applyFill="1" applyBorder="1" applyAlignment="1" applyProtection="1">
      <alignment horizontal="center"/>
    </xf>
    <xf numFmtId="9" fontId="35" fillId="7" borderId="42" xfId="3" applyFont="1" applyFill="1" applyBorder="1" applyAlignment="1" applyProtection="1">
      <alignment horizontal="center"/>
    </xf>
    <xf numFmtId="0" fontId="22" fillId="0" borderId="0" xfId="1" applyFont="1" applyBorder="1" applyAlignment="1" applyProtection="1">
      <alignment horizontal="center" wrapText="1"/>
    </xf>
    <xf numFmtId="0" fontId="22" fillId="0" borderId="42" xfId="1" applyFont="1" applyBorder="1" applyAlignment="1" applyProtection="1">
      <alignment horizontal="center" wrapText="1"/>
    </xf>
    <xf numFmtId="0" fontId="22" fillId="0" borderId="10" xfId="1" applyFont="1" applyBorder="1" applyAlignment="1" applyProtection="1">
      <alignment horizontal="center" wrapText="1"/>
    </xf>
    <xf numFmtId="0" fontId="22" fillId="0" borderId="8" xfId="1" applyFont="1" applyBorder="1" applyAlignment="1" applyProtection="1">
      <alignment horizontal="center" wrapText="1"/>
    </xf>
    <xf numFmtId="0" fontId="30" fillId="0" borderId="0" xfId="1" applyFont="1" applyBorder="1" applyAlignment="1" applyProtection="1">
      <alignment horizontal="center"/>
    </xf>
    <xf numFmtId="0" fontId="24" fillId="0" borderId="24" xfId="1" applyFont="1" applyBorder="1" applyAlignment="1" applyProtection="1">
      <alignment horizontal="center"/>
    </xf>
    <xf numFmtId="0" fontId="24" fillId="0" borderId="24" xfId="1" applyFont="1" applyBorder="1" applyAlignment="1" applyProtection="1">
      <alignment horizontal="left"/>
    </xf>
    <xf numFmtId="0" fontId="24" fillId="0" borderId="28" xfId="1" applyFont="1" applyBorder="1" applyAlignment="1" applyProtection="1">
      <alignment horizontal="center" vertical="top"/>
    </xf>
    <xf numFmtId="0" fontId="24" fillId="0" borderId="40" xfId="1" applyFont="1" applyBorder="1" applyAlignment="1" applyProtection="1">
      <alignment horizontal="center" vertical="top"/>
    </xf>
    <xf numFmtId="0" fontId="24" fillId="0" borderId="41" xfId="1" applyFont="1" applyBorder="1" applyAlignment="1" applyProtection="1">
      <alignment horizontal="center" vertical="top"/>
    </xf>
    <xf numFmtId="0" fontId="4" fillId="0" borderId="2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5" fontId="4" fillId="0" borderId="28" xfId="0" applyNumberFormat="1" applyFont="1" applyBorder="1" applyAlignment="1">
      <alignment horizontal="center"/>
    </xf>
    <xf numFmtId="15" fontId="4" fillId="0" borderId="40" xfId="0" applyNumberFormat="1" applyFont="1" applyBorder="1" applyAlignment="1">
      <alignment horizontal="center"/>
    </xf>
    <xf numFmtId="15" fontId="4" fillId="0" borderId="41" xfId="0" applyNumberFormat="1" applyFont="1" applyBorder="1" applyAlignment="1">
      <alignment horizontal="center"/>
    </xf>
    <xf numFmtId="0" fontId="32" fillId="0" borderId="26" xfId="1" applyFont="1" applyBorder="1" applyAlignment="1" applyProtection="1">
      <alignment vertical="top" wrapText="1"/>
    </xf>
    <xf numFmtId="0" fontId="24" fillId="0" borderId="1" xfId="1" applyFont="1" applyBorder="1" applyAlignment="1" applyProtection="1">
      <alignment horizontal="center" vertical="center"/>
    </xf>
    <xf numFmtId="168" fontId="24" fillId="0" borderId="1" xfId="1" applyNumberFormat="1" applyFont="1" applyBorder="1" applyAlignment="1" applyProtection="1">
      <alignment horizontal="center" vertical="center"/>
    </xf>
    <xf numFmtId="0" fontId="24" fillId="0" borderId="1" xfId="1" applyFont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8" xfId="0" applyFont="1" applyBorder="1"/>
    <xf numFmtId="0" fontId="1" fillId="2" borderId="12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6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40" fillId="0" borderId="0" xfId="0" applyFont="1"/>
    <xf numFmtId="0" fontId="39" fillId="0" borderId="22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9" fillId="12" borderId="24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12" borderId="26" xfId="0" applyFont="1" applyFill="1" applyBorder="1" applyAlignment="1">
      <alignment horizontal="center" vertical="center"/>
    </xf>
    <xf numFmtId="0" fontId="39" fillId="12" borderId="27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1" xfId="0" applyFont="1" applyBorder="1" applyAlignment="1">
      <alignment horizontal="center"/>
    </xf>
    <xf numFmtId="0" fontId="39" fillId="6" borderId="1" xfId="0" applyFont="1" applyFill="1" applyBorder="1" applyAlignment="1">
      <alignment vertical="center"/>
    </xf>
    <xf numFmtId="0" fontId="39" fillId="10" borderId="13" xfId="0" applyFont="1" applyFill="1" applyBorder="1" applyAlignment="1">
      <alignment vertical="center"/>
    </xf>
    <xf numFmtId="0" fontId="39" fillId="10" borderId="13" xfId="0" applyFont="1" applyFill="1" applyBorder="1" applyAlignment="1">
      <alignment horizontal="left" vertical="center"/>
    </xf>
    <xf numFmtId="0" fontId="39" fillId="6" borderId="5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39" fillId="5" borderId="5" xfId="0" applyFont="1" applyFill="1" applyBorder="1" applyAlignment="1">
      <alignment horizontal="left" vertical="center"/>
    </xf>
  </cellXfs>
  <cellStyles count="4">
    <cellStyle name="Normal" xfId="0" builtinId="0"/>
    <cellStyle name="Normal 10" xfId="1" xr:uid="{00000000-0005-0000-0000-000031000000}"/>
    <cellStyle name="Normal_Sheet1" xfId="2" xr:uid="{00000000-0005-0000-0000-000032000000}"/>
    <cellStyle name="Percent 2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519430</xdr:colOff>
      <xdr:row>5</xdr:row>
      <xdr:rowOff>44450</xdr:rowOff>
    </xdr:from>
    <xdr:to>
      <xdr:col>4</xdr:col>
      <xdr:colOff>2137410</xdr:colOff>
      <xdr:row>5</xdr:row>
      <xdr:rowOff>5112385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115" y="1082675"/>
          <a:ext cx="7952105" cy="5067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1719853</xdr:colOff>
      <xdr:row>5</xdr:row>
      <xdr:rowOff>222431</xdr:rowOff>
    </xdr:from>
    <xdr:to>
      <xdr:col>4</xdr:col>
      <xdr:colOff>783771</xdr:colOff>
      <xdr:row>5</xdr:row>
      <xdr:rowOff>4167535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1495" y="1298575"/>
          <a:ext cx="5965190" cy="394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2640965</xdr:colOff>
      <xdr:row>5</xdr:row>
      <xdr:rowOff>177165</xdr:rowOff>
    </xdr:from>
    <xdr:to>
      <xdr:col>5</xdr:col>
      <xdr:colOff>1815465</xdr:colOff>
      <xdr:row>37</xdr:row>
      <xdr:rowOff>432435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1395" y="1224915"/>
          <a:ext cx="10217785" cy="7333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239395</xdr:colOff>
      <xdr:row>5</xdr:row>
      <xdr:rowOff>15240</xdr:rowOff>
    </xdr:from>
    <xdr:to>
      <xdr:col>6</xdr:col>
      <xdr:colOff>177800</xdr:colOff>
      <xdr:row>31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720" y="1224915"/>
          <a:ext cx="6906260" cy="5067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2033630</xdr:colOff>
      <xdr:row>5</xdr:row>
      <xdr:rowOff>21772</xdr:rowOff>
    </xdr:from>
    <xdr:to>
      <xdr:col>5</xdr:col>
      <xdr:colOff>559367</xdr:colOff>
      <xdr:row>28</xdr:row>
      <xdr:rowOff>43543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4895" y="1231265"/>
          <a:ext cx="5968365" cy="4403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827858</xdr:colOff>
      <xdr:row>5</xdr:row>
      <xdr:rowOff>174172</xdr:rowOff>
    </xdr:from>
    <xdr:to>
      <xdr:col>14</xdr:col>
      <xdr:colOff>190498</xdr:colOff>
      <xdr:row>29</xdr:row>
      <xdr:rowOff>46397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6201" y="1415143"/>
          <a:ext cx="9279526" cy="431359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4</xdr:row>
      <xdr:rowOff>208915</xdr:rowOff>
    </xdr:from>
    <xdr:to>
      <xdr:col>5</xdr:col>
      <xdr:colOff>694055</xdr:colOff>
      <xdr:row>24</xdr:row>
      <xdr:rowOff>73025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4905" y="1209040"/>
          <a:ext cx="4753610" cy="369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60" customWidth="1"/>
    <col min="2" max="2" width="33.21875" style="60" customWidth="1"/>
    <col min="3" max="3" width="11.77734375" style="60" customWidth="1"/>
    <col min="4" max="10" width="9.109375" style="60"/>
    <col min="11" max="11" width="13.5546875" style="60" customWidth="1"/>
    <col min="12" max="12" width="14.21875" style="60" customWidth="1"/>
    <col min="13" max="16384" width="9.109375" style="60"/>
  </cols>
  <sheetData>
    <row r="1" spans="1:16" s="113" customFormat="1" ht="24.6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</row>
    <row r="2" spans="1:16" s="113" customFormat="1" ht="13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57"/>
      <c r="N2" s="157"/>
      <c r="O2" s="157"/>
      <c r="P2" s="157"/>
    </row>
    <row r="3" spans="1:16" s="113" customFormat="1" ht="16.8">
      <c r="A3" s="118" t="s">
        <v>1</v>
      </c>
      <c r="B3" s="170" t="s">
        <v>2</v>
      </c>
      <c r="C3" s="170"/>
      <c r="D3" s="119"/>
      <c r="E3" s="171" t="s">
        <v>3</v>
      </c>
      <c r="F3" s="171"/>
      <c r="G3" s="171"/>
      <c r="H3" s="172" t="s">
        <v>4</v>
      </c>
      <c r="I3" s="173"/>
      <c r="J3" s="173"/>
      <c r="K3" s="174"/>
      <c r="L3" s="158"/>
      <c r="M3" s="158"/>
      <c r="N3" s="158"/>
      <c r="O3" s="158"/>
      <c r="P3" s="158"/>
    </row>
    <row r="4" spans="1:16" s="113" customFormat="1" ht="16.8">
      <c r="A4" s="118"/>
      <c r="B4" s="175"/>
      <c r="C4" s="175"/>
      <c r="D4" s="120"/>
      <c r="E4" s="171" t="s">
        <v>5</v>
      </c>
      <c r="F4" s="171"/>
      <c r="G4" s="171"/>
      <c r="H4" s="176" t="s">
        <v>6</v>
      </c>
      <c r="I4" s="177"/>
      <c r="J4" s="177"/>
      <c r="K4" s="178"/>
      <c r="L4" s="120"/>
      <c r="M4" s="158"/>
      <c r="N4" s="158"/>
      <c r="O4" s="158"/>
      <c r="P4" s="158"/>
    </row>
    <row r="5" spans="1:16" s="113" customFormat="1" ht="16.8">
      <c r="A5" s="118"/>
      <c r="B5" s="175"/>
      <c r="C5" s="175"/>
      <c r="D5" s="120"/>
      <c r="E5" s="171" t="s">
        <v>7</v>
      </c>
      <c r="F5" s="171"/>
      <c r="G5" s="171"/>
      <c r="H5" s="179">
        <v>44114</v>
      </c>
      <c r="I5" s="180"/>
      <c r="J5" s="180"/>
      <c r="K5" s="181"/>
      <c r="L5" s="120"/>
      <c r="M5" s="158"/>
      <c r="N5" s="158"/>
      <c r="O5" s="158"/>
      <c r="P5" s="158"/>
    </row>
    <row r="6" spans="1:16" s="113" customFormat="1" ht="20.25" customHeight="1">
      <c r="A6" s="121" t="s">
        <v>8</v>
      </c>
      <c r="B6" s="182" t="s">
        <v>9</v>
      </c>
      <c r="C6" s="182"/>
      <c r="D6" s="182"/>
      <c r="E6" s="182"/>
      <c r="F6" s="182"/>
      <c r="G6" s="182"/>
      <c r="H6" s="182"/>
      <c r="I6" s="182"/>
      <c r="J6" s="182"/>
      <c r="K6" s="182"/>
      <c r="L6" s="122"/>
      <c r="M6" s="159"/>
      <c r="N6" s="159"/>
      <c r="O6" s="159"/>
      <c r="P6" s="159"/>
    </row>
    <row r="7" spans="1:16" s="113" customFormat="1" ht="20.25" customHeight="1">
      <c r="A7" s="123"/>
      <c r="B7" s="124"/>
      <c r="C7" s="183" t="s">
        <v>10</v>
      </c>
      <c r="D7" s="183"/>
      <c r="E7" s="183" t="s">
        <v>11</v>
      </c>
      <c r="F7" s="183"/>
      <c r="G7" s="183" t="s">
        <v>12</v>
      </c>
      <c r="H7" s="183"/>
      <c r="I7" s="183" t="s">
        <v>13</v>
      </c>
      <c r="J7" s="183"/>
      <c r="K7" s="183" t="s">
        <v>14</v>
      </c>
      <c r="L7" s="183"/>
      <c r="M7" s="184" t="s">
        <v>15</v>
      </c>
      <c r="N7" s="184"/>
      <c r="O7" s="185" t="s">
        <v>16</v>
      </c>
      <c r="P7" s="185"/>
    </row>
    <row r="8" spans="1:16" s="113" customFormat="1" ht="16.8">
      <c r="A8" s="125"/>
      <c r="B8" s="126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4"/>
      <c r="N8" s="184"/>
      <c r="O8" s="185"/>
      <c r="P8" s="185"/>
    </row>
    <row r="9" spans="1:16" s="114" customFormat="1" ht="22.5" customHeight="1">
      <c r="A9" s="127" t="s">
        <v>17</v>
      </c>
      <c r="B9" s="127" t="s">
        <v>18</v>
      </c>
      <c r="C9" s="128" t="s">
        <v>19</v>
      </c>
      <c r="D9" s="128" t="s">
        <v>20</v>
      </c>
      <c r="E9" s="128" t="s">
        <v>19</v>
      </c>
      <c r="F9" s="128" t="s">
        <v>20</v>
      </c>
      <c r="G9" s="128" t="s">
        <v>19</v>
      </c>
      <c r="H9" s="128" t="s">
        <v>20</v>
      </c>
      <c r="I9" s="127" t="s">
        <v>19</v>
      </c>
      <c r="J9" s="128" t="s">
        <v>20</v>
      </c>
      <c r="K9" s="128" t="s">
        <v>19</v>
      </c>
      <c r="L9" s="128" t="s">
        <v>20</v>
      </c>
      <c r="M9" s="128" t="s">
        <v>19</v>
      </c>
      <c r="N9" s="128" t="s">
        <v>20</v>
      </c>
      <c r="O9" s="128" t="s">
        <v>19</v>
      </c>
      <c r="P9" s="128" t="s">
        <v>20</v>
      </c>
    </row>
    <row r="10" spans="1:16" s="113" customFormat="1" ht="31.65" customHeight="1">
      <c r="A10" s="129">
        <v>1</v>
      </c>
      <c r="B10" s="130" t="s">
        <v>21</v>
      </c>
      <c r="C10" s="131">
        <v>15</v>
      </c>
      <c r="D10" s="131">
        <v>15</v>
      </c>
      <c r="E10" s="131">
        <v>0</v>
      </c>
      <c r="F10" s="131">
        <f>'[1]Show Bus Routes List'!C6</f>
        <v>0</v>
      </c>
      <c r="G10" s="131">
        <f>'[1]Show Bus Routes List'!D5</f>
        <v>0</v>
      </c>
      <c r="H10" s="131">
        <f>'[1]Show Bus Routes List'!D6</f>
        <v>0</v>
      </c>
      <c r="I10" s="131">
        <f>'[1]Show Bus Routes List'!E5</f>
        <v>0</v>
      </c>
      <c r="J10" s="131">
        <f>'[1]Show Bus Routes List'!E6</f>
        <v>0</v>
      </c>
      <c r="K10" s="131">
        <v>15</v>
      </c>
      <c r="L10" s="131">
        <v>15</v>
      </c>
      <c r="M10" s="160">
        <f>ROUND(C10*100/K10,1)</f>
        <v>100</v>
      </c>
      <c r="N10" s="160">
        <f t="shared" ref="N10:N20" si="0">ROUND(D10*100/L10,1)</f>
        <v>100</v>
      </c>
      <c r="O10" s="160">
        <f t="shared" ref="O10:P17" si="1">ROUND((C10+E10)*100/K10,1)</f>
        <v>100</v>
      </c>
      <c r="P10" s="161">
        <f t="shared" si="1"/>
        <v>100</v>
      </c>
    </row>
    <row r="11" spans="1:16" s="113" customFormat="1" ht="31.65" customHeight="1">
      <c r="A11" s="129">
        <v>2</v>
      </c>
      <c r="B11" s="130" t="s">
        <v>22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60"/>
      <c r="N11" s="160"/>
      <c r="O11" s="160"/>
      <c r="P11" s="161"/>
    </row>
    <row r="12" spans="1:16" s="113" customFormat="1" ht="45" customHeight="1">
      <c r="A12" s="129">
        <v>3</v>
      </c>
      <c r="B12" s="130" t="s">
        <v>23</v>
      </c>
      <c r="C12" s="131">
        <v>12</v>
      </c>
      <c r="D12" s="131">
        <v>12</v>
      </c>
      <c r="E12" s="131">
        <v>0</v>
      </c>
      <c r="F12" s="131">
        <f>'[1]Show Bus Stops List'!C6</f>
        <v>0</v>
      </c>
      <c r="G12" s="131">
        <f>'[1]Show Bus Stops List'!D5</f>
        <v>0</v>
      </c>
      <c r="H12" s="131">
        <f>'[1]Show Bus Stops List'!D6</f>
        <v>0</v>
      </c>
      <c r="I12" s="131">
        <f>'[1]Show Bus Stops List'!E5</f>
        <v>0</v>
      </c>
      <c r="J12" s="131">
        <f>'[1]Show Bus Stops List'!E6</f>
        <v>0</v>
      </c>
      <c r="K12" s="131">
        <v>12</v>
      </c>
      <c r="L12" s="131">
        <v>12</v>
      </c>
      <c r="M12" s="160">
        <f t="shared" ref="M12:M20" si="2">ROUND(C12*100/K12,1)</f>
        <v>100</v>
      </c>
      <c r="N12" s="160">
        <f t="shared" si="0"/>
        <v>100</v>
      </c>
      <c r="O12" s="160">
        <f t="shared" si="1"/>
        <v>100</v>
      </c>
      <c r="P12" s="161">
        <f t="shared" si="1"/>
        <v>100</v>
      </c>
    </row>
    <row r="13" spans="1:16" s="113" customFormat="1" ht="45" customHeight="1">
      <c r="A13" s="132">
        <v>4</v>
      </c>
      <c r="B13" s="133" t="s">
        <v>24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60"/>
      <c r="N13" s="160"/>
      <c r="O13" s="160"/>
      <c r="P13" s="161"/>
    </row>
    <row r="14" spans="1:16" s="113" customFormat="1" ht="33.75" customHeight="1">
      <c r="A14" s="132">
        <v>5</v>
      </c>
      <c r="B14" s="133" t="s">
        <v>25</v>
      </c>
      <c r="C14" s="131">
        <v>8</v>
      </c>
      <c r="D14" s="131">
        <v>8</v>
      </c>
      <c r="E14" s="131" t="e">
        <f>#REF!</f>
        <v>#REF!</v>
      </c>
      <c r="F14" s="131" t="e">
        <f>#REF!</f>
        <v>#REF!</v>
      </c>
      <c r="G14" s="131" t="e">
        <f>#REF!</f>
        <v>#REF!</v>
      </c>
      <c r="H14" s="131" t="e">
        <f>#REF!</f>
        <v>#REF!</v>
      </c>
      <c r="I14" s="131" t="e">
        <f>#REF!</f>
        <v>#REF!</v>
      </c>
      <c r="J14" s="131" t="e">
        <f>#REF!</f>
        <v>#REF!</v>
      </c>
      <c r="K14" s="131">
        <v>4</v>
      </c>
      <c r="L14" s="131">
        <v>4</v>
      </c>
      <c r="M14" s="160">
        <f t="shared" si="2"/>
        <v>200</v>
      </c>
      <c r="N14" s="160">
        <f t="shared" si="0"/>
        <v>200</v>
      </c>
      <c r="O14" s="160" t="e">
        <f>ROUND((C14+E14)*100/K14,1)</f>
        <v>#REF!</v>
      </c>
      <c r="P14" s="161" t="e">
        <f t="shared" si="1"/>
        <v>#REF!</v>
      </c>
    </row>
    <row r="15" spans="1:16" s="113" customFormat="1" ht="33.75" customHeight="1">
      <c r="A15" s="132">
        <v>6</v>
      </c>
      <c r="B15" s="133" t="s">
        <v>26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60"/>
      <c r="N15" s="160"/>
      <c r="O15" s="160"/>
      <c r="P15" s="161"/>
    </row>
    <row r="16" spans="1:16" s="113" customFormat="1" ht="42" customHeight="1">
      <c r="A16" s="132">
        <v>7</v>
      </c>
      <c r="B16" s="133" t="s">
        <v>27</v>
      </c>
      <c r="C16" s="131">
        <v>15</v>
      </c>
      <c r="D16" s="131">
        <v>15</v>
      </c>
      <c r="E16" s="131">
        <v>0</v>
      </c>
      <c r="F16" s="131">
        <v>0</v>
      </c>
      <c r="G16" s="131">
        <v>0</v>
      </c>
      <c r="H16" s="131">
        <v>0</v>
      </c>
      <c r="I16" s="131">
        <v>0</v>
      </c>
      <c r="J16" s="131">
        <v>0</v>
      </c>
      <c r="K16" s="131">
        <v>15</v>
      </c>
      <c r="L16" s="131">
        <v>15</v>
      </c>
      <c r="M16" s="160">
        <f t="shared" si="2"/>
        <v>100</v>
      </c>
      <c r="N16" s="160">
        <v>100</v>
      </c>
      <c r="O16" s="160">
        <v>100</v>
      </c>
      <c r="P16" s="161">
        <v>100</v>
      </c>
    </row>
    <row r="17" spans="1:16" s="113" customFormat="1" ht="33.75" customHeight="1">
      <c r="A17" s="132">
        <v>8</v>
      </c>
      <c r="B17" s="133" t="s">
        <v>28</v>
      </c>
      <c r="C17" s="131">
        <v>20</v>
      </c>
      <c r="D17" s="131">
        <v>20</v>
      </c>
      <c r="E17" s="131" t="e">
        <f>#REF!</f>
        <v>#REF!</v>
      </c>
      <c r="F17" s="131" t="e">
        <f>#REF!</f>
        <v>#REF!</v>
      </c>
      <c r="G17" s="131" t="e">
        <f>#REF!</f>
        <v>#REF!</v>
      </c>
      <c r="H17" s="131" t="e">
        <f>#REF!</f>
        <v>#REF!</v>
      </c>
      <c r="I17" s="131" t="e">
        <f>#REF!</f>
        <v>#REF!</v>
      </c>
      <c r="J17" s="131" t="e">
        <f>#REF!</f>
        <v>#REF!</v>
      </c>
      <c r="K17" s="131">
        <v>20</v>
      </c>
      <c r="L17" s="131">
        <v>20</v>
      </c>
      <c r="M17" s="160">
        <f t="shared" si="2"/>
        <v>100</v>
      </c>
      <c r="N17" s="160">
        <f t="shared" si="0"/>
        <v>100</v>
      </c>
      <c r="O17" s="160" t="e">
        <f>ROUND((C17+E17)*100/K17,1)</f>
        <v>#REF!</v>
      </c>
      <c r="P17" s="161" t="e">
        <f t="shared" si="1"/>
        <v>#REF!</v>
      </c>
    </row>
    <row r="18" spans="1:16" s="113" customFormat="1" ht="21">
      <c r="A18" s="132">
        <v>9</v>
      </c>
      <c r="B18" s="133" t="s">
        <v>29</v>
      </c>
      <c r="C18" s="131">
        <v>27</v>
      </c>
      <c r="D18" s="131">
        <v>27</v>
      </c>
      <c r="E18" s="131" t="e">
        <f>#REF!</f>
        <v>#REF!</v>
      </c>
      <c r="F18" s="131">
        <v>0</v>
      </c>
      <c r="G18" s="131" t="e">
        <f>#REF!</f>
        <v>#REF!</v>
      </c>
      <c r="H18" s="131" t="e">
        <f>#REF!</f>
        <v>#REF!</v>
      </c>
      <c r="I18" s="131" t="e">
        <f>#REF!</f>
        <v>#REF!</v>
      </c>
      <c r="J18" s="131">
        <v>0</v>
      </c>
      <c r="K18" s="131">
        <v>27</v>
      </c>
      <c r="L18" s="131">
        <v>27</v>
      </c>
      <c r="M18" s="160">
        <f t="shared" si="2"/>
        <v>100</v>
      </c>
      <c r="N18" s="160">
        <f t="shared" si="0"/>
        <v>100</v>
      </c>
      <c r="O18" s="160" t="e">
        <f t="shared" ref="O18:O20" si="3">ROUND((C18+E18)*100/K18,1)</f>
        <v>#REF!</v>
      </c>
      <c r="P18" s="161">
        <f t="shared" ref="P18:P20" si="4">ROUND((D18+F18)*100/L18,1)</f>
        <v>100</v>
      </c>
    </row>
    <row r="19" spans="1:16" s="115" customFormat="1" ht="21">
      <c r="A19" s="134">
        <v>10</v>
      </c>
      <c r="B19" s="135" t="s">
        <v>30</v>
      </c>
      <c r="C19" s="136">
        <v>17</v>
      </c>
      <c r="D19" s="136">
        <v>17</v>
      </c>
      <c r="E19" s="131">
        <v>0</v>
      </c>
      <c r="F19" s="131" t="e">
        <f>#REF!</f>
        <v>#REF!</v>
      </c>
      <c r="G19" s="131">
        <v>0</v>
      </c>
      <c r="H19" s="131">
        <v>0</v>
      </c>
      <c r="I19" s="131">
        <v>0</v>
      </c>
      <c r="J19" s="131" t="e">
        <f>#REF!</f>
        <v>#REF!</v>
      </c>
      <c r="K19" s="136">
        <v>17</v>
      </c>
      <c r="L19" s="136">
        <v>17</v>
      </c>
      <c r="M19" s="160">
        <f t="shared" si="2"/>
        <v>100</v>
      </c>
      <c r="N19" s="160">
        <f t="shared" si="0"/>
        <v>100</v>
      </c>
      <c r="O19" s="160">
        <f t="shared" si="3"/>
        <v>100</v>
      </c>
      <c r="P19" s="161" t="e">
        <f t="shared" si="4"/>
        <v>#REF!</v>
      </c>
    </row>
    <row r="20" spans="1:16" s="113" customFormat="1" ht="21">
      <c r="A20" s="134">
        <v>11</v>
      </c>
      <c r="B20" s="135" t="s">
        <v>31</v>
      </c>
      <c r="C20" s="136">
        <v>18</v>
      </c>
      <c r="D20" s="136">
        <v>18</v>
      </c>
      <c r="E20" s="131" t="e">
        <f>#REF!</f>
        <v>#REF!</v>
      </c>
      <c r="F20" s="131">
        <v>0</v>
      </c>
      <c r="G20" s="131" t="e">
        <f>#REF!</f>
        <v>#REF!</v>
      </c>
      <c r="H20" s="131" t="e">
        <f>#REF!</f>
        <v>#REF!</v>
      </c>
      <c r="I20" s="131" t="e">
        <f>#REF!</f>
        <v>#REF!</v>
      </c>
      <c r="J20" s="131">
        <v>0</v>
      </c>
      <c r="K20" s="136">
        <v>18</v>
      </c>
      <c r="L20" s="136">
        <v>18</v>
      </c>
      <c r="M20" s="160">
        <f t="shared" si="2"/>
        <v>100</v>
      </c>
      <c r="N20" s="160">
        <f t="shared" si="0"/>
        <v>100</v>
      </c>
      <c r="O20" s="160" t="e">
        <f t="shared" si="3"/>
        <v>#REF!</v>
      </c>
      <c r="P20" s="161">
        <f t="shared" si="4"/>
        <v>100</v>
      </c>
    </row>
    <row r="21" spans="1:16" s="113" customFormat="1" ht="16.8">
      <c r="A21" s="137"/>
      <c r="B21" s="138" t="s">
        <v>32</v>
      </c>
      <c r="C21" s="139">
        <f t="shared" ref="C21" si="5">SUM(C10:C20)</f>
        <v>132</v>
      </c>
      <c r="D21" s="139">
        <f t="shared" ref="D21" si="6">SUM(D10:D20)</f>
        <v>132</v>
      </c>
      <c r="E21" s="139" t="e">
        <f t="shared" ref="E21" si="7">SUM(E10:E20)</f>
        <v>#REF!</v>
      </c>
      <c r="F21" s="139" t="e">
        <f t="shared" ref="F21" si="8">SUM(F10:F20)</f>
        <v>#REF!</v>
      </c>
      <c r="G21" s="139" t="e">
        <f t="shared" ref="G21" si="9">SUM(G10:G20)</f>
        <v>#REF!</v>
      </c>
      <c r="H21" s="139" t="e">
        <f t="shared" ref="H21" si="10">SUM(H10:H20)</f>
        <v>#REF!</v>
      </c>
      <c r="I21" s="139" t="e">
        <f t="shared" ref="I21" si="11">SUM(I10:I20)</f>
        <v>#REF!</v>
      </c>
      <c r="J21" s="139" t="e">
        <f t="shared" ref="J21" si="12">SUM(J10:J20)</f>
        <v>#REF!</v>
      </c>
      <c r="K21" s="139">
        <f t="shared" ref="K21" si="13">SUM(K10:K20)</f>
        <v>128</v>
      </c>
      <c r="L21" s="139">
        <f t="shared" ref="L21" si="14">SUM(L10:L20)</f>
        <v>128</v>
      </c>
      <c r="M21" s="139">
        <f t="shared" ref="M21" si="15">SUM(M10:M20)</f>
        <v>900</v>
      </c>
      <c r="N21" s="139">
        <f t="shared" ref="N21" si="16">SUM(N10:N20)</f>
        <v>900</v>
      </c>
      <c r="O21" s="139" t="e">
        <f t="shared" ref="O21" si="17">SUM(O10:O20)</f>
        <v>#REF!</v>
      </c>
      <c r="P21" s="139" t="e">
        <f t="shared" ref="P21" si="18">SUM(P10:P20)</f>
        <v>#REF!</v>
      </c>
    </row>
    <row r="22" spans="1:16" ht="16.8">
      <c r="A22" s="140"/>
      <c r="B22" s="141"/>
      <c r="C22" s="142" t="s">
        <v>19</v>
      </c>
      <c r="D22" s="142" t="s">
        <v>33</v>
      </c>
      <c r="E22" s="143"/>
      <c r="F22" s="144"/>
      <c r="G22" s="144"/>
      <c r="H22" s="144"/>
      <c r="I22" s="144"/>
      <c r="J22" s="144"/>
      <c r="K22" s="162"/>
      <c r="L22" s="162"/>
      <c r="M22" s="163"/>
      <c r="N22" s="163"/>
      <c r="O22" s="163"/>
      <c r="P22" s="164"/>
    </row>
    <row r="23" spans="1:16" ht="16.8">
      <c r="A23" s="145"/>
      <c r="B23" s="146" t="s">
        <v>34</v>
      </c>
      <c r="C23" s="147" t="e">
        <f>ROUND((C21+E21)*100/K21,1)</f>
        <v>#REF!</v>
      </c>
      <c r="D23" s="148" t="e">
        <f>ROUND((D21+F21)*100/L21,1)</f>
        <v>#REF!</v>
      </c>
      <c r="E23" s="145" t="s">
        <v>35</v>
      </c>
      <c r="F23" s="149"/>
      <c r="G23" s="150"/>
      <c r="H23" s="145"/>
      <c r="I23" s="145"/>
      <c r="J23" s="145"/>
      <c r="K23" s="150"/>
      <c r="L23" s="150"/>
      <c r="M23" s="165"/>
      <c r="N23" s="165"/>
      <c r="O23" s="165"/>
      <c r="P23" s="166"/>
    </row>
    <row r="24" spans="1:16" ht="16.8">
      <c r="A24" s="151"/>
      <c r="B24" s="152" t="s">
        <v>36</v>
      </c>
      <c r="C24" s="153">
        <f>ROUND(C21*100/K21,1)</f>
        <v>103.1</v>
      </c>
      <c r="D24" s="154">
        <f>ROUND(D21*100/L21,1)</f>
        <v>103.1</v>
      </c>
      <c r="E24" s="153" t="s">
        <v>35</v>
      </c>
      <c r="F24" s="155"/>
      <c r="G24" s="156"/>
      <c r="H24" s="151"/>
      <c r="I24" s="151"/>
      <c r="J24" s="151"/>
      <c r="K24" s="156"/>
      <c r="L24" s="156"/>
      <c r="M24" s="167"/>
      <c r="N24" s="167"/>
      <c r="O24" s="167"/>
      <c r="P24" s="168"/>
    </row>
  </sheetData>
  <mergeCells count="18">
    <mergeCell ref="M7:N8"/>
    <mergeCell ref="O7:P8"/>
    <mergeCell ref="B5:C5"/>
    <mergeCell ref="E5:G5"/>
    <mergeCell ref="H5:K5"/>
    <mergeCell ref="B6:K6"/>
    <mergeCell ref="C7:D8"/>
    <mergeCell ref="E7:F8"/>
    <mergeCell ref="G7:H8"/>
    <mergeCell ref="I7:J8"/>
    <mergeCell ref="K7:L8"/>
    <mergeCell ref="A1:P1"/>
    <mergeCell ref="B3:C3"/>
    <mergeCell ref="E3:G3"/>
    <mergeCell ref="H3:K3"/>
    <mergeCell ref="B4:C4"/>
    <mergeCell ref="E4:G4"/>
    <mergeCell ref="H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zoomScale="86" workbookViewId="0">
      <selection activeCell="B5" sqref="B5"/>
    </sheetView>
  </sheetViews>
  <sheetFormatPr defaultColWidth="9.109375" defaultRowHeight="16.5" customHeight="1"/>
  <cols>
    <col min="1" max="1" width="35.33203125" style="233" customWidth="1"/>
    <col min="2" max="2" width="41.5546875" style="233" customWidth="1"/>
    <col min="3" max="3" width="41" style="233" customWidth="1"/>
    <col min="4" max="4" width="41.88671875" style="233" customWidth="1"/>
    <col min="5" max="16384" width="9.109375" style="233"/>
  </cols>
  <sheetData>
    <row r="1" spans="1:11" ht="16.5" customHeight="1">
      <c r="A1" s="230" t="s">
        <v>37</v>
      </c>
      <c r="B1" s="231"/>
      <c r="C1" s="231"/>
      <c r="D1" s="232"/>
    </row>
    <row r="2" spans="1:11" ht="16.5" customHeight="1">
      <c r="A2" s="234"/>
      <c r="B2" s="235"/>
      <c r="C2" s="235"/>
      <c r="D2" s="236"/>
    </row>
    <row r="3" spans="1:11" ht="16.5" customHeight="1">
      <c r="A3" s="237" t="s">
        <v>1</v>
      </c>
      <c r="B3" s="238" t="s">
        <v>38</v>
      </c>
      <c r="C3" s="239"/>
      <c r="D3" s="239"/>
      <c r="E3" s="239"/>
      <c r="F3" s="239"/>
      <c r="G3" s="239"/>
      <c r="H3" s="239"/>
      <c r="I3" s="239"/>
      <c r="J3" s="239"/>
      <c r="K3" s="239"/>
    </row>
    <row r="4" spans="1:11" ht="16.5" customHeight="1">
      <c r="A4" s="240" t="s">
        <v>17</v>
      </c>
      <c r="B4" s="241" t="s">
        <v>39</v>
      </c>
      <c r="C4" s="241" t="s">
        <v>40</v>
      </c>
      <c r="D4" s="241" t="s">
        <v>41</v>
      </c>
      <c r="E4" s="241" t="s">
        <v>42</v>
      </c>
    </row>
    <row r="5" spans="1:11" ht="16.5" customHeight="1">
      <c r="A5" s="244">
        <v>1</v>
      </c>
      <c r="B5" s="244" t="s">
        <v>21</v>
      </c>
      <c r="C5" s="244" t="s">
        <v>21</v>
      </c>
      <c r="D5" s="242">
        <v>12</v>
      </c>
      <c r="E5" s="242" t="s">
        <v>43</v>
      </c>
    </row>
    <row r="6" spans="1:11" ht="16.5" customHeight="1">
      <c r="A6" s="244">
        <v>2</v>
      </c>
      <c r="B6" s="244" t="s">
        <v>44</v>
      </c>
      <c r="C6" s="244" t="s">
        <v>44</v>
      </c>
      <c r="D6" s="242">
        <v>9</v>
      </c>
      <c r="E6" s="242" t="s">
        <v>43</v>
      </c>
    </row>
    <row r="7" spans="1:11" ht="16.5" customHeight="1">
      <c r="A7" s="244">
        <v>3</v>
      </c>
      <c r="B7" s="244" t="s">
        <v>45</v>
      </c>
      <c r="C7" s="244" t="s">
        <v>46</v>
      </c>
      <c r="D7" s="242">
        <v>12</v>
      </c>
      <c r="E7" s="242" t="s">
        <v>43</v>
      </c>
    </row>
    <row r="8" spans="1:11" ht="16.5" customHeight="1">
      <c r="A8" s="244">
        <v>4</v>
      </c>
      <c r="B8" s="244" t="s">
        <v>47</v>
      </c>
      <c r="C8" s="244" t="s">
        <v>47</v>
      </c>
      <c r="D8" s="242">
        <v>6</v>
      </c>
      <c r="E8" s="242" t="s">
        <v>48</v>
      </c>
    </row>
    <row r="9" spans="1:11" ht="16.5" customHeight="1">
      <c r="A9" s="244">
        <v>5</v>
      </c>
      <c r="B9" s="244" t="s">
        <v>49</v>
      </c>
      <c r="C9" s="244" t="s">
        <v>49</v>
      </c>
      <c r="D9" s="242">
        <v>7</v>
      </c>
      <c r="E9" s="242" t="s">
        <v>43</v>
      </c>
    </row>
    <row r="10" spans="1:11" ht="16.5" customHeight="1">
      <c r="A10" s="244">
        <v>6</v>
      </c>
      <c r="B10" s="244" t="s">
        <v>50</v>
      </c>
      <c r="C10" s="244" t="s">
        <v>50</v>
      </c>
      <c r="D10" s="242">
        <v>14</v>
      </c>
      <c r="E10" s="242" t="s">
        <v>43</v>
      </c>
    </row>
    <row r="11" spans="1:11" ht="16.5" customHeight="1">
      <c r="A11" s="244">
        <v>7</v>
      </c>
      <c r="B11" s="244" t="s">
        <v>51</v>
      </c>
      <c r="C11" s="244" t="s">
        <v>51</v>
      </c>
      <c r="D11" s="242">
        <v>6</v>
      </c>
      <c r="E11" s="242" t="s">
        <v>48</v>
      </c>
    </row>
    <row r="12" spans="1:11" ht="16.5" customHeight="1">
      <c r="D12" s="243">
        <f>SUM(D5:D11)</f>
        <v>66</v>
      </c>
    </row>
  </sheetData>
  <mergeCells count="2">
    <mergeCell ref="B3:K3"/>
    <mergeCell ref="A1:D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="70" zoomScaleNormal="70" workbookViewId="0">
      <selection activeCell="E7" sqref="E7:E9"/>
    </sheetView>
  </sheetViews>
  <sheetFormatPr defaultColWidth="9.109375" defaultRowHeight="16.8"/>
  <cols>
    <col min="1" max="1" width="21.21875" style="79" customWidth="1"/>
    <col min="2" max="2" width="31.77734375" style="79" customWidth="1"/>
    <col min="3" max="3" width="34.21875" style="79" customWidth="1"/>
    <col min="4" max="4" width="29" style="79" customWidth="1"/>
    <col min="5" max="5" width="40" style="79" customWidth="1"/>
    <col min="6" max="6" width="46" style="79" customWidth="1"/>
    <col min="7" max="7" width="16" style="79" customWidth="1"/>
    <col min="8" max="8" width="21.5546875" style="79" customWidth="1"/>
    <col min="9" max="9" width="22.77734375" style="79" customWidth="1"/>
    <col min="10" max="10" width="16" style="79" customWidth="1"/>
    <col min="11" max="11" width="21.5546875" style="79" customWidth="1"/>
    <col min="12" max="12" width="22.77734375" style="79" customWidth="1"/>
    <col min="13" max="13" width="16" style="79" customWidth="1"/>
    <col min="14" max="16384" width="9.109375" style="79"/>
  </cols>
  <sheetData>
    <row r="1" spans="1:13" s="78" customFormat="1" ht="15.75" customHeight="1">
      <c r="A1" s="80" t="s">
        <v>52</v>
      </c>
      <c r="B1" s="186" t="s">
        <v>38</v>
      </c>
      <c r="C1" s="186"/>
      <c r="D1" s="186"/>
      <c r="E1" s="186"/>
      <c r="F1" s="186"/>
      <c r="G1" s="81"/>
      <c r="H1" s="82"/>
      <c r="J1" s="81"/>
    </row>
    <row r="2" spans="1:13" s="78" customFormat="1">
      <c r="A2" s="80" t="s">
        <v>53</v>
      </c>
      <c r="B2" s="187" t="s">
        <v>21</v>
      </c>
      <c r="C2" s="187"/>
      <c r="D2" s="187"/>
      <c r="E2" s="187"/>
      <c r="F2" s="187"/>
      <c r="G2" s="81"/>
      <c r="H2" s="82"/>
      <c r="J2" s="81"/>
    </row>
    <row r="3" spans="1:13" s="78" customFormat="1" ht="16.5" customHeight="1">
      <c r="A3" s="83"/>
      <c r="B3" s="84" t="s">
        <v>10</v>
      </c>
      <c r="C3" s="84" t="s">
        <v>11</v>
      </c>
      <c r="D3" s="84" t="s">
        <v>54</v>
      </c>
      <c r="E3" s="84" t="s">
        <v>55</v>
      </c>
      <c r="F3" s="84" t="s">
        <v>56</v>
      </c>
      <c r="G3" s="81"/>
      <c r="H3" s="82"/>
      <c r="J3" s="81"/>
    </row>
    <row r="4" spans="1:13" s="78" customFormat="1">
      <c r="A4" s="85" t="s">
        <v>57</v>
      </c>
      <c r="B4" s="86">
        <v>12</v>
      </c>
      <c r="C4" s="86">
        <v>0</v>
      </c>
      <c r="D4" s="83">
        <f>COUNTIF(G11:G20,"Untested")</f>
        <v>0</v>
      </c>
      <c r="E4" s="87">
        <f>COUNTIF(G11:G20,"Blocked")</f>
        <v>0</v>
      </c>
      <c r="F4" s="83">
        <v>12</v>
      </c>
      <c r="G4" s="81"/>
      <c r="H4" s="82"/>
      <c r="J4" s="81"/>
    </row>
    <row r="5" spans="1:13" s="78" customFormat="1">
      <c r="A5" s="85" t="s">
        <v>58</v>
      </c>
      <c r="B5" s="86">
        <v>12</v>
      </c>
      <c r="C5" s="86">
        <v>0</v>
      </c>
      <c r="D5" s="83">
        <f>COUNTIF(J11:J21,"Untested")</f>
        <v>0</v>
      </c>
      <c r="E5" s="87">
        <f>COUNTIF(J11:J21,"Blocked")</f>
        <v>0</v>
      </c>
      <c r="F5" s="83">
        <v>12</v>
      </c>
      <c r="G5" s="81"/>
      <c r="H5" s="82"/>
      <c r="J5" s="81"/>
    </row>
    <row r="6" spans="1:13" s="78" customFormat="1" ht="409.5" customHeight="1">
      <c r="A6" s="88"/>
      <c r="B6" s="89"/>
      <c r="E6" s="90"/>
      <c r="G6" s="81"/>
      <c r="H6" s="82"/>
      <c r="J6" s="81"/>
    </row>
    <row r="7" spans="1:13" s="78" customFormat="1">
      <c r="A7" s="188" t="s">
        <v>59</v>
      </c>
      <c r="B7" s="188" t="s">
        <v>42</v>
      </c>
      <c r="C7" s="188" t="s">
        <v>60</v>
      </c>
      <c r="D7" s="188" t="s">
        <v>61</v>
      </c>
      <c r="E7" s="188" t="s">
        <v>62</v>
      </c>
      <c r="F7" s="188" t="s">
        <v>63</v>
      </c>
      <c r="G7" s="188" t="s">
        <v>64</v>
      </c>
      <c r="H7" s="188"/>
      <c r="I7" s="188"/>
      <c r="J7" s="188" t="s">
        <v>64</v>
      </c>
      <c r="K7" s="188"/>
      <c r="L7" s="188"/>
      <c r="M7" s="188" t="s">
        <v>65</v>
      </c>
    </row>
    <row r="8" spans="1:13" s="78" customFormat="1">
      <c r="A8" s="188"/>
      <c r="B8" s="188"/>
      <c r="C8" s="188"/>
      <c r="D8" s="188"/>
      <c r="E8" s="188"/>
      <c r="F8" s="188"/>
      <c r="G8" s="188" t="s">
        <v>19</v>
      </c>
      <c r="H8" s="188"/>
      <c r="I8" s="188"/>
      <c r="J8" s="188" t="s">
        <v>20</v>
      </c>
      <c r="K8" s="188"/>
      <c r="L8" s="188"/>
      <c r="M8" s="188"/>
    </row>
    <row r="9" spans="1:13" s="78" customFormat="1">
      <c r="A9" s="188"/>
      <c r="B9" s="188"/>
      <c r="C9" s="188"/>
      <c r="D9" s="188"/>
      <c r="E9" s="188"/>
      <c r="F9" s="188"/>
      <c r="G9" s="91" t="s">
        <v>66</v>
      </c>
      <c r="H9" s="92" t="s">
        <v>67</v>
      </c>
      <c r="I9" s="84" t="s">
        <v>68</v>
      </c>
      <c r="J9" s="91" t="s">
        <v>66</v>
      </c>
      <c r="K9" s="92" t="s">
        <v>67</v>
      </c>
      <c r="L9" s="84" t="s">
        <v>68</v>
      </c>
      <c r="M9" s="188"/>
    </row>
    <row r="10" spans="1:13" s="78" customFormat="1">
      <c r="A10" s="189" t="s">
        <v>69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</row>
    <row r="11" spans="1:13" s="78" customFormat="1" ht="33.6">
      <c r="A11" s="93" t="s">
        <v>70</v>
      </c>
      <c r="B11" s="94" t="s">
        <v>71</v>
      </c>
      <c r="C11" s="95"/>
      <c r="D11" s="95"/>
      <c r="E11" s="96" t="s">
        <v>72</v>
      </c>
      <c r="F11" s="96" t="s">
        <v>73</v>
      </c>
      <c r="G11" s="97" t="s">
        <v>74</v>
      </c>
      <c r="H11" s="98">
        <v>45743</v>
      </c>
      <c r="I11" s="105" t="s">
        <v>43</v>
      </c>
      <c r="J11" s="97"/>
      <c r="K11" s="106"/>
      <c r="L11" s="105"/>
      <c r="M11" s="95"/>
    </row>
    <row r="12" spans="1:13" s="78" customFormat="1" ht="33.6">
      <c r="A12" s="93" t="s">
        <v>75</v>
      </c>
      <c r="B12" s="94" t="s">
        <v>76</v>
      </c>
      <c r="C12" s="95"/>
      <c r="D12" s="95"/>
      <c r="E12" s="96" t="s">
        <v>72</v>
      </c>
      <c r="F12" s="96" t="s">
        <v>73</v>
      </c>
      <c r="G12" s="97" t="s">
        <v>74</v>
      </c>
      <c r="H12" s="98">
        <v>45743</v>
      </c>
      <c r="I12" s="105" t="s">
        <v>43</v>
      </c>
      <c r="J12" s="97"/>
      <c r="K12" s="106"/>
      <c r="L12" s="105"/>
      <c r="M12" s="95"/>
    </row>
    <row r="13" spans="1:13" s="78" customFormat="1" ht="33.6">
      <c r="A13" s="93" t="s">
        <v>77</v>
      </c>
      <c r="B13" s="94" t="s">
        <v>78</v>
      </c>
      <c r="C13" s="95"/>
      <c r="D13" s="95"/>
      <c r="E13" s="96" t="s">
        <v>79</v>
      </c>
      <c r="F13" s="96" t="s">
        <v>80</v>
      </c>
      <c r="G13" s="97" t="s">
        <v>74</v>
      </c>
      <c r="H13" s="98">
        <v>45743</v>
      </c>
      <c r="I13" s="105" t="s">
        <v>43</v>
      </c>
      <c r="J13" s="97"/>
      <c r="K13" s="106"/>
      <c r="L13" s="105"/>
      <c r="M13" s="95"/>
    </row>
    <row r="14" spans="1:13" s="78" customFormat="1" ht="33.6">
      <c r="A14" s="93" t="s">
        <v>81</v>
      </c>
      <c r="B14" s="94" t="s">
        <v>82</v>
      </c>
      <c r="C14" s="95"/>
      <c r="D14" s="95"/>
      <c r="E14" s="96" t="s">
        <v>83</v>
      </c>
      <c r="F14" s="96" t="s">
        <v>84</v>
      </c>
      <c r="G14" s="97"/>
      <c r="H14" s="98">
        <v>45743</v>
      </c>
      <c r="I14" s="105" t="s">
        <v>43</v>
      </c>
      <c r="J14" s="97"/>
      <c r="K14" s="106"/>
      <c r="L14" s="105"/>
      <c r="M14" s="95"/>
    </row>
    <row r="15" spans="1:13" s="78" customFormat="1" ht="33.6">
      <c r="A15" s="93" t="s">
        <v>85</v>
      </c>
      <c r="B15" s="94" t="s">
        <v>86</v>
      </c>
      <c r="C15" s="95"/>
      <c r="D15" s="95"/>
      <c r="E15" s="96" t="s">
        <v>87</v>
      </c>
      <c r="F15" s="96" t="s">
        <v>84</v>
      </c>
      <c r="G15" s="97" t="s">
        <v>74</v>
      </c>
      <c r="H15" s="98">
        <v>45743</v>
      </c>
      <c r="I15" s="105" t="s">
        <v>43</v>
      </c>
      <c r="J15" s="97"/>
      <c r="K15" s="106"/>
      <c r="L15" s="105"/>
      <c r="M15" s="95"/>
    </row>
    <row r="16" spans="1:13" s="78" customFormat="1">
      <c r="A16" s="99" t="s">
        <v>88</v>
      </c>
      <c r="B16" s="99"/>
      <c r="C16" s="99"/>
      <c r="D16" s="99"/>
      <c r="E16" s="99"/>
      <c r="F16" s="99"/>
      <c r="G16" s="99"/>
      <c r="H16" s="99"/>
      <c r="I16" s="99"/>
      <c r="J16" s="97"/>
      <c r="K16" s="106"/>
      <c r="L16" s="105"/>
      <c r="M16" s="95"/>
    </row>
    <row r="17" spans="1:13" s="78" customFormat="1" ht="50.4">
      <c r="A17" s="94" t="s">
        <v>89</v>
      </c>
      <c r="B17" s="94" t="s">
        <v>90</v>
      </c>
      <c r="C17" s="94" t="s">
        <v>91</v>
      </c>
      <c r="D17" s="95" t="s">
        <v>92</v>
      </c>
      <c r="E17" s="100" t="s">
        <v>93</v>
      </c>
      <c r="F17" s="100" t="s">
        <v>93</v>
      </c>
      <c r="G17" s="97" t="s">
        <v>74</v>
      </c>
      <c r="H17" s="101">
        <v>45743</v>
      </c>
      <c r="I17" s="105" t="s">
        <v>43</v>
      </c>
      <c r="J17" s="107" t="s">
        <v>94</v>
      </c>
      <c r="K17" s="108">
        <v>45383</v>
      </c>
      <c r="L17" s="107" t="s">
        <v>43</v>
      </c>
      <c r="M17" s="109"/>
    </row>
    <row r="18" spans="1:13" s="78" customFormat="1" ht="50.4">
      <c r="A18" s="94" t="s">
        <v>95</v>
      </c>
      <c r="B18" s="94" t="s">
        <v>96</v>
      </c>
      <c r="C18" s="94" t="s">
        <v>97</v>
      </c>
      <c r="D18" s="95" t="s">
        <v>92</v>
      </c>
      <c r="E18" s="100" t="s">
        <v>98</v>
      </c>
      <c r="F18" s="100" t="s">
        <v>98</v>
      </c>
      <c r="G18" s="97" t="s">
        <v>74</v>
      </c>
      <c r="H18" s="101">
        <v>45743</v>
      </c>
      <c r="I18" s="105" t="s">
        <v>43</v>
      </c>
      <c r="J18" s="97" t="s">
        <v>74</v>
      </c>
      <c r="K18" s="110">
        <v>45383</v>
      </c>
      <c r="L18" s="107" t="s">
        <v>43</v>
      </c>
      <c r="M18" s="95"/>
    </row>
    <row r="19" spans="1:13" s="78" customFormat="1" ht="84">
      <c r="A19" s="94" t="s">
        <v>99</v>
      </c>
      <c r="B19" s="94" t="s">
        <v>100</v>
      </c>
      <c r="C19" s="94" t="s">
        <v>101</v>
      </c>
      <c r="D19" s="95" t="s">
        <v>92</v>
      </c>
      <c r="E19" s="100" t="s">
        <v>102</v>
      </c>
      <c r="F19" s="100" t="s">
        <v>102</v>
      </c>
      <c r="G19" s="97" t="s">
        <v>74</v>
      </c>
      <c r="H19" s="101">
        <v>45743</v>
      </c>
      <c r="I19" s="105" t="s">
        <v>43</v>
      </c>
      <c r="J19" s="97" t="s">
        <v>74</v>
      </c>
      <c r="K19" s="110">
        <v>45383</v>
      </c>
      <c r="L19" s="107" t="s">
        <v>43</v>
      </c>
      <c r="M19" s="95"/>
    </row>
    <row r="20" spans="1:13" s="78" customFormat="1" ht="84">
      <c r="A20" s="94" t="s">
        <v>103</v>
      </c>
      <c r="B20" s="94" t="s">
        <v>104</v>
      </c>
      <c r="C20" s="94" t="s">
        <v>105</v>
      </c>
      <c r="D20" s="95" t="s">
        <v>92</v>
      </c>
      <c r="E20" s="100" t="s">
        <v>106</v>
      </c>
      <c r="F20" s="100" t="s">
        <v>106</v>
      </c>
      <c r="G20" s="97" t="s">
        <v>74</v>
      </c>
      <c r="H20" s="101">
        <v>45743</v>
      </c>
      <c r="I20" s="105" t="s">
        <v>43</v>
      </c>
      <c r="J20" s="97" t="s">
        <v>74</v>
      </c>
      <c r="K20" s="110">
        <v>45383</v>
      </c>
      <c r="L20" s="107" t="s">
        <v>43</v>
      </c>
      <c r="M20" s="95"/>
    </row>
    <row r="21" spans="1:13" s="78" customFormat="1" ht="84">
      <c r="A21" s="94" t="s">
        <v>107</v>
      </c>
      <c r="B21" s="94" t="s">
        <v>108</v>
      </c>
      <c r="C21" s="94" t="s">
        <v>109</v>
      </c>
      <c r="D21" s="95" t="s">
        <v>92</v>
      </c>
      <c r="E21" s="100" t="s">
        <v>110</v>
      </c>
      <c r="F21" s="100" t="s">
        <v>111</v>
      </c>
      <c r="G21" s="97" t="s">
        <v>74</v>
      </c>
      <c r="H21" s="101">
        <v>45743</v>
      </c>
      <c r="I21" s="105" t="s">
        <v>43</v>
      </c>
      <c r="J21" s="97" t="s">
        <v>74</v>
      </c>
      <c r="K21" s="110">
        <v>45383</v>
      </c>
      <c r="L21" s="107" t="s">
        <v>43</v>
      </c>
      <c r="M21" s="95"/>
    </row>
    <row r="22" spans="1:13" s="78" customFormat="1" ht="50.4">
      <c r="A22" s="94" t="s">
        <v>112</v>
      </c>
      <c r="B22" s="94" t="s">
        <v>113</v>
      </c>
      <c r="C22" s="94" t="s">
        <v>114</v>
      </c>
      <c r="D22" s="95" t="s">
        <v>92</v>
      </c>
      <c r="E22" s="100" t="s">
        <v>115</v>
      </c>
      <c r="F22" s="100" t="s">
        <v>115</v>
      </c>
      <c r="G22" s="97" t="s">
        <v>74</v>
      </c>
      <c r="H22" s="101">
        <v>45743</v>
      </c>
      <c r="I22" s="105" t="s">
        <v>43</v>
      </c>
      <c r="J22" s="97" t="s">
        <v>74</v>
      </c>
      <c r="K22" s="110">
        <v>45383</v>
      </c>
      <c r="L22" s="107" t="s">
        <v>43</v>
      </c>
      <c r="M22" s="95"/>
    </row>
    <row r="23" spans="1:13" ht="33.6">
      <c r="A23" s="94" t="s">
        <v>116</v>
      </c>
      <c r="B23" s="94" t="s">
        <v>117</v>
      </c>
      <c r="C23" s="94" t="s">
        <v>118</v>
      </c>
      <c r="D23" s="95" t="s">
        <v>92</v>
      </c>
      <c r="E23" s="100" t="s">
        <v>119</v>
      </c>
      <c r="F23" s="100" t="s">
        <v>120</v>
      </c>
      <c r="G23" s="97" t="s">
        <v>74</v>
      </c>
      <c r="H23" s="101">
        <v>45743</v>
      </c>
      <c r="I23" s="105" t="s">
        <v>43</v>
      </c>
      <c r="J23" s="97" t="s">
        <v>74</v>
      </c>
      <c r="K23" s="110">
        <v>45383</v>
      </c>
      <c r="L23" s="107" t="s">
        <v>43</v>
      </c>
      <c r="M23" s="95"/>
    </row>
    <row r="24" spans="1:13">
      <c r="A24" s="102"/>
      <c r="B24" s="102"/>
      <c r="C24" s="102"/>
      <c r="D24" s="103"/>
      <c r="E24" s="90"/>
      <c r="F24" s="90"/>
      <c r="G24" s="81"/>
      <c r="H24" s="104"/>
      <c r="I24" s="111"/>
      <c r="K24" s="112"/>
    </row>
    <row r="25" spans="1:13">
      <c r="A25" s="102"/>
      <c r="B25" s="102"/>
      <c r="C25" s="102"/>
      <c r="D25" s="103"/>
      <c r="E25" s="90"/>
      <c r="F25" s="90"/>
      <c r="G25" s="81"/>
      <c r="H25" s="104"/>
      <c r="I25" s="111"/>
      <c r="J25" s="81"/>
      <c r="K25" s="104"/>
      <c r="L25" s="111"/>
      <c r="M25" s="103"/>
    </row>
    <row r="26" spans="1:13">
      <c r="J26" s="81"/>
      <c r="K26" s="104"/>
      <c r="L26" s="111"/>
      <c r="M26" s="103"/>
    </row>
  </sheetData>
  <mergeCells count="14">
    <mergeCell ref="A10:M10"/>
    <mergeCell ref="A7:A9"/>
    <mergeCell ref="B7:B9"/>
    <mergeCell ref="C7:C9"/>
    <mergeCell ref="D7:D9"/>
    <mergeCell ref="E7:E9"/>
    <mergeCell ref="F7:F9"/>
    <mergeCell ref="M7:M9"/>
    <mergeCell ref="B1:F1"/>
    <mergeCell ref="B2:F2"/>
    <mergeCell ref="G7:I7"/>
    <mergeCell ref="J7:L7"/>
    <mergeCell ref="G8:I8"/>
    <mergeCell ref="J8:L8"/>
  </mergeCells>
  <dataValidations count="1">
    <dataValidation type="list" allowBlank="1" showErrorMessage="1" promptTitle="dfdf" sqref="G11:G15 G17:G25 J11:J16 J18:J26" xr:uid="{00000000-0002-0000-0200-000000000000}">
      <formula1>"Passed,Untested,Failed,Blocked"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opLeftCell="A12" zoomScale="70" zoomScaleNormal="70" workbookViewId="0">
      <selection activeCell="A10" sqref="A10:M10"/>
    </sheetView>
  </sheetViews>
  <sheetFormatPr defaultColWidth="9.109375" defaultRowHeight="13.8"/>
  <cols>
    <col min="1" max="1" width="16.21875" style="60" customWidth="1"/>
    <col min="2" max="2" width="42.109375" style="60" customWidth="1"/>
    <col min="3" max="3" width="45" style="60" customWidth="1"/>
    <col min="4" max="4" width="58.5546875" style="60" customWidth="1"/>
    <col min="5" max="5" width="34.88671875" style="60" customWidth="1"/>
    <col min="6" max="6" width="38.5546875" style="60" customWidth="1"/>
    <col min="7" max="7" width="12.109375" style="60" customWidth="1"/>
    <col min="8" max="8" width="15.88671875" style="60" customWidth="1"/>
    <col min="9" max="9" width="17" style="60" customWidth="1"/>
    <col min="10" max="10" width="12.109375" style="60" customWidth="1"/>
    <col min="11" max="11" width="15.88671875" style="60" customWidth="1"/>
    <col min="12" max="12" width="17" style="60" customWidth="1"/>
    <col min="13" max="13" width="11.21875" style="60" customWidth="1"/>
    <col min="14" max="16384" width="9.109375" style="60"/>
  </cols>
  <sheetData>
    <row r="1" spans="1:13" s="58" customFormat="1" ht="15.75" customHeight="1">
      <c r="A1" s="38" t="s">
        <v>52</v>
      </c>
      <c r="B1" s="190" t="s">
        <v>38</v>
      </c>
      <c r="C1" s="190"/>
      <c r="D1" s="190"/>
      <c r="E1" s="190"/>
      <c r="F1" s="190"/>
      <c r="G1" s="61"/>
      <c r="H1" s="62"/>
      <c r="J1" s="61"/>
    </row>
    <row r="2" spans="1:13" s="58" customFormat="1" ht="15.75" customHeight="1">
      <c r="A2" s="38" t="s">
        <v>53</v>
      </c>
      <c r="B2" s="191" t="s">
        <v>44</v>
      </c>
      <c r="C2" s="191"/>
      <c r="D2" s="191"/>
      <c r="E2" s="191"/>
      <c r="F2" s="191"/>
      <c r="G2" s="61"/>
      <c r="H2" s="62"/>
      <c r="J2" s="61"/>
    </row>
    <row r="3" spans="1:13" s="59" customFormat="1" ht="15.75" customHeight="1">
      <c r="A3" s="63"/>
      <c r="B3" s="64" t="s">
        <v>10</v>
      </c>
      <c r="C3" s="64" t="s">
        <v>11</v>
      </c>
      <c r="D3" s="64" t="s">
        <v>54</v>
      </c>
      <c r="E3" s="65" t="s">
        <v>55</v>
      </c>
      <c r="F3" s="64" t="s">
        <v>56</v>
      </c>
      <c r="G3" s="66"/>
      <c r="H3" s="67"/>
      <c r="J3" s="66"/>
    </row>
    <row r="4" spans="1:13" s="59" customFormat="1" ht="18">
      <c r="A4" s="68" t="s">
        <v>57</v>
      </c>
      <c r="B4" s="69">
        <v>9</v>
      </c>
      <c r="C4" s="69">
        <v>0</v>
      </c>
      <c r="D4" s="63">
        <f>COUNTIF(G11:G19,"Untested")</f>
        <v>0</v>
      </c>
      <c r="E4" s="70">
        <f>COUNTIF(G11:G19,"Blocked")</f>
        <v>0</v>
      </c>
      <c r="F4" s="63">
        <f>B4</f>
        <v>9</v>
      </c>
      <c r="G4" s="66"/>
      <c r="H4" s="67"/>
      <c r="J4" s="66"/>
    </row>
    <row r="5" spans="1:13" s="59" customFormat="1" ht="18">
      <c r="A5" s="68" t="s">
        <v>58</v>
      </c>
      <c r="B5" s="69">
        <v>9</v>
      </c>
      <c r="C5" s="69">
        <v>0</v>
      </c>
      <c r="D5" s="63">
        <f>COUNTIF(J11:J19,"Untested")</f>
        <v>0</v>
      </c>
      <c r="E5" s="70">
        <f>COUNTIF(J11:J19,"Blocked")</f>
        <v>0</v>
      </c>
      <c r="F5" s="63">
        <v>9</v>
      </c>
      <c r="G5" s="66"/>
      <c r="H5" s="67"/>
      <c r="J5" s="66"/>
    </row>
    <row r="6" spans="1:13" s="59" customFormat="1" ht="343.5" customHeight="1">
      <c r="A6" s="71"/>
      <c r="B6" s="72"/>
      <c r="D6"/>
      <c r="E6" s="73"/>
      <c r="F6"/>
      <c r="G6" s="66"/>
      <c r="H6" s="67"/>
      <c r="J6" s="66"/>
    </row>
    <row r="7" spans="1:13" s="59" customFormat="1" ht="18">
      <c r="A7" s="192" t="s">
        <v>59</v>
      </c>
      <c r="B7" s="192" t="s">
        <v>42</v>
      </c>
      <c r="C7" s="192" t="s">
        <v>121</v>
      </c>
      <c r="D7" s="192" t="s">
        <v>61</v>
      </c>
      <c r="E7" s="195" t="s">
        <v>62</v>
      </c>
      <c r="F7" s="192" t="s">
        <v>63</v>
      </c>
      <c r="G7" s="192" t="s">
        <v>64</v>
      </c>
      <c r="H7" s="192"/>
      <c r="I7" s="192"/>
      <c r="J7" s="192" t="s">
        <v>64</v>
      </c>
      <c r="K7" s="192"/>
      <c r="L7" s="192"/>
      <c r="M7" s="192" t="s">
        <v>65</v>
      </c>
    </row>
    <row r="8" spans="1:13" s="59" customFormat="1" ht="18">
      <c r="A8" s="192"/>
      <c r="B8" s="192"/>
      <c r="C8" s="192"/>
      <c r="D8" s="192"/>
      <c r="E8" s="195"/>
      <c r="F8" s="192"/>
      <c r="G8" s="192" t="s">
        <v>19</v>
      </c>
      <c r="H8" s="192"/>
      <c r="I8" s="192"/>
      <c r="J8" s="192" t="s">
        <v>20</v>
      </c>
      <c r="K8" s="192"/>
      <c r="L8" s="192"/>
      <c r="M8" s="192"/>
    </row>
    <row r="9" spans="1:13" s="59" customFormat="1" ht="18">
      <c r="A9" s="192"/>
      <c r="B9" s="192"/>
      <c r="C9" s="192"/>
      <c r="D9" s="192"/>
      <c r="E9" s="195"/>
      <c r="F9" s="192"/>
      <c r="G9" s="74" t="s">
        <v>66</v>
      </c>
      <c r="H9" s="75" t="s">
        <v>67</v>
      </c>
      <c r="I9" s="74" t="s">
        <v>68</v>
      </c>
      <c r="J9" s="74" t="s">
        <v>66</v>
      </c>
      <c r="K9" s="75" t="s">
        <v>67</v>
      </c>
      <c r="L9" s="74" t="s">
        <v>68</v>
      </c>
      <c r="M9" s="192"/>
    </row>
    <row r="10" spans="1:13" s="59" customFormat="1" ht="18">
      <c r="A10" s="245" t="s">
        <v>296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</row>
    <row r="11" spans="1:13" s="59" customFormat="1" ht="33.6">
      <c r="A11" s="76" t="s">
        <v>122</v>
      </c>
      <c r="B11" s="15" t="s">
        <v>123</v>
      </c>
      <c r="C11" s="5"/>
      <c r="D11" s="28" t="s">
        <v>124</v>
      </c>
      <c r="E11" s="15" t="s">
        <v>72</v>
      </c>
      <c r="F11" s="15" t="s">
        <v>72</v>
      </c>
      <c r="G11" s="28" t="s">
        <v>74</v>
      </c>
      <c r="H11" s="17">
        <v>45743</v>
      </c>
      <c r="I11" s="28" t="s">
        <v>43</v>
      </c>
      <c r="J11" s="28"/>
      <c r="K11" s="77"/>
      <c r="L11" s="28"/>
      <c r="M11" s="5"/>
    </row>
    <row r="12" spans="1:13" s="59" customFormat="1" ht="33.6">
      <c r="A12" s="76" t="s">
        <v>125</v>
      </c>
      <c r="B12" s="15" t="s">
        <v>126</v>
      </c>
      <c r="C12" s="5"/>
      <c r="D12" s="28" t="s">
        <v>124</v>
      </c>
      <c r="E12" s="15" t="s">
        <v>72</v>
      </c>
      <c r="F12" s="15" t="s">
        <v>72</v>
      </c>
      <c r="G12" s="28" t="s">
        <v>74</v>
      </c>
      <c r="H12" s="17">
        <v>45743</v>
      </c>
      <c r="I12" s="28" t="s">
        <v>43</v>
      </c>
      <c r="J12" s="28"/>
      <c r="K12" s="77"/>
      <c r="L12" s="28"/>
      <c r="M12" s="5"/>
    </row>
    <row r="13" spans="1:13" s="59" customFormat="1" ht="33.6">
      <c r="A13" s="76" t="s">
        <v>127</v>
      </c>
      <c r="B13" s="15" t="s">
        <v>128</v>
      </c>
      <c r="C13" s="5"/>
      <c r="D13" s="28" t="s">
        <v>124</v>
      </c>
      <c r="E13" s="15" t="s">
        <v>72</v>
      </c>
      <c r="F13" s="15" t="s">
        <v>72</v>
      </c>
      <c r="G13" s="28" t="s">
        <v>74</v>
      </c>
      <c r="H13" s="17">
        <v>45743</v>
      </c>
      <c r="I13" s="28" t="s">
        <v>43</v>
      </c>
      <c r="J13" s="28"/>
      <c r="K13" s="77"/>
      <c r="L13" s="28"/>
      <c r="M13" s="5"/>
    </row>
    <row r="14" spans="1:13" s="59" customFormat="1" ht="33.6">
      <c r="A14" s="76" t="s">
        <v>129</v>
      </c>
      <c r="B14" s="15" t="s">
        <v>130</v>
      </c>
      <c r="C14" s="5"/>
      <c r="D14" s="28" t="s">
        <v>124</v>
      </c>
      <c r="E14" s="15" t="s">
        <v>79</v>
      </c>
      <c r="F14" s="15" t="s">
        <v>79</v>
      </c>
      <c r="G14" s="28" t="s">
        <v>74</v>
      </c>
      <c r="H14" s="17">
        <v>45743</v>
      </c>
      <c r="I14" s="28" t="s">
        <v>43</v>
      </c>
      <c r="J14" s="28"/>
      <c r="K14" s="77"/>
      <c r="L14" s="28"/>
      <c r="M14" s="5"/>
    </row>
    <row r="15" spans="1:13" s="59" customFormat="1" ht="18">
      <c r="A15" s="194" t="s">
        <v>131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</row>
    <row r="16" spans="1:13" s="59" customFormat="1" ht="67.2">
      <c r="A16" s="15" t="s">
        <v>132</v>
      </c>
      <c r="B16" s="15" t="s">
        <v>133</v>
      </c>
      <c r="C16" s="15" t="s">
        <v>134</v>
      </c>
      <c r="D16" s="28" t="s">
        <v>124</v>
      </c>
      <c r="E16" s="15" t="s">
        <v>135</v>
      </c>
      <c r="F16" s="15" t="s">
        <v>135</v>
      </c>
      <c r="G16" s="28" t="s">
        <v>74</v>
      </c>
      <c r="H16" s="17">
        <v>45743</v>
      </c>
      <c r="I16" s="28" t="s">
        <v>43</v>
      </c>
      <c r="J16" s="28" t="s">
        <v>74</v>
      </c>
      <c r="K16" s="17">
        <v>45748</v>
      </c>
      <c r="L16" s="28" t="s">
        <v>43</v>
      </c>
      <c r="M16" s="5"/>
    </row>
    <row r="17" spans="1:13" s="59" customFormat="1" ht="50.4">
      <c r="A17" s="15" t="s">
        <v>136</v>
      </c>
      <c r="B17" s="15" t="s">
        <v>137</v>
      </c>
      <c r="C17" s="15" t="s">
        <v>138</v>
      </c>
      <c r="D17" s="28" t="s">
        <v>124</v>
      </c>
      <c r="E17" s="16" t="s">
        <v>139</v>
      </c>
      <c r="F17" s="16" t="s">
        <v>139</v>
      </c>
      <c r="G17" s="28" t="s">
        <v>74</v>
      </c>
      <c r="H17" s="17">
        <v>45743</v>
      </c>
      <c r="I17" s="28" t="s">
        <v>43</v>
      </c>
      <c r="J17" s="28" t="s">
        <v>74</v>
      </c>
      <c r="K17" s="17">
        <v>45748</v>
      </c>
      <c r="L17" s="28" t="s">
        <v>43</v>
      </c>
      <c r="M17" s="5"/>
    </row>
    <row r="18" spans="1:13" s="59" customFormat="1" ht="84">
      <c r="A18" s="15" t="s">
        <v>140</v>
      </c>
      <c r="B18" s="15" t="s">
        <v>141</v>
      </c>
      <c r="C18" s="15" t="s">
        <v>142</v>
      </c>
      <c r="D18" s="28" t="s">
        <v>124</v>
      </c>
      <c r="E18" s="16" t="s">
        <v>143</v>
      </c>
      <c r="F18" s="16" t="s">
        <v>143</v>
      </c>
      <c r="G18" s="28" t="s">
        <v>74</v>
      </c>
      <c r="H18" s="17">
        <v>45743</v>
      </c>
      <c r="I18" s="28" t="s">
        <v>43</v>
      </c>
      <c r="J18" s="28" t="s">
        <v>74</v>
      </c>
      <c r="K18" s="17">
        <v>45748</v>
      </c>
      <c r="L18" s="28" t="s">
        <v>43</v>
      </c>
      <c r="M18" s="5"/>
    </row>
    <row r="19" spans="1:13" s="59" customFormat="1" ht="100.5" customHeight="1">
      <c r="A19" s="15" t="s">
        <v>144</v>
      </c>
      <c r="B19" s="15" t="s">
        <v>145</v>
      </c>
      <c r="C19" s="15" t="s">
        <v>146</v>
      </c>
      <c r="D19" s="28" t="s">
        <v>124</v>
      </c>
      <c r="E19" s="16" t="s">
        <v>147</v>
      </c>
      <c r="F19" s="16" t="s">
        <v>147</v>
      </c>
      <c r="G19" s="28" t="s">
        <v>74</v>
      </c>
      <c r="H19" s="17">
        <v>45743</v>
      </c>
      <c r="I19" s="28" t="s">
        <v>43</v>
      </c>
      <c r="J19" s="28" t="s">
        <v>74</v>
      </c>
      <c r="K19" s="17">
        <v>45748</v>
      </c>
      <c r="L19" s="28" t="s">
        <v>43</v>
      </c>
      <c r="M19" s="5"/>
    </row>
    <row r="20" spans="1:13" s="59" customFormat="1" ht="33.6">
      <c r="A20" s="15" t="s">
        <v>148</v>
      </c>
      <c r="B20" s="15" t="s">
        <v>149</v>
      </c>
      <c r="C20" s="15" t="s">
        <v>150</v>
      </c>
      <c r="D20" s="28" t="s">
        <v>124</v>
      </c>
      <c r="E20" s="16" t="s">
        <v>151</v>
      </c>
      <c r="F20" s="16" t="s">
        <v>151</v>
      </c>
      <c r="G20" s="28" t="s">
        <v>74</v>
      </c>
      <c r="H20" s="17">
        <v>45743</v>
      </c>
      <c r="I20" s="28" t="s">
        <v>43</v>
      </c>
      <c r="J20" s="28" t="s">
        <v>74</v>
      </c>
      <c r="K20" s="17">
        <v>45748</v>
      </c>
      <c r="L20" s="28" t="s">
        <v>43</v>
      </c>
      <c r="M20" s="5"/>
    </row>
    <row r="21" spans="1:13" s="59" customFormat="1" ht="18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</sheetData>
  <mergeCells count="15">
    <mergeCell ref="A10:M10"/>
    <mergeCell ref="A15:M15"/>
    <mergeCell ref="A7:A9"/>
    <mergeCell ref="B7:B9"/>
    <mergeCell ref="C7:C9"/>
    <mergeCell ref="D7:D9"/>
    <mergeCell ref="E7:E9"/>
    <mergeCell ref="F7:F9"/>
    <mergeCell ref="M7:M9"/>
    <mergeCell ref="B1:F1"/>
    <mergeCell ref="B2:F2"/>
    <mergeCell ref="G7:I7"/>
    <mergeCell ref="J7:L7"/>
    <mergeCell ref="G8:I8"/>
    <mergeCell ref="J8:L8"/>
  </mergeCells>
  <dataValidations count="1">
    <dataValidation type="list" allowBlank="1" showErrorMessage="1" promptTitle="dfdf" sqref="G11:G14 G16:G20 J11:J14 J16:J20" xr:uid="{00000000-0002-0000-0300-000000000000}">
      <formula1>"Passed,Untested,Failed,Blocked"</formula1>
    </dataValidation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EQ55"/>
  <sheetViews>
    <sheetView topLeftCell="A48" zoomScale="85" zoomScaleNormal="85" workbookViewId="0">
      <selection activeCell="A51" sqref="A51"/>
    </sheetView>
  </sheetViews>
  <sheetFormatPr defaultColWidth="9" defaultRowHeight="14.4"/>
  <cols>
    <col min="1" max="1" width="13.5546875" customWidth="1"/>
    <col min="2" max="2" width="41.109375" customWidth="1"/>
    <col min="3" max="3" width="43.77734375" customWidth="1"/>
    <col min="4" max="4" width="42.21875" customWidth="1"/>
    <col min="5" max="5" width="38.5546875" customWidth="1"/>
    <col min="6" max="6" width="28.21875" customWidth="1"/>
    <col min="7" max="7" width="15.88671875" customWidth="1"/>
    <col min="8" max="8" width="17" customWidth="1"/>
    <col min="9" max="9" width="12.109375" customWidth="1"/>
    <col min="10" max="10" width="15.88671875" customWidth="1"/>
    <col min="11" max="11" width="17" customWidth="1"/>
    <col min="12" max="12" width="10.77734375" customWidth="1"/>
  </cols>
  <sheetData>
    <row r="1" spans="1:6" ht="16.8">
      <c r="A1" s="38" t="s">
        <v>52</v>
      </c>
      <c r="B1" s="196" t="s">
        <v>38</v>
      </c>
      <c r="C1" s="196"/>
      <c r="D1" s="196"/>
      <c r="E1" s="196"/>
      <c r="F1" s="196"/>
    </row>
    <row r="2" spans="1:6" ht="16.8">
      <c r="A2" s="38" t="s">
        <v>53</v>
      </c>
      <c r="B2" s="197" t="s">
        <v>45</v>
      </c>
      <c r="C2" s="197"/>
      <c r="D2" s="197"/>
      <c r="E2" s="197"/>
      <c r="F2" s="197"/>
    </row>
    <row r="3" spans="1:6" ht="16.8">
      <c r="A3" s="39"/>
      <c r="B3" s="6" t="s">
        <v>10</v>
      </c>
      <c r="C3" s="6" t="s">
        <v>11</v>
      </c>
      <c r="D3" s="6" t="s">
        <v>54</v>
      </c>
      <c r="E3" s="7" t="s">
        <v>13</v>
      </c>
      <c r="F3" s="6" t="s">
        <v>152</v>
      </c>
    </row>
    <row r="4" spans="1:6" ht="16.8">
      <c r="A4" s="40" t="s">
        <v>57</v>
      </c>
      <c r="B4" s="39">
        <v>12</v>
      </c>
      <c r="C4" s="39">
        <v>1</v>
      </c>
      <c r="D4" s="39">
        <v>0</v>
      </c>
      <c r="E4" s="39">
        <v>0</v>
      </c>
      <c r="F4" s="39">
        <f>B4</f>
        <v>12</v>
      </c>
    </row>
    <row r="5" spans="1:6" ht="16.8">
      <c r="A5" s="40" t="s">
        <v>58</v>
      </c>
      <c r="B5" s="39">
        <v>4</v>
      </c>
      <c r="C5" s="39">
        <v>1</v>
      </c>
      <c r="D5" s="39">
        <v>0</v>
      </c>
      <c r="E5" s="41">
        <v>0</v>
      </c>
      <c r="F5" s="39">
        <f>B5</f>
        <v>4</v>
      </c>
    </row>
    <row r="34" spans="1:135" ht="16.95" customHeight="1"/>
    <row r="35" spans="1:135" ht="40.200000000000003" customHeight="1"/>
    <row r="36" spans="1:135" ht="40.200000000000003" customHeight="1"/>
    <row r="37" spans="1:135" ht="40.200000000000003" customHeight="1"/>
    <row r="38" spans="1:135" ht="40.200000000000003" customHeight="1"/>
    <row r="39" spans="1:135" ht="40.200000000000003" customHeight="1">
      <c r="A39" s="201" t="s">
        <v>59</v>
      </c>
      <c r="B39" s="201" t="s">
        <v>42</v>
      </c>
      <c r="C39" s="201" t="s">
        <v>121</v>
      </c>
      <c r="D39" s="201" t="s">
        <v>61</v>
      </c>
      <c r="E39" s="204" t="s">
        <v>62</v>
      </c>
      <c r="F39" s="201" t="s">
        <v>63</v>
      </c>
      <c r="G39" s="198" t="s">
        <v>64</v>
      </c>
      <c r="H39" s="199"/>
      <c r="I39" s="200"/>
      <c r="J39" s="198" t="s">
        <v>64</v>
      </c>
      <c r="K39" s="199"/>
      <c r="L39" s="200"/>
      <c r="M39" s="201" t="s">
        <v>65</v>
      </c>
    </row>
    <row r="40" spans="1:135" ht="40.200000000000003" customHeight="1">
      <c r="A40" s="202"/>
      <c r="B40" s="202"/>
      <c r="C40" s="202"/>
      <c r="D40" s="202"/>
      <c r="E40" s="202"/>
      <c r="F40" s="202"/>
      <c r="G40" s="198" t="s">
        <v>19</v>
      </c>
      <c r="H40" s="199"/>
      <c r="I40" s="200"/>
      <c r="J40" s="198" t="s">
        <v>20</v>
      </c>
      <c r="K40" s="199"/>
      <c r="L40" s="200"/>
      <c r="M40" s="202"/>
    </row>
    <row r="41" spans="1:135" ht="40.200000000000003" customHeight="1">
      <c r="A41" s="203"/>
      <c r="B41" s="203"/>
      <c r="C41" s="203"/>
      <c r="D41" s="203"/>
      <c r="E41" s="203"/>
      <c r="F41" s="203"/>
      <c r="G41" s="42" t="s">
        <v>66</v>
      </c>
      <c r="H41" s="43" t="s">
        <v>67</v>
      </c>
      <c r="I41" s="42" t="s">
        <v>68</v>
      </c>
      <c r="J41" s="42" t="s">
        <v>66</v>
      </c>
      <c r="K41" s="43" t="s">
        <v>67</v>
      </c>
      <c r="L41" s="42" t="s">
        <v>68</v>
      </c>
      <c r="M41" s="203"/>
    </row>
    <row r="42" spans="1:135" ht="40.200000000000003" customHeight="1">
      <c r="A42" s="246" t="s">
        <v>297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200"/>
    </row>
    <row r="43" spans="1:135" s="11" customFormat="1" ht="40.200000000000003" customHeight="1">
      <c r="A43" s="44" t="s">
        <v>153</v>
      </c>
      <c r="B43" s="44" t="s">
        <v>154</v>
      </c>
      <c r="C43" s="45"/>
      <c r="D43" s="15" t="s">
        <v>155</v>
      </c>
      <c r="E43" s="44" t="s">
        <v>156</v>
      </c>
      <c r="F43" s="44" t="s">
        <v>156</v>
      </c>
      <c r="G43" s="34" t="s">
        <v>74</v>
      </c>
      <c r="H43" s="46">
        <v>45743</v>
      </c>
      <c r="I43" s="34" t="s">
        <v>43</v>
      </c>
      <c r="J43" s="34"/>
      <c r="K43" s="46"/>
      <c r="L43" s="34"/>
      <c r="M43" s="4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</row>
    <row r="44" spans="1:135" s="11" customFormat="1" ht="40.200000000000003" customHeight="1">
      <c r="A44" s="44" t="s">
        <v>157</v>
      </c>
      <c r="B44" s="44" t="s">
        <v>158</v>
      </c>
      <c r="C44" s="47"/>
      <c r="D44" s="15" t="s">
        <v>155</v>
      </c>
      <c r="E44" s="44" t="s">
        <v>159</v>
      </c>
      <c r="F44" s="44" t="s">
        <v>160</v>
      </c>
      <c r="G44" s="34" t="s">
        <v>74</v>
      </c>
      <c r="H44" s="46">
        <v>45743</v>
      </c>
      <c r="I44" s="34" t="s">
        <v>43</v>
      </c>
      <c r="J44" s="34"/>
      <c r="K44" s="46"/>
      <c r="L44" s="34"/>
      <c r="M44" s="4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</row>
    <row r="45" spans="1:135" s="11" customFormat="1" ht="33.6">
      <c r="A45" s="44" t="s">
        <v>161</v>
      </c>
      <c r="B45" s="44" t="s">
        <v>162</v>
      </c>
      <c r="C45" s="45"/>
      <c r="D45" s="15" t="s">
        <v>155</v>
      </c>
      <c r="E45" s="44" t="s">
        <v>163</v>
      </c>
      <c r="F45" s="44" t="s">
        <v>163</v>
      </c>
      <c r="G45" s="34" t="s">
        <v>74</v>
      </c>
      <c r="H45" s="46">
        <v>45743</v>
      </c>
      <c r="I45" s="34" t="s">
        <v>43</v>
      </c>
      <c r="J45" s="34"/>
      <c r="K45" s="46"/>
      <c r="L45" s="34"/>
      <c r="M45" s="4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</row>
    <row r="46" spans="1:135" s="11" customFormat="1" ht="33.6">
      <c r="A46" s="44" t="s">
        <v>164</v>
      </c>
      <c r="B46" s="44" t="s">
        <v>165</v>
      </c>
      <c r="C46" s="45"/>
      <c r="D46" s="15" t="s">
        <v>155</v>
      </c>
      <c r="E46" s="44" t="s">
        <v>166</v>
      </c>
      <c r="F46" s="44" t="s">
        <v>163</v>
      </c>
      <c r="G46" s="34" t="s">
        <v>74</v>
      </c>
      <c r="H46" s="46">
        <v>45743</v>
      </c>
      <c r="I46" s="34" t="s">
        <v>43</v>
      </c>
      <c r="J46" s="34"/>
      <c r="K46" s="46"/>
      <c r="L46" s="34"/>
      <c r="M46" s="4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</row>
    <row r="47" spans="1:135" s="11" customFormat="1" ht="33.6">
      <c r="A47" s="44" t="s">
        <v>167</v>
      </c>
      <c r="B47" s="44" t="s">
        <v>168</v>
      </c>
      <c r="C47" s="45"/>
      <c r="D47" s="15" t="s">
        <v>155</v>
      </c>
      <c r="E47" s="44" t="s">
        <v>163</v>
      </c>
      <c r="F47" s="44" t="s">
        <v>163</v>
      </c>
      <c r="G47" s="34" t="s">
        <v>74</v>
      </c>
      <c r="H47" s="46">
        <v>45743</v>
      </c>
      <c r="I47" s="34" t="s">
        <v>43</v>
      </c>
      <c r="J47" s="34"/>
      <c r="K47" s="46"/>
      <c r="L47" s="34"/>
      <c r="M47" s="4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</row>
    <row r="48" spans="1:135" s="11" customFormat="1" ht="33.6">
      <c r="A48" s="44" t="s">
        <v>169</v>
      </c>
      <c r="B48" s="44" t="s">
        <v>170</v>
      </c>
      <c r="C48" s="45"/>
      <c r="D48" s="15" t="s">
        <v>155</v>
      </c>
      <c r="E48" s="44" t="s">
        <v>163</v>
      </c>
      <c r="F48" s="44" t="s">
        <v>163</v>
      </c>
      <c r="G48" s="34" t="s">
        <v>74</v>
      </c>
      <c r="H48" s="46">
        <v>45743</v>
      </c>
      <c r="I48" s="34" t="s">
        <v>43</v>
      </c>
      <c r="J48" s="34"/>
      <c r="K48" s="46"/>
      <c r="L48" s="34"/>
      <c r="M48" s="4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</row>
    <row r="49" spans="1:147" s="11" customFormat="1" ht="33.6">
      <c r="A49" s="44" t="s">
        <v>171</v>
      </c>
      <c r="B49" s="44" t="s">
        <v>172</v>
      </c>
      <c r="C49" s="45"/>
      <c r="D49" s="15" t="s">
        <v>155</v>
      </c>
      <c r="E49" s="44" t="s">
        <v>163</v>
      </c>
      <c r="F49" s="44" t="s">
        <v>163</v>
      </c>
      <c r="G49" s="34" t="s">
        <v>74</v>
      </c>
      <c r="H49" s="46">
        <v>45743</v>
      </c>
      <c r="I49" s="34" t="s">
        <v>43</v>
      </c>
      <c r="J49" s="34"/>
      <c r="K49" s="46"/>
      <c r="L49" s="34"/>
      <c r="M49" s="4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</row>
    <row r="50" spans="1:147" s="11" customFormat="1" ht="33.6">
      <c r="A50" s="44" t="s">
        <v>173</v>
      </c>
      <c r="B50" s="44" t="s">
        <v>174</v>
      </c>
      <c r="C50" s="45"/>
      <c r="D50" s="15" t="s">
        <v>155</v>
      </c>
      <c r="E50" s="44" t="s">
        <v>163</v>
      </c>
      <c r="F50" s="44" t="s">
        <v>163</v>
      </c>
      <c r="G50" s="34" t="s">
        <v>74</v>
      </c>
      <c r="H50" s="46">
        <v>45743</v>
      </c>
      <c r="I50" s="34" t="s">
        <v>43</v>
      </c>
      <c r="J50" s="34"/>
      <c r="K50" s="46"/>
      <c r="L50" s="34"/>
      <c r="M50" s="4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</row>
    <row r="51" spans="1:147" s="11" customFormat="1" ht="16.8">
      <c r="A51" s="247" t="s">
        <v>298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56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</row>
    <row r="52" spans="1:147" s="11" customFormat="1" ht="67.2">
      <c r="A52" s="44" t="s">
        <v>175</v>
      </c>
      <c r="B52" s="44" t="s">
        <v>176</v>
      </c>
      <c r="C52" s="44" t="s">
        <v>177</v>
      </c>
      <c r="D52" s="15" t="s">
        <v>155</v>
      </c>
      <c r="E52" s="49" t="s">
        <v>178</v>
      </c>
      <c r="F52" s="49" t="s">
        <v>178</v>
      </c>
      <c r="G52" s="34" t="s">
        <v>74</v>
      </c>
      <c r="H52" s="46">
        <v>45743</v>
      </c>
      <c r="I52" s="34" t="s">
        <v>43</v>
      </c>
      <c r="J52" s="34" t="s">
        <v>74</v>
      </c>
      <c r="K52" s="46">
        <v>45748</v>
      </c>
      <c r="L52" s="34" t="s">
        <v>43</v>
      </c>
      <c r="M52" s="4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</row>
    <row r="53" spans="1:147" ht="121.05" customHeight="1">
      <c r="A53" s="44" t="s">
        <v>179</v>
      </c>
      <c r="B53" s="50" t="s">
        <v>180</v>
      </c>
      <c r="C53" s="50" t="s">
        <v>181</v>
      </c>
      <c r="D53" s="51" t="s">
        <v>155</v>
      </c>
      <c r="E53" s="52" t="s">
        <v>182</v>
      </c>
      <c r="F53" s="52" t="s">
        <v>183</v>
      </c>
      <c r="G53" s="53" t="s">
        <v>74</v>
      </c>
      <c r="H53" s="54">
        <v>45743</v>
      </c>
      <c r="I53" s="53" t="s">
        <v>43</v>
      </c>
      <c r="J53" s="34" t="s">
        <v>74</v>
      </c>
      <c r="K53" s="54">
        <v>45748</v>
      </c>
      <c r="L53" s="53" t="s">
        <v>43</v>
      </c>
      <c r="M53" s="57"/>
    </row>
    <row r="54" spans="1:147" ht="97.95" customHeight="1">
      <c r="A54" s="44" t="s">
        <v>184</v>
      </c>
      <c r="B54" s="50" t="s">
        <v>185</v>
      </c>
      <c r="C54" s="15" t="s">
        <v>186</v>
      </c>
      <c r="D54" s="51" t="s">
        <v>155</v>
      </c>
      <c r="E54" s="52" t="s">
        <v>187</v>
      </c>
      <c r="F54" s="52" t="s">
        <v>187</v>
      </c>
      <c r="G54" s="53" t="s">
        <v>74</v>
      </c>
      <c r="H54" s="54">
        <v>45743</v>
      </c>
      <c r="I54" s="53" t="s">
        <v>43</v>
      </c>
      <c r="J54" s="34" t="s">
        <v>74</v>
      </c>
      <c r="K54" s="54">
        <v>45748</v>
      </c>
      <c r="L54" s="53" t="s">
        <v>43</v>
      </c>
      <c r="M54" s="37"/>
    </row>
    <row r="55" spans="1:147" ht="91.95" customHeight="1">
      <c r="A55" s="44" t="s">
        <v>188</v>
      </c>
      <c r="B55" s="50" t="s">
        <v>189</v>
      </c>
      <c r="C55" s="15" t="s">
        <v>190</v>
      </c>
      <c r="D55" s="51" t="s">
        <v>155</v>
      </c>
      <c r="E55" s="52" t="s">
        <v>191</v>
      </c>
      <c r="F55" s="52" t="s">
        <v>191</v>
      </c>
      <c r="G55" s="53" t="s">
        <v>74</v>
      </c>
      <c r="H55" s="54">
        <v>45743</v>
      </c>
      <c r="I55" s="53" t="s">
        <v>43</v>
      </c>
      <c r="J55" s="53" t="s">
        <v>74</v>
      </c>
      <c r="K55" s="54">
        <v>45748</v>
      </c>
      <c r="L55" s="53" t="s">
        <v>43</v>
      </c>
      <c r="M55" s="37"/>
    </row>
  </sheetData>
  <mergeCells count="14">
    <mergeCell ref="A42:M42"/>
    <mergeCell ref="A39:A41"/>
    <mergeCell ref="B39:B41"/>
    <mergeCell ref="C39:C41"/>
    <mergeCell ref="D39:D41"/>
    <mergeCell ref="E39:E41"/>
    <mergeCell ref="F39:F41"/>
    <mergeCell ref="M39:M41"/>
    <mergeCell ref="B1:F1"/>
    <mergeCell ref="B2:F2"/>
    <mergeCell ref="G39:I39"/>
    <mergeCell ref="J39:L39"/>
    <mergeCell ref="G40:I40"/>
    <mergeCell ref="J40:L40"/>
  </mergeCells>
  <dataValidations count="1">
    <dataValidation type="list" allowBlank="1" showErrorMessage="1" sqref="G43:G50 G52:G55 J43:J50 J52:J55" xr:uid="{00000000-0002-0000-04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M46"/>
  <sheetViews>
    <sheetView zoomScale="70" zoomScaleNormal="70" workbookViewId="0">
      <selection activeCell="A39" sqref="A39:M39"/>
    </sheetView>
  </sheetViews>
  <sheetFormatPr defaultColWidth="9" defaultRowHeight="14.4"/>
  <cols>
    <col min="1" max="1" width="15.33203125" customWidth="1"/>
    <col min="2" max="2" width="27.21875" customWidth="1"/>
    <col min="3" max="3" width="44" customWidth="1"/>
    <col min="4" max="4" width="30.77734375" customWidth="1"/>
    <col min="5" max="6" width="36.88671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21875" customWidth="1"/>
  </cols>
  <sheetData>
    <row r="1" spans="1:7" ht="22.8">
      <c r="A1" s="1" t="s">
        <v>52</v>
      </c>
      <c r="B1" s="190" t="s">
        <v>38</v>
      </c>
      <c r="C1" s="190"/>
      <c r="D1" s="190"/>
      <c r="E1" s="190"/>
      <c r="F1" s="190"/>
      <c r="G1" s="2"/>
    </row>
    <row r="2" spans="1:7" ht="22.8">
      <c r="A2" s="1" t="s">
        <v>53</v>
      </c>
      <c r="B2" s="249" t="s">
        <v>47</v>
      </c>
      <c r="C2" s="205"/>
      <c r="D2" s="205"/>
      <c r="E2" s="205"/>
      <c r="F2" s="205"/>
      <c r="G2" s="4"/>
    </row>
    <row r="3" spans="1:7" ht="16.8">
      <c r="A3" s="5"/>
      <c r="B3" s="6" t="s">
        <v>10</v>
      </c>
      <c r="C3" s="6" t="s">
        <v>11</v>
      </c>
      <c r="D3" s="6" t="s">
        <v>54</v>
      </c>
      <c r="E3" s="7" t="s">
        <v>13</v>
      </c>
      <c r="F3" s="6" t="s">
        <v>152</v>
      </c>
    </row>
    <row r="4" spans="1:7" ht="16.8">
      <c r="A4" s="8" t="s">
        <v>57</v>
      </c>
      <c r="B4" s="5">
        <v>6</v>
      </c>
      <c r="C4" s="5">
        <v>0</v>
      </c>
      <c r="D4" s="5">
        <v>0</v>
      </c>
      <c r="E4" s="5">
        <v>0</v>
      </c>
      <c r="F4" s="5">
        <f>B4</f>
        <v>6</v>
      </c>
    </row>
    <row r="5" spans="1:7" ht="16.8">
      <c r="A5" s="8" t="s">
        <v>58</v>
      </c>
      <c r="B5" s="5">
        <v>4</v>
      </c>
      <c r="C5" s="5">
        <v>0</v>
      </c>
      <c r="D5" s="5">
        <v>0</v>
      </c>
      <c r="E5" s="5">
        <v>0</v>
      </c>
      <c r="F5" s="5">
        <f>B5</f>
        <v>4</v>
      </c>
    </row>
    <row r="33" spans="1:13" ht="16.8">
      <c r="A33" s="213" t="s">
        <v>59</v>
      </c>
      <c r="B33" s="216" t="s">
        <v>42</v>
      </c>
      <c r="C33" s="216" t="s">
        <v>121</v>
      </c>
      <c r="D33" s="216" t="s">
        <v>61</v>
      </c>
      <c r="E33" s="217" t="s">
        <v>62</v>
      </c>
      <c r="F33" s="216" t="s">
        <v>63</v>
      </c>
      <c r="G33" s="206" t="s">
        <v>64</v>
      </c>
      <c r="H33" s="206"/>
      <c r="I33" s="206"/>
      <c r="J33" s="206"/>
      <c r="K33" s="206"/>
      <c r="L33" s="206"/>
      <c r="M33" s="206" t="s">
        <v>65</v>
      </c>
    </row>
    <row r="34" spans="1:13" ht="16.8">
      <c r="A34" s="214"/>
      <c r="B34" s="216"/>
      <c r="C34" s="216"/>
      <c r="D34" s="216"/>
      <c r="E34" s="217"/>
      <c r="F34" s="216"/>
      <c r="G34" s="206" t="s">
        <v>19</v>
      </c>
      <c r="H34" s="206"/>
      <c r="I34" s="206"/>
      <c r="J34" s="206" t="s">
        <v>20</v>
      </c>
      <c r="K34" s="206"/>
      <c r="L34" s="206"/>
      <c r="M34" s="218"/>
    </row>
    <row r="35" spans="1:13" ht="16.8">
      <c r="A35" s="215"/>
      <c r="B35" s="216"/>
      <c r="C35" s="216"/>
      <c r="D35" s="216"/>
      <c r="E35" s="217"/>
      <c r="F35" s="216"/>
      <c r="G35" s="9" t="s">
        <v>66</v>
      </c>
      <c r="H35" s="10" t="s">
        <v>67</v>
      </c>
      <c r="I35" s="9" t="s">
        <v>68</v>
      </c>
      <c r="J35" s="9" t="s">
        <v>66</v>
      </c>
      <c r="K35" s="9" t="s">
        <v>67</v>
      </c>
      <c r="L35" s="9" t="s">
        <v>68</v>
      </c>
      <c r="M35" s="218"/>
    </row>
    <row r="36" spans="1:13" ht="16.8">
      <c r="A36" s="250" t="s">
        <v>300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9"/>
    </row>
    <row r="37" spans="1:13" ht="40.200000000000003" customHeight="1">
      <c r="A37" s="11" t="s">
        <v>193</v>
      </c>
      <c r="B37" s="11" t="s">
        <v>194</v>
      </c>
      <c r="C37" s="11"/>
      <c r="D37" s="3" t="s">
        <v>124</v>
      </c>
      <c r="E37" s="11" t="s">
        <v>195</v>
      </c>
      <c r="F37" s="11" t="s">
        <v>195</v>
      </c>
      <c r="G37" s="12" t="s">
        <v>74</v>
      </c>
      <c r="H37" s="13">
        <v>45743</v>
      </c>
      <c r="I37" s="12" t="s">
        <v>48</v>
      </c>
      <c r="J37" s="12" t="s">
        <v>74</v>
      </c>
      <c r="K37" s="21"/>
      <c r="L37" s="3"/>
      <c r="M37" s="3"/>
    </row>
    <row r="38" spans="1:13" ht="40.200000000000003" customHeight="1">
      <c r="A38" s="11" t="s">
        <v>196</v>
      </c>
      <c r="B38" s="11" t="s">
        <v>197</v>
      </c>
      <c r="C38" s="11"/>
      <c r="D38" s="3" t="s">
        <v>124</v>
      </c>
      <c r="E38" s="11" t="s">
        <v>195</v>
      </c>
      <c r="F38" s="11" t="s">
        <v>195</v>
      </c>
      <c r="G38" s="12" t="s">
        <v>74</v>
      </c>
      <c r="H38" s="13">
        <v>45743</v>
      </c>
      <c r="I38" s="12" t="s">
        <v>48</v>
      </c>
      <c r="J38" s="12" t="s">
        <v>74</v>
      </c>
      <c r="K38" s="21"/>
      <c r="L38" s="3"/>
      <c r="M38" s="3"/>
    </row>
    <row r="39" spans="1:13" ht="40.200000000000003" customHeight="1">
      <c r="A39" s="248" t="s">
        <v>301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2"/>
    </row>
    <row r="40" spans="1:13" ht="91.05" customHeight="1">
      <c r="A40" s="14" t="s">
        <v>199</v>
      </c>
      <c r="B40" s="15" t="s">
        <v>200</v>
      </c>
      <c r="C40" s="15" t="s">
        <v>201</v>
      </c>
      <c r="D40" s="16"/>
      <c r="E40" s="16" t="s">
        <v>202</v>
      </c>
      <c r="F40" s="16" t="s">
        <v>202</v>
      </c>
      <c r="G40" s="12" t="s">
        <v>74</v>
      </c>
      <c r="H40" s="17">
        <v>45743</v>
      </c>
      <c r="I40" s="12" t="s">
        <v>48</v>
      </c>
      <c r="J40" s="12" t="s">
        <v>74</v>
      </c>
      <c r="K40" s="17">
        <v>45748</v>
      </c>
      <c r="L40" s="12" t="s">
        <v>48</v>
      </c>
      <c r="M40" s="14"/>
    </row>
    <row r="41" spans="1:13" ht="108" customHeight="1">
      <c r="A41" s="14" t="s">
        <v>203</v>
      </c>
      <c r="B41" s="14" t="s">
        <v>204</v>
      </c>
      <c r="C41" s="15" t="s">
        <v>205</v>
      </c>
      <c r="D41" s="12" t="s">
        <v>155</v>
      </c>
      <c r="E41" s="16" t="s">
        <v>206</v>
      </c>
      <c r="F41" s="16" t="s">
        <v>206</v>
      </c>
      <c r="G41" s="12" t="s">
        <v>74</v>
      </c>
      <c r="H41" s="17">
        <v>45743</v>
      </c>
      <c r="I41" s="12" t="s">
        <v>48</v>
      </c>
      <c r="J41" s="28" t="s">
        <v>74</v>
      </c>
      <c r="K41" s="17">
        <v>45748</v>
      </c>
      <c r="L41" s="12" t="s">
        <v>48</v>
      </c>
      <c r="M41" s="3"/>
    </row>
    <row r="42" spans="1:13" ht="121.95" customHeight="1">
      <c r="A42" s="14" t="s">
        <v>207</v>
      </c>
      <c r="B42" s="14" t="s">
        <v>208</v>
      </c>
      <c r="C42" s="15" t="s">
        <v>209</v>
      </c>
      <c r="D42" s="12" t="s">
        <v>155</v>
      </c>
      <c r="E42" s="16" t="s">
        <v>210</v>
      </c>
      <c r="F42" s="16" t="s">
        <v>210</v>
      </c>
      <c r="G42" s="12" t="s">
        <v>74</v>
      </c>
      <c r="H42" s="17">
        <v>45743</v>
      </c>
      <c r="I42" s="12" t="s">
        <v>48</v>
      </c>
      <c r="J42" s="28" t="s">
        <v>74</v>
      </c>
      <c r="K42" s="17">
        <v>45748</v>
      </c>
      <c r="L42" s="12" t="s">
        <v>48</v>
      </c>
      <c r="M42" s="37"/>
    </row>
    <row r="43" spans="1:13" ht="106.05" customHeight="1">
      <c r="A43" s="14" t="s">
        <v>211</v>
      </c>
      <c r="B43" s="14" t="s">
        <v>212</v>
      </c>
      <c r="C43" s="15" t="s">
        <v>213</v>
      </c>
      <c r="D43" s="12" t="s">
        <v>155</v>
      </c>
      <c r="E43" s="16" t="s">
        <v>214</v>
      </c>
      <c r="F43" s="16" t="s">
        <v>214</v>
      </c>
      <c r="G43" s="12" t="s">
        <v>74</v>
      </c>
      <c r="H43" s="17">
        <v>45743</v>
      </c>
      <c r="I43" s="12" t="s">
        <v>48</v>
      </c>
      <c r="J43" s="28" t="s">
        <v>74</v>
      </c>
      <c r="K43" s="17">
        <v>45748</v>
      </c>
      <c r="L43" s="12" t="s">
        <v>48</v>
      </c>
      <c r="M43" s="37"/>
    </row>
    <row r="46" spans="1:13" ht="16.8">
      <c r="A46" s="18"/>
      <c r="B46" s="18"/>
      <c r="C46" s="18"/>
      <c r="D46" s="18"/>
      <c r="E46" s="18"/>
      <c r="F46" s="18"/>
      <c r="G46" s="19"/>
      <c r="H46" s="20"/>
      <c r="I46" s="19"/>
      <c r="J46" s="19"/>
      <c r="K46" s="19"/>
      <c r="L46" s="19"/>
      <c r="M46" s="19"/>
    </row>
  </sheetData>
  <mergeCells count="14">
    <mergeCell ref="A36:M36"/>
    <mergeCell ref="A39:M39"/>
    <mergeCell ref="A33:A35"/>
    <mergeCell ref="B33:B35"/>
    <mergeCell ref="C33:C35"/>
    <mergeCell ref="D33:D35"/>
    <mergeCell ref="E33:E35"/>
    <mergeCell ref="F33:F35"/>
    <mergeCell ref="M33:M35"/>
    <mergeCell ref="B1:F1"/>
    <mergeCell ref="B2:F2"/>
    <mergeCell ref="G33:L33"/>
    <mergeCell ref="G34:I34"/>
    <mergeCell ref="J34:L34"/>
  </mergeCells>
  <dataValidations count="1">
    <dataValidation type="list" allowBlank="1" showErrorMessage="1" promptTitle="dfdf" sqref="G37:G38 G40:G46 J37:J38 J40:J46" xr:uid="{00000000-0002-0000-05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M47"/>
  <sheetViews>
    <sheetView zoomScale="70" zoomScaleNormal="70" workbookViewId="0">
      <selection activeCell="G20" sqref="G20"/>
    </sheetView>
  </sheetViews>
  <sheetFormatPr defaultColWidth="9" defaultRowHeight="14.4"/>
  <cols>
    <col min="1" max="1" width="15.33203125" customWidth="1"/>
    <col min="2" max="2" width="27.21875" customWidth="1"/>
    <col min="3" max="3" width="44" customWidth="1"/>
    <col min="4" max="4" width="30.77734375" customWidth="1"/>
    <col min="5" max="6" width="36.88671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21875" customWidth="1"/>
  </cols>
  <sheetData>
    <row r="1" spans="1:7" ht="22.8">
      <c r="A1" s="1" t="s">
        <v>52</v>
      </c>
      <c r="B1" s="190" t="s">
        <v>38</v>
      </c>
      <c r="C1" s="190"/>
      <c r="D1" s="190"/>
      <c r="E1" s="190"/>
      <c r="F1" s="190"/>
      <c r="G1" s="2"/>
    </row>
    <row r="2" spans="1:7" ht="22.8">
      <c r="A2" s="1" t="s">
        <v>53</v>
      </c>
      <c r="B2" s="205" t="s">
        <v>49</v>
      </c>
      <c r="C2" s="205"/>
      <c r="D2" s="205"/>
      <c r="E2" s="205"/>
      <c r="F2" s="205"/>
      <c r="G2" s="4"/>
    </row>
    <row r="3" spans="1:7" ht="16.8">
      <c r="A3" s="5"/>
      <c r="B3" s="6" t="s">
        <v>10</v>
      </c>
      <c r="C3" s="6" t="s">
        <v>11</v>
      </c>
      <c r="D3" s="6" t="s">
        <v>54</v>
      </c>
      <c r="E3" s="7" t="s">
        <v>13</v>
      </c>
      <c r="F3" s="6" t="s">
        <v>152</v>
      </c>
    </row>
    <row r="4" spans="1:7" ht="16.8">
      <c r="A4" s="8" t="s">
        <v>57</v>
      </c>
      <c r="B4" s="5">
        <v>15</v>
      </c>
      <c r="C4" s="5">
        <v>0</v>
      </c>
      <c r="D4" s="5">
        <v>0</v>
      </c>
      <c r="E4" s="5">
        <v>0</v>
      </c>
      <c r="F4" s="5">
        <f>B4</f>
        <v>15</v>
      </c>
    </row>
    <row r="5" spans="1:7" ht="16.8">
      <c r="A5" s="8" t="s">
        <v>58</v>
      </c>
      <c r="B5" s="5">
        <v>7</v>
      </c>
      <c r="C5" s="5">
        <v>0</v>
      </c>
      <c r="D5" s="5">
        <v>0</v>
      </c>
      <c r="E5" s="5">
        <v>0</v>
      </c>
      <c r="F5" s="5">
        <f>B5</f>
        <v>7</v>
      </c>
    </row>
    <row r="18" spans="1:13">
      <c r="J18" s="36"/>
    </row>
    <row r="31" spans="1:13" ht="16.8">
      <c r="A31" s="213" t="s">
        <v>59</v>
      </c>
      <c r="B31" s="216" t="s">
        <v>42</v>
      </c>
      <c r="C31" s="216" t="s">
        <v>121</v>
      </c>
      <c r="D31" s="216" t="s">
        <v>61</v>
      </c>
      <c r="E31" s="217" t="s">
        <v>62</v>
      </c>
      <c r="F31" s="216" t="s">
        <v>63</v>
      </c>
      <c r="G31" s="206" t="s">
        <v>64</v>
      </c>
      <c r="H31" s="206"/>
      <c r="I31" s="206"/>
      <c r="J31" s="206"/>
      <c r="K31" s="206"/>
      <c r="L31" s="206"/>
      <c r="M31" s="206" t="s">
        <v>65</v>
      </c>
    </row>
    <row r="32" spans="1:13" ht="16.8">
      <c r="A32" s="214"/>
      <c r="B32" s="216"/>
      <c r="C32" s="216"/>
      <c r="D32" s="216"/>
      <c r="E32" s="217"/>
      <c r="F32" s="216"/>
      <c r="G32" s="206" t="s">
        <v>19</v>
      </c>
      <c r="H32" s="206"/>
      <c r="I32" s="206"/>
      <c r="J32" s="206" t="s">
        <v>20</v>
      </c>
      <c r="K32" s="206"/>
      <c r="L32" s="206"/>
      <c r="M32" s="218"/>
    </row>
    <row r="33" spans="1:13" ht="16.8">
      <c r="A33" s="215"/>
      <c r="B33" s="216"/>
      <c r="C33" s="216"/>
      <c r="D33" s="216"/>
      <c r="E33" s="217"/>
      <c r="F33" s="216"/>
      <c r="G33" s="9" t="s">
        <v>66</v>
      </c>
      <c r="H33" s="10" t="s">
        <v>67</v>
      </c>
      <c r="I33" s="9" t="s">
        <v>68</v>
      </c>
      <c r="J33" s="9" t="s">
        <v>66</v>
      </c>
      <c r="K33" s="9" t="s">
        <v>67</v>
      </c>
      <c r="L33" s="9" t="s">
        <v>68</v>
      </c>
      <c r="M33" s="218"/>
    </row>
    <row r="34" spans="1:13" ht="16.8">
      <c r="A34" s="207" t="s">
        <v>215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9"/>
    </row>
    <row r="35" spans="1:13" ht="40.200000000000003" customHeight="1">
      <c r="A35" s="11" t="s">
        <v>216</v>
      </c>
      <c r="B35" s="11" t="s">
        <v>217</v>
      </c>
      <c r="C35" s="11"/>
      <c r="D35" s="3" t="s">
        <v>124</v>
      </c>
      <c r="E35" s="11" t="s">
        <v>195</v>
      </c>
      <c r="F35" s="11" t="s">
        <v>195</v>
      </c>
      <c r="G35" s="12" t="s">
        <v>74</v>
      </c>
      <c r="H35" s="13">
        <v>45743</v>
      </c>
      <c r="I35" s="12" t="s">
        <v>43</v>
      </c>
      <c r="J35" s="12" t="s">
        <v>74</v>
      </c>
      <c r="K35" s="21"/>
      <c r="L35" s="3"/>
      <c r="M35" s="3"/>
    </row>
    <row r="36" spans="1:13" ht="40.200000000000003" customHeight="1">
      <c r="A36" s="11" t="s">
        <v>218</v>
      </c>
      <c r="B36" s="11" t="s">
        <v>219</v>
      </c>
      <c r="C36" s="11"/>
      <c r="D36" s="3" t="s">
        <v>124</v>
      </c>
      <c r="E36" s="11" t="s">
        <v>195</v>
      </c>
      <c r="F36" s="11" t="s">
        <v>195</v>
      </c>
      <c r="G36" s="12" t="s">
        <v>74</v>
      </c>
      <c r="H36" s="13">
        <v>45743</v>
      </c>
      <c r="I36" s="12" t="s">
        <v>43</v>
      </c>
      <c r="J36" s="12" t="s">
        <v>74</v>
      </c>
      <c r="K36" s="21"/>
      <c r="L36" s="3"/>
      <c r="M36" s="3"/>
    </row>
    <row r="37" spans="1:13" ht="40.200000000000003" customHeight="1">
      <c r="A37" s="11" t="s">
        <v>220</v>
      </c>
      <c r="B37" s="11" t="s">
        <v>221</v>
      </c>
      <c r="C37" s="11"/>
      <c r="D37" s="3" t="s">
        <v>124</v>
      </c>
      <c r="E37" s="11" t="s">
        <v>195</v>
      </c>
      <c r="F37" s="11" t="s">
        <v>195</v>
      </c>
      <c r="G37" s="12" t="s">
        <v>74</v>
      </c>
      <c r="H37" s="13">
        <v>45743</v>
      </c>
      <c r="I37" s="12" t="s">
        <v>43</v>
      </c>
      <c r="J37" s="12" t="s">
        <v>74</v>
      </c>
      <c r="K37" s="21"/>
      <c r="L37" s="3"/>
      <c r="M37" s="3"/>
    </row>
    <row r="38" spans="1:13" ht="40.200000000000003" customHeight="1">
      <c r="A38" s="11" t="s">
        <v>222</v>
      </c>
      <c r="B38" s="11" t="s">
        <v>223</v>
      </c>
      <c r="C38" s="11"/>
      <c r="D38" s="3" t="s">
        <v>124</v>
      </c>
      <c r="E38" s="11" t="s">
        <v>195</v>
      </c>
      <c r="F38" s="11" t="s">
        <v>195</v>
      </c>
      <c r="G38" s="12" t="s">
        <v>74</v>
      </c>
      <c r="H38" s="13">
        <v>45743</v>
      </c>
      <c r="I38" s="12" t="s">
        <v>43</v>
      </c>
      <c r="J38" s="12" t="s">
        <v>74</v>
      </c>
      <c r="K38" s="21"/>
      <c r="L38" s="3"/>
      <c r="M38" s="3"/>
    </row>
    <row r="39" spans="1:13" ht="40.200000000000003" customHeight="1">
      <c r="A39" s="11" t="s">
        <v>224</v>
      </c>
      <c r="B39" s="11" t="s">
        <v>225</v>
      </c>
      <c r="C39" s="11"/>
      <c r="D39" s="3" t="s">
        <v>124</v>
      </c>
      <c r="E39" s="11" t="s">
        <v>226</v>
      </c>
      <c r="F39" s="11" t="s">
        <v>195</v>
      </c>
      <c r="G39" s="12" t="s">
        <v>74</v>
      </c>
      <c r="H39" s="13">
        <v>45743</v>
      </c>
      <c r="I39" s="12" t="s">
        <v>43</v>
      </c>
      <c r="J39" s="12" t="s">
        <v>74</v>
      </c>
      <c r="K39" s="21"/>
      <c r="L39" s="3"/>
      <c r="M39" s="3"/>
    </row>
    <row r="40" spans="1:13" ht="40.200000000000003" customHeight="1">
      <c r="A40" s="210" t="s">
        <v>198</v>
      </c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2"/>
    </row>
    <row r="41" spans="1:13" ht="61.95" customHeight="1">
      <c r="A41" s="14" t="s">
        <v>227</v>
      </c>
      <c r="B41" s="14" t="s">
        <v>228</v>
      </c>
      <c r="C41" s="14" t="s">
        <v>229</v>
      </c>
      <c r="D41" s="12" t="s">
        <v>155</v>
      </c>
      <c r="E41" s="14" t="s">
        <v>230</v>
      </c>
      <c r="F41" s="14" t="s">
        <v>230</v>
      </c>
      <c r="G41" s="3" t="s">
        <v>74</v>
      </c>
      <c r="H41" s="21">
        <v>45743</v>
      </c>
      <c r="I41" s="3" t="s">
        <v>43</v>
      </c>
      <c r="J41" s="3" t="s">
        <v>74</v>
      </c>
      <c r="K41" s="21">
        <v>45748</v>
      </c>
      <c r="L41" s="3" t="s">
        <v>43</v>
      </c>
      <c r="M41" s="3"/>
    </row>
    <row r="42" spans="1:13" ht="72" customHeight="1">
      <c r="A42" s="14" t="s">
        <v>231</v>
      </c>
      <c r="B42" s="14" t="s">
        <v>232</v>
      </c>
      <c r="C42" s="14" t="s">
        <v>233</v>
      </c>
      <c r="D42" s="12" t="s">
        <v>155</v>
      </c>
      <c r="E42" s="14" t="s">
        <v>234</v>
      </c>
      <c r="F42" s="14" t="s">
        <v>234</v>
      </c>
      <c r="G42" s="3" t="s">
        <v>74</v>
      </c>
      <c r="H42" s="21">
        <v>45743</v>
      </c>
      <c r="I42" s="3" t="s">
        <v>43</v>
      </c>
      <c r="J42" s="3" t="s">
        <v>74</v>
      </c>
      <c r="K42" s="21">
        <v>45748</v>
      </c>
      <c r="L42" s="3" t="s">
        <v>43</v>
      </c>
      <c r="M42" s="3"/>
    </row>
    <row r="47" spans="1:13" ht="16.8">
      <c r="A47" s="18"/>
      <c r="B47" s="18"/>
      <c r="C47" s="18"/>
      <c r="D47" s="18"/>
      <c r="E47" s="18"/>
      <c r="F47" s="18"/>
      <c r="G47" s="19"/>
      <c r="H47" s="20"/>
      <c r="I47" s="19"/>
      <c r="J47" s="19"/>
      <c r="K47" s="19"/>
      <c r="L47" s="19"/>
      <c r="M47" s="19"/>
    </row>
  </sheetData>
  <mergeCells count="14">
    <mergeCell ref="A34:M34"/>
    <mergeCell ref="A40:M40"/>
    <mergeCell ref="A31:A33"/>
    <mergeCell ref="B31:B33"/>
    <mergeCell ref="C31:C33"/>
    <mergeCell ref="D31:D33"/>
    <mergeCell ref="E31:E33"/>
    <mergeCell ref="F31:F33"/>
    <mergeCell ref="M31:M33"/>
    <mergeCell ref="B1:F1"/>
    <mergeCell ref="B2:F2"/>
    <mergeCell ref="G31:L31"/>
    <mergeCell ref="G32:I32"/>
    <mergeCell ref="J32:L32"/>
  </mergeCells>
  <dataValidations count="1">
    <dataValidation type="list" allowBlank="1" showErrorMessage="1" promptTitle="dfdf" sqref="G35:G39 G41:G47 J35:J39 J41:J47" xr:uid="{00000000-0002-0000-0600-000000000000}">
      <formula1>"Passed,Untested,Failed,Blocked"</formula1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9"/>
  <sheetViews>
    <sheetView topLeftCell="A2" zoomScale="70" zoomScaleNormal="70" workbookViewId="0">
      <selection activeCell="K49" sqref="K49"/>
    </sheetView>
  </sheetViews>
  <sheetFormatPr defaultColWidth="9" defaultRowHeight="14.4"/>
  <cols>
    <col min="1" max="1" width="18.109375" customWidth="1"/>
    <col min="2" max="2" width="34.77734375" customWidth="1"/>
    <col min="3" max="3" width="27.21875" customWidth="1"/>
    <col min="4" max="4" width="36" customWidth="1"/>
    <col min="5" max="5" width="22.77734375" customWidth="1"/>
    <col min="6" max="6" width="20.77734375" customWidth="1"/>
    <col min="7" max="7" width="10.77734375" customWidth="1"/>
    <col min="8" max="8" width="14.33203125" customWidth="1"/>
    <col min="9" max="9" width="15.21875" customWidth="1"/>
    <col min="10" max="10" width="10.77734375" customWidth="1"/>
    <col min="11" max="11" width="14.33203125" customWidth="1"/>
    <col min="12" max="12" width="15.21875" customWidth="1"/>
    <col min="13" max="13" width="11.21875" customWidth="1"/>
  </cols>
  <sheetData>
    <row r="1" spans="1:7" ht="22.8">
      <c r="A1" s="1" t="s">
        <v>52</v>
      </c>
      <c r="B1" s="8" t="s">
        <v>38</v>
      </c>
      <c r="C1" s="8"/>
      <c r="D1" s="8"/>
      <c r="E1" s="8"/>
      <c r="F1" s="8"/>
      <c r="G1" s="2"/>
    </row>
    <row r="2" spans="1:7" ht="22.8">
      <c r="A2" s="1" t="s">
        <v>53</v>
      </c>
      <c r="B2" s="205" t="s">
        <v>50</v>
      </c>
      <c r="C2" s="205"/>
      <c r="D2" s="205"/>
      <c r="E2" s="205"/>
      <c r="F2" s="205"/>
      <c r="G2" s="4"/>
    </row>
    <row r="3" spans="1:7" ht="16.8">
      <c r="A3" s="5"/>
      <c r="B3" s="6" t="s">
        <v>10</v>
      </c>
      <c r="C3" s="6" t="s">
        <v>11</v>
      </c>
      <c r="D3" s="6" t="s">
        <v>54</v>
      </c>
      <c r="E3" s="7" t="s">
        <v>13</v>
      </c>
      <c r="F3" s="6" t="s">
        <v>152</v>
      </c>
    </row>
    <row r="4" spans="1:7" ht="16.8">
      <c r="A4" s="8" t="s">
        <v>57</v>
      </c>
      <c r="B4" s="5">
        <v>14</v>
      </c>
      <c r="C4" s="5">
        <v>0</v>
      </c>
      <c r="D4" s="5">
        <v>0</v>
      </c>
      <c r="E4" s="5">
        <v>0</v>
      </c>
      <c r="F4" s="5">
        <f>B4</f>
        <v>14</v>
      </c>
    </row>
    <row r="5" spans="1:7" ht="16.8">
      <c r="A5" s="8" t="s">
        <v>58</v>
      </c>
      <c r="B5" s="5">
        <v>14</v>
      </c>
      <c r="C5" s="5">
        <v>0</v>
      </c>
      <c r="D5" s="5">
        <v>0</v>
      </c>
      <c r="E5" s="5">
        <v>0</v>
      </c>
      <c r="F5" s="5">
        <f>B5</f>
        <v>14</v>
      </c>
    </row>
    <row r="31" spans="1:13" ht="17.399999999999999">
      <c r="A31" s="226" t="s">
        <v>59</v>
      </c>
      <c r="B31" s="226" t="s">
        <v>42</v>
      </c>
      <c r="C31" s="226" t="s">
        <v>121</v>
      </c>
      <c r="D31" s="226" t="s">
        <v>61</v>
      </c>
      <c r="E31" s="227" t="s">
        <v>62</v>
      </c>
      <c r="F31" s="226" t="s">
        <v>63</v>
      </c>
      <c r="G31" s="219" t="s">
        <v>64</v>
      </c>
      <c r="H31" s="219"/>
      <c r="I31" s="219"/>
      <c r="J31" s="219"/>
      <c r="K31" s="219"/>
      <c r="L31" s="219"/>
      <c r="M31" s="228" t="s">
        <v>65</v>
      </c>
    </row>
    <row r="32" spans="1:13" ht="17.399999999999999">
      <c r="A32" s="226"/>
      <c r="B32" s="226"/>
      <c r="C32" s="226"/>
      <c r="D32" s="226"/>
      <c r="E32" s="227"/>
      <c r="F32" s="226"/>
      <c r="G32" s="219" t="s">
        <v>19</v>
      </c>
      <c r="H32" s="219"/>
      <c r="I32" s="219"/>
      <c r="J32" s="219" t="s">
        <v>20</v>
      </c>
      <c r="K32" s="219"/>
      <c r="L32" s="219"/>
      <c r="M32" s="229"/>
    </row>
    <row r="33" spans="1:13" ht="15.6">
      <c r="A33" s="226"/>
      <c r="B33" s="226"/>
      <c r="C33" s="226"/>
      <c r="D33" s="226"/>
      <c r="E33" s="227"/>
      <c r="F33" s="226"/>
      <c r="G33" s="22" t="s">
        <v>66</v>
      </c>
      <c r="H33" s="23" t="s">
        <v>67</v>
      </c>
      <c r="I33" s="22" t="s">
        <v>68</v>
      </c>
      <c r="J33" s="22" t="s">
        <v>66</v>
      </c>
      <c r="K33" s="22" t="s">
        <v>67</v>
      </c>
      <c r="L33" s="22" t="s">
        <v>68</v>
      </c>
      <c r="M33" s="229"/>
    </row>
    <row r="34" spans="1:13" ht="15.6">
      <c r="A34" s="220" t="s">
        <v>235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2"/>
    </row>
    <row r="35" spans="1:13" ht="33.6">
      <c r="A35" s="24" t="s">
        <v>236</v>
      </c>
      <c r="B35" s="25" t="s">
        <v>237</v>
      </c>
      <c r="C35" s="26" t="s">
        <v>238</v>
      </c>
      <c r="D35" s="26" t="s">
        <v>238</v>
      </c>
      <c r="E35" s="27" t="s">
        <v>239</v>
      </c>
      <c r="F35" s="27" t="s">
        <v>239</v>
      </c>
      <c r="G35" s="28" t="s">
        <v>74</v>
      </c>
      <c r="H35" s="17">
        <v>45743</v>
      </c>
      <c r="I35" s="33" t="s">
        <v>43</v>
      </c>
      <c r="J35" s="28"/>
      <c r="K35" s="26" t="s">
        <v>238</v>
      </c>
      <c r="L35" s="26" t="s">
        <v>238</v>
      </c>
      <c r="M35" s="26" t="s">
        <v>238</v>
      </c>
    </row>
    <row r="36" spans="1:13" ht="33.6">
      <c r="A36" s="29" t="s">
        <v>240</v>
      </c>
      <c r="B36" s="30" t="s">
        <v>241</v>
      </c>
      <c r="C36" s="31" t="s">
        <v>238</v>
      </c>
      <c r="D36" s="31" t="s">
        <v>238</v>
      </c>
      <c r="E36" s="32" t="s">
        <v>242</v>
      </c>
      <c r="F36" s="27" t="s">
        <v>242</v>
      </c>
      <c r="G36" s="28" t="s">
        <v>74</v>
      </c>
      <c r="H36" s="17">
        <v>45743</v>
      </c>
      <c r="I36" s="33" t="s">
        <v>43</v>
      </c>
      <c r="J36" s="28"/>
      <c r="K36" s="31" t="s">
        <v>238</v>
      </c>
      <c r="L36" s="31" t="s">
        <v>238</v>
      </c>
      <c r="M36" s="31" t="s">
        <v>238</v>
      </c>
    </row>
    <row r="37" spans="1:13" ht="16.8">
      <c r="A37" s="223" t="s">
        <v>243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5"/>
    </row>
    <row r="38" spans="1:13" ht="134.4">
      <c r="A38" s="15" t="s">
        <v>244</v>
      </c>
      <c r="B38" s="15" t="s">
        <v>245</v>
      </c>
      <c r="C38" s="15" t="s">
        <v>246</v>
      </c>
      <c r="D38" s="3" t="s">
        <v>247</v>
      </c>
      <c r="E38" s="16" t="s">
        <v>248</v>
      </c>
      <c r="F38" s="16" t="s">
        <v>248</v>
      </c>
      <c r="G38" s="28" t="s">
        <v>74</v>
      </c>
      <c r="H38" s="17">
        <v>45743</v>
      </c>
      <c r="I38" s="28" t="s">
        <v>43</v>
      </c>
      <c r="J38" s="34" t="s">
        <v>74</v>
      </c>
      <c r="K38" s="17">
        <v>45748</v>
      </c>
      <c r="L38" s="28" t="s">
        <v>43</v>
      </c>
      <c r="M38" s="35"/>
    </row>
    <row r="39" spans="1:13" ht="151.19999999999999">
      <c r="A39" s="15" t="s">
        <v>249</v>
      </c>
      <c r="B39" s="15" t="s">
        <v>250</v>
      </c>
      <c r="C39" s="15" t="s">
        <v>251</v>
      </c>
      <c r="D39" s="3" t="s">
        <v>247</v>
      </c>
      <c r="E39" s="16" t="s">
        <v>252</v>
      </c>
      <c r="F39" s="16" t="s">
        <v>248</v>
      </c>
      <c r="G39" s="28" t="s">
        <v>74</v>
      </c>
      <c r="H39" s="17">
        <v>45743</v>
      </c>
      <c r="I39" s="28" t="s">
        <v>43</v>
      </c>
      <c r="J39" s="34" t="s">
        <v>74</v>
      </c>
      <c r="K39" s="17">
        <v>45748</v>
      </c>
      <c r="L39" s="28" t="s">
        <v>43</v>
      </c>
      <c r="M39" s="35"/>
    </row>
    <row r="40" spans="1:13" ht="151.19999999999999">
      <c r="A40" s="15" t="s">
        <v>253</v>
      </c>
      <c r="B40" s="15" t="s">
        <v>254</v>
      </c>
      <c r="C40" s="15" t="s">
        <v>255</v>
      </c>
      <c r="D40" s="3" t="s">
        <v>247</v>
      </c>
      <c r="E40" s="16" t="s">
        <v>256</v>
      </c>
      <c r="F40" s="16" t="s">
        <v>256</v>
      </c>
      <c r="G40" s="28" t="s">
        <v>74</v>
      </c>
      <c r="H40" s="17">
        <v>45744</v>
      </c>
      <c r="I40" s="28" t="s">
        <v>43</v>
      </c>
      <c r="J40" s="34" t="s">
        <v>74</v>
      </c>
      <c r="K40" s="17">
        <v>45749</v>
      </c>
      <c r="L40" s="28" t="s">
        <v>43</v>
      </c>
      <c r="M40" s="35"/>
    </row>
    <row r="41" spans="1:13" ht="151.19999999999999">
      <c r="A41" s="15" t="s">
        <v>257</v>
      </c>
      <c r="B41" s="15" t="s">
        <v>258</v>
      </c>
      <c r="C41" s="15" t="s">
        <v>259</v>
      </c>
      <c r="D41" s="3" t="s">
        <v>247</v>
      </c>
      <c r="E41" s="16" t="s">
        <v>256</v>
      </c>
      <c r="F41" s="16" t="s">
        <v>256</v>
      </c>
      <c r="G41" s="28" t="s">
        <v>74</v>
      </c>
      <c r="H41" s="17">
        <v>45745</v>
      </c>
      <c r="I41" s="28" t="s">
        <v>43</v>
      </c>
      <c r="J41" s="34" t="s">
        <v>74</v>
      </c>
      <c r="K41" s="17">
        <v>45750</v>
      </c>
      <c r="L41" s="28" t="s">
        <v>43</v>
      </c>
      <c r="M41" s="35"/>
    </row>
    <row r="42" spans="1:13" ht="151.19999999999999">
      <c r="A42" s="15" t="s">
        <v>260</v>
      </c>
      <c r="B42" s="15" t="s">
        <v>261</v>
      </c>
      <c r="C42" s="15" t="s">
        <v>262</v>
      </c>
      <c r="D42" s="3" t="s">
        <v>247</v>
      </c>
      <c r="E42" s="16" t="s">
        <v>256</v>
      </c>
      <c r="F42" s="16" t="s">
        <v>256</v>
      </c>
      <c r="G42" s="28" t="s">
        <v>74</v>
      </c>
      <c r="H42" s="17">
        <v>45746</v>
      </c>
      <c r="I42" s="28" t="s">
        <v>43</v>
      </c>
      <c r="J42" s="34" t="s">
        <v>74</v>
      </c>
      <c r="K42" s="17">
        <v>45751</v>
      </c>
      <c r="L42" s="28" t="s">
        <v>43</v>
      </c>
      <c r="M42" s="35"/>
    </row>
    <row r="43" spans="1:13" ht="168">
      <c r="A43" s="15" t="s">
        <v>263</v>
      </c>
      <c r="B43" s="15" t="s">
        <v>264</v>
      </c>
      <c r="C43" s="15" t="s">
        <v>265</v>
      </c>
      <c r="D43" s="3" t="s">
        <v>247</v>
      </c>
      <c r="E43" s="16" t="s">
        <v>256</v>
      </c>
      <c r="F43" s="16" t="s">
        <v>256</v>
      </c>
      <c r="G43" s="28" t="s">
        <v>74</v>
      </c>
      <c r="H43" s="17">
        <v>45747</v>
      </c>
      <c r="I43" s="28" t="s">
        <v>43</v>
      </c>
      <c r="J43" s="34" t="s">
        <v>74</v>
      </c>
      <c r="K43" s="17">
        <v>45752</v>
      </c>
      <c r="L43" s="28" t="s">
        <v>43</v>
      </c>
      <c r="M43" s="35"/>
    </row>
    <row r="44" spans="1:13" ht="151.19999999999999">
      <c r="A44" s="15" t="s">
        <v>266</v>
      </c>
      <c r="B44" s="15" t="s">
        <v>267</v>
      </c>
      <c r="C44" s="15" t="s">
        <v>268</v>
      </c>
      <c r="D44" s="3" t="s">
        <v>247</v>
      </c>
      <c r="E44" s="16" t="s">
        <v>256</v>
      </c>
      <c r="F44" s="16" t="s">
        <v>256</v>
      </c>
      <c r="G44" s="28" t="s">
        <v>74</v>
      </c>
      <c r="H44" s="17">
        <v>45748</v>
      </c>
      <c r="I44" s="28" t="s">
        <v>43</v>
      </c>
      <c r="J44" s="34" t="s">
        <v>74</v>
      </c>
      <c r="K44" s="17">
        <v>45753</v>
      </c>
      <c r="L44" s="28" t="s">
        <v>43</v>
      </c>
      <c r="M44" s="35"/>
    </row>
    <row r="45" spans="1:13" ht="151.19999999999999">
      <c r="A45" s="15" t="s">
        <v>269</v>
      </c>
      <c r="B45" s="15" t="s">
        <v>270</v>
      </c>
      <c r="C45" s="15" t="s">
        <v>271</v>
      </c>
      <c r="D45" s="3" t="s">
        <v>247</v>
      </c>
      <c r="E45" s="16" t="s">
        <v>256</v>
      </c>
      <c r="F45" s="16" t="s">
        <v>256</v>
      </c>
      <c r="G45" s="28" t="s">
        <v>74</v>
      </c>
      <c r="H45" s="17">
        <v>45749</v>
      </c>
      <c r="I45" s="28" t="s">
        <v>43</v>
      </c>
      <c r="J45" s="34" t="s">
        <v>74</v>
      </c>
      <c r="K45" s="17">
        <v>45754</v>
      </c>
      <c r="L45" s="28" t="s">
        <v>43</v>
      </c>
      <c r="M45" s="35"/>
    </row>
    <row r="46" spans="1:13" ht="151.19999999999999">
      <c r="A46" s="15" t="s">
        <v>272</v>
      </c>
      <c r="B46" s="15" t="s">
        <v>273</v>
      </c>
      <c r="C46" s="15" t="s">
        <v>274</v>
      </c>
      <c r="D46" s="3" t="s">
        <v>247</v>
      </c>
      <c r="E46" s="16" t="s">
        <v>256</v>
      </c>
      <c r="F46" s="16" t="s">
        <v>256</v>
      </c>
      <c r="G46" s="28" t="s">
        <v>74</v>
      </c>
      <c r="H46" s="17">
        <v>45750</v>
      </c>
      <c r="I46" s="28" t="s">
        <v>43</v>
      </c>
      <c r="J46" s="34" t="s">
        <v>74</v>
      </c>
      <c r="K46" s="17">
        <v>45755</v>
      </c>
      <c r="L46" s="28" t="s">
        <v>43</v>
      </c>
      <c r="M46" s="35"/>
    </row>
    <row r="47" spans="1:13" ht="151.19999999999999">
      <c r="A47" s="15" t="s">
        <v>275</v>
      </c>
      <c r="B47" s="15" t="s">
        <v>276</v>
      </c>
      <c r="C47" s="15" t="s">
        <v>277</v>
      </c>
      <c r="D47" s="3" t="s">
        <v>247</v>
      </c>
      <c r="E47" s="16" t="s">
        <v>256</v>
      </c>
      <c r="F47" s="16" t="s">
        <v>256</v>
      </c>
      <c r="G47" s="28" t="s">
        <v>74</v>
      </c>
      <c r="H47" s="17">
        <v>45751</v>
      </c>
      <c r="I47" s="28" t="s">
        <v>43</v>
      </c>
      <c r="J47" s="34" t="s">
        <v>74</v>
      </c>
      <c r="K47" s="17">
        <v>45756</v>
      </c>
      <c r="L47" s="28" t="s">
        <v>43</v>
      </c>
      <c r="M47" s="35"/>
    </row>
    <row r="48" spans="1:13" ht="134.4">
      <c r="A48" s="15" t="s">
        <v>278</v>
      </c>
      <c r="B48" s="15" t="s">
        <v>279</v>
      </c>
      <c r="C48" s="15" t="s">
        <v>280</v>
      </c>
      <c r="D48" s="3" t="s">
        <v>247</v>
      </c>
      <c r="E48" s="16" t="s">
        <v>256</v>
      </c>
      <c r="F48" s="16" t="s">
        <v>256</v>
      </c>
      <c r="G48" s="28" t="s">
        <v>74</v>
      </c>
      <c r="H48" s="17">
        <v>45752</v>
      </c>
      <c r="I48" s="28" t="s">
        <v>43</v>
      </c>
      <c r="J48" s="34" t="s">
        <v>74</v>
      </c>
      <c r="K48" s="17">
        <v>45757</v>
      </c>
      <c r="L48" s="28" t="s">
        <v>43</v>
      </c>
      <c r="M48" s="35"/>
    </row>
    <row r="49" spans="1:13" ht="134.4">
      <c r="A49" s="15" t="s">
        <v>281</v>
      </c>
      <c r="B49" s="15" t="s">
        <v>282</v>
      </c>
      <c r="C49" s="15" t="s">
        <v>283</v>
      </c>
      <c r="D49" s="3" t="s">
        <v>247</v>
      </c>
      <c r="E49" s="16" t="s">
        <v>256</v>
      </c>
      <c r="F49" s="16" t="s">
        <v>256</v>
      </c>
      <c r="G49" s="28" t="s">
        <v>74</v>
      </c>
      <c r="H49" s="17">
        <v>45753</v>
      </c>
      <c r="I49" s="28" t="s">
        <v>43</v>
      </c>
      <c r="J49" s="34" t="s">
        <v>74</v>
      </c>
      <c r="K49" s="17">
        <v>45758</v>
      </c>
      <c r="L49" s="28" t="s">
        <v>43</v>
      </c>
      <c r="M49" s="35"/>
    </row>
  </sheetData>
  <mergeCells count="13">
    <mergeCell ref="A37:M37"/>
    <mergeCell ref="A31:A33"/>
    <mergeCell ref="B31:B33"/>
    <mergeCell ref="C31:C33"/>
    <mergeCell ref="D31:D33"/>
    <mergeCell ref="E31:E33"/>
    <mergeCell ref="F31:F33"/>
    <mergeCell ref="M31:M33"/>
    <mergeCell ref="B2:F2"/>
    <mergeCell ref="G31:L31"/>
    <mergeCell ref="G32:I32"/>
    <mergeCell ref="J32:L32"/>
    <mergeCell ref="A34:M34"/>
  </mergeCells>
  <dataValidations count="2">
    <dataValidation type="list" allowBlank="1" showErrorMessage="1" promptTitle="dfdf" sqref="G35:G36 G38:G49 J35:J36" xr:uid="{00000000-0002-0000-0700-000000000000}">
      <formula1>"Passed,Untested,Failed,Blocked"</formula1>
    </dataValidation>
    <dataValidation type="list" allowBlank="1" showErrorMessage="1" sqref="J38:J49" xr:uid="{00000000-0002-0000-0700-000001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1"/>
  <sheetViews>
    <sheetView topLeftCell="A12" zoomScale="70" zoomScaleNormal="70" workbookViewId="0">
      <selection activeCell="D31" sqref="D31"/>
    </sheetView>
  </sheetViews>
  <sheetFormatPr defaultColWidth="9" defaultRowHeight="14.4"/>
  <cols>
    <col min="1" max="1" width="15.33203125" customWidth="1"/>
    <col min="2" max="2" width="27.21875" customWidth="1"/>
    <col min="3" max="3" width="44" customWidth="1"/>
    <col min="4" max="4" width="30.77734375" customWidth="1"/>
    <col min="5" max="6" width="36.88671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21875" customWidth="1"/>
  </cols>
  <sheetData>
    <row r="1" spans="1:7" ht="22.8">
      <c r="A1" s="1" t="s">
        <v>52</v>
      </c>
      <c r="B1" s="190" t="s">
        <v>38</v>
      </c>
      <c r="C1" s="190"/>
      <c r="D1" s="190"/>
      <c r="E1" s="190"/>
      <c r="F1" s="190"/>
      <c r="G1" s="2"/>
    </row>
    <row r="2" spans="1:7" ht="22.8">
      <c r="A2" s="1" t="s">
        <v>53</v>
      </c>
      <c r="B2" s="205" t="s">
        <v>51</v>
      </c>
      <c r="C2" s="205"/>
      <c r="D2" s="205"/>
      <c r="E2" s="205"/>
      <c r="F2" s="205"/>
      <c r="G2" s="4"/>
    </row>
    <row r="3" spans="1:7" ht="16.8">
      <c r="A3" s="5"/>
      <c r="B3" s="6" t="s">
        <v>10</v>
      </c>
      <c r="C3" s="6" t="s">
        <v>11</v>
      </c>
      <c r="D3" s="6" t="s">
        <v>54</v>
      </c>
      <c r="E3" s="7" t="s">
        <v>13</v>
      </c>
      <c r="F3" s="6" t="s">
        <v>152</v>
      </c>
    </row>
    <row r="4" spans="1:7" ht="16.8">
      <c r="A4" s="8" t="s">
        <v>57</v>
      </c>
      <c r="B4" s="5">
        <v>6</v>
      </c>
      <c r="C4" s="5">
        <v>0</v>
      </c>
      <c r="D4" s="5">
        <v>0</v>
      </c>
      <c r="E4" s="5">
        <v>0</v>
      </c>
      <c r="F4" s="5">
        <f>B4</f>
        <v>6</v>
      </c>
    </row>
    <row r="5" spans="1:7" ht="16.8">
      <c r="A5" s="8" t="s">
        <v>58</v>
      </c>
      <c r="B5" s="5">
        <v>2</v>
      </c>
      <c r="C5" s="5">
        <v>0</v>
      </c>
      <c r="D5" s="5">
        <v>0</v>
      </c>
      <c r="E5" s="5">
        <v>0</v>
      </c>
      <c r="F5" s="5">
        <f>B5</f>
        <v>2</v>
      </c>
    </row>
    <row r="26" spans="1:13" ht="16.8">
      <c r="A26" s="213" t="s">
        <v>59</v>
      </c>
      <c r="B26" s="216" t="s">
        <v>42</v>
      </c>
      <c r="C26" s="216" t="s">
        <v>121</v>
      </c>
      <c r="D26" s="216" t="s">
        <v>61</v>
      </c>
      <c r="E26" s="217" t="s">
        <v>62</v>
      </c>
      <c r="F26" s="216" t="s">
        <v>63</v>
      </c>
      <c r="G26" s="206" t="s">
        <v>64</v>
      </c>
      <c r="H26" s="206"/>
      <c r="I26" s="206"/>
      <c r="J26" s="206"/>
      <c r="K26" s="206"/>
      <c r="L26" s="206"/>
      <c r="M26" s="206" t="s">
        <v>65</v>
      </c>
    </row>
    <row r="27" spans="1:13" ht="16.8">
      <c r="A27" s="214"/>
      <c r="B27" s="216"/>
      <c r="C27" s="216"/>
      <c r="D27" s="216"/>
      <c r="E27" s="217"/>
      <c r="F27" s="216"/>
      <c r="G27" s="206" t="s">
        <v>19</v>
      </c>
      <c r="H27" s="206"/>
      <c r="I27" s="206"/>
      <c r="J27" s="206" t="s">
        <v>20</v>
      </c>
      <c r="K27" s="206"/>
      <c r="L27" s="206"/>
      <c r="M27" s="218"/>
    </row>
    <row r="28" spans="1:13" ht="16.8">
      <c r="A28" s="215"/>
      <c r="B28" s="216"/>
      <c r="C28" s="216"/>
      <c r="D28" s="216"/>
      <c r="E28" s="217"/>
      <c r="F28" s="216"/>
      <c r="G28" s="9" t="s">
        <v>66</v>
      </c>
      <c r="H28" s="10" t="s">
        <v>67</v>
      </c>
      <c r="I28" s="9" t="s">
        <v>68</v>
      </c>
      <c r="J28" s="9" t="s">
        <v>66</v>
      </c>
      <c r="K28" s="9" t="s">
        <v>67</v>
      </c>
      <c r="L28" s="9" t="s">
        <v>68</v>
      </c>
      <c r="M28" s="218"/>
    </row>
    <row r="29" spans="1:13" ht="16.8">
      <c r="A29" s="207" t="s">
        <v>192</v>
      </c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9"/>
    </row>
    <row r="30" spans="1:13" ht="40.200000000000003" customHeight="1">
      <c r="A30" s="11" t="s">
        <v>284</v>
      </c>
      <c r="B30" s="11" t="s">
        <v>285</v>
      </c>
      <c r="C30" s="11"/>
      <c r="D30" s="3" t="s">
        <v>124</v>
      </c>
      <c r="E30" s="11" t="s">
        <v>195</v>
      </c>
      <c r="F30" s="11" t="s">
        <v>195</v>
      </c>
      <c r="G30" s="12" t="s">
        <v>74</v>
      </c>
      <c r="H30" s="13">
        <v>45743</v>
      </c>
      <c r="I30" s="12" t="s">
        <v>48</v>
      </c>
      <c r="J30" s="12" t="s">
        <v>74</v>
      </c>
      <c r="K30" s="21"/>
      <c r="L30" s="3"/>
      <c r="M30" s="3"/>
    </row>
    <row r="31" spans="1:13" ht="40.200000000000003" customHeight="1">
      <c r="A31" s="11" t="s">
        <v>286</v>
      </c>
      <c r="B31" s="11" t="s">
        <v>287</v>
      </c>
      <c r="C31" s="11"/>
      <c r="D31" s="3" t="s">
        <v>124</v>
      </c>
      <c r="E31" s="11" t="s">
        <v>195</v>
      </c>
      <c r="F31" s="11" t="s">
        <v>195</v>
      </c>
      <c r="G31" s="12" t="s">
        <v>74</v>
      </c>
      <c r="H31" s="13">
        <v>45743</v>
      </c>
      <c r="I31" s="12" t="s">
        <v>48</v>
      </c>
      <c r="J31" s="12" t="s">
        <v>74</v>
      </c>
      <c r="K31" s="21"/>
      <c r="L31" s="3"/>
      <c r="M31" s="3"/>
    </row>
    <row r="32" spans="1:13" ht="40.200000000000003" customHeight="1">
      <c r="A32" s="11" t="s">
        <v>288</v>
      </c>
      <c r="B32" s="11" t="s">
        <v>130</v>
      </c>
      <c r="C32" s="11"/>
      <c r="D32" s="3" t="s">
        <v>124</v>
      </c>
      <c r="E32" s="11" t="s">
        <v>195</v>
      </c>
      <c r="F32" s="11" t="s">
        <v>195</v>
      </c>
      <c r="G32" s="12" t="s">
        <v>74</v>
      </c>
      <c r="H32" s="13">
        <v>45743</v>
      </c>
      <c r="I32" s="12" t="s">
        <v>48</v>
      </c>
      <c r="J32" s="12" t="s">
        <v>74</v>
      </c>
      <c r="K32" s="21"/>
      <c r="L32" s="3"/>
      <c r="M32" s="3"/>
    </row>
    <row r="33" spans="1:13" ht="40.200000000000003" customHeight="1">
      <c r="A33" s="11" t="s">
        <v>289</v>
      </c>
      <c r="B33" s="11" t="s">
        <v>290</v>
      </c>
      <c r="C33" s="11"/>
      <c r="D33" s="3" t="s">
        <v>124</v>
      </c>
      <c r="E33" s="11" t="s">
        <v>195</v>
      </c>
      <c r="F33" s="11" t="s">
        <v>195</v>
      </c>
      <c r="G33" s="12" t="s">
        <v>74</v>
      </c>
      <c r="H33" s="13">
        <v>45743</v>
      </c>
      <c r="I33" s="12" t="s">
        <v>48</v>
      </c>
      <c r="J33" s="12" t="s">
        <v>74</v>
      </c>
      <c r="K33" s="21"/>
      <c r="L33" s="3"/>
      <c r="M33" s="3"/>
    </row>
    <row r="34" spans="1:13" ht="40.200000000000003" customHeight="1">
      <c r="A34" s="248" t="s">
        <v>299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2"/>
    </row>
    <row r="35" spans="1:13" ht="91.05" customHeight="1">
      <c r="A35" s="14" t="s">
        <v>291</v>
      </c>
      <c r="B35" s="15" t="s">
        <v>200</v>
      </c>
      <c r="C35" s="15" t="s">
        <v>201</v>
      </c>
      <c r="D35" s="16"/>
      <c r="E35" s="16" t="s">
        <v>202</v>
      </c>
      <c r="F35" s="16" t="s">
        <v>202</v>
      </c>
      <c r="G35" s="12" t="s">
        <v>74</v>
      </c>
      <c r="H35" s="17">
        <v>45743</v>
      </c>
      <c r="I35" s="12" t="s">
        <v>48</v>
      </c>
      <c r="J35" s="12" t="s">
        <v>74</v>
      </c>
      <c r="K35" s="17">
        <v>45748</v>
      </c>
      <c r="L35" s="12" t="s">
        <v>48</v>
      </c>
      <c r="M35" s="14"/>
    </row>
    <row r="36" spans="1:13" ht="108" customHeight="1">
      <c r="A36" s="14" t="s">
        <v>292</v>
      </c>
      <c r="B36" s="14" t="s">
        <v>293</v>
      </c>
      <c r="C36" s="15" t="s">
        <v>294</v>
      </c>
      <c r="D36" s="12" t="s">
        <v>155</v>
      </c>
      <c r="E36" s="16" t="s">
        <v>295</v>
      </c>
      <c r="F36" s="16" t="s">
        <v>295</v>
      </c>
      <c r="G36" s="3" t="s">
        <v>74</v>
      </c>
      <c r="H36" s="17">
        <v>45743</v>
      </c>
      <c r="I36" s="12" t="s">
        <v>48</v>
      </c>
      <c r="J36" s="3" t="s">
        <v>74</v>
      </c>
      <c r="K36" s="17">
        <v>45748</v>
      </c>
      <c r="L36" s="12" t="s">
        <v>48</v>
      </c>
      <c r="M36" s="3"/>
    </row>
    <row r="41" spans="1:13" ht="16.8">
      <c r="A41" s="18"/>
      <c r="B41" s="18"/>
      <c r="C41" s="18"/>
      <c r="D41" s="18"/>
      <c r="E41" s="18"/>
      <c r="F41" s="18"/>
      <c r="G41" s="19"/>
      <c r="H41" s="20"/>
      <c r="I41" s="19"/>
      <c r="J41" s="19"/>
      <c r="K41" s="19"/>
      <c r="L41" s="19"/>
      <c r="M41" s="19"/>
    </row>
  </sheetData>
  <mergeCells count="14">
    <mergeCell ref="A29:M29"/>
    <mergeCell ref="A34:M34"/>
    <mergeCell ref="A26:A28"/>
    <mergeCell ref="B26:B28"/>
    <mergeCell ref="C26:C28"/>
    <mergeCell ref="D26:D28"/>
    <mergeCell ref="E26:E28"/>
    <mergeCell ref="F26:F28"/>
    <mergeCell ref="M26:M28"/>
    <mergeCell ref="B1:F1"/>
    <mergeCell ref="B2:F2"/>
    <mergeCell ref="G26:L26"/>
    <mergeCell ref="G27:I27"/>
    <mergeCell ref="J27:L27"/>
  </mergeCells>
  <dataValidations count="1">
    <dataValidation type="list" allowBlank="1" showErrorMessage="1" promptTitle="dfdf" sqref="G30:G33 G35:G41 J30:J33 J35:J41" xr:uid="{00000000-0002-0000-0800-000000000000}">
      <formula1>"Passed,Untested,Failed,Blocked"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Báo cáo kiểm tra</vt:lpstr>
      <vt:lpstr>Trường hợp kiểm thử</vt:lpstr>
      <vt:lpstr>Đăng nhập</vt:lpstr>
      <vt:lpstr>Đổi mật khẩu</vt:lpstr>
      <vt:lpstr>Trang chủ</vt:lpstr>
      <vt:lpstr>Chi tiết tour</vt:lpstr>
      <vt:lpstr>Xem thông tin cá nhân</vt:lpstr>
      <vt:lpstr>Quản lý phân quyền</vt:lpstr>
      <vt:lpstr>Đăng xuất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Ngoc Thang</dc:creator>
  <cp:lastModifiedBy>Huỳnh Ngọc Thắng</cp:lastModifiedBy>
  <dcterms:created xsi:type="dcterms:W3CDTF">2006-09-16T00:00:00Z</dcterms:created>
  <dcterms:modified xsi:type="dcterms:W3CDTF">2025-05-19T05:02:46Z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0201E81FBECC4DC685962C17C77C4322_12</vt:lpwstr>
  </property>
  <property fmtid="{D5CDD505-2E9C-101B-9397-08002B2CF9AE}" pid="10" name="KSOProductBuildVer">
    <vt:lpwstr>1033-12.2.0.21179</vt:lpwstr>
  </property>
</Properties>
</file>