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macbookpro/Documents/DANTN/DAN/"/>
    </mc:Choice>
  </mc:AlternateContent>
  <xr:revisionPtr revIDLastSave="0" documentId="8_{1AF5296B-4AF9-D242-B90D-2939B1EE38DF}" xr6:coauthVersionLast="47" xr6:coauthVersionMax="47" xr10:uidLastSave="{00000000-0000-0000-0000-000000000000}"/>
  <bookViews>
    <workbookView xWindow="-120" yWindow="500" windowWidth="28920" windowHeight="16000" activeTab="3" xr2:uid="{00000000-000D-0000-FFFF-FFFF00000000}"/>
  </bookViews>
  <sheets>
    <sheet name="Sprint 1" sheetId="1" r:id="rId1"/>
    <sheet name="Sprint 2" sheetId="2" r:id="rId2"/>
    <sheet name="Sprin3" sheetId="5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5" l="1"/>
  <c r="H17" i="5"/>
  <c r="H13" i="5"/>
  <c r="F13" i="2"/>
  <c r="F12" i="2"/>
  <c r="F11" i="2"/>
  <c r="F10" i="2"/>
  <c r="E12" i="1"/>
  <c r="G13" i="5"/>
  <c r="G14" i="5"/>
  <c r="H16" i="5"/>
  <c r="H15" i="5"/>
  <c r="H14" i="5"/>
  <c r="G17" i="5"/>
  <c r="G16" i="5"/>
  <c r="E10" i="2"/>
  <c r="E12" i="2"/>
  <c r="E13" i="2"/>
  <c r="F14" i="2"/>
  <c r="E14" i="2"/>
  <c r="E11" i="2"/>
  <c r="E14" i="1"/>
  <c r="F15" i="1"/>
  <c r="E11" i="1"/>
  <c r="B4" i="4" s="1"/>
  <c r="F14" i="1"/>
  <c r="E13" i="1"/>
  <c r="F13" i="1"/>
  <c r="E15" i="1"/>
  <c r="F12" i="1"/>
  <c r="E16" i="1" l="1"/>
  <c r="AC109" i="5"/>
  <c r="AB109" i="5"/>
  <c r="AD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H109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H108" i="5"/>
  <c r="G18" i="5" l="1"/>
  <c r="H18" i="5"/>
  <c r="N94" i="2" l="1"/>
  <c r="K94" i="2"/>
  <c r="L94" i="2"/>
  <c r="M94" i="2"/>
  <c r="O94" i="2"/>
  <c r="O105" i="1"/>
  <c r="P105" i="1"/>
  <c r="P104" i="1"/>
  <c r="AA105" i="1"/>
  <c r="F11" i="1" l="1"/>
  <c r="C4" i="4" s="1"/>
  <c r="L93" i="2" l="1"/>
  <c r="L105" i="1"/>
  <c r="L104" i="1"/>
  <c r="K105" i="1"/>
  <c r="R105" i="1"/>
  <c r="S105" i="1"/>
  <c r="S104" i="1"/>
  <c r="U105" i="1"/>
  <c r="V105" i="1"/>
  <c r="V104" i="1"/>
  <c r="AB105" i="1"/>
  <c r="AB104" i="1"/>
  <c r="AD105" i="1"/>
  <c r="AF105" i="1"/>
  <c r="M105" i="1"/>
  <c r="N105" i="1"/>
  <c r="Q105" i="1"/>
  <c r="T105" i="1"/>
  <c r="W105" i="1"/>
  <c r="X105" i="1"/>
  <c r="Y105" i="1"/>
  <c r="Z105" i="1"/>
  <c r="AC105" i="1"/>
  <c r="AE105" i="1"/>
  <c r="AG105" i="1"/>
  <c r="K104" i="1"/>
  <c r="M104" i="1"/>
  <c r="N104" i="1"/>
  <c r="O104" i="1"/>
  <c r="Q104" i="1"/>
  <c r="R104" i="1"/>
  <c r="T104" i="1"/>
  <c r="U104" i="1"/>
  <c r="W104" i="1"/>
  <c r="X104" i="1"/>
  <c r="Y104" i="1"/>
  <c r="Z104" i="1"/>
  <c r="AA104" i="1"/>
  <c r="AC104" i="1"/>
  <c r="AD104" i="1"/>
  <c r="AE104" i="1"/>
  <c r="AF104" i="1"/>
  <c r="AG104" i="1"/>
  <c r="AD94" i="2"/>
  <c r="AB94" i="2"/>
  <c r="AA94" i="2"/>
  <c r="W94" i="2"/>
  <c r="U94" i="2"/>
  <c r="Q94" i="2"/>
  <c r="P94" i="2"/>
  <c r="P93" i="2"/>
  <c r="R94" i="2"/>
  <c r="S94" i="2"/>
  <c r="AC94" i="2"/>
  <c r="S93" i="2"/>
  <c r="T94" i="2"/>
  <c r="T93" i="2"/>
  <c r="AC93" i="2"/>
  <c r="AD93" i="2"/>
  <c r="AB93" i="2"/>
  <c r="AA93" i="2"/>
  <c r="Z94" i="2"/>
  <c r="Z93" i="2"/>
  <c r="V94" i="2"/>
  <c r="V93" i="2"/>
  <c r="R93" i="2"/>
  <c r="O93" i="2"/>
  <c r="X94" i="2"/>
  <c r="Y94" i="2"/>
  <c r="K93" i="2"/>
  <c r="M93" i="2"/>
  <c r="N93" i="2"/>
  <c r="Q93" i="2"/>
  <c r="U93" i="2"/>
  <c r="W93" i="2"/>
  <c r="X93" i="2"/>
  <c r="Y93" i="2"/>
  <c r="J94" i="2"/>
  <c r="J93" i="2"/>
  <c r="H94" i="2"/>
  <c r="H93" i="2"/>
  <c r="H105" i="1"/>
  <c r="H104" i="1"/>
  <c r="J105" i="1"/>
  <c r="J104" i="1"/>
  <c r="J4" i="4" l="1"/>
  <c r="H4" i="4"/>
  <c r="F5" i="4"/>
  <c r="D5" i="4"/>
  <c r="B5" i="4"/>
  <c r="B7" i="4" s="1"/>
  <c r="K5" i="4"/>
  <c r="I5" i="4"/>
  <c r="K4" i="4"/>
  <c r="I4" i="4"/>
  <c r="G5" i="4"/>
  <c r="G4" i="4"/>
  <c r="E5" i="4"/>
  <c r="E4" i="4"/>
  <c r="C5" i="4"/>
  <c r="C7" i="4" s="1"/>
  <c r="J5" i="4"/>
  <c r="H5" i="4"/>
  <c r="F4" i="4"/>
  <c r="D4" i="4"/>
  <c r="K7" i="4" l="1"/>
  <c r="J7" i="4"/>
  <c r="I7" i="4"/>
  <c r="G7" i="4"/>
  <c r="H7" i="4"/>
  <c r="E7" i="4"/>
  <c r="F11" i="4" s="1"/>
  <c r="F7" i="4"/>
  <c r="D7" i="4"/>
  <c r="F15" i="2"/>
  <c r="E15" i="2"/>
  <c r="F16" i="1"/>
  <c r="F10" i="4" l="1"/>
</calcChain>
</file>

<file path=xl/sharedStrings.xml><?xml version="1.0" encoding="utf-8"?>
<sst xmlns="http://schemas.openxmlformats.org/spreadsheetml/2006/main" count="571" uniqueCount="240">
  <si>
    <t>End date:</t>
  </si>
  <si>
    <t>Start date:</t>
  </si>
  <si>
    <t>Module name:</t>
  </si>
  <si>
    <t>Project name:</t>
  </si>
  <si>
    <t>Sprint 1</t>
  </si>
  <si>
    <t>SPRINT 1 REPORT</t>
  </si>
  <si>
    <t>No</t>
  </si>
  <si>
    <t>Sprint</t>
  </si>
  <si>
    <t>Compoment</t>
  </si>
  <si>
    <t>Task name</t>
  </si>
  <si>
    <t>Responsible Member</t>
  </si>
  <si>
    <t>Thực tế</t>
  </si>
  <si>
    <t>Tổng</t>
  </si>
  <si>
    <t>Họp kế hoạch Sprint</t>
  </si>
  <si>
    <t>Tạo Sprint Backlog 1</t>
  </si>
  <si>
    <t>Tạo tài liệu kiểm thử cho Sprint</t>
  </si>
  <si>
    <t>Giao diện đăng nhập</t>
  </si>
  <si>
    <t>User interface design</t>
  </si>
  <si>
    <t>Thiết kế trường kiểm thử cho đăng nhập</t>
  </si>
  <si>
    <t>Review all test case of sprint 1</t>
  </si>
  <si>
    <t>Review all user interfaces of sprint 1</t>
  </si>
  <si>
    <t>Design test case</t>
  </si>
  <si>
    <t>Thiết kê front-end cho đăng nhập</t>
  </si>
  <si>
    <t>Code back-end cho đăng nhập</t>
  </si>
  <si>
    <t xml:space="preserve">Integrate code </t>
  </si>
  <si>
    <t>Coding</t>
  </si>
  <si>
    <t>Kiểm tra đăng nhập</t>
  </si>
  <si>
    <t>Testing</t>
  </si>
  <si>
    <t>Sửa lỗi đăng nhập</t>
  </si>
  <si>
    <t>Fix Bug</t>
  </si>
  <si>
    <t>Kiểm tra lại quên mật khẩu</t>
  </si>
  <si>
    <t>Sprint 1 review meeting</t>
  </si>
  <si>
    <t>Sprint 1 retrospective</t>
  </si>
  <si>
    <t>Release Sprint 1</t>
  </si>
  <si>
    <t>Sprint 2</t>
  </si>
  <si>
    <t>SPRINT 2 REPORT</t>
  </si>
  <si>
    <t>Giao diện giỏ hàng</t>
  </si>
  <si>
    <t>Giao diện tài khoản cá nhân</t>
  </si>
  <si>
    <t>Release Sprint 2</t>
  </si>
  <si>
    <t>Re-testing</t>
  </si>
  <si>
    <t>Kiểm tra lại đăng nhập</t>
  </si>
  <si>
    <t>Thiết kế trường kiểm thử cho giỏ hàng</t>
  </si>
  <si>
    <t>Thiết kê front-end cho giỏ hàng</t>
  </si>
  <si>
    <t>Code back-end cho giỏ hàng</t>
  </si>
  <si>
    <t>Kiểm tra giỏ hàng</t>
  </si>
  <si>
    <t>Thiết kế trường kiểm thử cho tài khoản cá nhân</t>
  </si>
  <si>
    <t>Thiết kê front-end cho tài khoản cá nhân</t>
  </si>
  <si>
    <t>Kiểm tra tài khoản cá nhân</t>
  </si>
  <si>
    <t>Sửa lỗi tài khoản cá nhân</t>
  </si>
  <si>
    <t>Sửa lỗi giỏ hàng</t>
  </si>
  <si>
    <t>Sprint 2 review meeting</t>
  </si>
  <si>
    <t>Sprint 2 retrospective</t>
  </si>
  <si>
    <t>Tạo Sprint Backlog 2</t>
  </si>
  <si>
    <t>Review all user interfaces of sprint 2</t>
  </si>
  <si>
    <t>Review all test case of sprint 2</t>
  </si>
  <si>
    <t>All team</t>
  </si>
  <si>
    <t>Ước tính</t>
  </si>
  <si>
    <t>Thành viên</t>
  </si>
  <si>
    <t>SPRINT BACKLOG REPORT</t>
  </si>
  <si>
    <t>FINAL TOTAL</t>
  </si>
  <si>
    <t>Trước thời hạn</t>
  </si>
  <si>
    <t>Chậm tiến độ</t>
  </si>
  <si>
    <t>Muộn</t>
  </si>
  <si>
    <t>Tăng ca</t>
  </si>
  <si>
    <t>Kết thúc</t>
  </si>
  <si>
    <t>Giao diện đăng xuất</t>
  </si>
  <si>
    <t>Giao diện quên mật khẩu</t>
  </si>
  <si>
    <t>Giao diện quản lý tài khoản</t>
  </si>
  <si>
    <t>Giao diện quản lý danh mục</t>
  </si>
  <si>
    <t>Giao diện quản lý đơn hàng</t>
  </si>
  <si>
    <t>Giao diện quản lý thanh toán</t>
  </si>
  <si>
    <t>Giao diện quản lý marketing</t>
  </si>
  <si>
    <t>Giao diện quản lý thống kê</t>
  </si>
  <si>
    <t>Giao diện quản lý kho</t>
  </si>
  <si>
    <t>Ngọc</t>
  </si>
  <si>
    <t>Thiết kế trường kiểm thử cho đăng xuất</t>
  </si>
  <si>
    <t>Thiết kế trường kiểm thử cho quên mật khẩu</t>
  </si>
  <si>
    <t>Thiết kế trường kiểm thử cho quản lý ltài khoản</t>
  </si>
  <si>
    <t>Thiết kế trường kiểm thử cho quản lý kho</t>
  </si>
  <si>
    <t>Thiết kế trường kiểm thử cho quản danh mục</t>
  </si>
  <si>
    <t>Thiết kế trường kiểm thử cho quản lý đơn hàng</t>
  </si>
  <si>
    <t>Thiết kế trường kiểm thử cho quản lý thanh toán</t>
  </si>
  <si>
    <t>Thiết kế trường kiểm thử cho makerting</t>
  </si>
  <si>
    <t>Thiết kế trường kiểm thử cho quản lý thống kê</t>
  </si>
  <si>
    <t>Hưng</t>
  </si>
  <si>
    <t>Thiết kê front-end cho đăng xuất</t>
  </si>
  <si>
    <t>Code back-end cho cho đăng xuất</t>
  </si>
  <si>
    <t>Thiết kê front-end quên mật khẩu</t>
  </si>
  <si>
    <t>Code back-end cho quên mật khẩu</t>
  </si>
  <si>
    <t>Thiết kê front-end quản lý tài khoản</t>
  </si>
  <si>
    <t>Code back-end choquản lý tài khoản</t>
  </si>
  <si>
    <t>Thiết kê front-end cho quản lý kho</t>
  </si>
  <si>
    <t>Code back-end cho quản lý kho</t>
  </si>
  <si>
    <t>Thiết kê front-end cho quản lý danh mục</t>
  </si>
  <si>
    <t>Code back-end cho quản lý danh mục</t>
  </si>
  <si>
    <t>Thiết kê front-end cho quản lý đơn hàng</t>
  </si>
  <si>
    <t>Code back-end cho quản lý đơn hàng</t>
  </si>
  <si>
    <t>Thiết kê front-end cho quản lý thanh toán</t>
  </si>
  <si>
    <t>Code back-end cho quản lý thanh toán</t>
  </si>
  <si>
    <t>Thiết kê front-end cho quản lý marketing</t>
  </si>
  <si>
    <t>Code back-end cho quản lý marketing</t>
  </si>
  <si>
    <t>Thiết kê front-end cho quản lý thống kê</t>
  </si>
  <si>
    <t>Code back-end cho quản lý thống kê</t>
  </si>
  <si>
    <t>Hưng,Trường</t>
  </si>
  <si>
    <t>Kiểm tra  đăng xuất</t>
  </si>
  <si>
    <t>Kiểm tra quên mật khẩu</t>
  </si>
  <si>
    <t>Kiểm tra  quản lý tài khoản</t>
  </si>
  <si>
    <t>Kiểm tra quản lý lkho</t>
  </si>
  <si>
    <t>Kiểm tra quản lý danh mục</t>
  </si>
  <si>
    <t>Kiểm tra quản lý đơn hàng</t>
  </si>
  <si>
    <t>Kiểm tra quản lý thanh toán</t>
  </si>
  <si>
    <t>Kiểm tra quản lý marketing</t>
  </si>
  <si>
    <t>Kiểm tra quản lý thống kê</t>
  </si>
  <si>
    <t>Sửa lỗi  đăng xuất</t>
  </si>
  <si>
    <t>Sửa lỗi quên mật khẩu</t>
  </si>
  <si>
    <t>Sửa lỗi quản lý tài khoản</t>
  </si>
  <si>
    <t>Sửa lỗi quản lý kho</t>
  </si>
  <si>
    <t>Sửa lỗi quản lý danh mục</t>
  </si>
  <si>
    <t>Sửa lỗi quản lý đơn hàng</t>
  </si>
  <si>
    <t>Sửa lỗi quản lý thanh toán</t>
  </si>
  <si>
    <t>Sửa lỗi quản lý marketing</t>
  </si>
  <si>
    <t>Kiểm tra  quản lý thống kê</t>
  </si>
  <si>
    <t>Trường</t>
  </si>
  <si>
    <t>Kiểm tra lại quản lý tài khoản</t>
  </si>
  <si>
    <t>Kiểm tra lại quản lý lkho</t>
  </si>
  <si>
    <t>Kiểm tra lại quản lý danh mục</t>
  </si>
  <si>
    <t>Kiểm tra lại quản lý đơn hàng</t>
  </si>
  <si>
    <t>Kiểm tra lại quản lý thanh toán</t>
  </si>
  <si>
    <t>Kiểm tra lại quản lý marketing</t>
  </si>
  <si>
    <t>Kiểm tra lại quản lý thống kê</t>
  </si>
  <si>
    <t>Kiểm tra lại đăng xuất</t>
  </si>
  <si>
    <t>Giao diện quản lý khách hàng</t>
  </si>
  <si>
    <t>Giao diện quản lý sản phẩm</t>
  </si>
  <si>
    <t>Giao diện giao dịch</t>
  </si>
  <si>
    <t>Giao diện mã giảm giá</t>
  </si>
  <si>
    <t>Giao diện hỗ trợ khách hàng</t>
  </si>
  <si>
    <t>Hải</t>
  </si>
  <si>
    <t>Thiết kế trường kiểm thử cho quản lý khách hàng</t>
  </si>
  <si>
    <t>Thiết kế trường kiểm thử cho quản lý sản phẩm</t>
  </si>
  <si>
    <t>Thiết kế trường kiểm thử cho mã giảm giá</t>
  </si>
  <si>
    <t>Thiết kế trường kiểm thử cho hỗ trợ khách hàng</t>
  </si>
  <si>
    <t>Thiết kê front-end cho quên mật khẩu</t>
  </si>
  <si>
    <t>Code back-end cho quản lý khách hàng</t>
  </si>
  <si>
    <t>Thiết kê front-end cho quản lý khách hàng</t>
  </si>
  <si>
    <t>Thiết kê front-end cho quản lý sản phẩm</t>
  </si>
  <si>
    <t>Code back-end cho quản lý sản phẩm</t>
  </si>
  <si>
    <t>Thiết kế trường kiểm thử cho giao dịch</t>
  </si>
  <si>
    <t>Thiết kê front-end cho quản lý giao dịch</t>
  </si>
  <si>
    <t>Code back-end cho quản lý giao dịch</t>
  </si>
  <si>
    <t>Thiết kê front-end cho mã giảm giá</t>
  </si>
  <si>
    <t>Code back-end cho mã  giảm giá</t>
  </si>
  <si>
    <t>Kiểm tra quản lý khách hàng</t>
  </si>
  <si>
    <t>Kiểm tracho quản lý sản phẩm</t>
  </si>
  <si>
    <t>Kiểm tra cho quản lý giao dịch</t>
  </si>
  <si>
    <t>Kiểm tracho quản lý đơn hàng</t>
  </si>
  <si>
    <t>Kiểm tra cho mã giảm giá</t>
  </si>
  <si>
    <t>Kiểm tra cho hỗ trợ khách hàng</t>
  </si>
  <si>
    <t>Hưng, hải</t>
  </si>
  <si>
    <t>Sửa lỗi quản lý sản phẩm</t>
  </si>
  <si>
    <t>Sửa lỗi quản lý khách hàng</t>
  </si>
  <si>
    <t>Sửa lỗi cho quản lý giao dịch</t>
  </si>
  <si>
    <t>Sửa lỗi cho quản lý đơn hàng</t>
  </si>
  <si>
    <t>Mạnh</t>
  </si>
  <si>
    <t>Sửa lỗi  mã giảm giá</t>
  </si>
  <si>
    <t>Kiểm tra lại quản lý khách hàng</t>
  </si>
  <si>
    <t>Kiểm tra lại quản lý sản phẩm</t>
  </si>
  <si>
    <t>Kiểm tra lại quản lý giao dịch</t>
  </si>
  <si>
    <t>Kiểm tra lại mã giảm giá</t>
  </si>
  <si>
    <t>Sửa lỗi hỗ trợ khách hàng</t>
  </si>
  <si>
    <t>Kiểm tra lại hỗ trợ khách hàng</t>
  </si>
  <si>
    <t>Sprint 3</t>
  </si>
  <si>
    <t>Tạo Sprint Backlog 3</t>
  </si>
  <si>
    <t>Review all user interfaces of sprint 3</t>
  </si>
  <si>
    <t>Sprint 3 review meeting</t>
  </si>
  <si>
    <t>Sprint 3 retrospective</t>
  </si>
  <si>
    <t>25/04/2025</t>
  </si>
  <si>
    <t>26/04/2025</t>
  </si>
  <si>
    <t>27/04/2025</t>
  </si>
  <si>
    <t>28/04/2025</t>
  </si>
  <si>
    <t>29/04/2025</t>
  </si>
  <si>
    <t>30/04/2025</t>
  </si>
  <si>
    <t>15/04/2025</t>
  </si>
  <si>
    <t>14/04/2025</t>
  </si>
  <si>
    <t>13/04/2025</t>
  </si>
  <si>
    <t>Giao diện đăng kí</t>
  </si>
  <si>
    <t>Giao diện mua sắm</t>
  </si>
  <si>
    <t>Giao diện hướng dẫn chọn size</t>
  </si>
  <si>
    <t xml:space="preserve">Giao diện chăm sóc khách hàng </t>
  </si>
  <si>
    <t>Giao diện thanh toán</t>
  </si>
  <si>
    <t>Thiết kế trường kiểm thử cho đăng kí</t>
  </si>
  <si>
    <t>Thiết kế trường kiểm thử cho mua sắm</t>
  </si>
  <si>
    <t>Thiết kế trường kiểm thử cho hướng dẫn chọn size</t>
  </si>
  <si>
    <t xml:space="preserve">Thiết kế trường kiểm thử cho chăm sóc khách hàng </t>
  </si>
  <si>
    <t>Thiết kê front-end cho đăng kí</t>
  </si>
  <si>
    <t>Code back-end cho đăng kí</t>
  </si>
  <si>
    <t>Code back-end cho qquên mật khẩu</t>
  </si>
  <si>
    <t>Thiết kê front-end cho tmua sắm</t>
  </si>
  <si>
    <t>Code back-end cho quản lý mua sắm</t>
  </si>
  <si>
    <t>Thiết kê front-end cho hướng dẫn chọn size</t>
  </si>
  <si>
    <t>Code back-end cho hướng dẫn chọn size</t>
  </si>
  <si>
    <t xml:space="preserve">Thiết kê front-end cho chăm sóc khách hàng </t>
  </si>
  <si>
    <t xml:space="preserve">Code back-end cho chăm sóc khách hàng </t>
  </si>
  <si>
    <t>Thiết kế trường kiểm thử cho thanh toán</t>
  </si>
  <si>
    <t>Code back-end cho thanh toán</t>
  </si>
  <si>
    <t>Code back-end cho ài khoản cá nhân</t>
  </si>
  <si>
    <t>Thiết kê front-end cho thanh toán</t>
  </si>
  <si>
    <t>Mạnh, Hải</t>
  </si>
  <si>
    <t>Kiểm tra đăng kí</t>
  </si>
  <si>
    <t>Kiểm tra mua sắm</t>
  </si>
  <si>
    <t>Kiểm tra hướng dẫn chọn size</t>
  </si>
  <si>
    <t xml:space="preserve">Kiểm trachăm sóc khách hàng </t>
  </si>
  <si>
    <t>Kiểm tra thanh toán</t>
  </si>
  <si>
    <t>Sửa lỗi đănng nhập</t>
  </si>
  <si>
    <t>Sửa lỗi đănng kí</t>
  </si>
  <si>
    <t>Sửa lỗi tra mua sắm</t>
  </si>
  <si>
    <t>Sửa lỗi hướng dẫn chọn size</t>
  </si>
  <si>
    <t xml:space="preserve">Sửa lỗi chăm sóc khách hàng </t>
  </si>
  <si>
    <t>Sửa lỗi thanh toán</t>
  </si>
  <si>
    <t>Kiểm tra lại đăng kí</t>
  </si>
  <si>
    <t>Kiểm tra lại  quên mật khẩu</t>
  </si>
  <si>
    <t>Kiểm tra lại tra mua sắm</t>
  </si>
  <si>
    <t>Kiểm tra lại  giỏ hàng</t>
  </si>
  <si>
    <t>Kiểm tra lại  hướng dẫn chọn size</t>
  </si>
  <si>
    <t xml:space="preserve">Kiểm tra lại  chăm sóc khách hàng </t>
  </si>
  <si>
    <t>Kiểm tra lại  thanh toán</t>
  </si>
  <si>
    <t>Kiểm tra lại  tài khoản cá nhân</t>
  </si>
  <si>
    <t>Ngoc</t>
  </si>
  <si>
    <t>Phạm Nguyễn Quốc Hưng</t>
  </si>
  <si>
    <t>Lê Duy Ngọc</t>
  </si>
  <si>
    <t>Lê Quang Trường</t>
  </si>
  <si>
    <t>Võ Công Mạnh</t>
  </si>
  <si>
    <t>Phạm Xuân Hải</t>
  </si>
  <si>
    <t>Xây dựng website kinh doanh thời trang 
tích hợp ai chatbox để tư vấn khách hàng</t>
  </si>
  <si>
    <t>Hải, Hưng</t>
  </si>
  <si>
    <t>Mạnh, Trường</t>
  </si>
  <si>
    <t>Mạnh, Hưng</t>
  </si>
  <si>
    <t>Ngoc, Hưng</t>
  </si>
  <si>
    <t xml:space="preserve"> Hưng</t>
  </si>
  <si>
    <t>Sprimt3</t>
  </si>
  <si>
    <t>SPRINT 3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</si>
</sst>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71" formatCode="[$-1010000]d/m/yyyy;@"/>
  </numFmts>
  <fonts count="6" x14ac:knownFonts="1"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8"/>
      <name val="Calibri"/>
      <family val="2"/>
      <charset val="163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2" xfId="0" applyFont="1" applyBorder="1"/>
    <xf numFmtId="14" fontId="1" fillId="0" borderId="2" xfId="0" applyNumberFormat="1" applyFont="1" applyBorder="1" applyAlignment="1">
      <alignment horizontal="left"/>
    </xf>
    <xf numFmtId="0" fontId="2" fillId="5" borderId="2" xfId="0" applyFont="1" applyFill="1" applyBorder="1"/>
    <xf numFmtId="0" fontId="2" fillId="7" borderId="2" xfId="0" applyFont="1" applyFill="1" applyBorder="1" applyAlignment="1">
      <alignment horizontal="center"/>
    </xf>
    <xf numFmtId="164" fontId="2" fillId="0" borderId="0" xfId="0" applyNumberFormat="1" applyFont="1" applyAlignment="1">
      <alignment textRotation="90" wrapText="1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2" borderId="4" xfId="0" applyFont="1" applyFill="1" applyBorder="1"/>
    <xf numFmtId="0" fontId="3" fillId="0" borderId="5" xfId="0" applyFont="1" applyBorder="1" applyAlignment="1">
      <alignment horizontal="left" vertical="center"/>
    </xf>
    <xf numFmtId="0" fontId="1" fillId="9" borderId="6" xfId="0" applyFont="1" applyFill="1" applyBorder="1"/>
    <xf numFmtId="0" fontId="3" fillId="0" borderId="7" xfId="0" applyFont="1" applyBorder="1" applyAlignment="1">
      <alignment horizontal="left" vertical="center" wrapText="1"/>
    </xf>
    <xf numFmtId="0" fontId="1" fillId="3" borderId="6" xfId="0" applyFont="1" applyFill="1" applyBorder="1"/>
    <xf numFmtId="0" fontId="1" fillId="8" borderId="6" xfId="0" applyFont="1" applyFill="1" applyBorder="1"/>
    <xf numFmtId="0" fontId="1" fillId="4" borderId="8" xfId="0" applyFont="1" applyFill="1" applyBorder="1"/>
    <xf numFmtId="0" fontId="3" fillId="0" borderId="10" xfId="0" applyFont="1" applyBorder="1" applyAlignment="1">
      <alignment vertical="center" wrapText="1"/>
    </xf>
    <xf numFmtId="0" fontId="2" fillId="5" borderId="1" xfId="0" applyFont="1" applyFill="1" applyBorder="1"/>
    <xf numFmtId="0" fontId="2" fillId="0" borderId="1" xfId="0" applyFont="1" applyBorder="1" applyAlignment="1">
      <alignment textRotation="90" wrapText="1"/>
    </xf>
    <xf numFmtId="164" fontId="2" fillId="0" borderId="1" xfId="0" applyNumberFormat="1" applyFont="1" applyBorder="1" applyAlignment="1">
      <alignment textRotation="90" wrapText="1"/>
    </xf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2" fillId="12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/>
    </xf>
    <xf numFmtId="0" fontId="1" fillId="11" borderId="6" xfId="0" applyFont="1" applyFill="1" applyBorder="1"/>
    <xf numFmtId="0" fontId="1" fillId="0" borderId="7" xfId="0" applyFont="1" applyBorder="1"/>
    <xf numFmtId="0" fontId="1" fillId="11" borderId="8" xfId="0" applyFont="1" applyFill="1" applyBorder="1"/>
    <xf numFmtId="0" fontId="1" fillId="0" borderId="10" xfId="0" applyFont="1" applyBorder="1"/>
    <xf numFmtId="0" fontId="1" fillId="0" borderId="1" xfId="0" applyFont="1" applyBorder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1" fillId="0" borderId="18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18" xfId="0" applyFont="1" applyBorder="1" applyAlignment="1">
      <alignment vertical="top"/>
    </xf>
    <xf numFmtId="0" fontId="4" fillId="0" borderId="19" xfId="0" applyFont="1" applyBorder="1" applyAlignment="1">
      <alignment vertical="top"/>
    </xf>
    <xf numFmtId="0" fontId="4" fillId="0" borderId="19" xfId="0" applyFont="1" applyBorder="1" applyAlignment="1">
      <alignment horizontal="left"/>
    </xf>
    <xf numFmtId="171" fontId="2" fillId="0" borderId="1" xfId="0" applyNumberFormat="1" applyFont="1" applyBorder="1" applyAlignment="1">
      <alignment textRotation="90" wrapText="1"/>
    </xf>
    <xf numFmtId="0" fontId="3" fillId="0" borderId="0" xfId="0" applyFont="1" applyBorder="1" applyAlignment="1">
      <alignment vertical="center" wrapText="1"/>
    </xf>
    <xf numFmtId="0" fontId="1" fillId="0" borderId="0" xfId="0" applyFont="1" applyFill="1"/>
    <xf numFmtId="0" fontId="1" fillId="0" borderId="21" xfId="0" applyFont="1" applyFill="1" applyBorder="1"/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5" borderId="16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2" xfId="0" applyFont="1" applyBorder="1" applyAlignment="1">
      <alignment wrapText="1"/>
    </xf>
    <xf numFmtId="0" fontId="1" fillId="0" borderId="20" xfId="0" applyFont="1" applyBorder="1" applyAlignment="1">
      <alignment horizontal="left" vertic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F035"/>
      <color rgb="FFCC00CC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1'!$F$104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1'!$G$104:$AG$104</c:f>
              <c:numCache>
                <c:formatCode>General</c:formatCode>
                <c:ptCount val="27"/>
                <c:pt idx="1">
                  <c:v>150</c:v>
                </c:pt>
                <c:pt idx="3">
                  <c:v>155</c:v>
                </c:pt>
                <c:pt idx="4">
                  <c:v>143</c:v>
                </c:pt>
                <c:pt idx="5">
                  <c:v>141</c:v>
                </c:pt>
                <c:pt idx="6">
                  <c:v>139</c:v>
                </c:pt>
                <c:pt idx="7">
                  <c:v>135</c:v>
                </c:pt>
                <c:pt idx="8">
                  <c:v>125</c:v>
                </c:pt>
                <c:pt idx="9">
                  <c:v>119</c:v>
                </c:pt>
                <c:pt idx="10">
                  <c:v>111</c:v>
                </c:pt>
                <c:pt idx="11">
                  <c:v>108</c:v>
                </c:pt>
                <c:pt idx="12">
                  <c:v>99</c:v>
                </c:pt>
                <c:pt idx="13">
                  <c:v>95</c:v>
                </c:pt>
                <c:pt idx="14">
                  <c:v>89</c:v>
                </c:pt>
                <c:pt idx="15">
                  <c:v>85</c:v>
                </c:pt>
                <c:pt idx="16">
                  <c:v>80</c:v>
                </c:pt>
                <c:pt idx="17">
                  <c:v>78</c:v>
                </c:pt>
                <c:pt idx="18">
                  <c:v>66</c:v>
                </c:pt>
                <c:pt idx="19">
                  <c:v>60</c:v>
                </c:pt>
                <c:pt idx="20">
                  <c:v>58</c:v>
                </c:pt>
                <c:pt idx="21">
                  <c:v>50</c:v>
                </c:pt>
                <c:pt idx="22">
                  <c:v>40</c:v>
                </c:pt>
                <c:pt idx="23">
                  <c:v>31</c:v>
                </c:pt>
                <c:pt idx="24">
                  <c:v>28</c:v>
                </c:pt>
                <c:pt idx="25">
                  <c:v>11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0-E443-BA39-C4D685E758EE}"/>
            </c:ext>
          </c:extLst>
        </c:ser>
        <c:ser>
          <c:idx val="1"/>
          <c:order val="1"/>
          <c:tx>
            <c:strRef>
              <c:f>'Sprint 1'!$F$105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1'!$G$105:$AG$105</c:f>
              <c:numCache>
                <c:formatCode>General</c:formatCode>
                <c:ptCount val="27"/>
                <c:pt idx="1">
                  <c:v>155</c:v>
                </c:pt>
                <c:pt idx="3">
                  <c:v>155</c:v>
                </c:pt>
                <c:pt idx="4">
                  <c:v>145</c:v>
                </c:pt>
                <c:pt idx="5">
                  <c:v>141</c:v>
                </c:pt>
                <c:pt idx="6">
                  <c:v>139</c:v>
                </c:pt>
                <c:pt idx="7">
                  <c:v>135</c:v>
                </c:pt>
                <c:pt idx="8">
                  <c:v>125</c:v>
                </c:pt>
                <c:pt idx="9">
                  <c:v>119</c:v>
                </c:pt>
                <c:pt idx="10">
                  <c:v>111</c:v>
                </c:pt>
                <c:pt idx="11">
                  <c:v>109</c:v>
                </c:pt>
                <c:pt idx="12">
                  <c:v>99</c:v>
                </c:pt>
                <c:pt idx="13">
                  <c:v>95</c:v>
                </c:pt>
                <c:pt idx="14">
                  <c:v>89</c:v>
                </c:pt>
                <c:pt idx="15">
                  <c:v>84</c:v>
                </c:pt>
                <c:pt idx="16">
                  <c:v>80</c:v>
                </c:pt>
                <c:pt idx="17">
                  <c:v>78</c:v>
                </c:pt>
                <c:pt idx="18">
                  <c:v>66</c:v>
                </c:pt>
                <c:pt idx="19">
                  <c:v>60</c:v>
                </c:pt>
                <c:pt idx="20">
                  <c:v>60</c:v>
                </c:pt>
                <c:pt idx="21">
                  <c:v>50</c:v>
                </c:pt>
                <c:pt idx="22">
                  <c:v>40</c:v>
                </c:pt>
                <c:pt idx="23">
                  <c:v>30</c:v>
                </c:pt>
                <c:pt idx="24">
                  <c:v>28</c:v>
                </c:pt>
                <c:pt idx="25">
                  <c:v>10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0-E443-BA39-C4D685E7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52864"/>
        <c:axId val="1564306592"/>
      </c:lineChart>
      <c:catAx>
        <c:axId val="21215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06592"/>
        <c:crosses val="autoZero"/>
        <c:auto val="1"/>
        <c:lblAlgn val="ctr"/>
        <c:lblOffset val="100"/>
        <c:noMultiLvlLbl val="0"/>
      </c:catAx>
      <c:valAx>
        <c:axId val="15643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'Sprint 2'!$J$17:$AD$17</c:f>
              <c:numCache>
                <c:formatCode>dd/mm</c:formatCode>
                <c:ptCount val="21"/>
                <c:pt idx="0">
                  <c:v>45752</c:v>
                </c:pt>
                <c:pt idx="1">
                  <c:v>45753</c:v>
                </c:pt>
                <c:pt idx="2">
                  <c:v>45754</c:v>
                </c:pt>
                <c:pt idx="3">
                  <c:v>45755</c:v>
                </c:pt>
                <c:pt idx="4">
                  <c:v>45756</c:v>
                </c:pt>
                <c:pt idx="5">
                  <c:v>45757</c:v>
                </c:pt>
                <c:pt idx="6">
                  <c:v>45758</c:v>
                </c:pt>
                <c:pt idx="7">
                  <c:v>45759</c:v>
                </c:pt>
                <c:pt idx="8">
                  <c:v>45760</c:v>
                </c:pt>
                <c:pt idx="9">
                  <c:v>45761</c:v>
                </c:pt>
                <c:pt idx="10">
                  <c:v>45762</c:v>
                </c:pt>
                <c:pt idx="11">
                  <c:v>45763</c:v>
                </c:pt>
                <c:pt idx="12">
                  <c:v>45764</c:v>
                </c:pt>
                <c:pt idx="13">
                  <c:v>45765</c:v>
                </c:pt>
                <c:pt idx="14">
                  <c:v>45766</c:v>
                </c:pt>
                <c:pt idx="15">
                  <c:v>45767</c:v>
                </c:pt>
                <c:pt idx="16">
                  <c:v>45768</c:v>
                </c:pt>
                <c:pt idx="17">
                  <c:v>45769</c:v>
                </c:pt>
                <c:pt idx="18">
                  <c:v>45770</c:v>
                </c:pt>
                <c:pt idx="19">
                  <c:v>45771</c:v>
                </c:pt>
                <c:pt idx="20">
                  <c:v>45772</c:v>
                </c:pt>
              </c:numCache>
            </c:numRef>
          </c:cat>
          <c:val>
            <c:numRef>
              <c:f>'Sprint 2'!$J$93:$AD$93</c:f>
              <c:numCache>
                <c:formatCode>General</c:formatCode>
                <c:ptCount val="21"/>
                <c:pt idx="0">
                  <c:v>135</c:v>
                </c:pt>
                <c:pt idx="1">
                  <c:v>123</c:v>
                </c:pt>
                <c:pt idx="2">
                  <c:v>121</c:v>
                </c:pt>
                <c:pt idx="3">
                  <c:v>119</c:v>
                </c:pt>
                <c:pt idx="4">
                  <c:v>111</c:v>
                </c:pt>
                <c:pt idx="5">
                  <c:v>104</c:v>
                </c:pt>
                <c:pt idx="6">
                  <c:v>99</c:v>
                </c:pt>
                <c:pt idx="7">
                  <c:v>96</c:v>
                </c:pt>
                <c:pt idx="8">
                  <c:v>88</c:v>
                </c:pt>
                <c:pt idx="9">
                  <c:v>80</c:v>
                </c:pt>
                <c:pt idx="10">
                  <c:v>73</c:v>
                </c:pt>
                <c:pt idx="11">
                  <c:v>69</c:v>
                </c:pt>
                <c:pt idx="12">
                  <c:v>63</c:v>
                </c:pt>
                <c:pt idx="13">
                  <c:v>60</c:v>
                </c:pt>
                <c:pt idx="14">
                  <c:v>51</c:v>
                </c:pt>
                <c:pt idx="15">
                  <c:v>49</c:v>
                </c:pt>
                <c:pt idx="16">
                  <c:v>39</c:v>
                </c:pt>
                <c:pt idx="17">
                  <c:v>29</c:v>
                </c:pt>
                <c:pt idx="18">
                  <c:v>23</c:v>
                </c:pt>
                <c:pt idx="19">
                  <c:v>12</c:v>
                </c:pt>
                <c:pt idx="2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Thực tế</c:v>
                </c15:tx>
              </c15:filteredSeriesTitle>
            </c:ext>
            <c:ext xmlns:c16="http://schemas.microsoft.com/office/drawing/2014/chart" uri="{C3380CC4-5D6E-409C-BE32-E72D297353CC}">
              <c16:uniqueId val="{00000000-F71F-4DAC-984D-F7E15ADE21E8}"/>
            </c:ext>
          </c:extLst>
        </c:ser>
        <c:ser>
          <c:idx val="1"/>
          <c:order val="1"/>
          <c:marker>
            <c:symbol val="none"/>
          </c:marker>
          <c:cat>
            <c:numRef>
              <c:f>'Sprint 2'!$J$17:$AD$17</c:f>
              <c:numCache>
                <c:formatCode>dd/mm</c:formatCode>
                <c:ptCount val="21"/>
                <c:pt idx="0">
                  <c:v>45752</c:v>
                </c:pt>
                <c:pt idx="1">
                  <c:v>45753</c:v>
                </c:pt>
                <c:pt idx="2">
                  <c:v>45754</c:v>
                </c:pt>
                <c:pt idx="3">
                  <c:v>45755</c:v>
                </c:pt>
                <c:pt idx="4">
                  <c:v>45756</c:v>
                </c:pt>
                <c:pt idx="5">
                  <c:v>45757</c:v>
                </c:pt>
                <c:pt idx="6">
                  <c:v>45758</c:v>
                </c:pt>
                <c:pt idx="7">
                  <c:v>45759</c:v>
                </c:pt>
                <c:pt idx="8">
                  <c:v>45760</c:v>
                </c:pt>
                <c:pt idx="9">
                  <c:v>45761</c:v>
                </c:pt>
                <c:pt idx="10">
                  <c:v>45762</c:v>
                </c:pt>
                <c:pt idx="11">
                  <c:v>45763</c:v>
                </c:pt>
                <c:pt idx="12">
                  <c:v>45764</c:v>
                </c:pt>
                <c:pt idx="13">
                  <c:v>45765</c:v>
                </c:pt>
                <c:pt idx="14">
                  <c:v>45766</c:v>
                </c:pt>
                <c:pt idx="15">
                  <c:v>45767</c:v>
                </c:pt>
                <c:pt idx="16">
                  <c:v>45768</c:v>
                </c:pt>
                <c:pt idx="17">
                  <c:v>45769</c:v>
                </c:pt>
                <c:pt idx="18">
                  <c:v>45770</c:v>
                </c:pt>
                <c:pt idx="19">
                  <c:v>45771</c:v>
                </c:pt>
                <c:pt idx="20">
                  <c:v>45772</c:v>
                </c:pt>
              </c:numCache>
            </c:numRef>
          </c:cat>
          <c:val>
            <c:numRef>
              <c:f>'Sprint 2'!$J$94:$AD$94</c:f>
              <c:numCache>
                <c:formatCode>General</c:formatCode>
                <c:ptCount val="21"/>
                <c:pt idx="0">
                  <c:v>135</c:v>
                </c:pt>
                <c:pt idx="1">
                  <c:v>125</c:v>
                </c:pt>
                <c:pt idx="2">
                  <c:v>121</c:v>
                </c:pt>
                <c:pt idx="3">
                  <c:v>117</c:v>
                </c:pt>
                <c:pt idx="4">
                  <c:v>111</c:v>
                </c:pt>
                <c:pt idx="5">
                  <c:v>109</c:v>
                </c:pt>
                <c:pt idx="6">
                  <c:v>99</c:v>
                </c:pt>
                <c:pt idx="7">
                  <c:v>94</c:v>
                </c:pt>
                <c:pt idx="8">
                  <c:v>91</c:v>
                </c:pt>
                <c:pt idx="9">
                  <c:v>81</c:v>
                </c:pt>
                <c:pt idx="10">
                  <c:v>73</c:v>
                </c:pt>
                <c:pt idx="11">
                  <c:v>67</c:v>
                </c:pt>
                <c:pt idx="12">
                  <c:v>63</c:v>
                </c:pt>
                <c:pt idx="13">
                  <c:v>59</c:v>
                </c:pt>
                <c:pt idx="14">
                  <c:v>51</c:v>
                </c:pt>
                <c:pt idx="15">
                  <c:v>49</c:v>
                </c:pt>
                <c:pt idx="16">
                  <c:v>39</c:v>
                </c:pt>
                <c:pt idx="17">
                  <c:v>29</c:v>
                </c:pt>
                <c:pt idx="18">
                  <c:v>23</c:v>
                </c:pt>
                <c:pt idx="19">
                  <c:v>12</c:v>
                </c:pt>
                <c:pt idx="2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Ước Tính</c:v>
                </c15:tx>
              </c15:filteredSeriesTitle>
            </c:ext>
            <c:ext xmlns:c16="http://schemas.microsoft.com/office/drawing/2014/chart" uri="{C3380CC4-5D6E-409C-BE32-E72D297353CC}">
              <c16:uniqueId val="{00000001-F71F-4DAC-984D-F7E15ADE2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5640"/>
        <c:axId val="226296816"/>
      </c:lineChart>
      <c:dateAx>
        <c:axId val="226295640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6816"/>
        <c:crosses val="autoZero"/>
        <c:auto val="1"/>
        <c:lblOffset val="100"/>
        <c:baseTimeUnit val="days"/>
      </c:dateAx>
      <c:valAx>
        <c:axId val="22629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319251</xdr:colOff>
      <xdr:row>109</xdr:row>
      <xdr:rowOff>116855</xdr:rowOff>
    </xdr:from>
    <xdr:to>
      <xdr:col>20</xdr:col>
      <xdr:colOff>158822</xdr:colOff>
      <xdr:row>127</xdr:row>
      <xdr:rowOff>135905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EFBA51-DF84-C834-83EC-2EF82AB3E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1576641</xdr:colOff>
      <xdr:row>102</xdr:row>
      <xdr:rowOff>181411</xdr:rowOff>
    </xdr:from>
    <xdr:to>
      <xdr:col>12</xdr:col>
      <xdr:colOff>301516</xdr:colOff>
      <xdr:row>124</xdr:row>
      <xdr:rowOff>96248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G105"/>
  <sheetViews>
    <sheetView topLeftCell="C1" zoomScale="87" zoomScaleNormal="70" workbookViewId="0">
      <selection activeCell="E11" sqref="E11"/>
    </sheetView>
  </sheetViews>
  <sheetFormatPr baseColWidth="10" defaultColWidth="9.1640625" defaultRowHeight="17" x14ac:dyDescent="0.2"/>
  <cols>
    <col min="1" max="1" width="9.1640625" style="1"/>
    <col min="2" max="2" width="16" style="1" customWidth="1"/>
    <col min="3" max="3" width="20.33203125" style="1" customWidth="1"/>
    <col min="4" max="4" width="54.6640625" style="1" customWidth="1"/>
    <col min="5" max="6" width="11" style="1" customWidth="1"/>
    <col min="7" max="7" width="20.6640625" style="1" customWidth="1"/>
    <col min="8" max="10" width="6.1640625" style="1" customWidth="1"/>
    <col min="11" max="11" width="6" style="1" customWidth="1"/>
    <col min="12" max="15" width="6.1640625" style="1" customWidth="1"/>
    <col min="16" max="16" width="6" style="1" customWidth="1"/>
    <col min="17" max="17" width="6.1640625" style="1" customWidth="1"/>
    <col min="18" max="22" width="6" style="1" customWidth="1"/>
    <col min="23" max="25" width="6.1640625" style="1" customWidth="1"/>
    <col min="26" max="26" width="6" style="1" customWidth="1"/>
    <col min="27" max="27" width="6.1640625" style="1" customWidth="1"/>
    <col min="28" max="28" width="6" style="1" customWidth="1"/>
    <col min="29" max="29" width="5.83203125" style="1" customWidth="1"/>
    <col min="30" max="30" width="6.1640625" style="1" customWidth="1"/>
    <col min="31" max="33" width="6" style="1" customWidth="1"/>
    <col min="34" max="16384" width="9.1640625" style="1"/>
  </cols>
  <sheetData>
    <row r="2" spans="2:7" ht="18" thickBot="1" x14ac:dyDescent="0.25"/>
    <row r="3" spans="2:7" ht="37" thickBot="1" x14ac:dyDescent="0.25">
      <c r="B3" s="42" t="s">
        <v>3</v>
      </c>
      <c r="C3" s="42"/>
      <c r="D3" s="97" t="s">
        <v>232</v>
      </c>
      <c r="F3" s="10"/>
      <c r="G3" s="11" t="s">
        <v>64</v>
      </c>
    </row>
    <row r="4" spans="2:7" ht="19" thickBot="1" x14ac:dyDescent="0.25">
      <c r="B4" s="42" t="s">
        <v>2</v>
      </c>
      <c r="C4" s="42"/>
      <c r="D4" s="3" t="s">
        <v>4</v>
      </c>
      <c r="F4" s="12"/>
      <c r="G4" s="13" t="s">
        <v>63</v>
      </c>
    </row>
    <row r="5" spans="2:7" ht="19" thickBot="1" x14ac:dyDescent="0.25">
      <c r="B5" s="42" t="s">
        <v>1</v>
      </c>
      <c r="C5" s="42"/>
      <c r="D5" s="4">
        <v>45727</v>
      </c>
      <c r="F5" s="14"/>
      <c r="G5" s="13" t="s">
        <v>62</v>
      </c>
    </row>
    <row r="6" spans="2:7" ht="17.25" customHeight="1" thickBot="1" x14ac:dyDescent="0.25">
      <c r="B6" s="42" t="s">
        <v>0</v>
      </c>
      <c r="C6" s="42"/>
      <c r="D6" s="4">
        <v>45736</v>
      </c>
      <c r="F6" s="15"/>
      <c r="G6" s="13" t="s">
        <v>61</v>
      </c>
    </row>
    <row r="7" spans="2:7" ht="24" customHeight="1" thickBot="1" x14ac:dyDescent="0.25">
      <c r="F7" s="16"/>
      <c r="G7" s="17" t="s">
        <v>60</v>
      </c>
    </row>
    <row r="8" spans="2:7" ht="24" customHeight="1" thickBot="1" x14ac:dyDescent="0.25">
      <c r="E8" s="74"/>
      <c r="F8" s="75"/>
      <c r="G8" s="73"/>
    </row>
    <row r="9" spans="2:7" ht="18" thickBot="1" x14ac:dyDescent="0.25">
      <c r="C9" s="43" t="s">
        <v>5</v>
      </c>
      <c r="D9" s="43"/>
      <c r="E9" s="43"/>
      <c r="F9" s="44"/>
    </row>
    <row r="10" spans="2:7" ht="18" thickBot="1" x14ac:dyDescent="0.25">
      <c r="C10" s="6" t="s">
        <v>6</v>
      </c>
      <c r="D10" s="6" t="s">
        <v>57</v>
      </c>
      <c r="E10" s="6" t="s">
        <v>11</v>
      </c>
      <c r="F10" s="6" t="s">
        <v>56</v>
      </c>
    </row>
    <row r="11" spans="2:7" ht="18" thickBot="1" x14ac:dyDescent="0.25">
      <c r="C11" s="8">
        <v>1</v>
      </c>
      <c r="D11" s="3" t="s">
        <v>227</v>
      </c>
      <c r="E11" s="3">
        <f ca="1">SUMIF($F$19:$G$103,"Hưng",$H$19:$H$103)+SUMIF($F$19:$G$103,"All team",$H$19:$H$103)/5</f>
        <v>22.2</v>
      </c>
      <c r="F11" s="3">
        <f ca="1">SUMIF($F$19:$G$103,"Minh",$I$19:$I$103)+SUMIF($F$19:$G$103,"All team",$I$19:$I$103)/5</f>
        <v>13.6</v>
      </c>
    </row>
    <row r="12" spans="2:7" ht="18" thickBot="1" x14ac:dyDescent="0.25">
      <c r="C12" s="8">
        <v>2</v>
      </c>
      <c r="D12" s="3" t="s">
        <v>228</v>
      </c>
      <c r="E12" s="3">
        <f ca="1">SUMIF($F$19:$G$103,"Ngọc",$H$19:$H$103)+SUMIF($F$19:$G$103,"All team",$H$19:$H$103)/5+SUMIF($F$19:$G$103,"Ngọc",$H$19:$H$103)/2</f>
        <v>49.7</v>
      </c>
      <c r="F12" s="3">
        <f ca="1">SUMIF($F$19:$G$103,"Ngọc",$I$19:$I$103)+SUMIF($F$19:$G$103,"All team",$I$19:$I$103)/5+SUMIF($F$19:$G$103,"Ngọc",$I$19:$I$103)/2</f>
        <v>52.6</v>
      </c>
    </row>
    <row r="13" spans="2:7" ht="18" thickBot="1" x14ac:dyDescent="0.25">
      <c r="C13" s="8">
        <v>3</v>
      </c>
      <c r="D13" s="3" t="s">
        <v>229</v>
      </c>
      <c r="E13" s="3">
        <f ca="1">SUMIF($F$19:$G$103,"Trường",$H$19:$H$103)+SUMIF($F$19:$G$103,"All team",$H$19:$H$103)/5+SUMIF($F$19:$G$103,"Trường",$H$19:$H$103)/2</f>
        <v>31.7</v>
      </c>
      <c r="F13" s="3">
        <f ca="1">SUMIF($F$19:$G$103,"Trườngg",$I$19:$I$103)+SUMIF($F$19:$G$103,"All team",$I$19:$I$103)/5+SUMIF($F$19:$G$103,"Trường",$I$19:$I$103)/2</f>
        <v>19.600000000000001</v>
      </c>
    </row>
    <row r="14" spans="2:7" ht="18" thickBot="1" x14ac:dyDescent="0.25">
      <c r="C14" s="8">
        <v>4</v>
      </c>
      <c r="D14" s="3" t="s">
        <v>230</v>
      </c>
      <c r="E14" s="3">
        <f ca="1">SUMIF($F$19:$G$103,"Mạnh",$H$19:$H$103)+SUMIF($F$19:$G$103,"All team",$H$19:$H$103)/5+SUMIF($F$19:$G$103,"Mạnh",$H$19:$H$103)/2</f>
        <v>12.2</v>
      </c>
      <c r="F14" s="3">
        <f ca="1">SUMIF($F$19:$G$103,"Mạnh",$I$19:$I$103)+SUMIF($F$19:$G$103,"All team",$I$19:$I$103)/5+SUMIF($F$19:$G$103,"Mạnh",$I$19:$I$103)/2</f>
        <v>13.6</v>
      </c>
    </row>
    <row r="15" spans="2:7" ht="18" thickBot="1" x14ac:dyDescent="0.25">
      <c r="C15" s="8">
        <v>5</v>
      </c>
      <c r="D15" s="3" t="s">
        <v>231</v>
      </c>
      <c r="E15" s="3">
        <f ca="1">SUMIF($F$19:$G$103,"Bửu",$H$19:$H$103)+SUMIF($F$19:$G$103,"All team",$H$19:$H$103)/5+SUMIF($F$19:$G$103,"Bửu, T.Thắng",$H$19:$H$103)/2</f>
        <v>12.2</v>
      </c>
      <c r="F15" s="3">
        <f ca="1">SUMIF($F$19:$G$103,"Hải",$I$19:$I$103)+SUMIF($F$19:$G$103,"All team",$I$19:$I$103)/5+SUMIF($F$19:$G$103,"Hải",$I$19:$I$103)/2</f>
        <v>13.6</v>
      </c>
    </row>
    <row r="16" spans="2:7" ht="18" thickBot="1" x14ac:dyDescent="0.25">
      <c r="C16" s="43" t="s">
        <v>12</v>
      </c>
      <c r="D16" s="43"/>
      <c r="E16" s="5">
        <f ca="1">SUM(E11:E15)</f>
        <v>128</v>
      </c>
      <c r="F16" s="5">
        <f ca="1">SUM(F11:F15)</f>
        <v>113</v>
      </c>
    </row>
    <row r="18" spans="2:33" ht="62.25" customHeight="1" x14ac:dyDescent="0.2">
      <c r="B18" s="18" t="s">
        <v>7</v>
      </c>
      <c r="C18" s="18" t="s">
        <v>8</v>
      </c>
      <c r="D18" s="45" t="s">
        <v>9</v>
      </c>
      <c r="E18" s="45"/>
      <c r="F18" s="45" t="s">
        <v>10</v>
      </c>
      <c r="G18" s="45"/>
      <c r="H18" s="19" t="s">
        <v>11</v>
      </c>
      <c r="I18" s="19" t="s">
        <v>56</v>
      </c>
      <c r="J18" s="72">
        <v>45660</v>
      </c>
      <c r="K18" s="72">
        <v>45691</v>
      </c>
      <c r="L18" s="72">
        <v>45719</v>
      </c>
      <c r="M18" s="72">
        <v>45750</v>
      </c>
      <c r="N18" s="72">
        <v>45780</v>
      </c>
      <c r="O18" s="72">
        <v>45811</v>
      </c>
      <c r="P18" s="72">
        <v>45841</v>
      </c>
      <c r="Q18" s="72">
        <v>45872</v>
      </c>
      <c r="R18" s="72">
        <v>45903</v>
      </c>
      <c r="S18" s="72">
        <v>45933</v>
      </c>
      <c r="T18" s="72">
        <v>45964</v>
      </c>
      <c r="U18" s="72">
        <v>45994</v>
      </c>
      <c r="V18" s="72">
        <v>45729</v>
      </c>
      <c r="W18" s="72">
        <v>45730</v>
      </c>
      <c r="X18" s="72">
        <v>45731</v>
      </c>
      <c r="Y18" s="72">
        <v>45732</v>
      </c>
      <c r="Z18" s="72">
        <v>45733</v>
      </c>
      <c r="AA18" s="72">
        <v>45734</v>
      </c>
      <c r="AB18" s="72">
        <v>45735</v>
      </c>
      <c r="AC18" s="72">
        <v>45736</v>
      </c>
      <c r="AD18" s="72">
        <v>45737</v>
      </c>
      <c r="AE18" s="72">
        <v>45738</v>
      </c>
      <c r="AF18" s="72">
        <v>45739</v>
      </c>
      <c r="AG18" s="72">
        <v>45740</v>
      </c>
    </row>
    <row r="19" spans="2:33" x14ac:dyDescent="0.2">
      <c r="B19" s="39" t="s">
        <v>4</v>
      </c>
      <c r="C19" s="40" t="s">
        <v>13</v>
      </c>
      <c r="D19" s="40"/>
      <c r="E19" s="40"/>
      <c r="F19" s="38" t="s">
        <v>55</v>
      </c>
      <c r="G19" s="38"/>
      <c r="H19" s="21">
        <v>10</v>
      </c>
      <c r="I19" s="21">
        <v>10</v>
      </c>
      <c r="J19" s="21">
        <v>10</v>
      </c>
      <c r="K19" s="22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</row>
    <row r="20" spans="2:33" x14ac:dyDescent="0.2">
      <c r="B20" s="39"/>
      <c r="C20" s="40" t="s">
        <v>14</v>
      </c>
      <c r="D20" s="40"/>
      <c r="E20" s="40"/>
      <c r="F20" s="38" t="s">
        <v>74</v>
      </c>
      <c r="G20" s="38"/>
      <c r="H20" s="21">
        <v>2</v>
      </c>
      <c r="I20" s="21">
        <v>4</v>
      </c>
      <c r="J20" s="21">
        <v>4</v>
      </c>
      <c r="K20" s="21">
        <v>2</v>
      </c>
      <c r="L20" s="22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</row>
    <row r="21" spans="2:33" x14ac:dyDescent="0.2">
      <c r="B21" s="39"/>
      <c r="C21" s="38"/>
      <c r="D21" s="38"/>
      <c r="E21" s="38"/>
      <c r="F21" s="38"/>
      <c r="G21" s="38"/>
      <c r="H21" s="21"/>
      <c r="I21" s="21"/>
      <c r="J21" s="21"/>
      <c r="K21" s="21"/>
      <c r="L21" s="23">
        <v>2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2:33" x14ac:dyDescent="0.2">
      <c r="B22" s="39"/>
      <c r="C22" s="40" t="s">
        <v>15</v>
      </c>
      <c r="D22" s="40"/>
      <c r="E22" s="40"/>
      <c r="F22" s="38" t="s">
        <v>74</v>
      </c>
      <c r="G22" s="38"/>
      <c r="H22" s="21">
        <v>2</v>
      </c>
      <c r="I22" s="21">
        <v>2</v>
      </c>
      <c r="J22" s="21">
        <v>2</v>
      </c>
      <c r="K22" s="21">
        <v>2</v>
      </c>
      <c r="L22" s="21">
        <v>2</v>
      </c>
      <c r="M22" s="22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</row>
    <row r="23" spans="2:33" x14ac:dyDescent="0.2">
      <c r="B23" s="39"/>
      <c r="C23" s="39" t="s">
        <v>17</v>
      </c>
      <c r="D23" s="67" t="s">
        <v>16</v>
      </c>
      <c r="E23" s="68"/>
      <c r="F23" s="38" t="s">
        <v>84</v>
      </c>
      <c r="G23" s="38"/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2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</row>
    <row r="24" spans="2:33" x14ac:dyDescent="0.2">
      <c r="B24" s="39"/>
      <c r="C24" s="39"/>
      <c r="D24" s="67" t="s">
        <v>65</v>
      </c>
      <c r="E24" s="68"/>
      <c r="F24" s="38" t="s">
        <v>84</v>
      </c>
      <c r="G24" s="38"/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2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</row>
    <row r="25" spans="2:33" x14ac:dyDescent="0.2">
      <c r="B25" s="39"/>
      <c r="C25" s="39"/>
      <c r="D25" s="67" t="s">
        <v>66</v>
      </c>
      <c r="E25" s="68"/>
      <c r="F25" s="38" t="s">
        <v>84</v>
      </c>
      <c r="G25" s="38"/>
      <c r="H25" s="21">
        <v>1</v>
      </c>
      <c r="I25" s="21">
        <v>1</v>
      </c>
      <c r="J25" s="21">
        <v>1</v>
      </c>
      <c r="K25" s="21">
        <v>1</v>
      </c>
      <c r="L25" s="21">
        <v>1</v>
      </c>
      <c r="M25" s="21">
        <v>1</v>
      </c>
      <c r="N25" s="22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</row>
    <row r="26" spans="2:33" x14ac:dyDescent="0.2">
      <c r="B26" s="39"/>
      <c r="C26" s="39"/>
      <c r="D26" s="69" t="s">
        <v>67</v>
      </c>
      <c r="E26" s="70"/>
      <c r="F26" s="38" t="s">
        <v>84</v>
      </c>
      <c r="G26" s="38"/>
      <c r="H26" s="21">
        <v>1</v>
      </c>
      <c r="I26" s="21">
        <v>1</v>
      </c>
      <c r="J26" s="21">
        <v>1</v>
      </c>
      <c r="K26" s="21">
        <v>1</v>
      </c>
      <c r="L26" s="21">
        <v>1</v>
      </c>
      <c r="M26" s="21">
        <v>1</v>
      </c>
      <c r="N26" s="22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</row>
    <row r="27" spans="2:33" x14ac:dyDescent="0.2">
      <c r="B27" s="39"/>
      <c r="C27" s="39"/>
      <c r="D27" s="67" t="s">
        <v>73</v>
      </c>
      <c r="E27" s="68"/>
      <c r="F27" s="38" t="s">
        <v>84</v>
      </c>
      <c r="G27" s="38"/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2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</row>
    <row r="28" spans="2:33" x14ac:dyDescent="0.2">
      <c r="B28" s="39"/>
      <c r="C28" s="39"/>
      <c r="D28" s="67" t="s">
        <v>68</v>
      </c>
      <c r="E28" s="68"/>
      <c r="F28" s="38" t="s">
        <v>84</v>
      </c>
      <c r="G28" s="38"/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2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</row>
    <row r="29" spans="2:33" x14ac:dyDescent="0.2">
      <c r="B29" s="39"/>
      <c r="C29" s="39"/>
      <c r="D29" s="67" t="s">
        <v>69</v>
      </c>
      <c r="E29" s="68"/>
      <c r="F29" s="38" t="s">
        <v>84</v>
      </c>
      <c r="G29" s="38"/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2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</row>
    <row r="30" spans="2:33" x14ac:dyDescent="0.2">
      <c r="B30" s="39"/>
      <c r="C30" s="39"/>
      <c r="D30" s="67" t="s">
        <v>70</v>
      </c>
      <c r="E30" s="68"/>
      <c r="F30" s="38" t="s">
        <v>84</v>
      </c>
      <c r="G30" s="38"/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2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</row>
    <row r="31" spans="2:33" x14ac:dyDescent="0.2">
      <c r="B31" s="39"/>
      <c r="C31" s="39"/>
      <c r="D31" s="67" t="s">
        <v>71</v>
      </c>
      <c r="E31" s="68"/>
      <c r="F31" s="38" t="s">
        <v>84</v>
      </c>
      <c r="G31" s="38"/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2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</row>
    <row r="32" spans="2:33" x14ac:dyDescent="0.2">
      <c r="B32" s="39"/>
      <c r="C32" s="39"/>
      <c r="D32" s="67" t="s">
        <v>72</v>
      </c>
      <c r="E32" s="68"/>
      <c r="F32" s="38" t="s">
        <v>84</v>
      </c>
      <c r="G32" s="38"/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2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>
        <v>0</v>
      </c>
    </row>
    <row r="33" spans="2:33" x14ac:dyDescent="0.2">
      <c r="B33" s="39"/>
      <c r="C33" s="39"/>
      <c r="D33" s="62" t="s">
        <v>20</v>
      </c>
      <c r="E33" s="63"/>
      <c r="F33" s="38" t="s">
        <v>55</v>
      </c>
      <c r="G33" s="38"/>
      <c r="H33" s="21">
        <v>6</v>
      </c>
      <c r="I33" s="21">
        <v>10</v>
      </c>
      <c r="J33" s="21">
        <v>10</v>
      </c>
      <c r="K33" s="21">
        <v>10</v>
      </c>
      <c r="L33" s="21">
        <v>10</v>
      </c>
      <c r="M33" s="21">
        <v>10</v>
      </c>
      <c r="N33" s="21">
        <v>10</v>
      </c>
      <c r="O33" s="21">
        <v>6</v>
      </c>
      <c r="P33" s="22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</row>
    <row r="34" spans="2:33" x14ac:dyDescent="0.2">
      <c r="B34" s="39"/>
      <c r="C34" s="39" t="s">
        <v>21</v>
      </c>
      <c r="D34" s="40" t="s">
        <v>18</v>
      </c>
      <c r="E34" s="40"/>
      <c r="F34" s="38" t="s">
        <v>74</v>
      </c>
      <c r="G34" s="38"/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2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</row>
    <row r="35" spans="2:33" x14ac:dyDescent="0.2">
      <c r="B35" s="39"/>
      <c r="C35" s="39"/>
      <c r="D35" s="40" t="s">
        <v>75</v>
      </c>
      <c r="E35" s="40"/>
      <c r="F35" s="38" t="s">
        <v>74</v>
      </c>
      <c r="G35" s="38"/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2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</row>
    <row r="36" spans="2:33" x14ac:dyDescent="0.2">
      <c r="B36" s="39"/>
      <c r="C36" s="39"/>
      <c r="D36" s="40" t="s">
        <v>76</v>
      </c>
      <c r="E36" s="40"/>
      <c r="F36" s="38" t="s">
        <v>74</v>
      </c>
      <c r="G36" s="38"/>
      <c r="H36" s="21">
        <v>1</v>
      </c>
      <c r="I36" s="21">
        <v>1</v>
      </c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21">
        <v>1</v>
      </c>
      <c r="P36" s="21">
        <v>1</v>
      </c>
      <c r="Q36" s="22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</row>
    <row r="37" spans="2:33" x14ac:dyDescent="0.2">
      <c r="B37" s="39"/>
      <c r="C37" s="39"/>
      <c r="D37" s="40" t="s">
        <v>77</v>
      </c>
      <c r="E37" s="40"/>
      <c r="F37" s="38" t="s">
        <v>74</v>
      </c>
      <c r="G37" s="38"/>
      <c r="H37" s="21">
        <v>1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21">
        <v>1</v>
      </c>
      <c r="Q37" s="22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</row>
    <row r="38" spans="2:33" x14ac:dyDescent="0.2">
      <c r="B38" s="39"/>
      <c r="C38" s="39"/>
      <c r="D38" s="40" t="s">
        <v>78</v>
      </c>
      <c r="E38" s="40"/>
      <c r="F38" s="38" t="s">
        <v>74</v>
      </c>
      <c r="G38" s="38"/>
      <c r="H38" s="21">
        <v>1</v>
      </c>
      <c r="I38" s="21">
        <v>1</v>
      </c>
      <c r="J38" s="21">
        <v>1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2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</row>
    <row r="39" spans="2:33" x14ac:dyDescent="0.2">
      <c r="B39" s="39"/>
      <c r="C39" s="39"/>
      <c r="D39" s="40" t="s">
        <v>79</v>
      </c>
      <c r="E39" s="40"/>
      <c r="F39" s="38" t="s">
        <v>74</v>
      </c>
      <c r="G39" s="38"/>
      <c r="H39" s="21">
        <v>1</v>
      </c>
      <c r="I39" s="21">
        <v>1</v>
      </c>
      <c r="J39" s="21">
        <v>1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2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</row>
    <row r="40" spans="2:33" x14ac:dyDescent="0.2">
      <c r="B40" s="39"/>
      <c r="C40" s="39"/>
      <c r="D40" s="40" t="s">
        <v>80</v>
      </c>
      <c r="E40" s="40"/>
      <c r="F40" s="38" t="s">
        <v>74</v>
      </c>
      <c r="G40" s="38"/>
      <c r="H40" s="21">
        <v>1</v>
      </c>
      <c r="I40" s="21">
        <v>1</v>
      </c>
      <c r="J40" s="21">
        <v>1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2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G40" s="21">
        <v>0</v>
      </c>
    </row>
    <row r="41" spans="2:33" x14ac:dyDescent="0.2">
      <c r="B41" s="39"/>
      <c r="C41" s="39"/>
      <c r="D41" s="40" t="s">
        <v>81</v>
      </c>
      <c r="E41" s="40"/>
      <c r="F41" s="38" t="s">
        <v>74</v>
      </c>
      <c r="G41" s="38"/>
      <c r="H41" s="21">
        <v>1</v>
      </c>
      <c r="I41" s="21">
        <v>1</v>
      </c>
      <c r="J41" s="21">
        <v>1</v>
      </c>
      <c r="K41" s="21">
        <v>1</v>
      </c>
      <c r="L41" s="21">
        <v>1</v>
      </c>
      <c r="M41" s="21">
        <v>1</v>
      </c>
      <c r="N41" s="21">
        <v>1</v>
      </c>
      <c r="O41" s="21">
        <v>1</v>
      </c>
      <c r="P41" s="21">
        <v>1</v>
      </c>
      <c r="Q41" s="22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>
        <v>0</v>
      </c>
      <c r="AD41" s="21">
        <v>0</v>
      </c>
      <c r="AE41" s="21">
        <v>0</v>
      </c>
      <c r="AF41" s="21">
        <v>0</v>
      </c>
      <c r="AG41" s="21">
        <v>0</v>
      </c>
    </row>
    <row r="42" spans="2:33" x14ac:dyDescent="0.2">
      <c r="B42" s="39"/>
      <c r="C42" s="39"/>
      <c r="D42" s="40" t="s">
        <v>82</v>
      </c>
      <c r="E42" s="40"/>
      <c r="F42" s="38" t="s">
        <v>74</v>
      </c>
      <c r="G42" s="38"/>
      <c r="H42" s="21">
        <v>1</v>
      </c>
      <c r="I42" s="21">
        <v>1</v>
      </c>
      <c r="J42" s="21">
        <v>1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1">
        <v>1</v>
      </c>
      <c r="R42" s="22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</row>
    <row r="43" spans="2:33" x14ac:dyDescent="0.2">
      <c r="B43" s="39"/>
      <c r="C43" s="39"/>
      <c r="D43" s="40" t="s">
        <v>83</v>
      </c>
      <c r="E43" s="40"/>
      <c r="F43" s="38" t="s">
        <v>74</v>
      </c>
      <c r="G43" s="38"/>
      <c r="H43" s="21">
        <v>2</v>
      </c>
      <c r="I43" s="21">
        <v>1</v>
      </c>
      <c r="J43" s="21">
        <v>1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1">
        <v>1</v>
      </c>
      <c r="R43" s="22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>
        <v>0</v>
      </c>
    </row>
    <row r="44" spans="2:33" x14ac:dyDescent="0.2">
      <c r="B44" s="39"/>
      <c r="C44" s="39"/>
      <c r="D44" s="40"/>
      <c r="E44" s="40"/>
      <c r="F44" s="38"/>
      <c r="G44" s="38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4">
        <v>1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spans="2:33" x14ac:dyDescent="0.2">
      <c r="B45" s="39"/>
      <c r="C45" s="39"/>
      <c r="D45" s="40" t="s">
        <v>19</v>
      </c>
      <c r="E45" s="40"/>
      <c r="F45" s="38" t="s">
        <v>55</v>
      </c>
      <c r="G45" s="38"/>
      <c r="H45" s="21">
        <v>8</v>
      </c>
      <c r="I45" s="21">
        <v>10</v>
      </c>
      <c r="J45" s="21">
        <v>10</v>
      </c>
      <c r="K45" s="21">
        <v>10</v>
      </c>
      <c r="L45" s="21">
        <v>10</v>
      </c>
      <c r="M45" s="21">
        <v>10</v>
      </c>
      <c r="N45" s="21">
        <v>10</v>
      </c>
      <c r="O45" s="21">
        <v>10</v>
      </c>
      <c r="P45" s="21">
        <v>10</v>
      </c>
      <c r="Q45" s="21">
        <v>10</v>
      </c>
      <c r="R45" s="21">
        <v>8</v>
      </c>
      <c r="S45" s="22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21">
        <v>0</v>
      </c>
    </row>
    <row r="46" spans="2:33" x14ac:dyDescent="0.2">
      <c r="B46" s="39"/>
      <c r="C46" s="39"/>
      <c r="D46" s="40"/>
      <c r="E46" s="40"/>
      <c r="F46" s="38"/>
      <c r="G46" s="38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3">
        <v>2</v>
      </c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 spans="2:33" x14ac:dyDescent="0.2">
      <c r="B47" s="39"/>
      <c r="C47" s="39" t="s">
        <v>25</v>
      </c>
      <c r="D47" s="40" t="s">
        <v>22</v>
      </c>
      <c r="E47" s="40"/>
      <c r="F47" s="38" t="s">
        <v>103</v>
      </c>
      <c r="G47" s="38"/>
      <c r="H47" s="21">
        <v>2</v>
      </c>
      <c r="I47" s="21">
        <v>2</v>
      </c>
      <c r="J47" s="21">
        <v>2</v>
      </c>
      <c r="K47" s="21">
        <v>2</v>
      </c>
      <c r="L47" s="21">
        <v>2</v>
      </c>
      <c r="M47" s="21">
        <v>2</v>
      </c>
      <c r="N47" s="21">
        <v>2</v>
      </c>
      <c r="O47" s="21">
        <v>2</v>
      </c>
      <c r="P47" s="21">
        <v>2</v>
      </c>
      <c r="Q47" s="21">
        <v>2</v>
      </c>
      <c r="R47" s="21">
        <v>2</v>
      </c>
      <c r="S47" s="21">
        <v>2</v>
      </c>
      <c r="T47" s="22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G47" s="21">
        <v>0</v>
      </c>
    </row>
    <row r="48" spans="2:33" x14ac:dyDescent="0.2">
      <c r="B48" s="39"/>
      <c r="C48" s="39"/>
      <c r="D48" s="40" t="s">
        <v>23</v>
      </c>
      <c r="E48" s="40"/>
      <c r="F48" s="38" t="s">
        <v>103</v>
      </c>
      <c r="G48" s="38"/>
      <c r="H48" s="21">
        <v>2</v>
      </c>
      <c r="I48" s="21">
        <v>2</v>
      </c>
      <c r="J48" s="21">
        <v>2</v>
      </c>
      <c r="K48" s="21">
        <v>2</v>
      </c>
      <c r="L48" s="21">
        <v>2</v>
      </c>
      <c r="M48" s="21">
        <v>2</v>
      </c>
      <c r="N48" s="21">
        <v>2</v>
      </c>
      <c r="O48" s="21">
        <v>2</v>
      </c>
      <c r="P48" s="21">
        <v>2</v>
      </c>
      <c r="Q48" s="21">
        <v>2</v>
      </c>
      <c r="R48" s="21">
        <v>2</v>
      </c>
      <c r="S48" s="21">
        <v>2</v>
      </c>
      <c r="T48" s="22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</row>
    <row r="49" spans="2:33" x14ac:dyDescent="0.2">
      <c r="B49" s="39"/>
      <c r="C49" s="39"/>
      <c r="D49" s="67" t="s">
        <v>85</v>
      </c>
      <c r="E49" s="68"/>
      <c r="F49" s="38" t="s">
        <v>103</v>
      </c>
      <c r="G49" s="38"/>
      <c r="H49" s="21">
        <v>3</v>
      </c>
      <c r="I49" s="21">
        <v>2</v>
      </c>
      <c r="J49" s="21">
        <v>2</v>
      </c>
      <c r="K49" s="21">
        <v>2</v>
      </c>
      <c r="L49" s="21">
        <v>2</v>
      </c>
      <c r="M49" s="21">
        <v>2</v>
      </c>
      <c r="N49" s="21">
        <v>2</v>
      </c>
      <c r="O49" s="21">
        <v>2</v>
      </c>
      <c r="P49" s="21">
        <v>2</v>
      </c>
      <c r="Q49" s="21">
        <v>2</v>
      </c>
      <c r="R49" s="21">
        <v>2</v>
      </c>
      <c r="S49" s="21">
        <v>2</v>
      </c>
      <c r="T49" s="21">
        <v>2</v>
      </c>
      <c r="U49" s="22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</row>
    <row r="50" spans="2:33" x14ac:dyDescent="0.2">
      <c r="B50" s="39"/>
      <c r="C50" s="39"/>
      <c r="D50" s="66"/>
      <c r="E50" s="71"/>
      <c r="F50" s="38"/>
      <c r="G50" s="38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4">
        <v>1</v>
      </c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 spans="2:33" x14ac:dyDescent="0.2">
      <c r="B51" s="39"/>
      <c r="C51" s="39"/>
      <c r="D51" s="67" t="s">
        <v>86</v>
      </c>
      <c r="E51" s="68"/>
      <c r="F51" s="38" t="s">
        <v>103</v>
      </c>
      <c r="G51" s="38"/>
      <c r="H51" s="21">
        <v>3</v>
      </c>
      <c r="I51" s="21">
        <v>3</v>
      </c>
      <c r="J51" s="21">
        <v>3</v>
      </c>
      <c r="K51" s="21">
        <v>3</v>
      </c>
      <c r="L51" s="21">
        <v>3</v>
      </c>
      <c r="M51" s="21">
        <v>3</v>
      </c>
      <c r="N51" s="21">
        <v>3</v>
      </c>
      <c r="O51" s="21">
        <v>3</v>
      </c>
      <c r="P51" s="21">
        <v>3</v>
      </c>
      <c r="Q51" s="21">
        <v>3</v>
      </c>
      <c r="R51" s="21">
        <v>3</v>
      </c>
      <c r="S51" s="21">
        <v>3</v>
      </c>
      <c r="T51" s="21">
        <v>3</v>
      </c>
      <c r="U51" s="22">
        <v>0</v>
      </c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 spans="2:33" x14ac:dyDescent="0.2">
      <c r="B52" s="39"/>
      <c r="C52" s="39"/>
      <c r="D52" s="67" t="s">
        <v>87</v>
      </c>
      <c r="E52" s="68"/>
      <c r="F52" s="38" t="s">
        <v>103</v>
      </c>
      <c r="G52" s="38"/>
      <c r="H52" s="21">
        <v>3</v>
      </c>
      <c r="I52" s="21">
        <v>2</v>
      </c>
      <c r="J52" s="21">
        <v>2</v>
      </c>
      <c r="K52" s="21">
        <v>2</v>
      </c>
      <c r="L52" s="21">
        <v>2</v>
      </c>
      <c r="M52" s="21">
        <v>2</v>
      </c>
      <c r="N52" s="21">
        <v>2</v>
      </c>
      <c r="O52" s="21">
        <v>2</v>
      </c>
      <c r="P52" s="21">
        <v>2</v>
      </c>
      <c r="Q52" s="21">
        <v>2</v>
      </c>
      <c r="R52" s="21">
        <v>2</v>
      </c>
      <c r="S52" s="21">
        <v>2</v>
      </c>
      <c r="T52" s="21">
        <v>2</v>
      </c>
      <c r="U52" s="22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</row>
    <row r="53" spans="2:33" x14ac:dyDescent="0.2">
      <c r="B53" s="39"/>
      <c r="C53" s="39"/>
      <c r="D53" s="67" t="s">
        <v>88</v>
      </c>
      <c r="E53" s="68"/>
      <c r="F53" s="38" t="s">
        <v>103</v>
      </c>
      <c r="G53" s="38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4">
        <v>1</v>
      </c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 spans="2:33" x14ac:dyDescent="0.2">
      <c r="B54" s="39"/>
      <c r="C54" s="39"/>
      <c r="D54" s="69" t="s">
        <v>89</v>
      </c>
      <c r="E54" s="70"/>
      <c r="F54" s="38" t="s">
        <v>103</v>
      </c>
      <c r="G54" s="38"/>
      <c r="H54" s="21">
        <v>1</v>
      </c>
      <c r="I54" s="21">
        <v>2</v>
      </c>
      <c r="J54" s="21">
        <v>2</v>
      </c>
      <c r="K54" s="21">
        <v>2</v>
      </c>
      <c r="L54" s="21">
        <v>2</v>
      </c>
      <c r="M54" s="21">
        <v>2</v>
      </c>
      <c r="N54" s="21">
        <v>2</v>
      </c>
      <c r="O54" s="21">
        <v>2</v>
      </c>
      <c r="P54" s="21">
        <v>2</v>
      </c>
      <c r="Q54" s="21">
        <v>2</v>
      </c>
      <c r="R54" s="21">
        <v>2</v>
      </c>
      <c r="S54" s="21">
        <v>2</v>
      </c>
      <c r="T54" s="21">
        <v>2</v>
      </c>
      <c r="U54" s="21">
        <v>1</v>
      </c>
      <c r="V54" s="22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</row>
    <row r="55" spans="2:33" x14ac:dyDescent="0.2">
      <c r="B55" s="39"/>
      <c r="C55" s="39"/>
      <c r="D55" s="69" t="s">
        <v>90</v>
      </c>
      <c r="E55" s="70"/>
      <c r="F55" s="38" t="s">
        <v>103</v>
      </c>
      <c r="G55" s="38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3">
        <v>1</v>
      </c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 spans="2:33" x14ac:dyDescent="0.2">
      <c r="B56" s="39"/>
      <c r="C56" s="39"/>
      <c r="D56" s="67" t="s">
        <v>91</v>
      </c>
      <c r="E56" s="68"/>
      <c r="F56" s="38" t="s">
        <v>103</v>
      </c>
      <c r="G56" s="38"/>
      <c r="H56" s="21">
        <v>3</v>
      </c>
      <c r="I56" s="21">
        <v>2</v>
      </c>
      <c r="J56" s="21">
        <v>2</v>
      </c>
      <c r="K56" s="21">
        <v>2</v>
      </c>
      <c r="L56" s="21">
        <v>2</v>
      </c>
      <c r="M56" s="21">
        <v>2</v>
      </c>
      <c r="N56" s="21">
        <v>2</v>
      </c>
      <c r="O56" s="21">
        <v>2</v>
      </c>
      <c r="P56" s="21">
        <v>2</v>
      </c>
      <c r="Q56" s="21">
        <v>2</v>
      </c>
      <c r="R56" s="21">
        <v>2</v>
      </c>
      <c r="S56" s="21">
        <v>2</v>
      </c>
      <c r="T56" s="21">
        <v>2</v>
      </c>
      <c r="U56" s="21">
        <v>2</v>
      </c>
      <c r="V56" s="22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  <c r="AE56" s="21">
        <v>0</v>
      </c>
      <c r="AF56" s="21">
        <v>0</v>
      </c>
      <c r="AG56" s="21">
        <v>0</v>
      </c>
    </row>
    <row r="57" spans="2:33" x14ac:dyDescent="0.2">
      <c r="B57" s="39"/>
      <c r="C57" s="39"/>
      <c r="D57" s="67" t="s">
        <v>92</v>
      </c>
      <c r="E57" s="68"/>
      <c r="F57" s="38" t="s">
        <v>103</v>
      </c>
      <c r="G57" s="38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4">
        <v>1</v>
      </c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</row>
    <row r="58" spans="2:33" x14ac:dyDescent="0.2">
      <c r="B58" s="39"/>
      <c r="C58" s="39"/>
      <c r="D58" s="67" t="s">
        <v>93</v>
      </c>
      <c r="E58" s="68"/>
      <c r="F58" s="38" t="s">
        <v>103</v>
      </c>
      <c r="G58" s="38"/>
      <c r="H58" s="21">
        <v>2</v>
      </c>
      <c r="I58" s="21">
        <v>2</v>
      </c>
      <c r="J58" s="21">
        <v>2</v>
      </c>
      <c r="K58" s="21">
        <v>2</v>
      </c>
      <c r="L58" s="21">
        <v>2</v>
      </c>
      <c r="M58" s="21">
        <v>2</v>
      </c>
      <c r="N58" s="21">
        <v>2</v>
      </c>
      <c r="O58" s="21">
        <v>2</v>
      </c>
      <c r="P58" s="21">
        <v>2</v>
      </c>
      <c r="Q58" s="21">
        <v>2</v>
      </c>
      <c r="R58" s="21">
        <v>2</v>
      </c>
      <c r="S58" s="21">
        <v>2</v>
      </c>
      <c r="T58" s="21">
        <v>2</v>
      </c>
      <c r="U58" s="21">
        <v>2</v>
      </c>
      <c r="V58" s="21">
        <v>2</v>
      </c>
      <c r="W58" s="22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>
        <v>0</v>
      </c>
    </row>
    <row r="59" spans="2:33" x14ac:dyDescent="0.2">
      <c r="B59" s="39"/>
      <c r="C59" s="39"/>
      <c r="D59" s="67" t="s">
        <v>94</v>
      </c>
      <c r="E59" s="68"/>
      <c r="F59" s="38" t="s">
        <v>103</v>
      </c>
      <c r="G59" s="38"/>
      <c r="H59" s="21">
        <v>2</v>
      </c>
      <c r="I59" s="21">
        <v>2</v>
      </c>
      <c r="J59" s="21">
        <v>2</v>
      </c>
      <c r="K59" s="21">
        <v>2</v>
      </c>
      <c r="L59" s="21">
        <v>2</v>
      </c>
      <c r="M59" s="21">
        <v>2</v>
      </c>
      <c r="N59" s="21">
        <v>2</v>
      </c>
      <c r="O59" s="21">
        <v>2</v>
      </c>
      <c r="P59" s="21">
        <v>2</v>
      </c>
      <c r="Q59" s="21">
        <v>2</v>
      </c>
      <c r="R59" s="21">
        <v>2</v>
      </c>
      <c r="S59" s="21">
        <v>2</v>
      </c>
      <c r="T59" s="21">
        <v>2</v>
      </c>
      <c r="U59" s="21">
        <v>2</v>
      </c>
      <c r="V59" s="21">
        <v>2</v>
      </c>
      <c r="W59" s="22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>
        <v>0</v>
      </c>
    </row>
    <row r="60" spans="2:33" x14ac:dyDescent="0.2">
      <c r="B60" s="39"/>
      <c r="C60" s="39"/>
      <c r="D60" s="67" t="s">
        <v>95</v>
      </c>
      <c r="E60" s="68"/>
      <c r="F60" s="38" t="s">
        <v>103</v>
      </c>
      <c r="G60" s="38"/>
      <c r="H60" s="21">
        <v>4</v>
      </c>
      <c r="I60" s="21">
        <v>4</v>
      </c>
      <c r="J60" s="21">
        <v>4</v>
      </c>
      <c r="K60" s="21">
        <v>4</v>
      </c>
      <c r="L60" s="21">
        <v>4</v>
      </c>
      <c r="M60" s="21">
        <v>4</v>
      </c>
      <c r="N60" s="21">
        <v>4</v>
      </c>
      <c r="O60" s="21">
        <v>4</v>
      </c>
      <c r="P60" s="21">
        <v>4</v>
      </c>
      <c r="Q60" s="21">
        <v>4</v>
      </c>
      <c r="R60" s="21">
        <v>4</v>
      </c>
      <c r="S60" s="21">
        <v>4</v>
      </c>
      <c r="T60" s="21">
        <v>4</v>
      </c>
      <c r="U60" s="21">
        <v>4</v>
      </c>
      <c r="V60" s="21">
        <v>4</v>
      </c>
      <c r="W60" s="21">
        <v>4</v>
      </c>
      <c r="X60" s="21">
        <v>2</v>
      </c>
      <c r="Y60" s="22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>
        <v>0</v>
      </c>
    </row>
    <row r="61" spans="2:33" x14ac:dyDescent="0.2">
      <c r="B61" s="39"/>
      <c r="C61" s="39"/>
      <c r="D61" s="67" t="s">
        <v>96</v>
      </c>
      <c r="E61" s="68"/>
      <c r="F61" s="38" t="s">
        <v>103</v>
      </c>
      <c r="G61" s="38"/>
      <c r="H61" s="21">
        <v>3</v>
      </c>
      <c r="I61" s="21">
        <v>3</v>
      </c>
      <c r="J61" s="21">
        <v>3</v>
      </c>
      <c r="K61" s="21">
        <v>3</v>
      </c>
      <c r="L61" s="21">
        <v>3</v>
      </c>
      <c r="M61" s="21">
        <v>3</v>
      </c>
      <c r="N61" s="21">
        <v>3</v>
      </c>
      <c r="O61" s="21">
        <v>3</v>
      </c>
      <c r="P61" s="21">
        <v>3</v>
      </c>
      <c r="Q61" s="21">
        <v>3</v>
      </c>
      <c r="R61" s="21">
        <v>3</v>
      </c>
      <c r="S61" s="21">
        <v>3</v>
      </c>
      <c r="T61" s="21">
        <v>3</v>
      </c>
      <c r="U61" s="21">
        <v>3</v>
      </c>
      <c r="V61" s="21">
        <v>3</v>
      </c>
      <c r="W61" s="21">
        <v>3</v>
      </c>
      <c r="X61" s="21">
        <v>3</v>
      </c>
      <c r="Y61" s="22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>
        <v>0</v>
      </c>
    </row>
    <row r="62" spans="2:33" x14ac:dyDescent="0.2">
      <c r="B62" s="39"/>
      <c r="C62" s="39"/>
      <c r="D62" s="67" t="s">
        <v>97</v>
      </c>
      <c r="E62" s="68"/>
      <c r="F62" s="38" t="s">
        <v>103</v>
      </c>
      <c r="G62" s="38"/>
      <c r="H62" s="21">
        <v>2</v>
      </c>
      <c r="I62" s="21">
        <v>2</v>
      </c>
      <c r="J62" s="21">
        <v>2</v>
      </c>
      <c r="K62" s="21">
        <v>2</v>
      </c>
      <c r="L62" s="21">
        <v>2</v>
      </c>
      <c r="M62" s="21">
        <v>2</v>
      </c>
      <c r="N62" s="21">
        <v>2</v>
      </c>
      <c r="O62" s="21">
        <v>2</v>
      </c>
      <c r="P62" s="21">
        <v>2</v>
      </c>
      <c r="Q62" s="21">
        <v>2</v>
      </c>
      <c r="R62" s="21">
        <v>2</v>
      </c>
      <c r="S62" s="21">
        <v>2</v>
      </c>
      <c r="T62" s="21">
        <v>2</v>
      </c>
      <c r="U62" s="21">
        <v>2</v>
      </c>
      <c r="V62" s="21">
        <v>2</v>
      </c>
      <c r="W62" s="21">
        <v>2</v>
      </c>
      <c r="X62" s="21">
        <v>2</v>
      </c>
      <c r="Y62" s="22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</row>
    <row r="63" spans="2:33" x14ac:dyDescent="0.2">
      <c r="B63" s="39"/>
      <c r="C63" s="39"/>
      <c r="D63" s="67" t="s">
        <v>98</v>
      </c>
      <c r="E63" s="68"/>
      <c r="F63" s="38" t="s">
        <v>103</v>
      </c>
      <c r="G63" s="38"/>
      <c r="H63" s="21">
        <v>2</v>
      </c>
      <c r="I63" s="21">
        <v>2</v>
      </c>
      <c r="J63" s="21">
        <v>2</v>
      </c>
      <c r="K63" s="21">
        <v>2</v>
      </c>
      <c r="L63" s="21">
        <v>2</v>
      </c>
      <c r="M63" s="21">
        <v>2</v>
      </c>
      <c r="N63" s="21">
        <v>2</v>
      </c>
      <c r="O63" s="21">
        <v>2</v>
      </c>
      <c r="P63" s="21">
        <v>2</v>
      </c>
      <c r="Q63" s="21">
        <v>2</v>
      </c>
      <c r="R63" s="21">
        <v>2</v>
      </c>
      <c r="S63" s="21">
        <v>2</v>
      </c>
      <c r="T63" s="21">
        <v>2</v>
      </c>
      <c r="U63" s="21">
        <v>2</v>
      </c>
      <c r="V63" s="21">
        <v>2</v>
      </c>
      <c r="W63" s="21">
        <v>2</v>
      </c>
      <c r="X63" s="21">
        <v>2</v>
      </c>
      <c r="Y63" s="22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>
        <v>0</v>
      </c>
    </row>
    <row r="64" spans="2:33" x14ac:dyDescent="0.2">
      <c r="B64" s="39"/>
      <c r="C64" s="39"/>
      <c r="D64" s="67" t="s">
        <v>99</v>
      </c>
      <c r="E64" s="68"/>
      <c r="F64" s="38" t="s">
        <v>103</v>
      </c>
      <c r="G64" s="38"/>
      <c r="H64" s="21">
        <v>3</v>
      </c>
      <c r="I64" s="21">
        <v>3</v>
      </c>
      <c r="J64" s="21">
        <v>3</v>
      </c>
      <c r="K64" s="21">
        <v>3</v>
      </c>
      <c r="L64" s="21">
        <v>3</v>
      </c>
      <c r="M64" s="21">
        <v>3</v>
      </c>
      <c r="N64" s="21">
        <v>3</v>
      </c>
      <c r="O64" s="21">
        <v>3</v>
      </c>
      <c r="P64" s="21">
        <v>3</v>
      </c>
      <c r="Q64" s="21">
        <v>3</v>
      </c>
      <c r="R64" s="21">
        <v>3</v>
      </c>
      <c r="S64" s="21">
        <v>3</v>
      </c>
      <c r="T64" s="21">
        <v>3</v>
      </c>
      <c r="U64" s="21">
        <v>3</v>
      </c>
      <c r="V64" s="21">
        <v>3</v>
      </c>
      <c r="W64" s="21">
        <v>3</v>
      </c>
      <c r="X64" s="21">
        <v>3</v>
      </c>
      <c r="Y64" s="22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</row>
    <row r="65" spans="2:33" x14ac:dyDescent="0.2">
      <c r="B65" s="39"/>
      <c r="C65" s="39"/>
      <c r="D65" s="67" t="s">
        <v>100</v>
      </c>
      <c r="E65" s="68"/>
      <c r="F65" s="38" t="s">
        <v>103</v>
      </c>
      <c r="G65" s="38"/>
      <c r="H65" s="21">
        <v>2</v>
      </c>
      <c r="I65" s="21">
        <v>2</v>
      </c>
      <c r="J65" s="21">
        <v>2</v>
      </c>
      <c r="K65" s="21">
        <v>2</v>
      </c>
      <c r="L65" s="21">
        <v>2</v>
      </c>
      <c r="M65" s="21">
        <v>2</v>
      </c>
      <c r="N65" s="21">
        <v>2</v>
      </c>
      <c r="O65" s="21">
        <v>2</v>
      </c>
      <c r="P65" s="21">
        <v>2</v>
      </c>
      <c r="Q65" s="21">
        <v>2</v>
      </c>
      <c r="R65" s="21">
        <v>2</v>
      </c>
      <c r="S65" s="21">
        <v>2</v>
      </c>
      <c r="T65" s="21">
        <v>2</v>
      </c>
      <c r="U65" s="21">
        <v>2</v>
      </c>
      <c r="V65" s="21">
        <v>2</v>
      </c>
      <c r="W65" s="21">
        <v>2</v>
      </c>
      <c r="X65" s="21">
        <v>2</v>
      </c>
      <c r="Y65" s="21">
        <v>2</v>
      </c>
      <c r="Z65" s="22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</row>
    <row r="66" spans="2:33" x14ac:dyDescent="0.2">
      <c r="B66" s="39"/>
      <c r="C66" s="39"/>
      <c r="D66" s="67" t="s">
        <v>101</v>
      </c>
      <c r="E66" s="68"/>
      <c r="F66" s="38" t="s">
        <v>103</v>
      </c>
      <c r="G66" s="38"/>
      <c r="H66" s="21">
        <v>2</v>
      </c>
      <c r="I66" s="21">
        <v>2</v>
      </c>
      <c r="J66" s="21">
        <v>2</v>
      </c>
      <c r="K66" s="21">
        <v>2</v>
      </c>
      <c r="L66" s="21">
        <v>2</v>
      </c>
      <c r="M66" s="21">
        <v>2</v>
      </c>
      <c r="N66" s="21">
        <v>2</v>
      </c>
      <c r="O66" s="21">
        <v>2</v>
      </c>
      <c r="P66" s="21">
        <v>2</v>
      </c>
      <c r="Q66" s="21">
        <v>2</v>
      </c>
      <c r="R66" s="21">
        <v>2</v>
      </c>
      <c r="S66" s="21">
        <v>2</v>
      </c>
      <c r="T66" s="21">
        <v>2</v>
      </c>
      <c r="U66" s="21">
        <v>2</v>
      </c>
      <c r="V66" s="21">
        <v>2</v>
      </c>
      <c r="W66" s="21">
        <v>2</v>
      </c>
      <c r="X66" s="21">
        <v>2</v>
      </c>
      <c r="Y66" s="21">
        <v>2</v>
      </c>
      <c r="Z66" s="22">
        <v>0</v>
      </c>
      <c r="AA66" s="21">
        <v>0</v>
      </c>
      <c r="AB66" s="21">
        <v>0</v>
      </c>
      <c r="AC66" s="21">
        <v>0</v>
      </c>
      <c r="AD66" s="21">
        <v>0</v>
      </c>
      <c r="AE66" s="21">
        <v>0</v>
      </c>
      <c r="AF66" s="21">
        <v>0</v>
      </c>
      <c r="AG66" s="21">
        <v>0</v>
      </c>
    </row>
    <row r="67" spans="2:33" x14ac:dyDescent="0.2">
      <c r="B67" s="39"/>
      <c r="C67" s="39"/>
      <c r="D67" s="67" t="s">
        <v>102</v>
      </c>
      <c r="E67" s="68"/>
      <c r="F67" s="38" t="s">
        <v>103</v>
      </c>
      <c r="G67" s="38"/>
      <c r="H67" s="21">
        <v>2</v>
      </c>
      <c r="I67" s="21">
        <v>2</v>
      </c>
      <c r="J67" s="21">
        <v>2</v>
      </c>
      <c r="K67" s="21">
        <v>2</v>
      </c>
      <c r="L67" s="21">
        <v>2</v>
      </c>
      <c r="M67" s="21">
        <v>2</v>
      </c>
      <c r="N67" s="21">
        <v>2</v>
      </c>
      <c r="O67" s="21">
        <v>2</v>
      </c>
      <c r="P67" s="21">
        <v>2</v>
      </c>
      <c r="Q67" s="21">
        <v>2</v>
      </c>
      <c r="R67" s="21">
        <v>2</v>
      </c>
      <c r="S67" s="21">
        <v>2</v>
      </c>
      <c r="T67" s="21">
        <v>2</v>
      </c>
      <c r="U67" s="21">
        <v>2</v>
      </c>
      <c r="V67" s="21">
        <v>2</v>
      </c>
      <c r="W67" s="21">
        <v>2</v>
      </c>
      <c r="X67" s="21">
        <v>2</v>
      </c>
      <c r="Y67" s="21">
        <v>2</v>
      </c>
      <c r="Z67" s="22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>
        <v>0</v>
      </c>
    </row>
    <row r="68" spans="2:33" x14ac:dyDescent="0.2">
      <c r="B68" s="39"/>
      <c r="C68" s="39"/>
      <c r="D68" s="40" t="s">
        <v>24</v>
      </c>
      <c r="E68" s="40"/>
      <c r="F68" s="38" t="s">
        <v>55</v>
      </c>
      <c r="G68" s="38"/>
      <c r="H68" s="21">
        <v>8</v>
      </c>
      <c r="I68" s="21">
        <v>10</v>
      </c>
      <c r="J68" s="21">
        <v>10</v>
      </c>
      <c r="K68" s="21">
        <v>10</v>
      </c>
      <c r="L68" s="21">
        <v>10</v>
      </c>
      <c r="M68" s="21">
        <v>10</v>
      </c>
      <c r="N68" s="21">
        <v>10</v>
      </c>
      <c r="O68" s="21">
        <v>10</v>
      </c>
      <c r="P68" s="21">
        <v>10</v>
      </c>
      <c r="Q68" s="21">
        <v>10</v>
      </c>
      <c r="R68" s="21">
        <v>10</v>
      </c>
      <c r="S68" s="21">
        <v>10</v>
      </c>
      <c r="T68" s="21">
        <v>10</v>
      </c>
      <c r="U68" s="21">
        <v>10</v>
      </c>
      <c r="V68" s="21">
        <v>10</v>
      </c>
      <c r="W68" s="21">
        <v>10</v>
      </c>
      <c r="X68" s="21">
        <v>10</v>
      </c>
      <c r="Y68" s="21">
        <v>10</v>
      </c>
      <c r="Z68" s="21">
        <v>10</v>
      </c>
      <c r="AA68" s="21">
        <v>8</v>
      </c>
      <c r="AB68" s="22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</row>
    <row r="69" spans="2:33" x14ac:dyDescent="0.2">
      <c r="B69" s="39"/>
      <c r="C69" s="39"/>
      <c r="D69" s="38"/>
      <c r="E69" s="38"/>
      <c r="F69" s="38"/>
      <c r="G69" s="38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3">
        <v>2</v>
      </c>
      <c r="AC69" s="21"/>
      <c r="AD69" s="21"/>
      <c r="AE69" s="21"/>
      <c r="AF69" s="21"/>
      <c r="AG69" s="21"/>
    </row>
    <row r="70" spans="2:33" x14ac:dyDescent="0.2">
      <c r="B70" s="39"/>
      <c r="C70" s="39" t="s">
        <v>27</v>
      </c>
      <c r="D70" s="40" t="s">
        <v>26</v>
      </c>
      <c r="E70" s="40"/>
      <c r="F70" s="38" t="s">
        <v>74</v>
      </c>
      <c r="G70" s="38"/>
      <c r="H70" s="21">
        <v>1</v>
      </c>
      <c r="I70" s="21">
        <v>1</v>
      </c>
      <c r="J70" s="21">
        <v>1</v>
      </c>
      <c r="K70" s="21">
        <v>1</v>
      </c>
      <c r="L70" s="21">
        <v>1</v>
      </c>
      <c r="M70" s="21">
        <v>1</v>
      </c>
      <c r="N70" s="21">
        <v>1</v>
      </c>
      <c r="O70" s="21">
        <v>1</v>
      </c>
      <c r="P70" s="21">
        <v>1</v>
      </c>
      <c r="Q70" s="21">
        <v>1</v>
      </c>
      <c r="R70" s="21">
        <v>1</v>
      </c>
      <c r="S70" s="21">
        <v>1</v>
      </c>
      <c r="T70" s="21">
        <v>1</v>
      </c>
      <c r="U70" s="21">
        <v>1</v>
      </c>
      <c r="V70" s="21">
        <v>1</v>
      </c>
      <c r="W70" s="21">
        <v>1</v>
      </c>
      <c r="X70" s="21">
        <v>1</v>
      </c>
      <c r="Y70" s="21">
        <v>1</v>
      </c>
      <c r="Z70" s="21">
        <v>1</v>
      </c>
      <c r="AA70" s="21">
        <v>1</v>
      </c>
      <c r="AB70" s="21">
        <v>1</v>
      </c>
      <c r="AC70" s="22">
        <v>0</v>
      </c>
      <c r="AD70" s="21">
        <v>0</v>
      </c>
      <c r="AE70" s="21">
        <v>0</v>
      </c>
      <c r="AF70" s="21">
        <v>0</v>
      </c>
      <c r="AG70" s="21">
        <v>0</v>
      </c>
    </row>
    <row r="71" spans="2:33" x14ac:dyDescent="0.2">
      <c r="B71" s="39"/>
      <c r="C71" s="39"/>
      <c r="D71" s="40" t="s">
        <v>104</v>
      </c>
      <c r="E71" s="40"/>
      <c r="F71" s="38" t="s">
        <v>74</v>
      </c>
      <c r="G71" s="38"/>
      <c r="H71" s="21">
        <v>1</v>
      </c>
      <c r="I71" s="21">
        <v>1</v>
      </c>
      <c r="J71" s="21">
        <v>1</v>
      </c>
      <c r="K71" s="21">
        <v>1</v>
      </c>
      <c r="L71" s="21">
        <v>1</v>
      </c>
      <c r="M71" s="21">
        <v>1</v>
      </c>
      <c r="N71" s="21">
        <v>1</v>
      </c>
      <c r="O71" s="21">
        <v>1</v>
      </c>
      <c r="P71" s="21">
        <v>1</v>
      </c>
      <c r="Q71" s="21">
        <v>1</v>
      </c>
      <c r="R71" s="21">
        <v>1</v>
      </c>
      <c r="S71" s="21">
        <v>1</v>
      </c>
      <c r="T71" s="21">
        <v>1</v>
      </c>
      <c r="U71" s="21">
        <v>1</v>
      </c>
      <c r="V71" s="21">
        <v>1</v>
      </c>
      <c r="W71" s="21">
        <v>1</v>
      </c>
      <c r="X71" s="21">
        <v>1</v>
      </c>
      <c r="Y71" s="21">
        <v>1</v>
      </c>
      <c r="Z71" s="21">
        <v>1</v>
      </c>
      <c r="AA71" s="21">
        <v>1</v>
      </c>
      <c r="AB71" s="21">
        <v>1</v>
      </c>
      <c r="AC71" s="22">
        <v>0</v>
      </c>
      <c r="AD71" s="21">
        <v>0</v>
      </c>
      <c r="AE71" s="21">
        <v>0</v>
      </c>
      <c r="AF71" s="21">
        <v>0</v>
      </c>
      <c r="AG71" s="21">
        <v>0</v>
      </c>
    </row>
    <row r="72" spans="2:33" x14ac:dyDescent="0.2">
      <c r="B72" s="39"/>
      <c r="C72" s="39"/>
      <c r="D72" s="40" t="s">
        <v>105</v>
      </c>
      <c r="E72" s="40"/>
      <c r="F72" s="38" t="s">
        <v>74</v>
      </c>
      <c r="G72" s="38"/>
      <c r="H72" s="21">
        <v>1</v>
      </c>
      <c r="I72" s="21">
        <v>1</v>
      </c>
      <c r="J72" s="21">
        <v>1</v>
      </c>
      <c r="K72" s="21">
        <v>1</v>
      </c>
      <c r="L72" s="21">
        <v>1</v>
      </c>
      <c r="M72" s="21">
        <v>1</v>
      </c>
      <c r="N72" s="21">
        <v>1</v>
      </c>
      <c r="O72" s="21">
        <v>1</v>
      </c>
      <c r="P72" s="21">
        <v>1</v>
      </c>
      <c r="Q72" s="21">
        <v>1</v>
      </c>
      <c r="R72" s="21">
        <v>1</v>
      </c>
      <c r="S72" s="21">
        <v>1</v>
      </c>
      <c r="T72" s="21">
        <v>1</v>
      </c>
      <c r="U72" s="21">
        <v>1</v>
      </c>
      <c r="V72" s="21">
        <v>1</v>
      </c>
      <c r="W72" s="21">
        <v>1</v>
      </c>
      <c r="X72" s="21">
        <v>1</v>
      </c>
      <c r="Y72" s="21">
        <v>1</v>
      </c>
      <c r="Z72" s="21">
        <v>1</v>
      </c>
      <c r="AA72" s="21">
        <v>1</v>
      </c>
      <c r="AB72" s="21">
        <v>1</v>
      </c>
      <c r="AC72" s="22">
        <v>0</v>
      </c>
      <c r="AD72" s="21">
        <v>0</v>
      </c>
      <c r="AE72" s="21">
        <v>0</v>
      </c>
      <c r="AF72" s="21">
        <v>0</v>
      </c>
      <c r="AG72" s="21">
        <v>0</v>
      </c>
    </row>
    <row r="73" spans="2:33" x14ac:dyDescent="0.2">
      <c r="B73" s="39"/>
      <c r="C73" s="39"/>
      <c r="D73" s="60" t="s">
        <v>106</v>
      </c>
      <c r="E73" s="61"/>
      <c r="F73" s="38" t="s">
        <v>74</v>
      </c>
      <c r="G73" s="38"/>
      <c r="H73" s="21">
        <v>1</v>
      </c>
      <c r="I73" s="21">
        <v>1</v>
      </c>
      <c r="J73" s="21">
        <v>1</v>
      </c>
      <c r="K73" s="21">
        <v>1</v>
      </c>
      <c r="L73" s="21">
        <v>1</v>
      </c>
      <c r="M73" s="21">
        <v>1</v>
      </c>
      <c r="N73" s="21">
        <v>1</v>
      </c>
      <c r="O73" s="21">
        <v>1</v>
      </c>
      <c r="P73" s="21">
        <v>1</v>
      </c>
      <c r="Q73" s="21">
        <v>1</v>
      </c>
      <c r="R73" s="21">
        <v>1</v>
      </c>
      <c r="S73" s="21">
        <v>1</v>
      </c>
      <c r="T73" s="21">
        <v>1</v>
      </c>
      <c r="U73" s="21">
        <v>1</v>
      </c>
      <c r="V73" s="21">
        <v>1</v>
      </c>
      <c r="W73" s="21">
        <v>1</v>
      </c>
      <c r="X73" s="21">
        <v>1</v>
      </c>
      <c r="Y73" s="21">
        <v>1</v>
      </c>
      <c r="Z73" s="21">
        <v>1</v>
      </c>
      <c r="AA73" s="21">
        <v>1</v>
      </c>
      <c r="AB73" s="21">
        <v>1</v>
      </c>
      <c r="AC73" s="22">
        <v>0</v>
      </c>
      <c r="AD73" s="21">
        <v>0</v>
      </c>
      <c r="AE73" s="21">
        <v>0</v>
      </c>
      <c r="AF73" s="21">
        <v>0</v>
      </c>
      <c r="AG73" s="21">
        <v>0</v>
      </c>
    </row>
    <row r="74" spans="2:33" x14ac:dyDescent="0.2">
      <c r="B74" s="39"/>
      <c r="C74" s="39"/>
      <c r="D74" s="40" t="s">
        <v>107</v>
      </c>
      <c r="E74" s="40"/>
      <c r="F74" s="38" t="s">
        <v>74</v>
      </c>
      <c r="G74" s="38"/>
      <c r="H74" s="21">
        <v>1</v>
      </c>
      <c r="I74" s="21">
        <v>1</v>
      </c>
      <c r="J74" s="21">
        <v>1</v>
      </c>
      <c r="K74" s="21">
        <v>1</v>
      </c>
      <c r="L74" s="21">
        <v>1</v>
      </c>
      <c r="M74" s="21">
        <v>1</v>
      </c>
      <c r="N74" s="21">
        <v>1</v>
      </c>
      <c r="O74" s="21">
        <v>1</v>
      </c>
      <c r="P74" s="21">
        <v>1</v>
      </c>
      <c r="Q74" s="21">
        <v>1</v>
      </c>
      <c r="R74" s="21">
        <v>1</v>
      </c>
      <c r="S74" s="21">
        <v>1</v>
      </c>
      <c r="T74" s="21">
        <v>1</v>
      </c>
      <c r="U74" s="21">
        <v>1</v>
      </c>
      <c r="V74" s="21">
        <v>1</v>
      </c>
      <c r="W74" s="21">
        <v>1</v>
      </c>
      <c r="X74" s="21">
        <v>1</v>
      </c>
      <c r="Y74" s="21">
        <v>1</v>
      </c>
      <c r="Z74" s="21">
        <v>1</v>
      </c>
      <c r="AA74" s="21">
        <v>1</v>
      </c>
      <c r="AB74" s="21">
        <v>1</v>
      </c>
      <c r="AC74" s="22">
        <v>0</v>
      </c>
      <c r="AD74" s="21">
        <v>0</v>
      </c>
      <c r="AE74" s="21">
        <v>0</v>
      </c>
      <c r="AF74" s="21">
        <v>0</v>
      </c>
      <c r="AG74" s="21">
        <v>0</v>
      </c>
    </row>
    <row r="75" spans="2:33" x14ac:dyDescent="0.2">
      <c r="B75" s="39"/>
      <c r="C75" s="39"/>
      <c r="D75" s="40" t="s">
        <v>108</v>
      </c>
      <c r="E75" s="40"/>
      <c r="F75" s="38" t="s">
        <v>74</v>
      </c>
      <c r="G75" s="38"/>
      <c r="H75" s="21">
        <v>1</v>
      </c>
      <c r="I75" s="21">
        <v>1</v>
      </c>
      <c r="J75" s="21">
        <v>1</v>
      </c>
      <c r="K75" s="21">
        <v>1</v>
      </c>
      <c r="L75" s="21">
        <v>1</v>
      </c>
      <c r="M75" s="21">
        <v>1</v>
      </c>
      <c r="N75" s="21">
        <v>1</v>
      </c>
      <c r="O75" s="21">
        <v>1</v>
      </c>
      <c r="P75" s="21">
        <v>1</v>
      </c>
      <c r="Q75" s="21">
        <v>1</v>
      </c>
      <c r="R75" s="21">
        <v>1</v>
      </c>
      <c r="S75" s="21">
        <v>1</v>
      </c>
      <c r="T75" s="21">
        <v>1</v>
      </c>
      <c r="U75" s="21">
        <v>1</v>
      </c>
      <c r="V75" s="21">
        <v>1</v>
      </c>
      <c r="W75" s="21">
        <v>1</v>
      </c>
      <c r="X75" s="21">
        <v>1</v>
      </c>
      <c r="Y75" s="21">
        <v>1</v>
      </c>
      <c r="Z75" s="21">
        <v>1</v>
      </c>
      <c r="AA75" s="21">
        <v>1</v>
      </c>
      <c r="AB75" s="21">
        <v>1</v>
      </c>
      <c r="AC75" s="22">
        <v>0</v>
      </c>
      <c r="AD75" s="21">
        <v>0</v>
      </c>
      <c r="AE75" s="21">
        <v>0</v>
      </c>
      <c r="AF75" s="21">
        <v>0</v>
      </c>
      <c r="AG75" s="21">
        <v>0</v>
      </c>
    </row>
    <row r="76" spans="2:33" x14ac:dyDescent="0.2">
      <c r="B76" s="39"/>
      <c r="C76" s="39"/>
      <c r="D76" s="40" t="s">
        <v>109</v>
      </c>
      <c r="E76" s="40"/>
      <c r="F76" s="38" t="s">
        <v>74</v>
      </c>
      <c r="G76" s="38"/>
      <c r="H76" s="21">
        <v>1</v>
      </c>
      <c r="I76" s="21">
        <v>1</v>
      </c>
      <c r="J76" s="21">
        <v>1</v>
      </c>
      <c r="K76" s="21">
        <v>1</v>
      </c>
      <c r="L76" s="21">
        <v>1</v>
      </c>
      <c r="M76" s="21">
        <v>1</v>
      </c>
      <c r="N76" s="21">
        <v>1</v>
      </c>
      <c r="O76" s="21">
        <v>1</v>
      </c>
      <c r="P76" s="21">
        <v>1</v>
      </c>
      <c r="Q76" s="21">
        <v>1</v>
      </c>
      <c r="R76" s="21">
        <v>1</v>
      </c>
      <c r="S76" s="21">
        <v>1</v>
      </c>
      <c r="T76" s="21">
        <v>1</v>
      </c>
      <c r="U76" s="21">
        <v>1</v>
      </c>
      <c r="V76" s="21">
        <v>1</v>
      </c>
      <c r="W76" s="21">
        <v>1</v>
      </c>
      <c r="X76" s="21">
        <v>1</v>
      </c>
      <c r="Y76" s="21">
        <v>1</v>
      </c>
      <c r="Z76" s="21">
        <v>1</v>
      </c>
      <c r="AA76" s="21">
        <v>1</v>
      </c>
      <c r="AB76" s="21">
        <v>1</v>
      </c>
      <c r="AC76" s="22">
        <v>0</v>
      </c>
      <c r="AD76" s="21">
        <v>0</v>
      </c>
      <c r="AE76" s="21">
        <v>0</v>
      </c>
      <c r="AF76" s="21">
        <v>0</v>
      </c>
      <c r="AG76" s="21">
        <v>0</v>
      </c>
    </row>
    <row r="77" spans="2:33" x14ac:dyDescent="0.2">
      <c r="B77" s="39"/>
      <c r="C77" s="39"/>
      <c r="D77" s="62" t="s">
        <v>110</v>
      </c>
      <c r="E77" s="63"/>
      <c r="F77" s="38" t="s">
        <v>74</v>
      </c>
      <c r="G77" s="38"/>
      <c r="H77" s="21">
        <v>1</v>
      </c>
      <c r="I77" s="21">
        <v>1</v>
      </c>
      <c r="J77" s="21">
        <v>1</v>
      </c>
      <c r="K77" s="21">
        <v>1</v>
      </c>
      <c r="L77" s="21">
        <v>1</v>
      </c>
      <c r="M77" s="21">
        <v>1</v>
      </c>
      <c r="N77" s="21">
        <v>1</v>
      </c>
      <c r="O77" s="21">
        <v>1</v>
      </c>
      <c r="P77" s="21">
        <v>1</v>
      </c>
      <c r="Q77" s="21">
        <v>1</v>
      </c>
      <c r="R77" s="21">
        <v>1</v>
      </c>
      <c r="S77" s="21">
        <v>1</v>
      </c>
      <c r="T77" s="21">
        <v>1</v>
      </c>
      <c r="U77" s="21">
        <v>1</v>
      </c>
      <c r="V77" s="21">
        <v>1</v>
      </c>
      <c r="W77" s="21">
        <v>1</v>
      </c>
      <c r="X77" s="21">
        <v>1</v>
      </c>
      <c r="Y77" s="21">
        <v>1</v>
      </c>
      <c r="Z77" s="21">
        <v>1</v>
      </c>
      <c r="AA77" s="21">
        <v>1</v>
      </c>
      <c r="AB77" s="21">
        <v>1</v>
      </c>
      <c r="AC77" s="22">
        <v>0</v>
      </c>
      <c r="AD77" s="21">
        <v>0</v>
      </c>
      <c r="AE77" s="21">
        <v>0</v>
      </c>
      <c r="AF77" s="21">
        <v>0</v>
      </c>
      <c r="AG77" s="21">
        <v>0</v>
      </c>
    </row>
    <row r="78" spans="2:33" x14ac:dyDescent="0.2">
      <c r="B78" s="39"/>
      <c r="C78" s="39"/>
      <c r="D78" s="62" t="s">
        <v>111</v>
      </c>
      <c r="E78" s="63"/>
      <c r="F78" s="38" t="s">
        <v>74</v>
      </c>
      <c r="G78" s="38"/>
      <c r="H78" s="21">
        <v>1</v>
      </c>
      <c r="I78" s="21">
        <v>1</v>
      </c>
      <c r="J78" s="21">
        <v>1</v>
      </c>
      <c r="K78" s="21">
        <v>1</v>
      </c>
      <c r="L78" s="21">
        <v>1</v>
      </c>
      <c r="M78" s="21">
        <v>1</v>
      </c>
      <c r="N78" s="21">
        <v>1</v>
      </c>
      <c r="O78" s="21">
        <v>1</v>
      </c>
      <c r="P78" s="21">
        <v>1</v>
      </c>
      <c r="Q78" s="21">
        <v>1</v>
      </c>
      <c r="R78" s="21">
        <v>1</v>
      </c>
      <c r="S78" s="21">
        <v>1</v>
      </c>
      <c r="T78" s="21">
        <v>1</v>
      </c>
      <c r="U78" s="21">
        <v>1</v>
      </c>
      <c r="V78" s="21">
        <v>1</v>
      </c>
      <c r="W78" s="21">
        <v>1</v>
      </c>
      <c r="X78" s="21">
        <v>1</v>
      </c>
      <c r="Y78" s="21">
        <v>1</v>
      </c>
      <c r="Z78" s="21">
        <v>1</v>
      </c>
      <c r="AA78" s="21">
        <v>1</v>
      </c>
      <c r="AB78" s="21">
        <v>1</v>
      </c>
      <c r="AC78" s="22">
        <v>0</v>
      </c>
      <c r="AD78" s="21">
        <v>0</v>
      </c>
      <c r="AE78" s="21">
        <v>0</v>
      </c>
      <c r="AF78" s="21">
        <v>0</v>
      </c>
      <c r="AG78" s="21">
        <v>0</v>
      </c>
    </row>
    <row r="79" spans="2:33" x14ac:dyDescent="0.2">
      <c r="B79" s="39"/>
      <c r="C79" s="39"/>
      <c r="D79" s="62" t="s">
        <v>112</v>
      </c>
      <c r="E79" s="63"/>
      <c r="F79" s="38" t="s">
        <v>74</v>
      </c>
      <c r="G79" s="38"/>
      <c r="H79" s="21">
        <v>1</v>
      </c>
      <c r="I79" s="21">
        <v>1</v>
      </c>
      <c r="J79" s="21">
        <v>1</v>
      </c>
      <c r="K79" s="21">
        <v>1</v>
      </c>
      <c r="L79" s="21">
        <v>1</v>
      </c>
      <c r="M79" s="21">
        <v>1</v>
      </c>
      <c r="N79" s="21">
        <v>1</v>
      </c>
      <c r="O79" s="21">
        <v>1</v>
      </c>
      <c r="P79" s="21">
        <v>1</v>
      </c>
      <c r="Q79" s="21">
        <v>1</v>
      </c>
      <c r="R79" s="21">
        <v>1</v>
      </c>
      <c r="S79" s="21">
        <v>1</v>
      </c>
      <c r="T79" s="21">
        <v>1</v>
      </c>
      <c r="U79" s="21">
        <v>1</v>
      </c>
      <c r="V79" s="21">
        <v>1</v>
      </c>
      <c r="W79" s="21">
        <v>1</v>
      </c>
      <c r="X79" s="21">
        <v>1</v>
      </c>
      <c r="Y79" s="21">
        <v>1</v>
      </c>
      <c r="Z79" s="21">
        <v>1</v>
      </c>
      <c r="AA79" s="21">
        <v>1</v>
      </c>
      <c r="AB79" s="21">
        <v>1</v>
      </c>
      <c r="AC79" s="22">
        <v>0</v>
      </c>
      <c r="AD79" s="21">
        <v>0</v>
      </c>
      <c r="AE79" s="21">
        <v>0</v>
      </c>
      <c r="AF79" s="21">
        <v>0</v>
      </c>
      <c r="AG79" s="21">
        <v>0</v>
      </c>
    </row>
    <row r="80" spans="2:33" x14ac:dyDescent="0.2">
      <c r="B80" s="39"/>
      <c r="C80" s="39" t="s">
        <v>29</v>
      </c>
      <c r="D80" s="40" t="s">
        <v>28</v>
      </c>
      <c r="E80" s="40"/>
      <c r="F80" s="38" t="s">
        <v>122</v>
      </c>
      <c r="G80" s="38"/>
      <c r="H80" s="21">
        <v>1</v>
      </c>
      <c r="I80" s="21">
        <v>1</v>
      </c>
      <c r="J80" s="21">
        <v>1</v>
      </c>
      <c r="K80" s="21">
        <v>1</v>
      </c>
      <c r="L80" s="21">
        <v>1</v>
      </c>
      <c r="M80" s="21">
        <v>1</v>
      </c>
      <c r="N80" s="21">
        <v>1</v>
      </c>
      <c r="O80" s="21">
        <v>1</v>
      </c>
      <c r="P80" s="21">
        <v>1</v>
      </c>
      <c r="Q80" s="21">
        <v>1</v>
      </c>
      <c r="R80" s="21">
        <v>1</v>
      </c>
      <c r="S80" s="21">
        <v>1</v>
      </c>
      <c r="T80" s="21">
        <v>1</v>
      </c>
      <c r="U80" s="21">
        <v>1</v>
      </c>
      <c r="V80" s="21">
        <v>1</v>
      </c>
      <c r="W80" s="21">
        <v>1</v>
      </c>
      <c r="X80" s="21">
        <v>1</v>
      </c>
      <c r="Y80" s="21">
        <v>1</v>
      </c>
      <c r="Z80" s="21">
        <v>1</v>
      </c>
      <c r="AA80" s="21">
        <v>1</v>
      </c>
      <c r="AB80" s="21">
        <v>1</v>
      </c>
      <c r="AC80" s="21">
        <v>1</v>
      </c>
      <c r="AD80" s="22">
        <v>0</v>
      </c>
      <c r="AE80" s="21">
        <v>0</v>
      </c>
      <c r="AF80" s="21">
        <v>0</v>
      </c>
      <c r="AG80" s="21">
        <v>0</v>
      </c>
    </row>
    <row r="81" spans="2:33" x14ac:dyDescent="0.2">
      <c r="B81" s="39"/>
      <c r="C81" s="39"/>
      <c r="D81" s="40" t="s">
        <v>113</v>
      </c>
      <c r="E81" s="40"/>
      <c r="F81" s="38" t="s">
        <v>122</v>
      </c>
      <c r="G81" s="38"/>
      <c r="H81" s="21">
        <v>3</v>
      </c>
      <c r="I81" s="21">
        <v>2</v>
      </c>
      <c r="J81" s="21">
        <v>2</v>
      </c>
      <c r="K81" s="21">
        <v>2</v>
      </c>
      <c r="L81" s="21">
        <v>2</v>
      </c>
      <c r="M81" s="21">
        <v>2</v>
      </c>
      <c r="N81" s="21">
        <v>2</v>
      </c>
      <c r="O81" s="21">
        <v>2</v>
      </c>
      <c r="P81" s="21">
        <v>2</v>
      </c>
      <c r="Q81" s="21">
        <v>2</v>
      </c>
      <c r="R81" s="21">
        <v>2</v>
      </c>
      <c r="S81" s="21">
        <v>2</v>
      </c>
      <c r="T81" s="21">
        <v>2</v>
      </c>
      <c r="U81" s="21">
        <v>2</v>
      </c>
      <c r="V81" s="21">
        <v>2</v>
      </c>
      <c r="W81" s="21">
        <v>2</v>
      </c>
      <c r="X81" s="21">
        <v>2</v>
      </c>
      <c r="Y81" s="21">
        <v>2</v>
      </c>
      <c r="Z81" s="21">
        <v>2</v>
      </c>
      <c r="AA81" s="21">
        <v>2</v>
      </c>
      <c r="AB81" s="21">
        <v>2</v>
      </c>
      <c r="AC81" s="21">
        <v>2</v>
      </c>
      <c r="AD81" s="22">
        <v>0</v>
      </c>
      <c r="AE81" s="21">
        <v>0</v>
      </c>
      <c r="AF81" s="21">
        <v>0</v>
      </c>
      <c r="AG81" s="21">
        <v>0</v>
      </c>
    </row>
    <row r="82" spans="2:33" x14ac:dyDescent="0.2">
      <c r="B82" s="39"/>
      <c r="C82" s="39"/>
      <c r="D82" s="62"/>
      <c r="E82" s="63"/>
      <c r="F82" s="38"/>
      <c r="G82" s="38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4">
        <v>1</v>
      </c>
      <c r="AE82" s="21"/>
      <c r="AF82" s="21"/>
      <c r="AG82" s="21"/>
    </row>
    <row r="83" spans="2:33" x14ac:dyDescent="0.2">
      <c r="B83" s="39"/>
      <c r="C83" s="39"/>
      <c r="D83" s="40" t="s">
        <v>114</v>
      </c>
      <c r="E83" s="40"/>
      <c r="F83" s="38" t="s">
        <v>122</v>
      </c>
      <c r="G83" s="38"/>
      <c r="H83" s="21">
        <v>2</v>
      </c>
      <c r="I83" s="21">
        <v>2</v>
      </c>
      <c r="J83" s="21">
        <v>2</v>
      </c>
      <c r="K83" s="21">
        <v>2</v>
      </c>
      <c r="L83" s="21">
        <v>2</v>
      </c>
      <c r="M83" s="21">
        <v>2</v>
      </c>
      <c r="N83" s="21">
        <v>2</v>
      </c>
      <c r="O83" s="21">
        <v>2</v>
      </c>
      <c r="P83" s="21">
        <v>2</v>
      </c>
      <c r="Q83" s="21">
        <v>2</v>
      </c>
      <c r="R83" s="21">
        <v>2</v>
      </c>
      <c r="S83" s="21">
        <v>2</v>
      </c>
      <c r="T83" s="21">
        <v>2</v>
      </c>
      <c r="U83" s="21">
        <v>2</v>
      </c>
      <c r="V83" s="21">
        <v>2</v>
      </c>
      <c r="W83" s="21">
        <v>2</v>
      </c>
      <c r="X83" s="21">
        <v>2</v>
      </c>
      <c r="Y83" s="21">
        <v>2</v>
      </c>
      <c r="Z83" s="21">
        <v>2</v>
      </c>
      <c r="AA83" s="21">
        <v>2</v>
      </c>
      <c r="AB83" s="21">
        <v>2</v>
      </c>
      <c r="AC83" s="21">
        <v>2</v>
      </c>
      <c r="AD83" s="22">
        <v>0</v>
      </c>
      <c r="AE83" s="21">
        <v>0</v>
      </c>
      <c r="AF83" s="21">
        <v>0</v>
      </c>
      <c r="AG83" s="21">
        <v>0</v>
      </c>
    </row>
    <row r="84" spans="2:33" x14ac:dyDescent="0.2">
      <c r="B84" s="39"/>
      <c r="C84" s="39"/>
      <c r="D84" s="60" t="s">
        <v>115</v>
      </c>
      <c r="E84" s="61"/>
      <c r="F84" s="38" t="s">
        <v>122</v>
      </c>
      <c r="G84" s="38"/>
      <c r="H84" s="21">
        <v>1</v>
      </c>
      <c r="I84" s="21">
        <v>1</v>
      </c>
      <c r="J84" s="21">
        <v>1</v>
      </c>
      <c r="K84" s="21">
        <v>1</v>
      </c>
      <c r="L84" s="21">
        <v>1</v>
      </c>
      <c r="M84" s="21">
        <v>1</v>
      </c>
      <c r="N84" s="21">
        <v>1</v>
      </c>
      <c r="O84" s="21">
        <v>1</v>
      </c>
      <c r="P84" s="21">
        <v>1</v>
      </c>
      <c r="Q84" s="21">
        <v>1</v>
      </c>
      <c r="R84" s="21">
        <v>1</v>
      </c>
      <c r="S84" s="21">
        <v>1</v>
      </c>
      <c r="T84" s="21">
        <v>1</v>
      </c>
      <c r="U84" s="21">
        <v>1</v>
      </c>
      <c r="V84" s="21">
        <v>1</v>
      </c>
      <c r="W84" s="21">
        <v>1</v>
      </c>
      <c r="X84" s="21">
        <v>1</v>
      </c>
      <c r="Y84" s="21">
        <v>1</v>
      </c>
      <c r="Z84" s="21">
        <v>1</v>
      </c>
      <c r="AA84" s="21">
        <v>1</v>
      </c>
      <c r="AB84" s="21">
        <v>1</v>
      </c>
      <c r="AC84" s="21">
        <v>1</v>
      </c>
      <c r="AD84" s="22">
        <v>0</v>
      </c>
      <c r="AE84" s="21">
        <v>0</v>
      </c>
      <c r="AF84" s="21">
        <v>0</v>
      </c>
      <c r="AG84" s="21">
        <v>0</v>
      </c>
    </row>
    <row r="85" spans="2:33" x14ac:dyDescent="0.2">
      <c r="B85" s="39"/>
      <c r="C85" s="39"/>
      <c r="D85" s="40" t="s">
        <v>116</v>
      </c>
      <c r="E85" s="40"/>
      <c r="F85" s="38" t="s">
        <v>122</v>
      </c>
      <c r="G85" s="38"/>
      <c r="H85" s="21">
        <v>1</v>
      </c>
      <c r="I85" s="21">
        <v>1</v>
      </c>
      <c r="J85" s="21">
        <v>1</v>
      </c>
      <c r="K85" s="21">
        <v>1</v>
      </c>
      <c r="L85" s="21">
        <v>1</v>
      </c>
      <c r="M85" s="21">
        <v>1</v>
      </c>
      <c r="N85" s="21">
        <v>1</v>
      </c>
      <c r="O85" s="21">
        <v>1</v>
      </c>
      <c r="P85" s="21">
        <v>1</v>
      </c>
      <c r="Q85" s="21">
        <v>1</v>
      </c>
      <c r="R85" s="21">
        <v>1</v>
      </c>
      <c r="S85" s="21">
        <v>1</v>
      </c>
      <c r="T85" s="21">
        <v>1</v>
      </c>
      <c r="U85" s="21">
        <v>1</v>
      </c>
      <c r="V85" s="21">
        <v>1</v>
      </c>
      <c r="W85" s="21">
        <v>1</v>
      </c>
      <c r="X85" s="21">
        <v>1</v>
      </c>
      <c r="Y85" s="21">
        <v>1</v>
      </c>
      <c r="Z85" s="21">
        <v>1</v>
      </c>
      <c r="AA85" s="21">
        <v>1</v>
      </c>
      <c r="AB85" s="21">
        <v>1</v>
      </c>
      <c r="AC85" s="21">
        <v>1</v>
      </c>
      <c r="AD85" s="22">
        <v>0</v>
      </c>
      <c r="AE85" s="21">
        <v>0</v>
      </c>
      <c r="AF85" s="21">
        <v>0</v>
      </c>
      <c r="AG85" s="21">
        <v>0</v>
      </c>
    </row>
    <row r="86" spans="2:33" x14ac:dyDescent="0.2">
      <c r="B86" s="39"/>
      <c r="C86" s="39"/>
      <c r="D86" s="40" t="s">
        <v>117</v>
      </c>
      <c r="E86" s="40"/>
      <c r="F86" s="38" t="s">
        <v>122</v>
      </c>
      <c r="G86" s="38"/>
      <c r="H86" s="21">
        <v>1</v>
      </c>
      <c r="I86" s="21">
        <v>1</v>
      </c>
      <c r="J86" s="21">
        <v>1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1">
        <v>1</v>
      </c>
      <c r="R86" s="21">
        <v>1</v>
      </c>
      <c r="S86" s="21">
        <v>1</v>
      </c>
      <c r="T86" s="21">
        <v>1</v>
      </c>
      <c r="U86" s="21">
        <v>1</v>
      </c>
      <c r="V86" s="21">
        <v>1</v>
      </c>
      <c r="W86" s="21">
        <v>1</v>
      </c>
      <c r="X86" s="21">
        <v>1</v>
      </c>
      <c r="Y86" s="21">
        <v>1</v>
      </c>
      <c r="Z86" s="21">
        <v>1</v>
      </c>
      <c r="AA86" s="21">
        <v>1</v>
      </c>
      <c r="AB86" s="21">
        <v>1</v>
      </c>
      <c r="AC86" s="21">
        <v>1</v>
      </c>
      <c r="AD86" s="22">
        <v>0</v>
      </c>
      <c r="AE86" s="21">
        <v>0</v>
      </c>
      <c r="AF86" s="21">
        <v>0</v>
      </c>
      <c r="AG86" s="21">
        <v>0</v>
      </c>
    </row>
    <row r="87" spans="2:33" x14ac:dyDescent="0.2">
      <c r="B87" s="39"/>
      <c r="C87" s="39"/>
      <c r="D87" s="40" t="s">
        <v>118</v>
      </c>
      <c r="E87" s="40"/>
      <c r="F87" s="38" t="s">
        <v>122</v>
      </c>
      <c r="G87" s="38"/>
      <c r="H87" s="21">
        <v>1</v>
      </c>
      <c r="I87" s="21">
        <v>1</v>
      </c>
      <c r="J87" s="21">
        <v>1</v>
      </c>
      <c r="K87" s="21">
        <v>1</v>
      </c>
      <c r="L87" s="21">
        <v>1</v>
      </c>
      <c r="M87" s="21">
        <v>1</v>
      </c>
      <c r="N87" s="21">
        <v>1</v>
      </c>
      <c r="O87" s="21">
        <v>1</v>
      </c>
      <c r="P87" s="21">
        <v>1</v>
      </c>
      <c r="Q87" s="21">
        <v>1</v>
      </c>
      <c r="R87" s="21">
        <v>1</v>
      </c>
      <c r="S87" s="21">
        <v>1</v>
      </c>
      <c r="T87" s="21">
        <v>1</v>
      </c>
      <c r="U87" s="21">
        <v>1</v>
      </c>
      <c r="V87" s="21">
        <v>1</v>
      </c>
      <c r="W87" s="21">
        <v>1</v>
      </c>
      <c r="X87" s="21">
        <v>1</v>
      </c>
      <c r="Y87" s="21">
        <v>1</v>
      </c>
      <c r="Z87" s="21">
        <v>1</v>
      </c>
      <c r="AA87" s="21">
        <v>1</v>
      </c>
      <c r="AB87" s="21">
        <v>1</v>
      </c>
      <c r="AC87" s="21">
        <v>1</v>
      </c>
      <c r="AD87" s="22">
        <v>0</v>
      </c>
      <c r="AE87" s="21">
        <v>0</v>
      </c>
      <c r="AF87" s="21">
        <v>0</v>
      </c>
      <c r="AG87" s="21">
        <v>0</v>
      </c>
    </row>
    <row r="88" spans="2:33" x14ac:dyDescent="0.2">
      <c r="B88" s="39"/>
      <c r="C88" s="39"/>
      <c r="D88" s="62" t="s">
        <v>119</v>
      </c>
      <c r="E88" s="63"/>
      <c r="F88" s="38" t="s">
        <v>122</v>
      </c>
      <c r="G88" s="38"/>
      <c r="H88" s="21">
        <v>1</v>
      </c>
      <c r="I88" s="21">
        <v>1</v>
      </c>
      <c r="J88" s="21">
        <v>1</v>
      </c>
      <c r="K88" s="21">
        <v>1</v>
      </c>
      <c r="L88" s="21">
        <v>1</v>
      </c>
      <c r="M88" s="21">
        <v>1</v>
      </c>
      <c r="N88" s="21">
        <v>1</v>
      </c>
      <c r="O88" s="21">
        <v>1</v>
      </c>
      <c r="P88" s="21">
        <v>1</v>
      </c>
      <c r="Q88" s="21">
        <v>1</v>
      </c>
      <c r="R88" s="21">
        <v>1</v>
      </c>
      <c r="S88" s="21">
        <v>1</v>
      </c>
      <c r="T88" s="21">
        <v>1</v>
      </c>
      <c r="U88" s="21">
        <v>1</v>
      </c>
      <c r="V88" s="21">
        <v>1</v>
      </c>
      <c r="W88" s="21">
        <v>1</v>
      </c>
      <c r="X88" s="21">
        <v>1</v>
      </c>
      <c r="Y88" s="21">
        <v>1</v>
      </c>
      <c r="Z88" s="21">
        <v>1</v>
      </c>
      <c r="AA88" s="21">
        <v>1</v>
      </c>
      <c r="AB88" s="21">
        <v>1</v>
      </c>
      <c r="AC88" s="21">
        <v>1</v>
      </c>
      <c r="AD88" s="22">
        <v>0</v>
      </c>
      <c r="AE88" s="21">
        <v>0</v>
      </c>
      <c r="AF88" s="21">
        <v>0</v>
      </c>
      <c r="AG88" s="21">
        <v>0</v>
      </c>
    </row>
    <row r="89" spans="2:33" x14ac:dyDescent="0.2">
      <c r="B89" s="39"/>
      <c r="C89" s="39"/>
      <c r="D89" s="62" t="s">
        <v>120</v>
      </c>
      <c r="E89" s="63"/>
      <c r="F89" s="38" t="s">
        <v>122</v>
      </c>
      <c r="G89" s="38"/>
      <c r="H89" s="21">
        <v>1</v>
      </c>
      <c r="I89" s="21">
        <v>1</v>
      </c>
      <c r="J89" s="21">
        <v>1</v>
      </c>
      <c r="K89" s="21">
        <v>1</v>
      </c>
      <c r="L89" s="21">
        <v>1</v>
      </c>
      <c r="M89" s="21">
        <v>1</v>
      </c>
      <c r="N89" s="21">
        <v>1</v>
      </c>
      <c r="O89" s="21">
        <v>1</v>
      </c>
      <c r="P89" s="21">
        <v>1</v>
      </c>
      <c r="Q89" s="21">
        <v>1</v>
      </c>
      <c r="R89" s="21">
        <v>1</v>
      </c>
      <c r="S89" s="21">
        <v>1</v>
      </c>
      <c r="T89" s="21">
        <v>1</v>
      </c>
      <c r="U89" s="21">
        <v>1</v>
      </c>
      <c r="V89" s="21">
        <v>1</v>
      </c>
      <c r="W89" s="21">
        <v>1</v>
      </c>
      <c r="X89" s="21">
        <v>1</v>
      </c>
      <c r="Y89" s="21">
        <v>1</v>
      </c>
      <c r="Z89" s="21">
        <v>1</v>
      </c>
      <c r="AA89" s="21">
        <v>1</v>
      </c>
      <c r="AB89" s="21">
        <v>1</v>
      </c>
      <c r="AC89" s="21">
        <v>1</v>
      </c>
      <c r="AD89" s="21">
        <v>1</v>
      </c>
      <c r="AE89" s="22">
        <v>0</v>
      </c>
      <c r="AF89" s="21">
        <v>0</v>
      </c>
      <c r="AG89" s="21">
        <v>0</v>
      </c>
    </row>
    <row r="90" spans="2:33" x14ac:dyDescent="0.2">
      <c r="B90" s="39"/>
      <c r="C90" s="39"/>
      <c r="D90" s="62" t="s">
        <v>121</v>
      </c>
      <c r="E90" s="63"/>
      <c r="F90" s="38" t="s">
        <v>122</v>
      </c>
      <c r="G90" s="38"/>
      <c r="H90" s="21">
        <v>1</v>
      </c>
      <c r="I90" s="21">
        <v>1</v>
      </c>
      <c r="J90" s="21">
        <v>1</v>
      </c>
      <c r="K90" s="21">
        <v>1</v>
      </c>
      <c r="L90" s="21">
        <v>1</v>
      </c>
      <c r="M90" s="21">
        <v>1</v>
      </c>
      <c r="N90" s="21">
        <v>1</v>
      </c>
      <c r="O90" s="21">
        <v>1</v>
      </c>
      <c r="P90" s="21">
        <v>1</v>
      </c>
      <c r="Q90" s="21">
        <v>1</v>
      </c>
      <c r="R90" s="21">
        <v>1</v>
      </c>
      <c r="S90" s="21">
        <v>1</v>
      </c>
      <c r="T90" s="21">
        <v>1</v>
      </c>
      <c r="U90" s="21">
        <v>1</v>
      </c>
      <c r="V90" s="21">
        <v>1</v>
      </c>
      <c r="W90" s="21">
        <v>1</v>
      </c>
      <c r="X90" s="21">
        <v>1</v>
      </c>
      <c r="Y90" s="21">
        <v>1</v>
      </c>
      <c r="Z90" s="21">
        <v>1</v>
      </c>
      <c r="AA90" s="21">
        <v>1</v>
      </c>
      <c r="AB90" s="21">
        <v>1</v>
      </c>
      <c r="AC90" s="21">
        <v>1</v>
      </c>
      <c r="AD90" s="21">
        <v>1</v>
      </c>
      <c r="AE90" s="22">
        <v>0</v>
      </c>
      <c r="AF90" s="21">
        <v>0</v>
      </c>
      <c r="AG90" s="21">
        <v>0</v>
      </c>
    </row>
    <row r="91" spans="2:33" x14ac:dyDescent="0.2">
      <c r="B91" s="39"/>
      <c r="C91" s="39" t="s">
        <v>39</v>
      </c>
      <c r="D91" s="40" t="s">
        <v>40</v>
      </c>
      <c r="E91" s="40"/>
      <c r="F91" s="38" t="s">
        <v>55</v>
      </c>
      <c r="G91" s="38"/>
      <c r="H91" s="21">
        <v>1</v>
      </c>
      <c r="I91" s="21">
        <v>1</v>
      </c>
      <c r="J91" s="21">
        <v>1</v>
      </c>
      <c r="K91" s="21">
        <v>1</v>
      </c>
      <c r="L91" s="21">
        <v>1</v>
      </c>
      <c r="M91" s="21">
        <v>1</v>
      </c>
      <c r="N91" s="21">
        <v>1</v>
      </c>
      <c r="O91" s="21">
        <v>1</v>
      </c>
      <c r="P91" s="21">
        <v>1</v>
      </c>
      <c r="Q91" s="21">
        <v>1</v>
      </c>
      <c r="R91" s="21">
        <v>1</v>
      </c>
      <c r="S91" s="21">
        <v>1</v>
      </c>
      <c r="T91" s="21">
        <v>1</v>
      </c>
      <c r="U91" s="21">
        <v>1</v>
      </c>
      <c r="V91" s="21">
        <v>1</v>
      </c>
      <c r="W91" s="21">
        <v>1</v>
      </c>
      <c r="X91" s="21">
        <v>1</v>
      </c>
      <c r="Y91" s="21">
        <v>1</v>
      </c>
      <c r="Z91" s="21">
        <v>1</v>
      </c>
      <c r="AA91" s="21">
        <v>1</v>
      </c>
      <c r="AB91" s="21">
        <v>1</v>
      </c>
      <c r="AC91" s="21">
        <v>1</v>
      </c>
      <c r="AD91" s="21">
        <v>1</v>
      </c>
      <c r="AE91" s="21">
        <v>1</v>
      </c>
      <c r="AF91" s="22">
        <v>0</v>
      </c>
      <c r="AG91" s="21">
        <v>0</v>
      </c>
    </row>
    <row r="92" spans="2:33" x14ac:dyDescent="0.2">
      <c r="B92" s="39"/>
      <c r="C92" s="39"/>
      <c r="D92" s="40" t="s">
        <v>130</v>
      </c>
      <c r="E92" s="40"/>
      <c r="F92" s="38" t="s">
        <v>55</v>
      </c>
      <c r="G92" s="38"/>
      <c r="H92" s="21">
        <v>1</v>
      </c>
      <c r="I92" s="21">
        <v>1</v>
      </c>
      <c r="J92" s="21">
        <v>1</v>
      </c>
      <c r="K92" s="21">
        <v>1</v>
      </c>
      <c r="L92" s="21">
        <v>1</v>
      </c>
      <c r="M92" s="21">
        <v>1</v>
      </c>
      <c r="N92" s="21">
        <v>1</v>
      </c>
      <c r="O92" s="21">
        <v>1</v>
      </c>
      <c r="P92" s="21">
        <v>1</v>
      </c>
      <c r="Q92" s="21">
        <v>1</v>
      </c>
      <c r="R92" s="21">
        <v>1</v>
      </c>
      <c r="S92" s="21">
        <v>1</v>
      </c>
      <c r="T92" s="21">
        <v>1</v>
      </c>
      <c r="U92" s="21">
        <v>1</v>
      </c>
      <c r="V92" s="21">
        <v>1</v>
      </c>
      <c r="W92" s="21">
        <v>1</v>
      </c>
      <c r="X92" s="21">
        <v>1</v>
      </c>
      <c r="Y92" s="21">
        <v>1</v>
      </c>
      <c r="Z92" s="21">
        <v>1</v>
      </c>
      <c r="AA92" s="21">
        <v>1</v>
      </c>
      <c r="AB92" s="21">
        <v>1</v>
      </c>
      <c r="AC92" s="21">
        <v>1</v>
      </c>
      <c r="AD92" s="21">
        <v>1</v>
      </c>
      <c r="AE92" s="21">
        <v>1</v>
      </c>
      <c r="AF92" s="22">
        <v>0</v>
      </c>
      <c r="AG92" s="21">
        <v>0</v>
      </c>
    </row>
    <row r="93" spans="2:33" x14ac:dyDescent="0.2">
      <c r="B93" s="39"/>
      <c r="C93" s="39"/>
      <c r="D93" s="67" t="s">
        <v>30</v>
      </c>
      <c r="E93" s="68"/>
      <c r="F93" s="38" t="s">
        <v>55</v>
      </c>
      <c r="G93" s="38"/>
      <c r="H93" s="21">
        <v>3</v>
      </c>
      <c r="I93" s="21">
        <v>2</v>
      </c>
      <c r="J93" s="21">
        <v>2</v>
      </c>
      <c r="K93" s="21">
        <v>2</v>
      </c>
      <c r="L93" s="21">
        <v>2</v>
      </c>
      <c r="M93" s="21">
        <v>2</v>
      </c>
      <c r="N93" s="21">
        <v>2</v>
      </c>
      <c r="O93" s="21">
        <v>2</v>
      </c>
      <c r="P93" s="21">
        <v>2</v>
      </c>
      <c r="Q93" s="21">
        <v>2</v>
      </c>
      <c r="R93" s="21">
        <v>2</v>
      </c>
      <c r="S93" s="21">
        <v>2</v>
      </c>
      <c r="T93" s="21">
        <v>2</v>
      </c>
      <c r="U93" s="21">
        <v>2</v>
      </c>
      <c r="V93" s="21">
        <v>2</v>
      </c>
      <c r="W93" s="21">
        <v>2</v>
      </c>
      <c r="X93" s="21">
        <v>2</v>
      </c>
      <c r="Y93" s="21">
        <v>2</v>
      </c>
      <c r="Z93" s="21">
        <v>2</v>
      </c>
      <c r="AA93" s="21">
        <v>2</v>
      </c>
      <c r="AB93" s="21">
        <v>2</v>
      </c>
      <c r="AC93" s="21">
        <v>2</v>
      </c>
      <c r="AD93" s="21">
        <v>2</v>
      </c>
      <c r="AE93" s="21">
        <v>2</v>
      </c>
      <c r="AF93" s="22">
        <v>0</v>
      </c>
      <c r="AG93" s="21">
        <v>0</v>
      </c>
    </row>
    <row r="94" spans="2:33" x14ac:dyDescent="0.2">
      <c r="B94" s="39"/>
      <c r="C94" s="39"/>
      <c r="D94" s="40"/>
      <c r="E94" s="40"/>
      <c r="F94" s="38"/>
      <c r="G94" s="38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4">
        <v>1</v>
      </c>
      <c r="AG94" s="21"/>
    </row>
    <row r="95" spans="2:33" x14ac:dyDescent="0.2">
      <c r="B95" s="39"/>
      <c r="C95" s="39"/>
      <c r="D95" s="69" t="s">
        <v>123</v>
      </c>
      <c r="E95" s="70"/>
      <c r="F95" s="38" t="s">
        <v>55</v>
      </c>
      <c r="G95" s="38"/>
      <c r="H95" s="21">
        <v>2</v>
      </c>
      <c r="I95" s="21">
        <v>2</v>
      </c>
      <c r="J95" s="21">
        <v>2</v>
      </c>
      <c r="K95" s="21">
        <v>2</v>
      </c>
      <c r="L95" s="21">
        <v>2</v>
      </c>
      <c r="M95" s="21">
        <v>2</v>
      </c>
      <c r="N95" s="21">
        <v>2</v>
      </c>
      <c r="O95" s="21">
        <v>2</v>
      </c>
      <c r="P95" s="21">
        <v>2</v>
      </c>
      <c r="Q95" s="21">
        <v>2</v>
      </c>
      <c r="R95" s="21">
        <v>2</v>
      </c>
      <c r="S95" s="21">
        <v>2</v>
      </c>
      <c r="T95" s="21">
        <v>2</v>
      </c>
      <c r="U95" s="21">
        <v>2</v>
      </c>
      <c r="V95" s="21">
        <v>2</v>
      </c>
      <c r="W95" s="21">
        <v>2</v>
      </c>
      <c r="X95" s="21">
        <v>2</v>
      </c>
      <c r="Y95" s="21">
        <v>2</v>
      </c>
      <c r="Z95" s="21">
        <v>2</v>
      </c>
      <c r="AA95" s="21">
        <v>2</v>
      </c>
      <c r="AB95" s="21">
        <v>2</v>
      </c>
      <c r="AC95" s="21">
        <v>2</v>
      </c>
      <c r="AD95" s="21">
        <v>2</v>
      </c>
      <c r="AE95" s="21">
        <v>2</v>
      </c>
      <c r="AF95" s="22">
        <v>0</v>
      </c>
      <c r="AG95" s="21">
        <v>0</v>
      </c>
    </row>
    <row r="96" spans="2:33" x14ac:dyDescent="0.2">
      <c r="B96" s="39"/>
      <c r="C96" s="39"/>
      <c r="D96" s="67" t="s">
        <v>124</v>
      </c>
      <c r="E96" s="68"/>
      <c r="F96" s="38" t="s">
        <v>55</v>
      </c>
      <c r="G96" s="38"/>
      <c r="H96" s="21">
        <v>2</v>
      </c>
      <c r="I96" s="21">
        <v>2</v>
      </c>
      <c r="J96" s="21">
        <v>2</v>
      </c>
      <c r="K96" s="21">
        <v>2</v>
      </c>
      <c r="L96" s="21">
        <v>2</v>
      </c>
      <c r="M96" s="21">
        <v>2</v>
      </c>
      <c r="N96" s="21">
        <v>2</v>
      </c>
      <c r="O96" s="21">
        <v>2</v>
      </c>
      <c r="P96" s="21">
        <v>2</v>
      </c>
      <c r="Q96" s="21">
        <v>2</v>
      </c>
      <c r="R96" s="21">
        <v>2</v>
      </c>
      <c r="S96" s="21">
        <v>2</v>
      </c>
      <c r="T96" s="21">
        <v>2</v>
      </c>
      <c r="U96" s="21">
        <v>2</v>
      </c>
      <c r="V96" s="21">
        <v>2</v>
      </c>
      <c r="W96" s="21">
        <v>2</v>
      </c>
      <c r="X96" s="21">
        <v>2</v>
      </c>
      <c r="Y96" s="21">
        <v>2</v>
      </c>
      <c r="Z96" s="21">
        <v>2</v>
      </c>
      <c r="AA96" s="21">
        <v>2</v>
      </c>
      <c r="AB96" s="21">
        <v>2</v>
      </c>
      <c r="AC96" s="21">
        <v>2</v>
      </c>
      <c r="AD96" s="21">
        <v>2</v>
      </c>
      <c r="AE96" s="21">
        <v>2</v>
      </c>
      <c r="AF96" s="22">
        <v>0</v>
      </c>
      <c r="AG96" s="21">
        <v>0</v>
      </c>
    </row>
    <row r="97" spans="2:33" x14ac:dyDescent="0.2">
      <c r="B97" s="39"/>
      <c r="C97" s="39"/>
      <c r="D97" s="67" t="s">
        <v>125</v>
      </c>
      <c r="E97" s="68"/>
      <c r="F97" s="38" t="s">
        <v>55</v>
      </c>
      <c r="G97" s="38"/>
      <c r="H97" s="21">
        <v>2</v>
      </c>
      <c r="I97" s="21">
        <v>2</v>
      </c>
      <c r="J97" s="21">
        <v>2</v>
      </c>
      <c r="K97" s="21">
        <v>2</v>
      </c>
      <c r="L97" s="21">
        <v>2</v>
      </c>
      <c r="M97" s="21">
        <v>2</v>
      </c>
      <c r="N97" s="21">
        <v>2</v>
      </c>
      <c r="O97" s="21">
        <v>2</v>
      </c>
      <c r="P97" s="21">
        <v>2</v>
      </c>
      <c r="Q97" s="21">
        <v>2</v>
      </c>
      <c r="R97" s="21">
        <v>2</v>
      </c>
      <c r="S97" s="21">
        <v>2</v>
      </c>
      <c r="T97" s="21">
        <v>2</v>
      </c>
      <c r="U97" s="21">
        <v>2</v>
      </c>
      <c r="V97" s="21">
        <v>2</v>
      </c>
      <c r="W97" s="21">
        <v>2</v>
      </c>
      <c r="X97" s="21">
        <v>2</v>
      </c>
      <c r="Y97" s="21">
        <v>2</v>
      </c>
      <c r="Z97" s="21">
        <v>2</v>
      </c>
      <c r="AA97" s="21">
        <v>2</v>
      </c>
      <c r="AB97" s="21">
        <v>2</v>
      </c>
      <c r="AC97" s="21">
        <v>2</v>
      </c>
      <c r="AD97" s="21">
        <v>2</v>
      </c>
      <c r="AE97" s="21">
        <v>2</v>
      </c>
      <c r="AF97" s="22">
        <v>0</v>
      </c>
      <c r="AG97" s="21">
        <v>0</v>
      </c>
    </row>
    <row r="98" spans="2:33" x14ac:dyDescent="0.2">
      <c r="B98" s="39"/>
      <c r="C98" s="39"/>
      <c r="D98" s="67" t="s">
        <v>126</v>
      </c>
      <c r="E98" s="68"/>
      <c r="F98" s="38" t="s">
        <v>55</v>
      </c>
      <c r="G98" s="38"/>
      <c r="H98" s="21">
        <v>2</v>
      </c>
      <c r="I98" s="21">
        <v>2</v>
      </c>
      <c r="J98" s="21">
        <v>2</v>
      </c>
      <c r="K98" s="21">
        <v>2</v>
      </c>
      <c r="L98" s="21">
        <v>2</v>
      </c>
      <c r="M98" s="21">
        <v>2</v>
      </c>
      <c r="N98" s="21">
        <v>2</v>
      </c>
      <c r="O98" s="21">
        <v>2</v>
      </c>
      <c r="P98" s="21">
        <v>2</v>
      </c>
      <c r="Q98" s="21">
        <v>2</v>
      </c>
      <c r="R98" s="21">
        <v>2</v>
      </c>
      <c r="S98" s="21">
        <v>2</v>
      </c>
      <c r="T98" s="21">
        <v>2</v>
      </c>
      <c r="U98" s="21">
        <v>2</v>
      </c>
      <c r="V98" s="21">
        <v>2</v>
      </c>
      <c r="W98" s="21">
        <v>2</v>
      </c>
      <c r="X98" s="21">
        <v>2</v>
      </c>
      <c r="Y98" s="21">
        <v>2</v>
      </c>
      <c r="Z98" s="21">
        <v>2</v>
      </c>
      <c r="AA98" s="21">
        <v>2</v>
      </c>
      <c r="AB98" s="21">
        <v>2</v>
      </c>
      <c r="AC98" s="21">
        <v>2</v>
      </c>
      <c r="AD98" s="21">
        <v>2</v>
      </c>
      <c r="AE98" s="21">
        <v>2</v>
      </c>
      <c r="AF98" s="22">
        <v>0</v>
      </c>
      <c r="AG98" s="21">
        <v>0</v>
      </c>
    </row>
    <row r="99" spans="2:33" x14ac:dyDescent="0.2">
      <c r="B99" s="39"/>
      <c r="C99" s="39"/>
      <c r="D99" s="67" t="s">
        <v>127</v>
      </c>
      <c r="E99" s="68"/>
      <c r="F99" s="38" t="s">
        <v>55</v>
      </c>
      <c r="G99" s="38"/>
      <c r="H99" s="21">
        <v>2</v>
      </c>
      <c r="I99" s="21">
        <v>2</v>
      </c>
      <c r="J99" s="21">
        <v>2</v>
      </c>
      <c r="K99" s="21">
        <v>2</v>
      </c>
      <c r="L99" s="21">
        <v>2</v>
      </c>
      <c r="M99" s="21">
        <v>2</v>
      </c>
      <c r="N99" s="21">
        <v>2</v>
      </c>
      <c r="O99" s="21">
        <v>2</v>
      </c>
      <c r="P99" s="21">
        <v>2</v>
      </c>
      <c r="Q99" s="21">
        <v>2</v>
      </c>
      <c r="R99" s="21">
        <v>2</v>
      </c>
      <c r="S99" s="21">
        <v>2</v>
      </c>
      <c r="T99" s="21">
        <v>2</v>
      </c>
      <c r="U99" s="21">
        <v>2</v>
      </c>
      <c r="V99" s="21">
        <v>2</v>
      </c>
      <c r="W99" s="21">
        <v>2</v>
      </c>
      <c r="X99" s="21">
        <v>2</v>
      </c>
      <c r="Y99" s="21">
        <v>2</v>
      </c>
      <c r="Z99" s="21">
        <v>2</v>
      </c>
      <c r="AA99" s="21">
        <v>2</v>
      </c>
      <c r="AB99" s="21">
        <v>2</v>
      </c>
      <c r="AC99" s="21">
        <v>2</v>
      </c>
      <c r="AD99" s="21">
        <v>2</v>
      </c>
      <c r="AE99" s="21">
        <v>2</v>
      </c>
      <c r="AF99" s="22">
        <v>0</v>
      </c>
      <c r="AG99" s="21">
        <v>0</v>
      </c>
    </row>
    <row r="100" spans="2:33" x14ac:dyDescent="0.2">
      <c r="B100" s="39"/>
      <c r="C100" s="39"/>
      <c r="D100" s="67" t="s">
        <v>128</v>
      </c>
      <c r="E100" s="68"/>
      <c r="F100" s="38" t="s">
        <v>55</v>
      </c>
      <c r="G100" s="38"/>
      <c r="H100" s="21">
        <v>2</v>
      </c>
      <c r="I100" s="21">
        <v>2</v>
      </c>
      <c r="J100" s="21">
        <v>2</v>
      </c>
      <c r="K100" s="21">
        <v>2</v>
      </c>
      <c r="L100" s="21">
        <v>2</v>
      </c>
      <c r="M100" s="21">
        <v>2</v>
      </c>
      <c r="N100" s="21">
        <v>2</v>
      </c>
      <c r="O100" s="21">
        <v>2</v>
      </c>
      <c r="P100" s="21">
        <v>2</v>
      </c>
      <c r="Q100" s="21">
        <v>2</v>
      </c>
      <c r="R100" s="21">
        <v>2</v>
      </c>
      <c r="S100" s="21">
        <v>2</v>
      </c>
      <c r="T100" s="21">
        <v>2</v>
      </c>
      <c r="U100" s="21">
        <v>2</v>
      </c>
      <c r="V100" s="21">
        <v>2</v>
      </c>
      <c r="W100" s="21">
        <v>2</v>
      </c>
      <c r="X100" s="21">
        <v>2</v>
      </c>
      <c r="Y100" s="21">
        <v>2</v>
      </c>
      <c r="Z100" s="21">
        <v>2</v>
      </c>
      <c r="AA100" s="21">
        <v>2</v>
      </c>
      <c r="AB100" s="21">
        <v>2</v>
      </c>
      <c r="AC100" s="21">
        <v>2</v>
      </c>
      <c r="AD100" s="21">
        <v>2</v>
      </c>
      <c r="AE100" s="21">
        <v>2</v>
      </c>
      <c r="AF100" s="22">
        <v>0</v>
      </c>
      <c r="AG100" s="21">
        <v>0</v>
      </c>
    </row>
    <row r="101" spans="2:33" x14ac:dyDescent="0.2">
      <c r="B101" s="39"/>
      <c r="C101" s="39"/>
      <c r="D101" s="67" t="s">
        <v>129</v>
      </c>
      <c r="E101" s="68"/>
      <c r="F101" s="38" t="s">
        <v>55</v>
      </c>
      <c r="G101" s="38"/>
      <c r="H101" s="21">
        <v>2</v>
      </c>
      <c r="I101" s="21">
        <v>2</v>
      </c>
      <c r="J101" s="21">
        <v>2</v>
      </c>
      <c r="K101" s="21">
        <v>2</v>
      </c>
      <c r="L101" s="21">
        <v>2</v>
      </c>
      <c r="M101" s="21">
        <v>2</v>
      </c>
      <c r="N101" s="21">
        <v>2</v>
      </c>
      <c r="O101" s="21">
        <v>2</v>
      </c>
      <c r="P101" s="21">
        <v>2</v>
      </c>
      <c r="Q101" s="21">
        <v>2</v>
      </c>
      <c r="R101" s="21">
        <v>2</v>
      </c>
      <c r="S101" s="21">
        <v>2</v>
      </c>
      <c r="T101" s="21">
        <v>2</v>
      </c>
      <c r="U101" s="21">
        <v>2</v>
      </c>
      <c r="V101" s="21">
        <v>2</v>
      </c>
      <c r="W101" s="21">
        <v>2</v>
      </c>
      <c r="X101" s="21">
        <v>2</v>
      </c>
      <c r="Y101" s="21">
        <v>2</v>
      </c>
      <c r="Z101" s="21">
        <v>2</v>
      </c>
      <c r="AA101" s="21">
        <v>2</v>
      </c>
      <c r="AB101" s="21">
        <v>2</v>
      </c>
      <c r="AC101" s="21">
        <v>2</v>
      </c>
      <c r="AD101" s="21">
        <v>2</v>
      </c>
      <c r="AE101" s="21">
        <v>2</v>
      </c>
      <c r="AF101" s="22">
        <v>0</v>
      </c>
      <c r="AG101" s="21">
        <v>0</v>
      </c>
    </row>
    <row r="102" spans="2:33" x14ac:dyDescent="0.2">
      <c r="B102" s="39"/>
      <c r="C102" s="39" t="s">
        <v>33</v>
      </c>
      <c r="D102" s="40" t="s">
        <v>31</v>
      </c>
      <c r="E102" s="40"/>
      <c r="F102" s="38" t="s">
        <v>55</v>
      </c>
      <c r="G102" s="38"/>
      <c r="H102" s="21">
        <v>5</v>
      </c>
      <c r="I102" s="21">
        <v>5</v>
      </c>
      <c r="J102" s="21">
        <v>5</v>
      </c>
      <c r="K102" s="21">
        <v>5</v>
      </c>
      <c r="L102" s="21">
        <v>5</v>
      </c>
      <c r="M102" s="21">
        <v>5</v>
      </c>
      <c r="N102" s="21">
        <v>5</v>
      </c>
      <c r="O102" s="21">
        <v>5</v>
      </c>
      <c r="P102" s="21">
        <v>5</v>
      </c>
      <c r="Q102" s="21">
        <v>5</v>
      </c>
      <c r="R102" s="21">
        <v>5</v>
      </c>
      <c r="S102" s="21">
        <v>5</v>
      </c>
      <c r="T102" s="21">
        <v>5</v>
      </c>
      <c r="U102" s="21">
        <v>5</v>
      </c>
      <c r="V102" s="21">
        <v>5</v>
      </c>
      <c r="W102" s="21">
        <v>5</v>
      </c>
      <c r="X102" s="21">
        <v>5</v>
      </c>
      <c r="Y102" s="21">
        <v>5</v>
      </c>
      <c r="Z102" s="21">
        <v>5</v>
      </c>
      <c r="AA102" s="21">
        <v>5</v>
      </c>
      <c r="AB102" s="21">
        <v>5</v>
      </c>
      <c r="AC102" s="21">
        <v>5</v>
      </c>
      <c r="AD102" s="21">
        <v>5</v>
      </c>
      <c r="AE102" s="21">
        <v>5</v>
      </c>
      <c r="AF102" s="21">
        <v>5</v>
      </c>
      <c r="AG102" s="22">
        <v>0</v>
      </c>
    </row>
    <row r="103" spans="2:33" x14ac:dyDescent="0.2">
      <c r="B103" s="39"/>
      <c r="C103" s="39"/>
      <c r="D103" s="40" t="s">
        <v>32</v>
      </c>
      <c r="E103" s="40"/>
      <c r="F103" s="38" t="s">
        <v>55</v>
      </c>
      <c r="G103" s="38"/>
      <c r="H103" s="21">
        <v>5</v>
      </c>
      <c r="I103" s="21">
        <v>5</v>
      </c>
      <c r="J103" s="21">
        <v>5</v>
      </c>
      <c r="K103" s="21">
        <v>5</v>
      </c>
      <c r="L103" s="21">
        <v>5</v>
      </c>
      <c r="M103" s="21">
        <v>5</v>
      </c>
      <c r="N103" s="21">
        <v>5</v>
      </c>
      <c r="O103" s="21">
        <v>5</v>
      </c>
      <c r="P103" s="21">
        <v>5</v>
      </c>
      <c r="Q103" s="21">
        <v>5</v>
      </c>
      <c r="R103" s="21">
        <v>5</v>
      </c>
      <c r="S103" s="21">
        <v>5</v>
      </c>
      <c r="T103" s="21">
        <v>5</v>
      </c>
      <c r="U103" s="21">
        <v>5</v>
      </c>
      <c r="V103" s="21">
        <v>5</v>
      </c>
      <c r="W103" s="21">
        <v>5</v>
      </c>
      <c r="X103" s="21">
        <v>5</v>
      </c>
      <c r="Y103" s="21">
        <v>5</v>
      </c>
      <c r="Z103" s="21">
        <v>5</v>
      </c>
      <c r="AA103" s="21">
        <v>5</v>
      </c>
      <c r="AB103" s="21">
        <v>5</v>
      </c>
      <c r="AC103" s="21">
        <v>5</v>
      </c>
      <c r="AD103" s="21">
        <v>5</v>
      </c>
      <c r="AE103" s="21">
        <v>5</v>
      </c>
      <c r="AF103" s="21">
        <v>5</v>
      </c>
      <c r="AG103" s="22">
        <v>0</v>
      </c>
    </row>
    <row r="104" spans="2:33" x14ac:dyDescent="0.2">
      <c r="B104" s="39"/>
      <c r="C104" s="37" t="s">
        <v>12</v>
      </c>
      <c r="D104" s="37"/>
      <c r="E104" s="37"/>
      <c r="F104" s="41" t="s">
        <v>11</v>
      </c>
      <c r="G104" s="41"/>
      <c r="H104" s="38">
        <f>SUM(H19:H103)</f>
        <v>150</v>
      </c>
      <c r="I104" s="38"/>
      <c r="J104" s="21">
        <f>SUM(J19:J103)</f>
        <v>155</v>
      </c>
      <c r="K104" s="21">
        <f>SUM(K19:K103)</f>
        <v>143</v>
      </c>
      <c r="L104" s="21">
        <f>SUM(L19:L103)-L21</f>
        <v>141</v>
      </c>
      <c r="M104" s="21">
        <f>SUM(M19:M103)</f>
        <v>139</v>
      </c>
      <c r="N104" s="21">
        <f>SUM(N19:N103)</f>
        <v>135</v>
      </c>
      <c r="O104" s="21">
        <f>SUM(O19:O103)</f>
        <v>125</v>
      </c>
      <c r="P104" s="21">
        <f>SUM(P19:P103)</f>
        <v>119</v>
      </c>
      <c r="Q104" s="21">
        <f>SUM(Q19:Q103)</f>
        <v>111</v>
      </c>
      <c r="R104" s="21">
        <f>SUM(R19:R103)</f>
        <v>108</v>
      </c>
      <c r="S104" s="21">
        <f>SUM(S19:S103)-S46</f>
        <v>99</v>
      </c>
      <c r="T104" s="21">
        <f>SUM(T19:T103)</f>
        <v>95</v>
      </c>
      <c r="U104" s="21">
        <f>SUM(U19:U103)</f>
        <v>89</v>
      </c>
      <c r="V104" s="21">
        <f>SUM(V19:V103)-V55</f>
        <v>85</v>
      </c>
      <c r="W104" s="21">
        <f>SUM(W19:W103)</f>
        <v>80</v>
      </c>
      <c r="X104" s="21">
        <f>SUM(X19:X103)</f>
        <v>78</v>
      </c>
      <c r="Y104" s="21">
        <f>SUM(Y19:Y103)</f>
        <v>66</v>
      </c>
      <c r="Z104" s="21">
        <f>SUM(Z19:Z103)</f>
        <v>60</v>
      </c>
      <c r="AA104" s="21">
        <f>SUM(AA19:AA103)</f>
        <v>58</v>
      </c>
      <c r="AB104" s="21">
        <f>SUM(AB19:AB103)-AB69</f>
        <v>50</v>
      </c>
      <c r="AC104" s="21">
        <f>SUM(AC19:AC103)</f>
        <v>40</v>
      </c>
      <c r="AD104" s="21">
        <f>SUM(AD19:AD103)</f>
        <v>31</v>
      </c>
      <c r="AE104" s="21">
        <f>SUM(AE19:AE103)</f>
        <v>28</v>
      </c>
      <c r="AF104" s="21">
        <f>SUM(AF19:AF103)</f>
        <v>11</v>
      </c>
      <c r="AG104" s="21">
        <f>SUM(AG19:AG103)</f>
        <v>0</v>
      </c>
    </row>
    <row r="105" spans="2:33" x14ac:dyDescent="0.2">
      <c r="B105" s="39"/>
      <c r="C105" s="37"/>
      <c r="D105" s="37"/>
      <c r="E105" s="37"/>
      <c r="F105" s="41" t="s">
        <v>56</v>
      </c>
      <c r="G105" s="41"/>
      <c r="H105" s="38">
        <f>SUM(I19:I103)</f>
        <v>155</v>
      </c>
      <c r="I105" s="38"/>
      <c r="J105" s="21">
        <f>SUM(J19:J103)</f>
        <v>155</v>
      </c>
      <c r="K105" s="21">
        <f>SUM(K19:K103)+L21</f>
        <v>145</v>
      </c>
      <c r="L105" s="21">
        <f>SUM(L19:L103)-L21</f>
        <v>141</v>
      </c>
      <c r="M105" s="21">
        <f>SUM(M19:M103)</f>
        <v>139</v>
      </c>
      <c r="N105" s="21">
        <f>SUM(N19:N103)</f>
        <v>135</v>
      </c>
      <c r="O105" s="21">
        <f>SUM(O19:O103)</f>
        <v>125</v>
      </c>
      <c r="P105" s="21">
        <f>SUM(P19:P103)</f>
        <v>119</v>
      </c>
      <c r="Q105" s="21">
        <f>SUM(Q19:Q103)</f>
        <v>111</v>
      </c>
      <c r="R105" s="21">
        <f>SUM(R19:R103)+S46-R44</f>
        <v>109</v>
      </c>
      <c r="S105" s="21">
        <f>SUM(S19:S103)-S46</f>
        <v>99</v>
      </c>
      <c r="T105" s="21">
        <f>SUM(T19:T103)</f>
        <v>95</v>
      </c>
      <c r="U105" s="21">
        <f>SUM(U19:U103)+V55-U53-U51</f>
        <v>89</v>
      </c>
      <c r="V105" s="21">
        <f>SUM(V19:V103)-V57-V55</f>
        <v>84</v>
      </c>
      <c r="W105" s="21">
        <f>SUM(W19:W103)</f>
        <v>80</v>
      </c>
      <c r="X105" s="21">
        <f>SUM(X19:X103)</f>
        <v>78</v>
      </c>
      <c r="Y105" s="21">
        <f>SUM(Y19:Y103)</f>
        <v>66</v>
      </c>
      <c r="Z105" s="21">
        <f>SUM(Z19:Z103)</f>
        <v>60</v>
      </c>
      <c r="AA105" s="21">
        <f>SUM(AA19:AA103)+AB69</f>
        <v>60</v>
      </c>
      <c r="AB105" s="21">
        <f>SUM(AB19:AB103)-AB69</f>
        <v>50</v>
      </c>
      <c r="AC105" s="21">
        <f>SUM(AC19:AC103)</f>
        <v>40</v>
      </c>
      <c r="AD105" s="21">
        <f>SUM(AD19:AD103)-AD82</f>
        <v>30</v>
      </c>
      <c r="AE105" s="21">
        <f>SUM(AE19:AE103)</f>
        <v>28</v>
      </c>
      <c r="AF105" s="21">
        <f>SUM(AF19:AF103)-AF94</f>
        <v>10</v>
      </c>
      <c r="AG105" s="21">
        <f>SUM(AG19:AG103)</f>
        <v>0</v>
      </c>
    </row>
  </sheetData>
  <mergeCells count="190">
    <mergeCell ref="D98:E98"/>
    <mergeCell ref="D99:E99"/>
    <mergeCell ref="D100:E100"/>
    <mergeCell ref="F97:G97"/>
    <mergeCell ref="F98:G98"/>
    <mergeCell ref="F99:G99"/>
    <mergeCell ref="F100:G100"/>
    <mergeCell ref="D85:E85"/>
    <mergeCell ref="D86:E86"/>
    <mergeCell ref="D87:E87"/>
    <mergeCell ref="D88:E88"/>
    <mergeCell ref="F84:G84"/>
    <mergeCell ref="F85:G85"/>
    <mergeCell ref="F86:G86"/>
    <mergeCell ref="F87:G87"/>
    <mergeCell ref="D97:E97"/>
    <mergeCell ref="F71:G71"/>
    <mergeCell ref="D72:E72"/>
    <mergeCell ref="D71:E71"/>
    <mergeCell ref="F50:G50"/>
    <mergeCell ref="D73:E73"/>
    <mergeCell ref="D74:E74"/>
    <mergeCell ref="D75:E75"/>
    <mergeCell ref="D76:E76"/>
    <mergeCell ref="F73:G73"/>
    <mergeCell ref="F74:G74"/>
    <mergeCell ref="F75:G75"/>
    <mergeCell ref="F76:G76"/>
    <mergeCell ref="D70:E70"/>
    <mergeCell ref="F61:G61"/>
    <mergeCell ref="F62:G62"/>
    <mergeCell ref="F63:G63"/>
    <mergeCell ref="F64:G64"/>
    <mergeCell ref="F65:G65"/>
    <mergeCell ref="F66:G66"/>
    <mergeCell ref="F67:G67"/>
    <mergeCell ref="D36:E36"/>
    <mergeCell ref="D37:E37"/>
    <mergeCell ref="D38:E38"/>
    <mergeCell ref="F35:G35"/>
    <mergeCell ref="F36:G36"/>
    <mergeCell ref="F37:G37"/>
    <mergeCell ref="F38:G38"/>
    <mergeCell ref="D61:E61"/>
    <mergeCell ref="D62:E62"/>
    <mergeCell ref="D29:E29"/>
    <mergeCell ref="D30:E30"/>
    <mergeCell ref="D31:E31"/>
    <mergeCell ref="F28:G28"/>
    <mergeCell ref="F29:G29"/>
    <mergeCell ref="F30:G30"/>
    <mergeCell ref="F31:G31"/>
    <mergeCell ref="D35:E35"/>
    <mergeCell ref="H105:I105"/>
    <mergeCell ref="C21:E21"/>
    <mergeCell ref="F21:G21"/>
    <mergeCell ref="C47:C69"/>
    <mergeCell ref="D102:E102"/>
    <mergeCell ref="D96:E96"/>
    <mergeCell ref="D95:E95"/>
    <mergeCell ref="D94:E94"/>
    <mergeCell ref="D93:E93"/>
    <mergeCell ref="D92:E92"/>
    <mergeCell ref="D91:E91"/>
    <mergeCell ref="D90:E90"/>
    <mergeCell ref="D56:E56"/>
    <mergeCell ref="D57:E57"/>
    <mergeCell ref="D58:E58"/>
    <mergeCell ref="D49:E49"/>
    <mergeCell ref="D52:E52"/>
    <mergeCell ref="D51:E51"/>
    <mergeCell ref="D53:E53"/>
    <mergeCell ref="D68:E68"/>
    <mergeCell ref="D59:E59"/>
    <mergeCell ref="D60:E60"/>
    <mergeCell ref="D69:E69"/>
    <mergeCell ref="B3:C3"/>
    <mergeCell ref="B4:C4"/>
    <mergeCell ref="B5:C5"/>
    <mergeCell ref="B6:C6"/>
    <mergeCell ref="D23:E23"/>
    <mergeCell ref="H104:I104"/>
    <mergeCell ref="C80:C90"/>
    <mergeCell ref="C9:F9"/>
    <mergeCell ref="C16:D16"/>
    <mergeCell ref="D18:E18"/>
    <mergeCell ref="F18:G18"/>
    <mergeCell ref="C19:E19"/>
    <mergeCell ref="C20:E20"/>
    <mergeCell ref="D24:E24"/>
    <mergeCell ref="D25:E25"/>
    <mergeCell ref="D26:E26"/>
    <mergeCell ref="D27:E27"/>
    <mergeCell ref="D32:E32"/>
    <mergeCell ref="D33:E33"/>
    <mergeCell ref="D34:E34"/>
    <mergeCell ref="F40:G40"/>
    <mergeCell ref="D28:E28"/>
    <mergeCell ref="C22:E22"/>
    <mergeCell ref="C23:C33"/>
    <mergeCell ref="C34:C46"/>
    <mergeCell ref="C70:C79"/>
    <mergeCell ref="F32:G32"/>
    <mergeCell ref="F33:G33"/>
    <mergeCell ref="F34:G34"/>
    <mergeCell ref="F72:G72"/>
    <mergeCell ref="F39:G39"/>
    <mergeCell ref="F53:G53"/>
    <mergeCell ref="F41:G41"/>
    <mergeCell ref="F42:G42"/>
    <mergeCell ref="F43:G43"/>
    <mergeCell ref="D44:E44"/>
    <mergeCell ref="D45:E45"/>
    <mergeCell ref="D46:E46"/>
    <mergeCell ref="D47:E47"/>
    <mergeCell ref="D48:E48"/>
    <mergeCell ref="D39:E39"/>
    <mergeCell ref="D40:E40"/>
    <mergeCell ref="D41:E41"/>
    <mergeCell ref="D42:E42"/>
    <mergeCell ref="D54:E54"/>
    <mergeCell ref="D43:E43"/>
    <mergeCell ref="F46:G46"/>
    <mergeCell ref="F55:G55"/>
    <mergeCell ref="F56:G56"/>
    <mergeCell ref="F57:G57"/>
    <mergeCell ref="F58:G58"/>
    <mergeCell ref="F59:G59"/>
    <mergeCell ref="F60:G60"/>
    <mergeCell ref="F54:G54"/>
    <mergeCell ref="F44:G44"/>
    <mergeCell ref="D55:E55"/>
    <mergeCell ref="D63:E63"/>
    <mergeCell ref="D64:E64"/>
    <mergeCell ref="D65:E65"/>
    <mergeCell ref="D66:E66"/>
    <mergeCell ref="D67:E67"/>
    <mergeCell ref="F19:G19"/>
    <mergeCell ref="F20:G20"/>
    <mergeCell ref="F22:G22"/>
    <mergeCell ref="F23:G23"/>
    <mergeCell ref="F24:G24"/>
    <mergeCell ref="F25:G25"/>
    <mergeCell ref="F26:G26"/>
    <mergeCell ref="F27:G27"/>
    <mergeCell ref="F45:G45"/>
    <mergeCell ref="B19:B105"/>
    <mergeCell ref="F101:G101"/>
    <mergeCell ref="F102:G102"/>
    <mergeCell ref="F103:G103"/>
    <mergeCell ref="F104:G104"/>
    <mergeCell ref="F105:G105"/>
    <mergeCell ref="F91:G91"/>
    <mergeCell ref="F92:G92"/>
    <mergeCell ref="F93:G93"/>
    <mergeCell ref="F94:G94"/>
    <mergeCell ref="F95:G95"/>
    <mergeCell ref="F96:G96"/>
    <mergeCell ref="F81:G81"/>
    <mergeCell ref="F82:G82"/>
    <mergeCell ref="F83:G83"/>
    <mergeCell ref="F88:G88"/>
    <mergeCell ref="F47:G47"/>
    <mergeCell ref="F48:G48"/>
    <mergeCell ref="F49:G49"/>
    <mergeCell ref="F51:G51"/>
    <mergeCell ref="F52:G52"/>
    <mergeCell ref="F70:G70"/>
    <mergeCell ref="F69:G69"/>
    <mergeCell ref="F68:G68"/>
    <mergeCell ref="C104:E105"/>
    <mergeCell ref="F89:G89"/>
    <mergeCell ref="F90:G90"/>
    <mergeCell ref="F77:G77"/>
    <mergeCell ref="F78:G78"/>
    <mergeCell ref="F79:G79"/>
    <mergeCell ref="F80:G80"/>
    <mergeCell ref="C91:C101"/>
    <mergeCell ref="C102:C103"/>
    <mergeCell ref="D77:E77"/>
    <mergeCell ref="D89:E89"/>
    <mergeCell ref="D84:E84"/>
    <mergeCell ref="D82:E82"/>
    <mergeCell ref="D83:E83"/>
    <mergeCell ref="D78:E78"/>
    <mergeCell ref="D79:E79"/>
    <mergeCell ref="D80:E80"/>
    <mergeCell ref="D81:E81"/>
    <mergeCell ref="D103:E103"/>
    <mergeCell ref="D101:E101"/>
  </mergeCells>
  <phoneticPr fontId="5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H115"/>
  <sheetViews>
    <sheetView topLeftCell="D51" zoomScaleNormal="86" workbookViewId="0">
      <selection activeCell="F14" sqref="F14"/>
    </sheetView>
  </sheetViews>
  <sheetFormatPr baseColWidth="10" defaultColWidth="8.83203125" defaultRowHeight="15" x14ac:dyDescent="0.2"/>
  <cols>
    <col min="2" max="2" width="13.6640625" customWidth="1"/>
    <col min="3" max="3" width="21.1640625" customWidth="1"/>
    <col min="4" max="4" width="55.83203125" customWidth="1"/>
    <col min="5" max="5" width="12" customWidth="1"/>
    <col min="6" max="6" width="10.33203125" customWidth="1"/>
    <col min="7" max="7" width="20.1640625" customWidth="1"/>
    <col min="8" max="9" width="6.1640625" customWidth="1"/>
    <col min="10" max="20" width="6" customWidth="1"/>
    <col min="21" max="21" width="6.1640625" customWidth="1"/>
    <col min="22" max="29" width="6" customWidth="1"/>
    <col min="30" max="30" width="6.1640625" customWidth="1"/>
  </cols>
  <sheetData>
    <row r="2" spans="2:7" ht="16" thickBot="1" x14ac:dyDescent="0.25"/>
    <row r="3" spans="2:7" ht="37" thickBot="1" x14ac:dyDescent="0.25">
      <c r="B3" s="42" t="s">
        <v>3</v>
      </c>
      <c r="C3" s="42"/>
      <c r="D3" s="97" t="s">
        <v>232</v>
      </c>
      <c r="E3" s="1"/>
      <c r="F3" s="10"/>
      <c r="G3" s="11" t="s">
        <v>64</v>
      </c>
    </row>
    <row r="4" spans="2:7" ht="19" thickBot="1" x14ac:dyDescent="0.25">
      <c r="B4" s="42" t="s">
        <v>2</v>
      </c>
      <c r="C4" s="42"/>
      <c r="D4" s="3" t="s">
        <v>34</v>
      </c>
      <c r="E4" s="1"/>
      <c r="F4" s="12"/>
      <c r="G4" s="13" t="s">
        <v>63</v>
      </c>
    </row>
    <row r="5" spans="2:7" ht="19" thickBot="1" x14ac:dyDescent="0.25">
      <c r="B5" s="42" t="s">
        <v>1</v>
      </c>
      <c r="C5" s="42"/>
      <c r="D5" s="4">
        <v>45752</v>
      </c>
      <c r="E5" s="1"/>
      <c r="F5" s="14"/>
      <c r="G5" s="13" t="s">
        <v>62</v>
      </c>
    </row>
    <row r="6" spans="2:7" ht="18" customHeight="1" thickBot="1" x14ac:dyDescent="0.25">
      <c r="B6" s="42" t="s">
        <v>0</v>
      </c>
      <c r="C6" s="42"/>
      <c r="D6" s="4">
        <v>45772</v>
      </c>
      <c r="E6" s="1"/>
      <c r="F6" s="15"/>
      <c r="G6" s="13" t="s">
        <v>61</v>
      </c>
    </row>
    <row r="7" spans="2:7" ht="18" customHeight="1" thickBot="1" x14ac:dyDescent="0.25">
      <c r="B7" s="1"/>
      <c r="C7" s="1"/>
      <c r="D7" s="1"/>
      <c r="E7" s="1"/>
      <c r="F7" s="16"/>
      <c r="G7" s="17" t="s">
        <v>60</v>
      </c>
    </row>
    <row r="8" spans="2:7" ht="18" thickBot="1" x14ac:dyDescent="0.25">
      <c r="B8" s="1"/>
      <c r="C8" s="46" t="s">
        <v>35</v>
      </c>
      <c r="D8" s="46"/>
      <c r="E8" s="46"/>
      <c r="F8" s="47"/>
    </row>
    <row r="9" spans="2:7" ht="18" thickBot="1" x14ac:dyDescent="0.25">
      <c r="B9" s="1"/>
      <c r="C9" s="6" t="s">
        <v>6</v>
      </c>
      <c r="D9" s="6" t="s">
        <v>57</v>
      </c>
      <c r="E9" s="6" t="s">
        <v>11</v>
      </c>
      <c r="F9" s="6" t="s">
        <v>56</v>
      </c>
    </row>
    <row r="10" spans="2:7" ht="18" thickBot="1" x14ac:dyDescent="0.25">
      <c r="B10" s="1"/>
      <c r="C10" s="8">
        <v>1</v>
      </c>
      <c r="D10" s="3" t="s">
        <v>227</v>
      </c>
      <c r="E10" s="3">
        <f ca="1">SUMIF($F$18:$G$92,"Hưng",$H$18:$H$92)+SUMIF($F$18:$G$92,"All team",$H$18:$H$92)/5</f>
        <v>26.8</v>
      </c>
      <c r="F10" s="3">
        <f ca="1">SUMIF($F$18:$G$92,"Hưng",$I$18:$I$92)+SUMIF($F$18:$G$92,"All team",$I$18:$I$92)/5</f>
        <v>28.4</v>
      </c>
    </row>
    <row r="11" spans="2:7" ht="18" thickBot="1" x14ac:dyDescent="0.25">
      <c r="B11" s="1"/>
      <c r="C11" s="8">
        <v>2</v>
      </c>
      <c r="D11" s="3" t="s">
        <v>228</v>
      </c>
      <c r="E11" s="3">
        <f ca="1">SUMIF($F$18:$G$92,"Ngọc",$H$18:$H$92)+SUMIF($F$18:$G$92,"All team",$H$18:$H$92)/5+SUMIF($F$18:$G$92,"Quang,M.Thắng",$H$18:$H$92)/2</f>
        <v>38.799999999999997</v>
      </c>
      <c r="F11" s="3">
        <f ca="1">SUMIF($F$18:$G$92,"Ngọc",$I$18:$I$92)+SUMIF($F$18:$G$92,"All team",$I$18:$I$92)/5+SUMIF($F$18:$G$92,"Quang,M.Thắng",$I$18:$I$92)/2</f>
        <v>36.4</v>
      </c>
    </row>
    <row r="12" spans="2:7" ht="18" thickBot="1" x14ac:dyDescent="0.25">
      <c r="B12" s="1"/>
      <c r="C12" s="8">
        <v>3</v>
      </c>
      <c r="D12" s="3" t="s">
        <v>229</v>
      </c>
      <c r="E12" s="3">
        <f ca="1">SUMIF($F$18:$G$92,"Trường",$H$18:$H$92)+SUMIF($F$18:$G$92,"All team",$H$18:$H$92)/5+SUMIF($F$18:$G$92,"Bửu, T.Thắng",$H$18:$H$92)/2</f>
        <v>31.8</v>
      </c>
      <c r="F12" s="3">
        <f ca="1">SUMIF($F$18:$G$92,"Trường",$I$18:$I$92)+SUMIF($F$18:$G$92,"All team",$I$18:$I$92)/5+SUMIF($F$18:$G$92,"Bửu, T.Thắng",$I$18:$I$92)/2</f>
        <v>32.4</v>
      </c>
    </row>
    <row r="13" spans="2:7" ht="18" thickBot="1" x14ac:dyDescent="0.25">
      <c r="B13" s="1"/>
      <c r="C13" s="8">
        <v>4</v>
      </c>
      <c r="D13" s="3" t="s">
        <v>230</v>
      </c>
      <c r="E13" s="3">
        <f ca="1">SUMIF($F$18:$G$92,"Mạnh",$H$18:$H$92)+SUMIF($F$18:$G$92,"All team",$H$18:$H$92)/5+SUMIF($F$18:$G$92,"Quang,M.Thắng",$H$18:$H$92)/2</f>
        <v>12.8</v>
      </c>
      <c r="F13" s="3">
        <f ca="1">SUMIF($F$18:$G$92,"Mạnh",$I$18:$I$92)+SUMIF($F$18:$G$92,"All team",$I$18:$I$92)/5+SUMIF($F$18:$G$92,"Mạnh",$I$18:$I$92)/2</f>
        <v>15.4</v>
      </c>
    </row>
    <row r="14" spans="2:7" ht="18" thickBot="1" x14ac:dyDescent="0.25">
      <c r="B14" s="1"/>
      <c r="C14" s="8">
        <v>5</v>
      </c>
      <c r="D14" s="3" t="s">
        <v>231</v>
      </c>
      <c r="E14" s="3">
        <f ca="1">SUMIF($F$18:$G$92,"Hải",$H$18:$H$92)+SUMIF($F$18:$G$92,"All team",$H$18:$H$92)/5+SUMIF($F$18:$G$92,"Hải",$H$18:$H$92)/2</f>
        <v>22.8</v>
      </c>
      <c r="F14" s="3">
        <f ca="1">SUMIF($F$18:$G$92,"Hải",$I$18:$I$92)+SUMIF($F$18:$G$92,"All team",$I$18:$I$92)/5+SUMIF($F$18:$G$92,"Hải",$I$18:$I$92)/2</f>
        <v>24.4</v>
      </c>
    </row>
    <row r="15" spans="2:7" ht="18" thickBot="1" x14ac:dyDescent="0.25">
      <c r="B15" s="1"/>
      <c r="C15" s="43" t="s">
        <v>12</v>
      </c>
      <c r="D15" s="43"/>
      <c r="E15" s="5">
        <f ca="1">SUM(E10:E14)</f>
        <v>133</v>
      </c>
      <c r="F15" s="5">
        <f ca="1">SUM(F10:F14)</f>
        <v>137</v>
      </c>
    </row>
    <row r="17" spans="2:60" ht="63.75" customHeight="1" x14ac:dyDescent="0.2">
      <c r="B17" s="25" t="s">
        <v>7</v>
      </c>
      <c r="C17" s="25" t="s">
        <v>8</v>
      </c>
      <c r="D17" s="49" t="s">
        <v>9</v>
      </c>
      <c r="E17" s="49"/>
      <c r="F17" s="49" t="s">
        <v>10</v>
      </c>
      <c r="G17" s="49"/>
      <c r="H17" s="19" t="s">
        <v>11</v>
      </c>
      <c r="I17" s="19" t="s">
        <v>56</v>
      </c>
      <c r="J17" s="20">
        <v>45752</v>
      </c>
      <c r="K17" s="20">
        <v>45753</v>
      </c>
      <c r="L17" s="20">
        <v>45754</v>
      </c>
      <c r="M17" s="20">
        <v>45755</v>
      </c>
      <c r="N17" s="20">
        <v>45756</v>
      </c>
      <c r="O17" s="20">
        <v>45757</v>
      </c>
      <c r="P17" s="20">
        <v>45758</v>
      </c>
      <c r="Q17" s="20">
        <v>45759</v>
      </c>
      <c r="R17" s="20">
        <v>45760</v>
      </c>
      <c r="S17" s="20">
        <v>45761</v>
      </c>
      <c r="T17" s="20">
        <v>45762</v>
      </c>
      <c r="U17" s="20">
        <v>45763</v>
      </c>
      <c r="V17" s="20">
        <v>45764</v>
      </c>
      <c r="W17" s="20">
        <v>45765</v>
      </c>
      <c r="X17" s="20">
        <v>45766</v>
      </c>
      <c r="Y17" s="20">
        <v>45767</v>
      </c>
      <c r="Z17" s="20">
        <v>45768</v>
      </c>
      <c r="AA17" s="20">
        <v>45769</v>
      </c>
      <c r="AB17" s="20">
        <v>45770</v>
      </c>
      <c r="AC17" s="20">
        <v>45771</v>
      </c>
      <c r="AD17" s="20">
        <v>45772</v>
      </c>
      <c r="AE17" s="7"/>
      <c r="AF17" s="7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2:60" ht="17" x14ac:dyDescent="0.2">
      <c r="B18" s="39" t="s">
        <v>34</v>
      </c>
      <c r="C18" s="40" t="s">
        <v>13</v>
      </c>
      <c r="D18" s="40"/>
      <c r="E18" s="40"/>
      <c r="F18" s="38" t="s">
        <v>55</v>
      </c>
      <c r="G18" s="38"/>
      <c r="H18" s="21">
        <v>10</v>
      </c>
      <c r="I18" s="21">
        <v>10</v>
      </c>
      <c r="J18" s="21">
        <v>10</v>
      </c>
      <c r="K18" s="22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</row>
    <row r="19" spans="2:60" ht="17" x14ac:dyDescent="0.2">
      <c r="B19" s="39"/>
      <c r="C19" s="40" t="s">
        <v>52</v>
      </c>
      <c r="D19" s="40"/>
      <c r="E19" s="40"/>
      <c r="F19" s="38" t="s">
        <v>74</v>
      </c>
      <c r="G19" s="38"/>
      <c r="H19" s="21">
        <v>2</v>
      </c>
      <c r="I19" s="21">
        <v>4</v>
      </c>
      <c r="J19" s="21">
        <v>4</v>
      </c>
      <c r="K19" s="21">
        <v>2</v>
      </c>
      <c r="L19" s="22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</row>
    <row r="20" spans="2:60" ht="17" x14ac:dyDescent="0.2">
      <c r="B20" s="39"/>
      <c r="C20" s="38"/>
      <c r="D20" s="38"/>
      <c r="E20" s="38"/>
      <c r="F20" s="38"/>
      <c r="G20" s="38"/>
      <c r="H20" s="21"/>
      <c r="I20" s="21"/>
      <c r="J20" s="21"/>
      <c r="K20" s="21"/>
      <c r="L20" s="23">
        <v>2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2:60" ht="17" x14ac:dyDescent="0.2">
      <c r="B21" s="39"/>
      <c r="C21" s="40" t="s">
        <v>15</v>
      </c>
      <c r="D21" s="40"/>
      <c r="E21" s="40"/>
      <c r="F21" s="38" t="s">
        <v>74</v>
      </c>
      <c r="G21" s="38"/>
      <c r="H21" s="21">
        <v>6</v>
      </c>
      <c r="I21" s="21">
        <v>4</v>
      </c>
      <c r="J21" s="21">
        <v>4</v>
      </c>
      <c r="K21" s="21">
        <v>4</v>
      </c>
      <c r="L21" s="21">
        <v>4</v>
      </c>
      <c r="M21" s="22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</row>
    <row r="22" spans="2:60" ht="17" x14ac:dyDescent="0.2">
      <c r="B22" s="39"/>
      <c r="C22" s="38"/>
      <c r="D22" s="38"/>
      <c r="E22" s="38"/>
      <c r="F22" s="38"/>
      <c r="G22" s="38"/>
      <c r="H22" s="21"/>
      <c r="I22" s="21"/>
      <c r="J22" s="21"/>
      <c r="K22" s="21"/>
      <c r="L22" s="21"/>
      <c r="M22" s="24">
        <v>2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spans="2:60" ht="17.25" customHeight="1" x14ac:dyDescent="0.2">
      <c r="B23" s="39"/>
      <c r="C23" s="39" t="s">
        <v>17</v>
      </c>
      <c r="D23" s="40" t="s">
        <v>16</v>
      </c>
      <c r="E23" s="40"/>
      <c r="F23" s="38" t="s">
        <v>136</v>
      </c>
      <c r="G23" s="38"/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2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</row>
    <row r="24" spans="2:60" ht="17" x14ac:dyDescent="0.2">
      <c r="B24" s="39"/>
      <c r="C24" s="39"/>
      <c r="D24" s="40" t="s">
        <v>66</v>
      </c>
      <c r="E24" s="40"/>
      <c r="F24" s="38" t="s">
        <v>136</v>
      </c>
      <c r="G24" s="38"/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2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</row>
    <row r="25" spans="2:60" ht="17" x14ac:dyDescent="0.2">
      <c r="B25" s="39"/>
      <c r="C25" s="39"/>
      <c r="D25" s="40" t="s">
        <v>131</v>
      </c>
      <c r="E25" s="40"/>
      <c r="F25" s="38" t="s">
        <v>136</v>
      </c>
      <c r="G25" s="38"/>
      <c r="H25" s="21">
        <v>1</v>
      </c>
      <c r="I25" s="21">
        <v>1</v>
      </c>
      <c r="J25" s="21">
        <v>1</v>
      </c>
      <c r="K25" s="21">
        <v>1</v>
      </c>
      <c r="L25" s="21">
        <v>1</v>
      </c>
      <c r="M25" s="21">
        <v>1</v>
      </c>
      <c r="N25" s="22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</row>
    <row r="26" spans="2:60" ht="17" x14ac:dyDescent="0.2">
      <c r="B26" s="39"/>
      <c r="C26" s="39"/>
      <c r="D26" s="62" t="s">
        <v>132</v>
      </c>
      <c r="E26" s="63"/>
      <c r="F26" s="38" t="s">
        <v>136</v>
      </c>
      <c r="G26" s="38"/>
      <c r="H26" s="21">
        <v>1</v>
      </c>
      <c r="I26" s="21">
        <v>1</v>
      </c>
      <c r="J26" s="21">
        <v>1</v>
      </c>
      <c r="K26" s="21">
        <v>1</v>
      </c>
      <c r="L26" s="21">
        <v>1</v>
      </c>
      <c r="M26" s="21">
        <v>1</v>
      </c>
      <c r="N26" s="22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</row>
    <row r="27" spans="2:60" ht="17" x14ac:dyDescent="0.2">
      <c r="B27" s="39"/>
      <c r="C27" s="39"/>
      <c r="D27" s="62" t="s">
        <v>133</v>
      </c>
      <c r="E27" s="63"/>
      <c r="F27" s="38" t="s">
        <v>136</v>
      </c>
      <c r="G27" s="38"/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2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</row>
    <row r="28" spans="2:60" ht="17" x14ac:dyDescent="0.2">
      <c r="B28" s="39"/>
      <c r="C28" s="39"/>
      <c r="D28" s="62" t="s">
        <v>69</v>
      </c>
      <c r="E28" s="63"/>
      <c r="F28" s="38" t="s">
        <v>136</v>
      </c>
      <c r="G28" s="38"/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2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</row>
    <row r="29" spans="2:60" ht="17" x14ac:dyDescent="0.2">
      <c r="B29" s="39"/>
      <c r="C29" s="39"/>
      <c r="D29" s="36" t="s">
        <v>134</v>
      </c>
      <c r="E29" s="36"/>
      <c r="F29" s="38" t="s">
        <v>136</v>
      </c>
      <c r="G29" s="38"/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2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</row>
    <row r="30" spans="2:60" ht="17" x14ac:dyDescent="0.2">
      <c r="B30" s="39"/>
      <c r="C30" s="39"/>
      <c r="D30" s="40" t="s">
        <v>135</v>
      </c>
      <c r="E30" s="40"/>
      <c r="F30" s="38" t="s">
        <v>136</v>
      </c>
      <c r="G30" s="38"/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2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</row>
    <row r="31" spans="2:60" ht="17" x14ac:dyDescent="0.2">
      <c r="B31" s="39"/>
      <c r="C31" s="39"/>
      <c r="D31" s="40" t="s">
        <v>53</v>
      </c>
      <c r="E31" s="40"/>
      <c r="F31" s="38" t="s">
        <v>55</v>
      </c>
      <c r="G31" s="38"/>
      <c r="H31" s="21">
        <v>5</v>
      </c>
      <c r="I31" s="21">
        <v>10</v>
      </c>
      <c r="J31" s="21">
        <v>10</v>
      </c>
      <c r="K31" s="21">
        <v>10</v>
      </c>
      <c r="L31" s="21">
        <v>10</v>
      </c>
      <c r="M31" s="21">
        <v>10</v>
      </c>
      <c r="N31" s="21">
        <v>10</v>
      </c>
      <c r="O31" s="21">
        <v>5</v>
      </c>
      <c r="P31" s="22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</row>
    <row r="32" spans="2:60" ht="17" x14ac:dyDescent="0.2">
      <c r="B32" s="39"/>
      <c r="C32" s="39"/>
      <c r="D32" s="38"/>
      <c r="E32" s="38"/>
      <c r="F32" s="38"/>
      <c r="G32" s="38"/>
      <c r="H32" s="21"/>
      <c r="I32" s="21"/>
      <c r="J32" s="21"/>
      <c r="K32" s="21"/>
      <c r="L32" s="21"/>
      <c r="M32" s="21"/>
      <c r="N32" s="21"/>
      <c r="O32" s="9"/>
      <c r="P32" s="23">
        <v>5</v>
      </c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2:30" ht="17" x14ac:dyDescent="0.2">
      <c r="B33" s="39"/>
      <c r="C33" s="39" t="s">
        <v>21</v>
      </c>
      <c r="D33" s="40" t="s">
        <v>18</v>
      </c>
      <c r="E33" s="40"/>
      <c r="F33" s="38" t="s">
        <v>74</v>
      </c>
      <c r="G33" s="38"/>
      <c r="H33" s="21">
        <v>1</v>
      </c>
      <c r="I33" s="21">
        <v>1</v>
      </c>
      <c r="J33" s="21">
        <v>1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2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</row>
    <row r="34" spans="2:30" ht="17" x14ac:dyDescent="0.2">
      <c r="B34" s="39"/>
      <c r="C34" s="39"/>
      <c r="D34" s="40" t="s">
        <v>76</v>
      </c>
      <c r="E34" s="40"/>
      <c r="F34" s="38" t="s">
        <v>74</v>
      </c>
      <c r="G34" s="38"/>
      <c r="H34" s="21">
        <v>3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2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</row>
    <row r="35" spans="2:30" ht="17" x14ac:dyDescent="0.2">
      <c r="B35" s="39"/>
      <c r="C35" s="39"/>
      <c r="D35" s="38"/>
      <c r="E35" s="38"/>
      <c r="F35" s="38"/>
      <c r="G35" s="38"/>
      <c r="H35" s="21"/>
      <c r="I35" s="21"/>
      <c r="J35" s="21"/>
      <c r="K35" s="21"/>
      <c r="L35" s="21"/>
      <c r="M35" s="21"/>
      <c r="N35" s="21"/>
      <c r="O35" s="21"/>
      <c r="P35" s="9"/>
      <c r="Q35" s="24">
        <v>2</v>
      </c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2:30" ht="17" x14ac:dyDescent="0.2">
      <c r="B36" s="39"/>
      <c r="C36" s="39"/>
      <c r="D36" s="40" t="s">
        <v>137</v>
      </c>
      <c r="E36" s="40"/>
      <c r="F36" s="38" t="s">
        <v>74</v>
      </c>
      <c r="G36" s="38"/>
      <c r="H36" s="21">
        <v>1</v>
      </c>
      <c r="I36" s="21">
        <v>1</v>
      </c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21">
        <v>1</v>
      </c>
      <c r="P36" s="21">
        <v>1</v>
      </c>
      <c r="Q36" s="22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</row>
    <row r="37" spans="2:30" ht="17" x14ac:dyDescent="0.2">
      <c r="B37" s="39"/>
      <c r="C37" s="39"/>
      <c r="D37" s="62" t="s">
        <v>138</v>
      </c>
      <c r="E37" s="63"/>
      <c r="F37" s="38" t="s">
        <v>74</v>
      </c>
      <c r="G37" s="38"/>
      <c r="H37" s="21">
        <v>1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21">
        <v>1</v>
      </c>
      <c r="Q37" s="22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</row>
    <row r="38" spans="2:30" ht="17" x14ac:dyDescent="0.2">
      <c r="B38" s="39"/>
      <c r="C38" s="39"/>
      <c r="D38" s="62" t="s">
        <v>146</v>
      </c>
      <c r="E38" s="63"/>
      <c r="F38" s="38" t="s">
        <v>74</v>
      </c>
      <c r="G38" s="38"/>
      <c r="H38" s="21">
        <v>1</v>
      </c>
      <c r="I38" s="21">
        <v>1</v>
      </c>
      <c r="J38" s="21">
        <v>1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2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</row>
    <row r="39" spans="2:30" ht="17" x14ac:dyDescent="0.2">
      <c r="B39" s="39"/>
      <c r="C39" s="39"/>
      <c r="D39" s="62" t="s">
        <v>80</v>
      </c>
      <c r="E39" s="63"/>
      <c r="F39" s="38" t="s">
        <v>74</v>
      </c>
      <c r="G39" s="38"/>
      <c r="H39" s="21">
        <v>1</v>
      </c>
      <c r="I39" s="21">
        <v>1</v>
      </c>
      <c r="J39" s="21">
        <v>1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1">
        <v>1</v>
      </c>
      <c r="R39" s="22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</row>
    <row r="40" spans="2:30" ht="17" x14ac:dyDescent="0.2">
      <c r="B40" s="39"/>
      <c r="C40" s="39"/>
      <c r="D40" s="62" t="s">
        <v>139</v>
      </c>
      <c r="E40" s="63"/>
      <c r="F40" s="38" t="s">
        <v>74</v>
      </c>
      <c r="G40" s="38"/>
      <c r="H40" s="21">
        <v>1</v>
      </c>
      <c r="I40" s="21">
        <v>1</v>
      </c>
      <c r="J40" s="21">
        <v>1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2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</row>
    <row r="41" spans="2:30" ht="17" x14ac:dyDescent="0.2">
      <c r="B41" s="39"/>
      <c r="C41" s="39"/>
      <c r="D41" s="40" t="s">
        <v>140</v>
      </c>
      <c r="E41" s="40"/>
      <c r="F41" s="38" t="s">
        <v>74</v>
      </c>
      <c r="G41" s="38"/>
      <c r="H41" s="21">
        <v>1</v>
      </c>
      <c r="I41" s="21">
        <v>1</v>
      </c>
      <c r="J41" s="21">
        <v>1</v>
      </c>
      <c r="K41" s="21">
        <v>1</v>
      </c>
      <c r="L41" s="21">
        <v>1</v>
      </c>
      <c r="M41" s="21">
        <v>1</v>
      </c>
      <c r="N41" s="21">
        <v>1</v>
      </c>
      <c r="O41" s="21">
        <v>1</v>
      </c>
      <c r="P41" s="21">
        <v>1</v>
      </c>
      <c r="Q41" s="21">
        <v>1</v>
      </c>
      <c r="R41" s="22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>
        <v>0</v>
      </c>
      <c r="AD41" s="21">
        <v>0</v>
      </c>
    </row>
    <row r="42" spans="2:30" ht="17" x14ac:dyDescent="0.2">
      <c r="B42" s="39"/>
      <c r="C42" s="39"/>
      <c r="D42" s="40" t="s">
        <v>54</v>
      </c>
      <c r="E42" s="40"/>
      <c r="F42" s="38" t="s">
        <v>55</v>
      </c>
      <c r="G42" s="38"/>
      <c r="H42" s="21">
        <v>7</v>
      </c>
      <c r="I42" s="21">
        <v>10</v>
      </c>
      <c r="J42" s="21">
        <v>10</v>
      </c>
      <c r="K42" s="21">
        <v>10</v>
      </c>
      <c r="L42" s="21">
        <v>10</v>
      </c>
      <c r="M42" s="21">
        <v>10</v>
      </c>
      <c r="N42" s="21">
        <v>10</v>
      </c>
      <c r="O42" s="21">
        <v>10</v>
      </c>
      <c r="P42" s="21">
        <v>10</v>
      </c>
      <c r="Q42" s="21">
        <v>10</v>
      </c>
      <c r="R42" s="21">
        <v>7</v>
      </c>
      <c r="S42" s="22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</row>
    <row r="43" spans="2:30" ht="17" x14ac:dyDescent="0.2">
      <c r="B43" s="39"/>
      <c r="C43" s="39"/>
      <c r="D43" s="38"/>
      <c r="E43" s="38"/>
      <c r="F43" s="38"/>
      <c r="G43" s="38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9"/>
      <c r="S43" s="23">
        <v>3</v>
      </c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2:30" ht="17" x14ac:dyDescent="0.2">
      <c r="B44" s="39"/>
      <c r="C44" s="39" t="s">
        <v>25</v>
      </c>
      <c r="D44" s="40" t="s">
        <v>22</v>
      </c>
      <c r="E44" s="40"/>
      <c r="F44" s="38" t="s">
        <v>84</v>
      </c>
      <c r="G44" s="38"/>
      <c r="H44" s="21">
        <v>1</v>
      </c>
      <c r="I44" s="21">
        <v>2</v>
      </c>
      <c r="J44" s="21">
        <v>2</v>
      </c>
      <c r="K44" s="21">
        <v>2</v>
      </c>
      <c r="L44" s="21">
        <v>2</v>
      </c>
      <c r="M44" s="21">
        <v>2</v>
      </c>
      <c r="N44" s="21">
        <v>2</v>
      </c>
      <c r="O44" s="21">
        <v>2</v>
      </c>
      <c r="P44" s="21">
        <v>2</v>
      </c>
      <c r="Q44" s="21">
        <v>2</v>
      </c>
      <c r="R44" s="21">
        <v>2</v>
      </c>
      <c r="S44" s="21">
        <v>1</v>
      </c>
      <c r="T44" s="22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</row>
    <row r="45" spans="2:30" ht="17" x14ac:dyDescent="0.2">
      <c r="B45" s="39"/>
      <c r="C45" s="39"/>
      <c r="D45" s="38"/>
      <c r="E45" s="38"/>
      <c r="F45" s="38"/>
      <c r="G45" s="38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9"/>
      <c r="T45" s="23">
        <v>1</v>
      </c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spans="2:30" ht="17" x14ac:dyDescent="0.2">
      <c r="B46" s="39"/>
      <c r="C46" s="39"/>
      <c r="D46" s="40" t="s">
        <v>23</v>
      </c>
      <c r="E46" s="40"/>
      <c r="F46" s="38" t="s">
        <v>122</v>
      </c>
      <c r="G46" s="38"/>
      <c r="H46" s="21">
        <v>2</v>
      </c>
      <c r="I46" s="21">
        <v>2</v>
      </c>
      <c r="J46" s="21">
        <v>2</v>
      </c>
      <c r="K46" s="21">
        <v>2</v>
      </c>
      <c r="L46" s="21">
        <v>2</v>
      </c>
      <c r="M46" s="21">
        <v>2</v>
      </c>
      <c r="N46" s="21">
        <v>2</v>
      </c>
      <c r="O46" s="21">
        <v>2</v>
      </c>
      <c r="P46" s="21">
        <v>2</v>
      </c>
      <c r="Q46" s="21">
        <v>2</v>
      </c>
      <c r="R46" s="21">
        <v>2</v>
      </c>
      <c r="S46" s="21">
        <v>2</v>
      </c>
      <c r="T46" s="22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</row>
    <row r="47" spans="2:30" ht="17" x14ac:dyDescent="0.2">
      <c r="B47" s="39"/>
      <c r="C47" s="39"/>
      <c r="D47" s="40" t="s">
        <v>141</v>
      </c>
      <c r="E47" s="40"/>
      <c r="F47" s="38" t="s">
        <v>84</v>
      </c>
      <c r="G47" s="38"/>
      <c r="H47" s="21">
        <v>2</v>
      </c>
      <c r="I47" s="21">
        <v>2</v>
      </c>
      <c r="J47" s="21">
        <v>2</v>
      </c>
      <c r="K47" s="21">
        <v>2</v>
      </c>
      <c r="L47" s="21">
        <v>2</v>
      </c>
      <c r="M47" s="21">
        <v>2</v>
      </c>
      <c r="N47" s="21">
        <v>2</v>
      </c>
      <c r="O47" s="21">
        <v>2</v>
      </c>
      <c r="P47" s="21">
        <v>2</v>
      </c>
      <c r="Q47" s="21">
        <v>2</v>
      </c>
      <c r="R47" s="21">
        <v>2</v>
      </c>
      <c r="S47" s="21">
        <v>2</v>
      </c>
      <c r="T47" s="22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</row>
    <row r="48" spans="2:30" ht="17" x14ac:dyDescent="0.2">
      <c r="B48" s="39"/>
      <c r="C48" s="39"/>
      <c r="D48" s="40" t="s">
        <v>88</v>
      </c>
      <c r="E48" s="40"/>
      <c r="F48" s="38" t="s">
        <v>122</v>
      </c>
      <c r="G48" s="38"/>
      <c r="H48" s="21">
        <v>6</v>
      </c>
      <c r="I48" s="21">
        <v>4</v>
      </c>
      <c r="J48" s="21">
        <v>4</v>
      </c>
      <c r="K48" s="21">
        <v>4</v>
      </c>
      <c r="L48" s="21">
        <v>4</v>
      </c>
      <c r="M48" s="21">
        <v>4</v>
      </c>
      <c r="N48" s="21">
        <v>4</v>
      </c>
      <c r="O48" s="21">
        <v>4</v>
      </c>
      <c r="P48" s="21">
        <v>4</v>
      </c>
      <c r="Q48" s="21">
        <v>4</v>
      </c>
      <c r="R48" s="21">
        <v>4</v>
      </c>
      <c r="S48" s="21">
        <v>4</v>
      </c>
      <c r="T48" s="21">
        <v>2</v>
      </c>
      <c r="U48" s="22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</row>
    <row r="49" spans="2:30" ht="17" x14ac:dyDescent="0.2">
      <c r="B49" s="39"/>
      <c r="C49" s="39"/>
      <c r="D49" s="51"/>
      <c r="E49" s="51"/>
      <c r="F49" s="38"/>
      <c r="G49" s="38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9"/>
      <c r="U49" s="24">
        <v>2</v>
      </c>
      <c r="V49" s="21"/>
      <c r="W49" s="21"/>
      <c r="X49" s="21"/>
      <c r="Y49" s="21"/>
      <c r="Z49" s="21"/>
      <c r="AA49" s="21"/>
      <c r="AB49" s="21"/>
      <c r="AC49" s="21"/>
      <c r="AD49" s="21"/>
    </row>
    <row r="50" spans="2:30" ht="17" x14ac:dyDescent="0.2">
      <c r="B50" s="39"/>
      <c r="C50" s="39"/>
      <c r="D50" s="40" t="s">
        <v>143</v>
      </c>
      <c r="E50" s="40"/>
      <c r="F50" s="38" t="s">
        <v>84</v>
      </c>
      <c r="G50" s="38"/>
      <c r="H50" s="21">
        <v>2</v>
      </c>
      <c r="I50" s="21">
        <v>2</v>
      </c>
      <c r="J50" s="21">
        <v>2</v>
      </c>
      <c r="K50" s="21">
        <v>2</v>
      </c>
      <c r="L50" s="21">
        <v>2</v>
      </c>
      <c r="M50" s="21">
        <v>2</v>
      </c>
      <c r="N50" s="21">
        <v>2</v>
      </c>
      <c r="O50" s="21">
        <v>2</v>
      </c>
      <c r="P50" s="21">
        <v>2</v>
      </c>
      <c r="Q50" s="21">
        <v>2</v>
      </c>
      <c r="R50" s="21">
        <v>2</v>
      </c>
      <c r="S50" s="21">
        <v>2</v>
      </c>
      <c r="T50" s="21">
        <v>2</v>
      </c>
      <c r="U50" s="22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</row>
    <row r="51" spans="2:30" ht="17" x14ac:dyDescent="0.2">
      <c r="B51" s="39"/>
      <c r="C51" s="39"/>
      <c r="D51" s="40" t="s">
        <v>142</v>
      </c>
      <c r="E51" s="40"/>
      <c r="F51" s="38" t="s">
        <v>122</v>
      </c>
      <c r="G51" s="38"/>
      <c r="H51" s="21">
        <v>2</v>
      </c>
      <c r="I51" s="21">
        <v>2</v>
      </c>
      <c r="J51" s="21">
        <v>2</v>
      </c>
      <c r="K51" s="21">
        <v>2</v>
      </c>
      <c r="L51" s="21">
        <v>2</v>
      </c>
      <c r="M51" s="21">
        <v>2</v>
      </c>
      <c r="N51" s="21">
        <v>2</v>
      </c>
      <c r="O51" s="21">
        <v>2</v>
      </c>
      <c r="P51" s="21">
        <v>2</v>
      </c>
      <c r="Q51" s="21">
        <v>2</v>
      </c>
      <c r="R51" s="21">
        <v>2</v>
      </c>
      <c r="S51" s="21">
        <v>2</v>
      </c>
      <c r="T51" s="21">
        <v>2</v>
      </c>
      <c r="U51" s="22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</row>
    <row r="52" spans="2:30" ht="17" x14ac:dyDescent="0.2">
      <c r="B52" s="39"/>
      <c r="C52" s="39"/>
      <c r="D52" s="40" t="s">
        <v>144</v>
      </c>
      <c r="E52" s="40"/>
      <c r="F52" s="38" t="s">
        <v>84</v>
      </c>
      <c r="G52" s="38"/>
      <c r="H52" s="21">
        <v>2</v>
      </c>
      <c r="I52" s="21">
        <v>2</v>
      </c>
      <c r="J52" s="21">
        <v>2</v>
      </c>
      <c r="K52" s="21">
        <v>2</v>
      </c>
      <c r="L52" s="21">
        <v>2</v>
      </c>
      <c r="M52" s="21">
        <v>2</v>
      </c>
      <c r="N52" s="21">
        <v>2</v>
      </c>
      <c r="O52" s="21">
        <v>2</v>
      </c>
      <c r="P52" s="21">
        <v>2</v>
      </c>
      <c r="Q52" s="21">
        <v>2</v>
      </c>
      <c r="R52" s="21">
        <v>2</v>
      </c>
      <c r="S52" s="21">
        <v>2</v>
      </c>
      <c r="T52" s="21">
        <v>2</v>
      </c>
      <c r="U52" s="21">
        <v>2</v>
      </c>
      <c r="V52" s="22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</row>
    <row r="53" spans="2:30" ht="17" x14ac:dyDescent="0.2">
      <c r="B53" s="39"/>
      <c r="C53" s="39"/>
      <c r="D53" s="40" t="s">
        <v>145</v>
      </c>
      <c r="E53" s="40"/>
      <c r="F53" s="64" t="s">
        <v>122</v>
      </c>
      <c r="G53" s="65"/>
      <c r="H53" s="21">
        <v>2</v>
      </c>
      <c r="I53" s="21">
        <v>2</v>
      </c>
      <c r="J53" s="21">
        <v>2</v>
      </c>
      <c r="K53" s="21">
        <v>2</v>
      </c>
      <c r="L53" s="21">
        <v>2</v>
      </c>
      <c r="M53" s="21">
        <v>2</v>
      </c>
      <c r="N53" s="21">
        <v>2</v>
      </c>
      <c r="O53" s="21">
        <v>2</v>
      </c>
      <c r="P53" s="21">
        <v>2</v>
      </c>
      <c r="Q53" s="21">
        <v>2</v>
      </c>
      <c r="R53" s="21">
        <v>2</v>
      </c>
      <c r="S53" s="21">
        <v>2</v>
      </c>
      <c r="T53" s="21">
        <v>2</v>
      </c>
      <c r="U53" s="21">
        <v>2</v>
      </c>
      <c r="V53" s="22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</row>
    <row r="54" spans="2:30" ht="17" x14ac:dyDescent="0.2">
      <c r="B54" s="39"/>
      <c r="C54" s="39"/>
      <c r="D54" s="40" t="s">
        <v>147</v>
      </c>
      <c r="E54" s="40"/>
      <c r="F54" s="38" t="s">
        <v>84</v>
      </c>
      <c r="G54" s="38"/>
      <c r="H54" s="21">
        <v>3</v>
      </c>
      <c r="I54" s="21">
        <v>2</v>
      </c>
      <c r="J54" s="21">
        <v>2</v>
      </c>
      <c r="K54" s="21">
        <v>2</v>
      </c>
      <c r="L54" s="21">
        <v>2</v>
      </c>
      <c r="M54" s="21">
        <v>2</v>
      </c>
      <c r="N54" s="21">
        <v>2</v>
      </c>
      <c r="O54" s="21">
        <v>2</v>
      </c>
      <c r="P54" s="21">
        <v>2</v>
      </c>
      <c r="Q54" s="21">
        <v>2</v>
      </c>
      <c r="R54" s="21">
        <v>2</v>
      </c>
      <c r="S54" s="21">
        <v>2</v>
      </c>
      <c r="T54" s="21">
        <v>2</v>
      </c>
      <c r="U54" s="21">
        <v>2</v>
      </c>
      <c r="V54" s="21">
        <v>2</v>
      </c>
      <c r="W54" s="22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</row>
    <row r="55" spans="2:30" ht="17" x14ac:dyDescent="0.2">
      <c r="B55" s="39"/>
      <c r="C55" s="39"/>
      <c r="D55" s="38"/>
      <c r="E55" s="38"/>
      <c r="F55" s="38"/>
      <c r="G55" s="38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9"/>
      <c r="W55" s="24">
        <v>1</v>
      </c>
      <c r="X55" s="21"/>
      <c r="Y55" s="21"/>
      <c r="Z55" s="21"/>
      <c r="AA55" s="21"/>
      <c r="AB55" s="21"/>
      <c r="AC55" s="21"/>
      <c r="AD55" s="21"/>
    </row>
    <row r="56" spans="2:30" ht="17" x14ac:dyDescent="0.2">
      <c r="B56" s="39"/>
      <c r="C56" s="39"/>
      <c r="D56" s="40" t="s">
        <v>148</v>
      </c>
      <c r="E56" s="40"/>
      <c r="F56" s="64" t="s">
        <v>122</v>
      </c>
      <c r="G56" s="65"/>
      <c r="H56" s="21">
        <v>4</v>
      </c>
      <c r="I56" s="21">
        <v>4</v>
      </c>
      <c r="J56" s="21">
        <v>4</v>
      </c>
      <c r="K56" s="21">
        <v>4</v>
      </c>
      <c r="L56" s="21">
        <v>4</v>
      </c>
      <c r="M56" s="21">
        <v>4</v>
      </c>
      <c r="N56" s="21">
        <v>4</v>
      </c>
      <c r="O56" s="21">
        <v>4</v>
      </c>
      <c r="P56" s="21">
        <v>4</v>
      </c>
      <c r="Q56" s="21">
        <v>4</v>
      </c>
      <c r="R56" s="21">
        <v>4</v>
      </c>
      <c r="S56" s="21">
        <v>4</v>
      </c>
      <c r="T56" s="21">
        <v>4</v>
      </c>
      <c r="U56" s="21">
        <v>4</v>
      </c>
      <c r="V56" s="21">
        <v>4</v>
      </c>
      <c r="W56" s="21">
        <v>2</v>
      </c>
      <c r="X56" s="22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</row>
    <row r="57" spans="2:30" ht="17" x14ac:dyDescent="0.2">
      <c r="B57" s="39"/>
      <c r="C57" s="39"/>
      <c r="D57" s="40" t="s">
        <v>95</v>
      </c>
      <c r="E57" s="40"/>
      <c r="F57" s="38" t="s">
        <v>84</v>
      </c>
      <c r="G57" s="38"/>
      <c r="H57" s="21">
        <v>2</v>
      </c>
      <c r="I57" s="21">
        <v>2</v>
      </c>
      <c r="J57" s="21">
        <v>2</v>
      </c>
      <c r="K57" s="21">
        <v>2</v>
      </c>
      <c r="L57" s="21">
        <v>2</v>
      </c>
      <c r="M57" s="21">
        <v>2</v>
      </c>
      <c r="N57" s="21">
        <v>2</v>
      </c>
      <c r="O57" s="21">
        <v>2</v>
      </c>
      <c r="P57" s="21">
        <v>2</v>
      </c>
      <c r="Q57" s="21">
        <v>2</v>
      </c>
      <c r="R57" s="21">
        <v>2</v>
      </c>
      <c r="S57" s="21">
        <v>2</v>
      </c>
      <c r="T57" s="21">
        <v>2</v>
      </c>
      <c r="U57" s="21">
        <v>2</v>
      </c>
      <c r="V57" s="21">
        <v>2</v>
      </c>
      <c r="W57" s="21">
        <v>2</v>
      </c>
      <c r="X57" s="22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</row>
    <row r="58" spans="2:30" ht="17" x14ac:dyDescent="0.2">
      <c r="B58" s="39"/>
      <c r="C58" s="39"/>
      <c r="D58" s="40" t="s">
        <v>96</v>
      </c>
      <c r="E58" s="40"/>
      <c r="F58" s="64" t="s">
        <v>122</v>
      </c>
      <c r="G58" s="65"/>
      <c r="H58" s="21">
        <v>2</v>
      </c>
      <c r="I58" s="21">
        <v>2</v>
      </c>
      <c r="J58" s="21">
        <v>2</v>
      </c>
      <c r="K58" s="21">
        <v>2</v>
      </c>
      <c r="L58" s="21">
        <v>2</v>
      </c>
      <c r="M58" s="21">
        <v>2</v>
      </c>
      <c r="N58" s="21">
        <v>2</v>
      </c>
      <c r="O58" s="21">
        <v>2</v>
      </c>
      <c r="P58" s="21">
        <v>2</v>
      </c>
      <c r="Q58" s="21">
        <v>2</v>
      </c>
      <c r="R58" s="21">
        <v>2</v>
      </c>
      <c r="S58" s="21">
        <v>2</v>
      </c>
      <c r="T58" s="21">
        <v>2</v>
      </c>
      <c r="U58" s="21">
        <v>2</v>
      </c>
      <c r="V58" s="21">
        <v>2</v>
      </c>
      <c r="W58" s="21">
        <v>2</v>
      </c>
      <c r="X58" s="22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</row>
    <row r="59" spans="2:30" ht="17" x14ac:dyDescent="0.2">
      <c r="B59" s="39"/>
      <c r="C59" s="39"/>
      <c r="D59" s="40" t="s">
        <v>149</v>
      </c>
      <c r="E59" s="40"/>
      <c r="F59" s="38" t="s">
        <v>84</v>
      </c>
      <c r="G59" s="38"/>
      <c r="H59" s="21">
        <v>2</v>
      </c>
      <c r="I59" s="21">
        <v>2</v>
      </c>
      <c r="J59" s="21">
        <v>2</v>
      </c>
      <c r="K59" s="21">
        <v>2</v>
      </c>
      <c r="L59" s="21">
        <v>2</v>
      </c>
      <c r="M59" s="21">
        <v>2</v>
      </c>
      <c r="N59" s="21">
        <v>2</v>
      </c>
      <c r="O59" s="21">
        <v>2</v>
      </c>
      <c r="P59" s="21">
        <v>2</v>
      </c>
      <c r="Q59" s="21">
        <v>2</v>
      </c>
      <c r="R59" s="21">
        <v>2</v>
      </c>
      <c r="S59" s="21">
        <v>2</v>
      </c>
      <c r="T59" s="21">
        <v>2</v>
      </c>
      <c r="U59" s="21">
        <v>2</v>
      </c>
      <c r="V59" s="21">
        <v>2</v>
      </c>
      <c r="W59" s="21">
        <v>2</v>
      </c>
      <c r="X59" s="22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</row>
    <row r="60" spans="2:30" ht="17" x14ac:dyDescent="0.2">
      <c r="B60" s="39"/>
      <c r="C60" s="39"/>
      <c r="D60" s="40" t="s">
        <v>150</v>
      </c>
      <c r="E60" s="40"/>
      <c r="F60" s="38" t="s">
        <v>84</v>
      </c>
      <c r="G60" s="38"/>
      <c r="H60" s="21">
        <v>2</v>
      </c>
      <c r="I60" s="21">
        <v>2</v>
      </c>
      <c r="J60" s="21">
        <v>2</v>
      </c>
      <c r="K60" s="21">
        <v>2</v>
      </c>
      <c r="L60" s="21">
        <v>2</v>
      </c>
      <c r="M60" s="21">
        <v>2</v>
      </c>
      <c r="N60" s="21">
        <v>2</v>
      </c>
      <c r="O60" s="21">
        <v>2</v>
      </c>
      <c r="P60" s="21">
        <v>2</v>
      </c>
      <c r="Q60" s="21">
        <v>2</v>
      </c>
      <c r="R60" s="21">
        <v>2</v>
      </c>
      <c r="S60" s="21">
        <v>2</v>
      </c>
      <c r="T60" s="21">
        <v>2</v>
      </c>
      <c r="U60" s="21">
        <v>2</v>
      </c>
      <c r="V60" s="21">
        <v>2</v>
      </c>
      <c r="W60" s="21">
        <v>2</v>
      </c>
      <c r="X60" s="21">
        <v>2</v>
      </c>
      <c r="Y60" s="22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</row>
    <row r="61" spans="2:30" ht="17" x14ac:dyDescent="0.2">
      <c r="B61" s="39"/>
      <c r="C61" s="39"/>
      <c r="D61" s="40" t="s">
        <v>24</v>
      </c>
      <c r="E61" s="40"/>
      <c r="F61" s="38" t="s">
        <v>55</v>
      </c>
      <c r="G61" s="38"/>
      <c r="H61" s="21">
        <v>10</v>
      </c>
      <c r="I61" s="21">
        <v>10</v>
      </c>
      <c r="J61" s="21">
        <v>10</v>
      </c>
      <c r="K61" s="21">
        <v>10</v>
      </c>
      <c r="L61" s="21">
        <v>10</v>
      </c>
      <c r="M61" s="21">
        <v>10</v>
      </c>
      <c r="N61" s="21">
        <v>10</v>
      </c>
      <c r="O61" s="21">
        <v>10</v>
      </c>
      <c r="P61" s="21">
        <v>10</v>
      </c>
      <c r="Q61" s="21">
        <v>10</v>
      </c>
      <c r="R61" s="21">
        <v>10</v>
      </c>
      <c r="S61" s="21">
        <v>10</v>
      </c>
      <c r="T61" s="21">
        <v>10</v>
      </c>
      <c r="U61" s="21">
        <v>10</v>
      </c>
      <c r="V61" s="21">
        <v>10</v>
      </c>
      <c r="W61" s="21">
        <v>10</v>
      </c>
      <c r="X61" s="21">
        <v>10</v>
      </c>
      <c r="Y61" s="21">
        <v>10</v>
      </c>
      <c r="Z61" s="22">
        <v>0</v>
      </c>
      <c r="AA61" s="21">
        <v>0</v>
      </c>
      <c r="AB61" s="21">
        <v>0</v>
      </c>
      <c r="AC61" s="21">
        <v>0</v>
      </c>
      <c r="AD61" s="21">
        <v>0</v>
      </c>
    </row>
    <row r="62" spans="2:30" ht="17" x14ac:dyDescent="0.2">
      <c r="B62" s="39"/>
      <c r="C62" s="39" t="s">
        <v>27</v>
      </c>
      <c r="D62" s="40" t="s">
        <v>26</v>
      </c>
      <c r="E62" s="40"/>
      <c r="F62" s="38" t="s">
        <v>74</v>
      </c>
      <c r="G62" s="38"/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2">
        <v>0</v>
      </c>
      <c r="AA62" s="21">
        <v>0</v>
      </c>
      <c r="AB62" s="21">
        <v>0</v>
      </c>
      <c r="AC62" s="21">
        <v>0</v>
      </c>
      <c r="AD62" s="21">
        <v>0</v>
      </c>
    </row>
    <row r="63" spans="2:30" ht="17" x14ac:dyDescent="0.2">
      <c r="B63" s="39"/>
      <c r="C63" s="39"/>
      <c r="D63" s="40" t="s">
        <v>105</v>
      </c>
      <c r="E63" s="40"/>
      <c r="F63" s="38" t="s">
        <v>74</v>
      </c>
      <c r="G63" s="38"/>
      <c r="H63" s="21">
        <v>3</v>
      </c>
      <c r="I63" s="21">
        <v>1</v>
      </c>
      <c r="J63" s="21">
        <v>1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>
        <v>1</v>
      </c>
      <c r="T63" s="21">
        <v>1</v>
      </c>
      <c r="U63" s="21">
        <v>1</v>
      </c>
      <c r="V63" s="21">
        <v>1</v>
      </c>
      <c r="W63" s="21">
        <v>1</v>
      </c>
      <c r="X63" s="21">
        <v>1</v>
      </c>
      <c r="Y63" s="21">
        <v>1</v>
      </c>
      <c r="Z63" s="22">
        <v>0</v>
      </c>
      <c r="AA63" s="21">
        <v>0</v>
      </c>
      <c r="AB63" s="21">
        <v>0</v>
      </c>
      <c r="AC63" s="21">
        <v>0</v>
      </c>
      <c r="AD63" s="21">
        <v>0</v>
      </c>
    </row>
    <row r="64" spans="2:30" ht="17" x14ac:dyDescent="0.2">
      <c r="B64" s="39"/>
      <c r="C64" s="39"/>
      <c r="D64" s="38"/>
      <c r="E64" s="38"/>
      <c r="F64" s="38"/>
      <c r="G64" s="38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4">
        <v>2</v>
      </c>
      <c r="AA64" s="21">
        <v>0</v>
      </c>
      <c r="AB64" s="21"/>
      <c r="AC64" s="21"/>
      <c r="AD64" s="21"/>
    </row>
    <row r="65" spans="2:30" ht="17" x14ac:dyDescent="0.2">
      <c r="B65" s="39"/>
      <c r="C65" s="39"/>
      <c r="D65" s="67" t="s">
        <v>151</v>
      </c>
      <c r="E65" s="68"/>
      <c r="F65" s="38" t="s">
        <v>74</v>
      </c>
      <c r="G65" s="38"/>
      <c r="H65" s="21">
        <v>1</v>
      </c>
      <c r="I65" s="21">
        <v>1</v>
      </c>
      <c r="J65" s="21">
        <v>1</v>
      </c>
      <c r="K65" s="21">
        <v>1</v>
      </c>
      <c r="L65" s="21">
        <v>1</v>
      </c>
      <c r="M65" s="21">
        <v>1</v>
      </c>
      <c r="N65" s="21">
        <v>1</v>
      </c>
      <c r="O65" s="21">
        <v>1</v>
      </c>
      <c r="P65" s="21">
        <v>1</v>
      </c>
      <c r="Q65" s="21">
        <v>1</v>
      </c>
      <c r="R65" s="21">
        <v>1</v>
      </c>
      <c r="S65" s="21">
        <v>1</v>
      </c>
      <c r="T65" s="21">
        <v>1</v>
      </c>
      <c r="U65" s="21">
        <v>1</v>
      </c>
      <c r="V65" s="21">
        <v>1</v>
      </c>
      <c r="W65" s="21">
        <v>1</v>
      </c>
      <c r="X65" s="21">
        <v>1</v>
      </c>
      <c r="Y65" s="21">
        <v>1</v>
      </c>
      <c r="Z65" s="21">
        <v>1</v>
      </c>
      <c r="AA65" s="22">
        <v>0</v>
      </c>
      <c r="AB65" s="21">
        <v>0</v>
      </c>
      <c r="AC65" s="21">
        <v>0</v>
      </c>
      <c r="AD65" s="21">
        <v>0</v>
      </c>
    </row>
    <row r="66" spans="2:30" ht="17" x14ac:dyDescent="0.2">
      <c r="B66" s="39"/>
      <c r="C66" s="39"/>
      <c r="D66" s="67" t="s">
        <v>152</v>
      </c>
      <c r="E66" s="68"/>
      <c r="F66" s="38" t="s">
        <v>74</v>
      </c>
      <c r="G66" s="38"/>
      <c r="H66" s="21">
        <v>1</v>
      </c>
      <c r="I66" s="21">
        <v>1</v>
      </c>
      <c r="J66" s="21">
        <v>1</v>
      </c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1">
        <v>1</v>
      </c>
      <c r="R66" s="21">
        <v>1</v>
      </c>
      <c r="S66" s="21">
        <v>1</v>
      </c>
      <c r="T66" s="21">
        <v>1</v>
      </c>
      <c r="U66" s="21">
        <v>1</v>
      </c>
      <c r="V66" s="21">
        <v>1</v>
      </c>
      <c r="W66" s="21">
        <v>1</v>
      </c>
      <c r="X66" s="21">
        <v>1</v>
      </c>
      <c r="Y66" s="21">
        <v>1</v>
      </c>
      <c r="Z66" s="21">
        <v>1</v>
      </c>
      <c r="AA66" s="22">
        <v>0</v>
      </c>
      <c r="AB66" s="21">
        <v>0</v>
      </c>
      <c r="AC66" s="21">
        <v>0</v>
      </c>
      <c r="AD66" s="21">
        <v>0</v>
      </c>
    </row>
    <row r="67" spans="2:30" ht="17" x14ac:dyDescent="0.2">
      <c r="B67" s="39"/>
      <c r="C67" s="39"/>
      <c r="D67" s="67" t="s">
        <v>153</v>
      </c>
      <c r="E67" s="68"/>
      <c r="F67" s="38" t="s">
        <v>74</v>
      </c>
      <c r="G67" s="38"/>
      <c r="H67" s="21">
        <v>1</v>
      </c>
      <c r="I67" s="21">
        <v>1</v>
      </c>
      <c r="J67" s="21">
        <v>1</v>
      </c>
      <c r="K67" s="21">
        <v>1</v>
      </c>
      <c r="L67" s="21">
        <v>1</v>
      </c>
      <c r="M67" s="21">
        <v>1</v>
      </c>
      <c r="N67" s="21">
        <v>1</v>
      </c>
      <c r="O67" s="21">
        <v>1</v>
      </c>
      <c r="P67" s="21">
        <v>1</v>
      </c>
      <c r="Q67" s="21">
        <v>1</v>
      </c>
      <c r="R67" s="21">
        <v>1</v>
      </c>
      <c r="S67" s="21">
        <v>1</v>
      </c>
      <c r="T67" s="21">
        <v>1</v>
      </c>
      <c r="U67" s="21">
        <v>1</v>
      </c>
      <c r="V67" s="21">
        <v>1</v>
      </c>
      <c r="W67" s="21">
        <v>1</v>
      </c>
      <c r="X67" s="21">
        <v>1</v>
      </c>
      <c r="Y67" s="21">
        <v>1</v>
      </c>
      <c r="Z67" s="21">
        <v>1</v>
      </c>
      <c r="AA67" s="22">
        <v>0</v>
      </c>
      <c r="AB67" s="21"/>
      <c r="AC67" s="21"/>
      <c r="AD67" s="21"/>
    </row>
    <row r="68" spans="2:30" ht="17" x14ac:dyDescent="0.2">
      <c r="B68" s="39"/>
      <c r="C68" s="39"/>
      <c r="D68" s="67" t="s">
        <v>154</v>
      </c>
      <c r="E68" s="68"/>
      <c r="F68" s="38" t="s">
        <v>74</v>
      </c>
      <c r="G68" s="38"/>
      <c r="H68" s="21">
        <v>1</v>
      </c>
      <c r="I68" s="21">
        <v>1</v>
      </c>
      <c r="J68" s="21">
        <v>1</v>
      </c>
      <c r="K68" s="21">
        <v>1</v>
      </c>
      <c r="L68" s="21">
        <v>1</v>
      </c>
      <c r="M68" s="21">
        <v>1</v>
      </c>
      <c r="N68" s="21">
        <v>1</v>
      </c>
      <c r="O68" s="21">
        <v>1</v>
      </c>
      <c r="P68" s="21">
        <v>1</v>
      </c>
      <c r="Q68" s="21">
        <v>1</v>
      </c>
      <c r="R68" s="21">
        <v>1</v>
      </c>
      <c r="S68" s="21">
        <v>1</v>
      </c>
      <c r="T68" s="21">
        <v>1</v>
      </c>
      <c r="U68" s="21">
        <v>1</v>
      </c>
      <c r="V68" s="21">
        <v>1</v>
      </c>
      <c r="W68" s="21">
        <v>1</v>
      </c>
      <c r="X68" s="21">
        <v>1</v>
      </c>
      <c r="Y68" s="21">
        <v>1</v>
      </c>
      <c r="Z68" s="21">
        <v>1</v>
      </c>
      <c r="AA68" s="22">
        <v>0</v>
      </c>
      <c r="AB68" s="21"/>
      <c r="AC68" s="21"/>
      <c r="AD68" s="21"/>
    </row>
    <row r="69" spans="2:30" ht="17" x14ac:dyDescent="0.2">
      <c r="B69" s="39"/>
      <c r="C69" s="39"/>
      <c r="D69" s="67" t="s">
        <v>155</v>
      </c>
      <c r="E69" s="68"/>
      <c r="F69" s="38" t="s">
        <v>74</v>
      </c>
      <c r="G69" s="38"/>
      <c r="H69" s="21">
        <v>1</v>
      </c>
      <c r="I69" s="21">
        <v>1</v>
      </c>
      <c r="J69" s="21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1">
        <v>1</v>
      </c>
      <c r="R69" s="21">
        <v>1</v>
      </c>
      <c r="S69" s="21">
        <v>1</v>
      </c>
      <c r="T69" s="21">
        <v>1</v>
      </c>
      <c r="U69" s="21">
        <v>1</v>
      </c>
      <c r="V69" s="21">
        <v>1</v>
      </c>
      <c r="W69" s="21">
        <v>1</v>
      </c>
      <c r="X69" s="21">
        <v>1</v>
      </c>
      <c r="Y69" s="21">
        <v>1</v>
      </c>
      <c r="Z69" s="21">
        <v>1</v>
      </c>
      <c r="AA69" s="22">
        <v>0</v>
      </c>
      <c r="AB69" s="21">
        <v>0</v>
      </c>
      <c r="AC69" s="21">
        <v>0</v>
      </c>
      <c r="AD69" s="21">
        <v>0</v>
      </c>
    </row>
    <row r="70" spans="2:30" ht="17" x14ac:dyDescent="0.2">
      <c r="B70" s="39"/>
      <c r="C70" s="39"/>
      <c r="D70" s="67" t="s">
        <v>156</v>
      </c>
      <c r="E70" s="68"/>
      <c r="F70" s="38" t="s">
        <v>74</v>
      </c>
      <c r="G70" s="38"/>
      <c r="H70" s="21">
        <v>1</v>
      </c>
      <c r="I70" s="21">
        <v>1</v>
      </c>
      <c r="J70" s="21">
        <v>1</v>
      </c>
      <c r="K70" s="21">
        <v>1</v>
      </c>
      <c r="L70" s="21">
        <v>1</v>
      </c>
      <c r="M70" s="21">
        <v>1</v>
      </c>
      <c r="N70" s="21">
        <v>1</v>
      </c>
      <c r="O70" s="21">
        <v>1</v>
      </c>
      <c r="P70" s="21">
        <v>1</v>
      </c>
      <c r="Q70" s="21">
        <v>1</v>
      </c>
      <c r="R70" s="21">
        <v>1</v>
      </c>
      <c r="S70" s="21">
        <v>1</v>
      </c>
      <c r="T70" s="21">
        <v>1</v>
      </c>
      <c r="U70" s="21">
        <v>1</v>
      </c>
      <c r="V70" s="21">
        <v>1</v>
      </c>
      <c r="W70" s="21">
        <v>1</v>
      </c>
      <c r="X70" s="21">
        <v>1</v>
      </c>
      <c r="Y70" s="21">
        <v>1</v>
      </c>
      <c r="Z70" s="21">
        <v>1</v>
      </c>
      <c r="AA70" s="22">
        <v>0</v>
      </c>
      <c r="AB70" s="21">
        <v>0</v>
      </c>
      <c r="AC70" s="21">
        <v>0</v>
      </c>
      <c r="AD70" s="21">
        <v>0</v>
      </c>
    </row>
    <row r="71" spans="2:30" ht="17" x14ac:dyDescent="0.2">
      <c r="B71" s="39"/>
      <c r="C71" s="39" t="s">
        <v>29</v>
      </c>
      <c r="D71" s="40" t="s">
        <v>28</v>
      </c>
      <c r="E71" s="40"/>
      <c r="F71" s="38" t="s">
        <v>157</v>
      </c>
      <c r="G71" s="38"/>
      <c r="H71" s="21">
        <v>1</v>
      </c>
      <c r="I71" s="21">
        <v>1</v>
      </c>
      <c r="J71" s="21">
        <v>1</v>
      </c>
      <c r="K71" s="21">
        <v>1</v>
      </c>
      <c r="L71" s="21">
        <v>1</v>
      </c>
      <c r="M71" s="21">
        <v>1</v>
      </c>
      <c r="N71" s="21">
        <v>1</v>
      </c>
      <c r="O71" s="21">
        <v>1</v>
      </c>
      <c r="P71" s="21">
        <v>1</v>
      </c>
      <c r="Q71" s="21">
        <v>1</v>
      </c>
      <c r="R71" s="21">
        <v>1</v>
      </c>
      <c r="S71" s="21">
        <v>1</v>
      </c>
      <c r="T71" s="21">
        <v>1</v>
      </c>
      <c r="U71" s="21">
        <v>1</v>
      </c>
      <c r="V71" s="21">
        <v>1</v>
      </c>
      <c r="W71" s="21">
        <v>1</v>
      </c>
      <c r="X71" s="21">
        <v>1</v>
      </c>
      <c r="Y71" s="21">
        <v>1</v>
      </c>
      <c r="Z71" s="21">
        <v>1</v>
      </c>
      <c r="AA71" s="22">
        <v>0</v>
      </c>
      <c r="AB71" s="21">
        <v>0</v>
      </c>
      <c r="AC71" s="21">
        <v>0</v>
      </c>
      <c r="AD71" s="21">
        <v>0</v>
      </c>
    </row>
    <row r="72" spans="2:30" ht="17" x14ac:dyDescent="0.2">
      <c r="B72" s="39"/>
      <c r="C72" s="39"/>
      <c r="D72" s="40" t="s">
        <v>114</v>
      </c>
      <c r="E72" s="40"/>
      <c r="F72" s="38" t="s">
        <v>157</v>
      </c>
      <c r="G72" s="38"/>
      <c r="H72" s="21">
        <v>4</v>
      </c>
      <c r="I72" s="21">
        <v>2</v>
      </c>
      <c r="J72" s="21">
        <v>2</v>
      </c>
      <c r="K72" s="21">
        <v>2</v>
      </c>
      <c r="L72" s="21">
        <v>2</v>
      </c>
      <c r="M72" s="21">
        <v>2</v>
      </c>
      <c r="N72" s="21">
        <v>2</v>
      </c>
      <c r="O72" s="21">
        <v>2</v>
      </c>
      <c r="P72" s="21">
        <v>2</v>
      </c>
      <c r="Q72" s="21">
        <v>2</v>
      </c>
      <c r="R72" s="21">
        <v>2</v>
      </c>
      <c r="S72" s="21">
        <v>2</v>
      </c>
      <c r="T72" s="21">
        <v>2</v>
      </c>
      <c r="U72" s="21">
        <v>2</v>
      </c>
      <c r="V72" s="21">
        <v>2</v>
      </c>
      <c r="W72" s="21">
        <v>2</v>
      </c>
      <c r="X72" s="21">
        <v>2</v>
      </c>
      <c r="Y72" s="21">
        <v>2</v>
      </c>
      <c r="Z72" s="21">
        <v>2</v>
      </c>
      <c r="AA72" s="22">
        <v>0</v>
      </c>
      <c r="AB72" s="21">
        <v>0</v>
      </c>
      <c r="AC72" s="21">
        <v>0</v>
      </c>
      <c r="AD72" s="21">
        <v>0</v>
      </c>
    </row>
    <row r="73" spans="2:30" ht="17" x14ac:dyDescent="0.2">
      <c r="B73" s="39"/>
      <c r="C73" s="39"/>
      <c r="D73" s="51"/>
      <c r="E73" s="51"/>
      <c r="F73" s="38"/>
      <c r="G73" s="38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4">
        <v>2</v>
      </c>
      <c r="AB73" s="21">
        <v>0</v>
      </c>
      <c r="AC73" s="21"/>
      <c r="AD73" s="21"/>
    </row>
    <row r="74" spans="2:30" ht="17" x14ac:dyDescent="0.2">
      <c r="B74" s="39"/>
      <c r="C74" s="39"/>
      <c r="D74" s="67" t="s">
        <v>159</v>
      </c>
      <c r="E74" s="68"/>
      <c r="F74" s="38" t="s">
        <v>122</v>
      </c>
      <c r="G74" s="38"/>
      <c r="H74" s="21">
        <v>1</v>
      </c>
      <c r="I74" s="21">
        <v>1</v>
      </c>
      <c r="J74" s="21">
        <v>1</v>
      </c>
      <c r="K74" s="21">
        <v>1</v>
      </c>
      <c r="L74" s="21">
        <v>1</v>
      </c>
      <c r="M74" s="21">
        <v>1</v>
      </c>
      <c r="N74" s="21">
        <v>1</v>
      </c>
      <c r="O74" s="21">
        <v>1</v>
      </c>
      <c r="P74" s="21">
        <v>1</v>
      </c>
      <c r="Q74" s="21">
        <v>1</v>
      </c>
      <c r="R74" s="21">
        <v>1</v>
      </c>
      <c r="S74" s="21">
        <v>1</v>
      </c>
      <c r="T74" s="21">
        <v>1</v>
      </c>
      <c r="U74" s="21">
        <v>1</v>
      </c>
      <c r="V74" s="21">
        <v>1</v>
      </c>
      <c r="W74" s="21">
        <v>1</v>
      </c>
      <c r="X74" s="21">
        <v>1</v>
      </c>
      <c r="Y74" s="21">
        <v>1</v>
      </c>
      <c r="Z74" s="21">
        <v>1</v>
      </c>
      <c r="AA74" s="22">
        <v>0</v>
      </c>
      <c r="AB74" s="21">
        <v>0</v>
      </c>
      <c r="AC74" s="21">
        <v>0</v>
      </c>
      <c r="AD74" s="21">
        <v>0</v>
      </c>
    </row>
    <row r="75" spans="2:30" ht="17" x14ac:dyDescent="0.2">
      <c r="B75" s="39"/>
      <c r="C75" s="39"/>
      <c r="D75" s="67" t="s">
        <v>158</v>
      </c>
      <c r="E75" s="68"/>
      <c r="F75" s="38" t="s">
        <v>122</v>
      </c>
      <c r="G75" s="38"/>
      <c r="H75" s="21">
        <v>1</v>
      </c>
      <c r="I75" s="21">
        <v>1</v>
      </c>
      <c r="J75" s="21">
        <v>1</v>
      </c>
      <c r="K75" s="21">
        <v>1</v>
      </c>
      <c r="L75" s="21">
        <v>1</v>
      </c>
      <c r="M75" s="21">
        <v>1</v>
      </c>
      <c r="N75" s="21">
        <v>1</v>
      </c>
      <c r="O75" s="21">
        <v>1</v>
      </c>
      <c r="P75" s="21">
        <v>1</v>
      </c>
      <c r="Q75" s="21">
        <v>1</v>
      </c>
      <c r="R75" s="21">
        <v>1</v>
      </c>
      <c r="S75" s="21">
        <v>1</v>
      </c>
      <c r="T75" s="21">
        <v>1</v>
      </c>
      <c r="U75" s="21">
        <v>1</v>
      </c>
      <c r="V75" s="21">
        <v>1</v>
      </c>
      <c r="W75" s="21">
        <v>1</v>
      </c>
      <c r="X75" s="21">
        <v>1</v>
      </c>
      <c r="Y75" s="21">
        <v>1</v>
      </c>
      <c r="Z75" s="21">
        <v>1</v>
      </c>
      <c r="AA75" s="21">
        <v>1</v>
      </c>
      <c r="AB75" s="22">
        <v>0</v>
      </c>
      <c r="AC75" s="21">
        <v>0</v>
      </c>
      <c r="AD75" s="21">
        <v>0</v>
      </c>
    </row>
    <row r="76" spans="2:30" ht="17" x14ac:dyDescent="0.2">
      <c r="B76" s="39"/>
      <c r="C76" s="39"/>
      <c r="D76" s="67" t="s">
        <v>160</v>
      </c>
      <c r="E76" s="68"/>
      <c r="F76" s="38" t="s">
        <v>122</v>
      </c>
      <c r="G76" s="38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2"/>
      <c r="AC76" s="21">
        <v>0</v>
      </c>
      <c r="AD76" s="21"/>
    </row>
    <row r="77" spans="2:30" ht="17" x14ac:dyDescent="0.2">
      <c r="B77" s="39"/>
      <c r="C77" s="39"/>
      <c r="D77" s="67" t="s">
        <v>161</v>
      </c>
      <c r="E77" s="68"/>
      <c r="F77" s="38" t="s">
        <v>122</v>
      </c>
      <c r="G77" s="38"/>
      <c r="H77" s="21">
        <v>1</v>
      </c>
      <c r="I77" s="21">
        <v>2</v>
      </c>
      <c r="J77" s="21">
        <v>2</v>
      </c>
      <c r="K77" s="21">
        <v>2</v>
      </c>
      <c r="L77" s="21">
        <v>2</v>
      </c>
      <c r="M77" s="21">
        <v>2</v>
      </c>
      <c r="N77" s="21">
        <v>2</v>
      </c>
      <c r="O77" s="21">
        <v>2</v>
      </c>
      <c r="P77" s="21">
        <v>2</v>
      </c>
      <c r="Q77" s="21">
        <v>2</v>
      </c>
      <c r="R77" s="21">
        <v>2</v>
      </c>
      <c r="S77" s="21">
        <v>2</v>
      </c>
      <c r="T77" s="21">
        <v>2</v>
      </c>
      <c r="U77" s="21">
        <v>2</v>
      </c>
      <c r="V77" s="21">
        <v>2</v>
      </c>
      <c r="W77" s="21">
        <v>2</v>
      </c>
      <c r="X77" s="21">
        <v>2</v>
      </c>
      <c r="Y77" s="21">
        <v>2</v>
      </c>
      <c r="Z77" s="21">
        <v>2</v>
      </c>
      <c r="AA77" s="21">
        <v>2</v>
      </c>
      <c r="AB77" s="22">
        <v>0</v>
      </c>
      <c r="AC77" s="21">
        <v>0</v>
      </c>
      <c r="AD77" s="21">
        <v>0</v>
      </c>
    </row>
    <row r="78" spans="2:30" ht="17" x14ac:dyDescent="0.2">
      <c r="B78" s="39"/>
      <c r="C78" s="39"/>
      <c r="D78" s="51"/>
      <c r="E78" s="51"/>
      <c r="F78" s="38"/>
      <c r="G78" s="38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3">
        <v>1</v>
      </c>
      <c r="AC78" s="21">
        <v>0</v>
      </c>
      <c r="AD78" s="21"/>
    </row>
    <row r="79" spans="2:30" ht="17" x14ac:dyDescent="0.2">
      <c r="B79" s="39"/>
      <c r="C79" s="39"/>
      <c r="D79" s="40" t="s">
        <v>163</v>
      </c>
      <c r="E79" s="40"/>
      <c r="F79" s="38" t="s">
        <v>162</v>
      </c>
      <c r="G79" s="38"/>
      <c r="H79" s="21">
        <v>1</v>
      </c>
      <c r="I79" s="21">
        <v>1</v>
      </c>
      <c r="J79" s="21">
        <v>1</v>
      </c>
      <c r="K79" s="21">
        <v>1</v>
      </c>
      <c r="L79" s="21">
        <v>1</v>
      </c>
      <c r="M79" s="21">
        <v>1</v>
      </c>
      <c r="N79" s="21">
        <v>1</v>
      </c>
      <c r="O79" s="21">
        <v>1</v>
      </c>
      <c r="P79" s="21">
        <v>1</v>
      </c>
      <c r="Q79" s="21">
        <v>1</v>
      </c>
      <c r="R79" s="21">
        <v>1</v>
      </c>
      <c r="S79" s="21">
        <v>1</v>
      </c>
      <c r="T79" s="21">
        <v>1</v>
      </c>
      <c r="U79" s="21">
        <v>1</v>
      </c>
      <c r="V79" s="21">
        <v>1</v>
      </c>
      <c r="W79" s="21">
        <v>1</v>
      </c>
      <c r="X79" s="21">
        <v>1</v>
      </c>
      <c r="Y79" s="21">
        <v>1</v>
      </c>
      <c r="Z79" s="21">
        <v>1</v>
      </c>
      <c r="AA79" s="21">
        <v>1</v>
      </c>
      <c r="AB79" s="22">
        <v>0</v>
      </c>
      <c r="AC79" s="21">
        <v>0</v>
      </c>
      <c r="AD79" s="21"/>
    </row>
    <row r="80" spans="2:30" ht="17" x14ac:dyDescent="0.2">
      <c r="B80" s="39"/>
      <c r="C80" s="39"/>
      <c r="D80" s="40" t="s">
        <v>168</v>
      </c>
      <c r="E80" s="40"/>
      <c r="F80" s="38" t="s">
        <v>162</v>
      </c>
      <c r="G80" s="38"/>
      <c r="H80" s="21">
        <v>1</v>
      </c>
      <c r="I80" s="21">
        <v>1</v>
      </c>
      <c r="J80" s="21">
        <v>1</v>
      </c>
      <c r="K80" s="21">
        <v>1</v>
      </c>
      <c r="L80" s="21">
        <v>1</v>
      </c>
      <c r="M80" s="21">
        <v>1</v>
      </c>
      <c r="N80" s="21">
        <v>1</v>
      </c>
      <c r="O80" s="21">
        <v>1</v>
      </c>
      <c r="P80" s="21">
        <v>1</v>
      </c>
      <c r="Q80" s="21">
        <v>1</v>
      </c>
      <c r="R80" s="21">
        <v>1</v>
      </c>
      <c r="S80" s="21">
        <v>1</v>
      </c>
      <c r="T80" s="21">
        <v>1</v>
      </c>
      <c r="U80" s="21">
        <v>1</v>
      </c>
      <c r="V80" s="21">
        <v>1</v>
      </c>
      <c r="W80" s="21">
        <v>1</v>
      </c>
      <c r="X80" s="21">
        <v>1</v>
      </c>
      <c r="Y80" s="21">
        <v>1</v>
      </c>
      <c r="Z80" s="21">
        <v>1</v>
      </c>
      <c r="AA80" s="21">
        <v>1</v>
      </c>
      <c r="AB80" s="22">
        <v>0</v>
      </c>
      <c r="AC80" s="21">
        <v>0</v>
      </c>
      <c r="AD80" s="21">
        <v>0</v>
      </c>
    </row>
    <row r="81" spans="2:30" ht="17" x14ac:dyDescent="0.2">
      <c r="B81" s="39"/>
      <c r="C81" s="39" t="s">
        <v>39</v>
      </c>
      <c r="D81" s="40" t="s">
        <v>40</v>
      </c>
      <c r="E81" s="40"/>
      <c r="F81" s="38" t="s">
        <v>55</v>
      </c>
      <c r="G81" s="38"/>
      <c r="H81" s="21">
        <v>1</v>
      </c>
      <c r="I81" s="21">
        <v>1</v>
      </c>
      <c r="J81" s="21">
        <v>1</v>
      </c>
      <c r="K81" s="21">
        <v>1</v>
      </c>
      <c r="L81" s="21">
        <v>1</v>
      </c>
      <c r="M81" s="21">
        <v>1</v>
      </c>
      <c r="N81" s="21">
        <v>1</v>
      </c>
      <c r="O81" s="21">
        <v>1</v>
      </c>
      <c r="P81" s="21">
        <v>1</v>
      </c>
      <c r="Q81" s="21">
        <v>1</v>
      </c>
      <c r="R81" s="21">
        <v>1</v>
      </c>
      <c r="S81" s="21">
        <v>1</v>
      </c>
      <c r="T81" s="21">
        <v>1</v>
      </c>
      <c r="U81" s="21">
        <v>1</v>
      </c>
      <c r="V81" s="21">
        <v>1</v>
      </c>
      <c r="W81" s="21">
        <v>1</v>
      </c>
      <c r="X81" s="21">
        <v>1</v>
      </c>
      <c r="Y81" s="21">
        <v>1</v>
      </c>
      <c r="Z81" s="21">
        <v>1</v>
      </c>
      <c r="AA81" s="21">
        <v>1</v>
      </c>
      <c r="AB81" s="21">
        <v>1</v>
      </c>
      <c r="AC81" s="22">
        <v>0</v>
      </c>
      <c r="AD81" s="21">
        <v>0</v>
      </c>
    </row>
    <row r="82" spans="2:30" ht="17" x14ac:dyDescent="0.2">
      <c r="B82" s="39"/>
      <c r="C82" s="39"/>
      <c r="D82" s="40" t="s">
        <v>30</v>
      </c>
      <c r="E82" s="40"/>
      <c r="F82" s="38" t="s">
        <v>55</v>
      </c>
      <c r="G82" s="38"/>
      <c r="H82" s="21">
        <v>3</v>
      </c>
      <c r="I82" s="21">
        <v>2</v>
      </c>
      <c r="J82" s="21">
        <v>2</v>
      </c>
      <c r="K82" s="21">
        <v>2</v>
      </c>
      <c r="L82" s="21">
        <v>2</v>
      </c>
      <c r="M82" s="21">
        <v>2</v>
      </c>
      <c r="N82" s="21">
        <v>2</v>
      </c>
      <c r="O82" s="21">
        <v>2</v>
      </c>
      <c r="P82" s="21">
        <v>2</v>
      </c>
      <c r="Q82" s="21">
        <v>2</v>
      </c>
      <c r="R82" s="21">
        <v>2</v>
      </c>
      <c r="S82" s="21">
        <v>2</v>
      </c>
      <c r="T82" s="21">
        <v>2</v>
      </c>
      <c r="U82" s="21">
        <v>2</v>
      </c>
      <c r="V82" s="21">
        <v>2</v>
      </c>
      <c r="W82" s="21">
        <v>2</v>
      </c>
      <c r="X82" s="21">
        <v>2</v>
      </c>
      <c r="Y82" s="21">
        <v>2</v>
      </c>
      <c r="Z82" s="21">
        <v>2</v>
      </c>
      <c r="AA82" s="21">
        <v>2</v>
      </c>
      <c r="AB82" s="21">
        <v>2</v>
      </c>
      <c r="AC82" s="22">
        <v>0</v>
      </c>
      <c r="AD82" s="21">
        <v>0</v>
      </c>
    </row>
    <row r="83" spans="2:30" ht="17" x14ac:dyDescent="0.2">
      <c r="B83" s="39"/>
      <c r="C83" s="39"/>
      <c r="D83" s="38"/>
      <c r="E83" s="38"/>
      <c r="F83" s="38"/>
      <c r="G83" s="38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4">
        <v>1</v>
      </c>
      <c r="AD83" s="21">
        <v>0</v>
      </c>
    </row>
    <row r="84" spans="2:30" ht="17" x14ac:dyDescent="0.2">
      <c r="B84" s="39"/>
      <c r="C84" s="39"/>
      <c r="D84" s="67" t="s">
        <v>164</v>
      </c>
      <c r="E84" s="68"/>
      <c r="F84" s="38" t="s">
        <v>55</v>
      </c>
      <c r="G84" s="38"/>
      <c r="H84" s="21">
        <v>2</v>
      </c>
      <c r="I84" s="21">
        <v>2</v>
      </c>
      <c r="J84" s="21">
        <v>2</v>
      </c>
      <c r="K84" s="21">
        <v>2</v>
      </c>
      <c r="L84" s="21">
        <v>2</v>
      </c>
      <c r="M84" s="21">
        <v>2</v>
      </c>
      <c r="N84" s="21">
        <v>2</v>
      </c>
      <c r="O84" s="21">
        <v>2</v>
      </c>
      <c r="P84" s="21">
        <v>2</v>
      </c>
      <c r="Q84" s="21">
        <v>2</v>
      </c>
      <c r="R84" s="21">
        <v>2</v>
      </c>
      <c r="S84" s="21">
        <v>2</v>
      </c>
      <c r="T84" s="21">
        <v>2</v>
      </c>
      <c r="U84" s="21">
        <v>2</v>
      </c>
      <c r="V84" s="21">
        <v>2</v>
      </c>
      <c r="W84" s="21">
        <v>2</v>
      </c>
      <c r="X84" s="21">
        <v>2</v>
      </c>
      <c r="Y84" s="21">
        <v>2</v>
      </c>
      <c r="Z84" s="21">
        <v>2</v>
      </c>
      <c r="AA84" s="21">
        <v>2</v>
      </c>
      <c r="AB84" s="21">
        <v>2</v>
      </c>
      <c r="AC84" s="22">
        <v>0</v>
      </c>
      <c r="AD84" s="21">
        <v>0</v>
      </c>
    </row>
    <row r="85" spans="2:30" ht="17" x14ac:dyDescent="0.2">
      <c r="B85" s="39"/>
      <c r="C85" s="39"/>
      <c r="D85" s="67" t="s">
        <v>165</v>
      </c>
      <c r="E85" s="68"/>
      <c r="F85" s="38" t="s">
        <v>55</v>
      </c>
      <c r="G85" s="38"/>
      <c r="H85" s="21">
        <v>1</v>
      </c>
      <c r="I85" s="21">
        <v>1</v>
      </c>
      <c r="J85" s="21">
        <v>1</v>
      </c>
      <c r="K85" s="21">
        <v>1</v>
      </c>
      <c r="L85" s="21">
        <v>1</v>
      </c>
      <c r="M85" s="21">
        <v>1</v>
      </c>
      <c r="N85" s="21">
        <v>1</v>
      </c>
      <c r="O85" s="21">
        <v>1</v>
      </c>
      <c r="P85" s="21">
        <v>1</v>
      </c>
      <c r="Q85" s="21">
        <v>1</v>
      </c>
      <c r="R85" s="21">
        <v>1</v>
      </c>
      <c r="S85" s="21">
        <v>1</v>
      </c>
      <c r="T85" s="21">
        <v>1</v>
      </c>
      <c r="U85" s="21">
        <v>1</v>
      </c>
      <c r="V85" s="21">
        <v>1</v>
      </c>
      <c r="W85" s="21">
        <v>1</v>
      </c>
      <c r="X85" s="21">
        <v>1</v>
      </c>
      <c r="Y85" s="21">
        <v>1</v>
      </c>
      <c r="Z85" s="21">
        <v>1</v>
      </c>
      <c r="AA85" s="21">
        <v>1</v>
      </c>
      <c r="AB85" s="21">
        <v>1</v>
      </c>
      <c r="AC85" s="22">
        <v>0</v>
      </c>
      <c r="AD85" s="21">
        <v>0</v>
      </c>
    </row>
    <row r="86" spans="2:30" ht="17" x14ac:dyDescent="0.2">
      <c r="B86" s="39"/>
      <c r="C86" s="39"/>
      <c r="D86" s="67" t="s">
        <v>166</v>
      </c>
      <c r="E86" s="68"/>
      <c r="F86" s="38" t="s">
        <v>55</v>
      </c>
      <c r="G86" s="38"/>
      <c r="H86" s="21">
        <v>1</v>
      </c>
      <c r="I86" s="21">
        <v>2</v>
      </c>
      <c r="J86" s="21">
        <v>2</v>
      </c>
      <c r="K86" s="21">
        <v>2</v>
      </c>
      <c r="L86" s="21">
        <v>2</v>
      </c>
      <c r="M86" s="21">
        <v>2</v>
      </c>
      <c r="N86" s="21">
        <v>2</v>
      </c>
      <c r="O86" s="21">
        <v>2</v>
      </c>
      <c r="P86" s="21">
        <v>2</v>
      </c>
      <c r="Q86" s="21">
        <v>2</v>
      </c>
      <c r="R86" s="21">
        <v>2</v>
      </c>
      <c r="S86" s="21">
        <v>2</v>
      </c>
      <c r="T86" s="21">
        <v>2</v>
      </c>
      <c r="U86" s="21">
        <v>2</v>
      </c>
      <c r="V86" s="21">
        <v>2</v>
      </c>
      <c r="W86" s="21">
        <v>2</v>
      </c>
      <c r="X86" s="21">
        <v>2</v>
      </c>
      <c r="Y86" s="21">
        <v>2</v>
      </c>
      <c r="Z86" s="21">
        <v>2</v>
      </c>
      <c r="AA86" s="21">
        <v>2</v>
      </c>
      <c r="AB86" s="21">
        <v>2</v>
      </c>
      <c r="AC86" s="22">
        <v>0</v>
      </c>
      <c r="AD86" s="21">
        <v>0</v>
      </c>
    </row>
    <row r="87" spans="2:30" ht="17" x14ac:dyDescent="0.2">
      <c r="B87" s="39"/>
      <c r="C87" s="39"/>
      <c r="D87" s="38"/>
      <c r="E87" s="38"/>
      <c r="F87" s="38"/>
      <c r="G87" s="38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3">
        <v>1</v>
      </c>
      <c r="AD87" s="21">
        <v>0</v>
      </c>
    </row>
    <row r="88" spans="2:30" ht="17" x14ac:dyDescent="0.2">
      <c r="B88" s="39"/>
      <c r="C88" s="39"/>
      <c r="D88" s="40" t="s">
        <v>126</v>
      </c>
      <c r="E88" s="40"/>
      <c r="F88" s="38" t="s">
        <v>55</v>
      </c>
      <c r="G88" s="38"/>
      <c r="H88" s="21">
        <v>2</v>
      </c>
      <c r="I88" s="21">
        <v>2</v>
      </c>
      <c r="J88" s="21">
        <v>2</v>
      </c>
      <c r="K88" s="21">
        <v>2</v>
      </c>
      <c r="L88" s="21">
        <v>2</v>
      </c>
      <c r="M88" s="21">
        <v>2</v>
      </c>
      <c r="N88" s="21">
        <v>2</v>
      </c>
      <c r="O88" s="21">
        <v>2</v>
      </c>
      <c r="P88" s="21">
        <v>2</v>
      </c>
      <c r="Q88" s="21">
        <v>2</v>
      </c>
      <c r="R88" s="21">
        <v>2</v>
      </c>
      <c r="S88" s="21">
        <v>2</v>
      </c>
      <c r="T88" s="21">
        <v>2</v>
      </c>
      <c r="U88" s="21">
        <v>2</v>
      </c>
      <c r="V88" s="21">
        <v>2</v>
      </c>
      <c r="W88" s="21">
        <v>2</v>
      </c>
      <c r="X88" s="21">
        <v>2</v>
      </c>
      <c r="Y88" s="21">
        <v>2</v>
      </c>
      <c r="Z88" s="21">
        <v>2</v>
      </c>
      <c r="AA88" s="21">
        <v>2</v>
      </c>
      <c r="AB88" s="21">
        <v>2</v>
      </c>
      <c r="AC88" s="22">
        <v>0</v>
      </c>
      <c r="AD88" s="21">
        <v>0</v>
      </c>
    </row>
    <row r="89" spans="2:30" ht="17" x14ac:dyDescent="0.2">
      <c r="B89" s="39"/>
      <c r="C89" s="39"/>
      <c r="D89" s="40" t="s">
        <v>167</v>
      </c>
      <c r="E89" s="40"/>
      <c r="F89" s="38" t="s">
        <v>55</v>
      </c>
      <c r="G89" s="38"/>
      <c r="H89" s="21">
        <v>1</v>
      </c>
      <c r="I89" s="21">
        <v>1</v>
      </c>
      <c r="J89" s="21">
        <v>1</v>
      </c>
      <c r="K89" s="21">
        <v>1</v>
      </c>
      <c r="L89" s="21">
        <v>1</v>
      </c>
      <c r="M89" s="21">
        <v>1</v>
      </c>
      <c r="N89" s="21">
        <v>1</v>
      </c>
      <c r="O89" s="21">
        <v>1</v>
      </c>
      <c r="P89" s="21">
        <v>1</v>
      </c>
      <c r="Q89" s="21">
        <v>1</v>
      </c>
      <c r="R89" s="21">
        <v>1</v>
      </c>
      <c r="S89" s="21">
        <v>1</v>
      </c>
      <c r="T89" s="21">
        <v>1</v>
      </c>
      <c r="U89" s="21">
        <v>1</v>
      </c>
      <c r="V89" s="21">
        <v>1</v>
      </c>
      <c r="W89" s="21">
        <v>1</v>
      </c>
      <c r="X89" s="21">
        <v>1</v>
      </c>
      <c r="Y89" s="21">
        <v>1</v>
      </c>
      <c r="Z89" s="21">
        <v>1</v>
      </c>
      <c r="AA89" s="21">
        <v>1</v>
      </c>
      <c r="AB89" s="21">
        <v>1</v>
      </c>
      <c r="AC89" s="22">
        <v>0</v>
      </c>
      <c r="AD89" s="21">
        <v>0</v>
      </c>
    </row>
    <row r="90" spans="2:30" ht="17" x14ac:dyDescent="0.2">
      <c r="B90" s="39"/>
      <c r="C90" s="39"/>
      <c r="D90" s="40" t="s">
        <v>169</v>
      </c>
      <c r="E90" s="40"/>
      <c r="F90" s="38" t="s">
        <v>55</v>
      </c>
      <c r="G90" s="38"/>
      <c r="H90" s="21">
        <v>1</v>
      </c>
      <c r="I90" s="21">
        <v>1</v>
      </c>
      <c r="J90" s="21">
        <v>1</v>
      </c>
      <c r="K90" s="21">
        <v>1</v>
      </c>
      <c r="L90" s="21">
        <v>1</v>
      </c>
      <c r="M90" s="21">
        <v>1</v>
      </c>
      <c r="N90" s="21">
        <v>1</v>
      </c>
      <c r="O90" s="21">
        <v>1</v>
      </c>
      <c r="P90" s="21">
        <v>1</v>
      </c>
      <c r="Q90" s="21">
        <v>1</v>
      </c>
      <c r="R90" s="21">
        <v>1</v>
      </c>
      <c r="S90" s="21">
        <v>1</v>
      </c>
      <c r="T90" s="21">
        <v>1</v>
      </c>
      <c r="U90" s="21">
        <v>1</v>
      </c>
      <c r="V90" s="21">
        <v>1</v>
      </c>
      <c r="W90" s="21">
        <v>1</v>
      </c>
      <c r="X90" s="21">
        <v>1</v>
      </c>
      <c r="Y90" s="21">
        <v>1</v>
      </c>
      <c r="Z90" s="21">
        <v>1</v>
      </c>
      <c r="AA90" s="21">
        <v>1</v>
      </c>
      <c r="AB90" s="21">
        <v>1</v>
      </c>
      <c r="AC90" s="22">
        <v>0</v>
      </c>
      <c r="AD90" s="21">
        <v>0</v>
      </c>
    </row>
    <row r="91" spans="2:30" ht="17" x14ac:dyDescent="0.2">
      <c r="B91" s="39"/>
      <c r="C91" s="39" t="s">
        <v>38</v>
      </c>
      <c r="D91" s="40" t="s">
        <v>50</v>
      </c>
      <c r="E91" s="40"/>
      <c r="F91" s="38" t="s">
        <v>55</v>
      </c>
      <c r="G91" s="38"/>
      <c r="H91" s="21">
        <v>5</v>
      </c>
      <c r="I91" s="21">
        <v>5</v>
      </c>
      <c r="J91" s="21">
        <v>5</v>
      </c>
      <c r="K91" s="21">
        <v>5</v>
      </c>
      <c r="L91" s="21">
        <v>5</v>
      </c>
      <c r="M91" s="21">
        <v>5</v>
      </c>
      <c r="N91" s="21">
        <v>5</v>
      </c>
      <c r="O91" s="21">
        <v>5</v>
      </c>
      <c r="P91" s="21">
        <v>5</v>
      </c>
      <c r="Q91" s="21">
        <v>5</v>
      </c>
      <c r="R91" s="21">
        <v>5</v>
      </c>
      <c r="S91" s="21">
        <v>5</v>
      </c>
      <c r="T91" s="21">
        <v>5</v>
      </c>
      <c r="U91" s="21">
        <v>5</v>
      </c>
      <c r="V91" s="21">
        <v>5</v>
      </c>
      <c r="W91" s="21">
        <v>5</v>
      </c>
      <c r="X91" s="21">
        <v>5</v>
      </c>
      <c r="Y91" s="21">
        <v>5</v>
      </c>
      <c r="Z91" s="21">
        <v>5</v>
      </c>
      <c r="AA91" s="21">
        <v>5</v>
      </c>
      <c r="AB91" s="21">
        <v>5</v>
      </c>
      <c r="AC91" s="21">
        <v>5</v>
      </c>
      <c r="AD91" s="22">
        <v>0</v>
      </c>
    </row>
    <row r="92" spans="2:30" ht="17" x14ac:dyDescent="0.2">
      <c r="B92" s="39"/>
      <c r="C92" s="39"/>
      <c r="D92" s="40" t="s">
        <v>51</v>
      </c>
      <c r="E92" s="40"/>
      <c r="F92" s="38" t="s">
        <v>55</v>
      </c>
      <c r="G92" s="38"/>
      <c r="H92" s="21">
        <v>5</v>
      </c>
      <c r="I92" s="21">
        <v>5</v>
      </c>
      <c r="J92" s="21">
        <v>5</v>
      </c>
      <c r="K92" s="21">
        <v>5</v>
      </c>
      <c r="L92" s="21">
        <v>5</v>
      </c>
      <c r="M92" s="21">
        <v>5</v>
      </c>
      <c r="N92" s="21">
        <v>5</v>
      </c>
      <c r="O92" s="21">
        <v>5</v>
      </c>
      <c r="P92" s="21">
        <v>5</v>
      </c>
      <c r="Q92" s="21">
        <v>5</v>
      </c>
      <c r="R92" s="21">
        <v>5</v>
      </c>
      <c r="S92" s="21">
        <v>5</v>
      </c>
      <c r="T92" s="21">
        <v>5</v>
      </c>
      <c r="U92" s="21">
        <v>5</v>
      </c>
      <c r="V92" s="21">
        <v>5</v>
      </c>
      <c r="W92" s="21">
        <v>5</v>
      </c>
      <c r="X92" s="21">
        <v>5</v>
      </c>
      <c r="Y92" s="21">
        <v>5</v>
      </c>
      <c r="Z92" s="21">
        <v>5</v>
      </c>
      <c r="AA92" s="21">
        <v>5</v>
      </c>
      <c r="AB92" s="21">
        <v>5</v>
      </c>
      <c r="AC92" s="21">
        <v>5</v>
      </c>
      <c r="AD92" s="22">
        <v>0</v>
      </c>
    </row>
    <row r="93" spans="2:30" ht="17" x14ac:dyDescent="0.2">
      <c r="B93" s="39"/>
      <c r="C93" s="48" t="s">
        <v>12</v>
      </c>
      <c r="D93" s="48"/>
      <c r="E93" s="48"/>
      <c r="F93" s="41" t="s">
        <v>11</v>
      </c>
      <c r="G93" s="41"/>
      <c r="H93" s="38">
        <f>SUM(H18:H92)</f>
        <v>134</v>
      </c>
      <c r="I93" s="38"/>
      <c r="J93" s="21">
        <f>SUM(J18:J92)</f>
        <v>135</v>
      </c>
      <c r="K93" s="21">
        <f>SUM(K18:K92)</f>
        <v>123</v>
      </c>
      <c r="L93" s="21">
        <f>SUM(L18:L92)-L20</f>
        <v>121</v>
      </c>
      <c r="M93" s="21">
        <f>SUM(M18:M92)</f>
        <v>119</v>
      </c>
      <c r="N93" s="21">
        <f>SUM(N18:N92)</f>
        <v>111</v>
      </c>
      <c r="O93" s="21">
        <f>SUM(O18:O92)</f>
        <v>104</v>
      </c>
      <c r="P93" s="21">
        <f>SUM(P18:P92)-P32</f>
        <v>99</v>
      </c>
      <c r="Q93" s="21">
        <f>SUM(Q18:Q92)</f>
        <v>96</v>
      </c>
      <c r="R93" s="21">
        <f>SUM(R18:R92)</f>
        <v>88</v>
      </c>
      <c r="S93" s="21">
        <f>SUM(S18:S92)-S43</f>
        <v>80</v>
      </c>
      <c r="T93" s="21">
        <f>SUM(T18:T92)-T45</f>
        <v>73</v>
      </c>
      <c r="U93" s="21">
        <f t="shared" ref="U93:AB93" si="0">SUM(U18:U92)</f>
        <v>69</v>
      </c>
      <c r="V93" s="21">
        <f t="shared" si="0"/>
        <v>63</v>
      </c>
      <c r="W93" s="21">
        <f t="shared" si="0"/>
        <v>60</v>
      </c>
      <c r="X93" s="21">
        <f t="shared" si="0"/>
        <v>51</v>
      </c>
      <c r="Y93" s="21">
        <f t="shared" si="0"/>
        <v>49</v>
      </c>
      <c r="Z93" s="21">
        <f t="shared" si="0"/>
        <v>39</v>
      </c>
      <c r="AA93" s="21">
        <f t="shared" si="0"/>
        <v>29</v>
      </c>
      <c r="AB93" s="21">
        <f t="shared" si="0"/>
        <v>23</v>
      </c>
      <c r="AC93" s="21">
        <f>SUM(AC18:AC92)-AC78</f>
        <v>12</v>
      </c>
      <c r="AD93" s="21">
        <f>SUM(AD18:AD92)-AD87</f>
        <v>0</v>
      </c>
    </row>
    <row r="94" spans="2:30" ht="17" x14ac:dyDescent="0.2">
      <c r="B94" s="39"/>
      <c r="C94" s="48"/>
      <c r="D94" s="48"/>
      <c r="E94" s="48"/>
      <c r="F94" s="41" t="s">
        <v>56</v>
      </c>
      <c r="G94" s="41"/>
      <c r="H94" s="38">
        <f>SUM(I18:I92)</f>
        <v>135</v>
      </c>
      <c r="I94" s="38"/>
      <c r="J94" s="21">
        <f>SUM(J18:J92)</f>
        <v>135</v>
      </c>
      <c r="K94" s="21">
        <f>SUM(K18:K92)+L20</f>
        <v>125</v>
      </c>
      <c r="L94" s="21">
        <f>SUM(L18:L92)-L20</f>
        <v>121</v>
      </c>
      <c r="M94" s="21">
        <f>SUM(M18:M92)-M22</f>
        <v>117</v>
      </c>
      <c r="N94" s="21">
        <f>SUM(N18:N92)-N22</f>
        <v>111</v>
      </c>
      <c r="O94" s="21">
        <f>SUM(O18:O92)+P32</f>
        <v>109</v>
      </c>
      <c r="P94" s="21">
        <f>SUM(P18:P92)-P32</f>
        <v>99</v>
      </c>
      <c r="Q94" s="21">
        <f>SUM(Q18:Q92)-Q35</f>
        <v>94</v>
      </c>
      <c r="R94" s="21">
        <f>SUM(R18:R92)+S43</f>
        <v>91</v>
      </c>
      <c r="S94" s="21">
        <f>SUM(S18:S92)-S43+T45</f>
        <v>81</v>
      </c>
      <c r="T94" s="21">
        <f>SUM(T18:T92)-T45</f>
        <v>73</v>
      </c>
      <c r="U94" s="21">
        <f>SUM(U18:U92)-U49</f>
        <v>67</v>
      </c>
      <c r="V94" s="21">
        <f>SUM(V18:V92)</f>
        <v>63</v>
      </c>
      <c r="W94" s="21">
        <f>SUM(W18:W92)-W55</f>
        <v>59</v>
      </c>
      <c r="X94" s="21">
        <f>SUM(X18:X92)</f>
        <v>51</v>
      </c>
      <c r="Y94" s="21">
        <f>SUM(Y18:Y92)</f>
        <v>49</v>
      </c>
      <c r="Z94" s="21">
        <f>SUM(Z18:Z92)</f>
        <v>39</v>
      </c>
      <c r="AA94" s="21">
        <f>SUM(AA18:AA92)-AA64</f>
        <v>29</v>
      </c>
      <c r="AB94" s="21">
        <f>SUM(AB18:AB92)+AC78-AB73</f>
        <v>23</v>
      </c>
      <c r="AC94" s="21">
        <f>SUM(AC18:AC92)-AC78+AD87</f>
        <v>12</v>
      </c>
      <c r="AD94" s="21">
        <f>SUM(AD18:AD92)-AD87-AD83</f>
        <v>0</v>
      </c>
    </row>
    <row r="115" spans="4:5" x14ac:dyDescent="0.2">
      <c r="D115" s="50"/>
      <c r="E115" s="50"/>
    </row>
  </sheetData>
  <mergeCells count="172">
    <mergeCell ref="D76:E76"/>
    <mergeCell ref="F76:G76"/>
    <mergeCell ref="D79:E79"/>
    <mergeCell ref="F79:G79"/>
    <mergeCell ref="D85:E85"/>
    <mergeCell ref="F85:G85"/>
    <mergeCell ref="F89:G89"/>
    <mergeCell ref="D89:E89"/>
    <mergeCell ref="D26:E26"/>
    <mergeCell ref="D27:E27"/>
    <mergeCell ref="F26:G26"/>
    <mergeCell ref="F27:G27"/>
    <mergeCell ref="D37:E37"/>
    <mergeCell ref="D40:E40"/>
    <mergeCell ref="F37:G37"/>
    <mergeCell ref="F40:G40"/>
    <mergeCell ref="D58:E58"/>
    <mergeCell ref="F58:G58"/>
    <mergeCell ref="H93:I93"/>
    <mergeCell ref="H94:I94"/>
    <mergeCell ref="C20:E20"/>
    <mergeCell ref="F20:G20"/>
    <mergeCell ref="C22:E22"/>
    <mergeCell ref="F22:G22"/>
    <mergeCell ref="F64:G64"/>
    <mergeCell ref="D73:E73"/>
    <mergeCell ref="F73:G73"/>
    <mergeCell ref="D83:E83"/>
    <mergeCell ref="D87:E87"/>
    <mergeCell ref="F87:G87"/>
    <mergeCell ref="F83:G83"/>
    <mergeCell ref="D78:E78"/>
    <mergeCell ref="F78:G78"/>
    <mergeCell ref="F35:G35"/>
    <mergeCell ref="C33:C43"/>
    <mergeCell ref="D43:E43"/>
    <mergeCell ref="F43:G43"/>
    <mergeCell ref="D45:E45"/>
    <mergeCell ref="F45:G45"/>
    <mergeCell ref="D49:E49"/>
    <mergeCell ref="F49:G49"/>
    <mergeCell ref="D55:E55"/>
    <mergeCell ref="D115:E115"/>
    <mergeCell ref="D57:E57"/>
    <mergeCell ref="D60:E60"/>
    <mergeCell ref="D61:E61"/>
    <mergeCell ref="D62:E62"/>
    <mergeCell ref="D50:E50"/>
    <mergeCell ref="D47:E47"/>
    <mergeCell ref="D48:E48"/>
    <mergeCell ref="F56:G56"/>
    <mergeCell ref="F57:G57"/>
    <mergeCell ref="F60:G60"/>
    <mergeCell ref="F61:G61"/>
    <mergeCell ref="F48:G48"/>
    <mergeCell ref="F50:G50"/>
    <mergeCell ref="F51:G51"/>
    <mergeCell ref="F52:G52"/>
    <mergeCell ref="D64:E64"/>
    <mergeCell ref="D63:E63"/>
    <mergeCell ref="D65:E65"/>
    <mergeCell ref="D66:E66"/>
    <mergeCell ref="D56:E56"/>
    <mergeCell ref="F55:G55"/>
    <mergeCell ref="F86:G86"/>
    <mergeCell ref="F88:G88"/>
    <mergeCell ref="D70:E70"/>
    <mergeCell ref="D71:E71"/>
    <mergeCell ref="D35:E35"/>
    <mergeCell ref="D51:E51"/>
    <mergeCell ref="D52:E52"/>
    <mergeCell ref="D53:E53"/>
    <mergeCell ref="D54:E54"/>
    <mergeCell ref="F39:G39"/>
    <mergeCell ref="F54:G54"/>
    <mergeCell ref="D39:E39"/>
    <mergeCell ref="D41:E41"/>
    <mergeCell ref="D42:E42"/>
    <mergeCell ref="D44:E44"/>
    <mergeCell ref="D46:E46"/>
    <mergeCell ref="F38:G38"/>
    <mergeCell ref="D59:E59"/>
    <mergeCell ref="F59:G59"/>
    <mergeCell ref="D67:E67"/>
    <mergeCell ref="D68:E68"/>
    <mergeCell ref="F67:G67"/>
    <mergeCell ref="F68:G68"/>
    <mergeCell ref="F30:G30"/>
    <mergeCell ref="F31:G31"/>
    <mergeCell ref="D24:E24"/>
    <mergeCell ref="D25:E25"/>
    <mergeCell ref="D28:E28"/>
    <mergeCell ref="D29:E29"/>
    <mergeCell ref="D30:E30"/>
    <mergeCell ref="C44:C61"/>
    <mergeCell ref="C91:C92"/>
    <mergeCell ref="D86:E86"/>
    <mergeCell ref="D88:E88"/>
    <mergeCell ref="D90:E90"/>
    <mergeCell ref="D91:E91"/>
    <mergeCell ref="D92:E92"/>
    <mergeCell ref="D75:E75"/>
    <mergeCell ref="D77:E77"/>
    <mergeCell ref="D80:E80"/>
    <mergeCell ref="D81:E81"/>
    <mergeCell ref="C81:C90"/>
    <mergeCell ref="C71:C80"/>
    <mergeCell ref="C62:C70"/>
    <mergeCell ref="D82:E82"/>
    <mergeCell ref="D84:E84"/>
    <mergeCell ref="D69:E69"/>
    <mergeCell ref="D33:E33"/>
    <mergeCell ref="D34:E34"/>
    <mergeCell ref="D36:E36"/>
    <mergeCell ref="D38:E38"/>
    <mergeCell ref="F66:G66"/>
    <mergeCell ref="C15:D15"/>
    <mergeCell ref="F18:G18"/>
    <mergeCell ref="F19:G19"/>
    <mergeCell ref="F21:G21"/>
    <mergeCell ref="F23:G23"/>
    <mergeCell ref="F62:G62"/>
    <mergeCell ref="F63:G63"/>
    <mergeCell ref="F65:G65"/>
    <mergeCell ref="D31:E31"/>
    <mergeCell ref="D17:E17"/>
    <mergeCell ref="F17:G17"/>
    <mergeCell ref="C18:E18"/>
    <mergeCell ref="C19:E19"/>
    <mergeCell ref="C21:E21"/>
    <mergeCell ref="D23:E23"/>
    <mergeCell ref="F24:G24"/>
    <mergeCell ref="F25:G25"/>
    <mergeCell ref="F28:G28"/>
    <mergeCell ref="F29:G29"/>
    <mergeCell ref="B3:C3"/>
    <mergeCell ref="B4:C4"/>
    <mergeCell ref="B5:C5"/>
    <mergeCell ref="B6:C6"/>
    <mergeCell ref="C8:F8"/>
    <mergeCell ref="B18:B94"/>
    <mergeCell ref="F93:G93"/>
    <mergeCell ref="F94:G94"/>
    <mergeCell ref="D72:E72"/>
    <mergeCell ref="D74:E74"/>
    <mergeCell ref="F41:G41"/>
    <mergeCell ref="F42:G42"/>
    <mergeCell ref="F44:G44"/>
    <mergeCell ref="F46:G46"/>
    <mergeCell ref="F47:G47"/>
    <mergeCell ref="F33:G33"/>
    <mergeCell ref="F34:G34"/>
    <mergeCell ref="F36:G36"/>
    <mergeCell ref="F69:G69"/>
    <mergeCell ref="F53:G53"/>
    <mergeCell ref="C93:E94"/>
    <mergeCell ref="C23:C32"/>
    <mergeCell ref="D32:E32"/>
    <mergeCell ref="F32:G32"/>
    <mergeCell ref="F90:G90"/>
    <mergeCell ref="F91:G91"/>
    <mergeCell ref="F92:G92"/>
    <mergeCell ref="F77:G77"/>
    <mergeCell ref="F80:G80"/>
    <mergeCell ref="F81:G81"/>
    <mergeCell ref="F82:G82"/>
    <mergeCell ref="F84:G84"/>
    <mergeCell ref="F70:G70"/>
    <mergeCell ref="F71:G71"/>
    <mergeCell ref="F72:G72"/>
    <mergeCell ref="F74:G74"/>
    <mergeCell ref="F75:G75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5785-FF90-1C42-B348-B0F3188E96D4}">
  <dimension ref="B4:AD109"/>
  <sheetViews>
    <sheetView topLeftCell="D1" zoomScaleNormal="100" workbookViewId="0">
      <selection activeCell="G13" sqref="G13:H18"/>
    </sheetView>
  </sheetViews>
  <sheetFormatPr baseColWidth="10" defaultRowHeight="15" x14ac:dyDescent="0.2"/>
  <cols>
    <col min="5" max="5" width="49.5" customWidth="1"/>
    <col min="6" max="6" width="48.6640625" customWidth="1"/>
  </cols>
  <sheetData>
    <row r="4" spans="4:9" ht="16" thickBot="1" x14ac:dyDescent="0.25"/>
    <row r="5" spans="4:9" ht="37" thickBot="1" x14ac:dyDescent="0.25">
      <c r="D5" s="42" t="s">
        <v>3</v>
      </c>
      <c r="E5" s="42"/>
      <c r="F5" s="97" t="s">
        <v>232</v>
      </c>
      <c r="G5" s="1"/>
      <c r="H5" s="10"/>
      <c r="I5" s="11" t="s">
        <v>64</v>
      </c>
    </row>
    <row r="6" spans="4:9" ht="19" thickBot="1" x14ac:dyDescent="0.25">
      <c r="D6" s="42" t="s">
        <v>2</v>
      </c>
      <c r="E6" s="42"/>
      <c r="F6" s="3" t="s">
        <v>34</v>
      </c>
      <c r="G6" s="1"/>
      <c r="H6" s="12"/>
      <c r="I6" s="13" t="s">
        <v>63</v>
      </c>
    </row>
    <row r="7" spans="4:9" ht="19" thickBot="1" x14ac:dyDescent="0.25">
      <c r="D7" s="42" t="s">
        <v>1</v>
      </c>
      <c r="E7" s="42"/>
      <c r="F7" s="4">
        <v>45772</v>
      </c>
      <c r="G7" s="1"/>
      <c r="H7" s="14"/>
      <c r="I7" s="13" t="s">
        <v>62</v>
      </c>
    </row>
    <row r="8" spans="4:9" ht="37" thickBot="1" x14ac:dyDescent="0.25">
      <c r="D8" s="42" t="s">
        <v>0</v>
      </c>
      <c r="E8" s="42"/>
      <c r="F8" s="4">
        <v>45762</v>
      </c>
      <c r="G8" s="1"/>
      <c r="H8" s="15"/>
      <c r="I8" s="13" t="s">
        <v>61</v>
      </c>
    </row>
    <row r="9" spans="4:9" ht="37" thickBot="1" x14ac:dyDescent="0.25">
      <c r="D9" s="1"/>
      <c r="E9" s="1"/>
      <c r="F9" s="1"/>
      <c r="G9" s="1"/>
      <c r="H9" s="16"/>
      <c r="I9" s="17" t="s">
        <v>60</v>
      </c>
    </row>
    <row r="10" spans="4:9" ht="18" thickBot="1" x14ac:dyDescent="0.25">
      <c r="D10" s="1"/>
      <c r="E10" s="1"/>
      <c r="F10" s="1"/>
      <c r="G10" s="1"/>
      <c r="H10" s="75"/>
      <c r="I10" s="73"/>
    </row>
    <row r="11" spans="4:9" ht="18" thickBot="1" x14ac:dyDescent="0.25">
      <c r="D11" s="1"/>
      <c r="E11" s="46" t="s">
        <v>239</v>
      </c>
      <c r="F11" s="46"/>
      <c r="G11" s="46"/>
      <c r="H11" s="47"/>
    </row>
    <row r="12" spans="4:9" ht="18" thickBot="1" x14ac:dyDescent="0.25">
      <c r="D12" s="1"/>
      <c r="E12" s="6" t="s">
        <v>6</v>
      </c>
      <c r="F12" s="6" t="s">
        <v>57</v>
      </c>
      <c r="G12" s="6" t="s">
        <v>11</v>
      </c>
      <c r="H12" s="6" t="s">
        <v>56</v>
      </c>
    </row>
    <row r="13" spans="4:9" ht="18" thickBot="1" x14ac:dyDescent="0.25">
      <c r="D13" s="1"/>
      <c r="E13" s="8">
        <v>1</v>
      </c>
      <c r="F13" s="3" t="s">
        <v>227</v>
      </c>
      <c r="G13" s="3">
        <f ca="1">SUMIF($F$21:$G$95,"Hưng",$H$21:$H$95)+SUMIF($F$21:$G$95,"All team",$H$21:$H$95)/5+SUMIF($F$21:$G$95,"Hưng",$H$21:$H$95)/2</f>
        <v>7.2</v>
      </c>
      <c r="H13" s="3">
        <f ca="1">SUMIF($F$21:$G$95,"Hưng",$I$21:$I$95)+SUMIF($F$21:$G$95,"All team",$I$21:$I$95)/5+SUMIF($F$21:$G$95,"Hưng",$I$21:$I$95)/2</f>
        <v>9</v>
      </c>
    </row>
    <row r="14" spans="4:9" ht="18" thickBot="1" x14ac:dyDescent="0.25">
      <c r="D14" s="1"/>
      <c r="E14" s="8">
        <v>2</v>
      </c>
      <c r="F14" s="3" t="s">
        <v>228</v>
      </c>
      <c r="G14" s="3">
        <f ca="1">SUMIF($F$21:$G$95,"Ngọc",$H$21:$H$95)+SUMIF($F$21:$G$95,"All team",$H$21:$H$95)/5+SUMIF($F$21:$G$95,"Ngọc",$H$21:$H$95)/2</f>
        <v>46.2</v>
      </c>
      <c r="H14" s="3">
        <f ca="1">SUMIF($F$21:$G$95,"Ngọc",$I$21:$I$95)+SUMIF($F$21:$G$95,"All team",$I$21:$I$95)/5+SUMIF($F$21:$G$95,"Ngọc",$I$21:$I$95)/2</f>
        <v>45</v>
      </c>
    </row>
    <row r="15" spans="4:9" ht="18" thickBot="1" x14ac:dyDescent="0.25">
      <c r="D15" s="1"/>
      <c r="E15" s="8">
        <v>3</v>
      </c>
      <c r="F15" s="3" t="s">
        <v>229</v>
      </c>
      <c r="G15" s="3">
        <f ca="1">SUMIF($F$21:$G$95,"Trường",$H$21:$H$95)+SUMIF($F$21:$G$95,"All team",$H$21:$H$95)/5+SUMIF($F$21:$G$95,"Trường",$H$21:$H$95)/2</f>
        <v>8.6999999999999993</v>
      </c>
      <c r="H15" s="3">
        <f ca="1">SUMIF($F$21:$G$95,"Trường",$I$21:$I$95)+SUMIF($F$21:$G$95,"All team",$I$21:$I$95)/5+SUMIF($F$21:$G$95,"Trường",$I$21:$I$95)/2</f>
        <v>9</v>
      </c>
    </row>
    <row r="16" spans="4:9" ht="18" thickBot="1" x14ac:dyDescent="0.25">
      <c r="D16" s="1"/>
      <c r="E16" s="8">
        <v>4</v>
      </c>
      <c r="F16" s="3" t="s">
        <v>230</v>
      </c>
      <c r="G16" s="3">
        <f ca="1">SUMIF($F$21:$G$95,"Mạnh",$H$21:$H$95)+SUMIF($F$21:$G$95,"All team",$H$21:$H$95)/5+SUMIF($F$21:$G$95,"Mạnh",$H$21:$H$95)/2</f>
        <v>58.2</v>
      </c>
      <c r="H16" s="3">
        <f ca="1">SUMIF($F$21:$G$95,"Mạnh",$I$21:$I$95)+SUMIF($F$21:$G$95,"All team",$I$21:$I$95)/5+SUMIF($F$21:$G$95,"Mạnh",$I$21:$I$95)/2</f>
        <v>60</v>
      </c>
    </row>
    <row r="17" spans="2:30" ht="18" thickBot="1" x14ac:dyDescent="0.25">
      <c r="D17" s="1"/>
      <c r="E17" s="8">
        <v>5</v>
      </c>
      <c r="F17" s="3" t="s">
        <v>231</v>
      </c>
      <c r="G17" s="3">
        <f ca="1">SUMIF($F$21:$G$95,"Hải",$H$21:$H$95)+SUMIF($F$21:$G$95,"All team",$H$21:$H$95)/5+SUMIF($F$21:$G$95,"Hải",$H$21:$H$95)/2</f>
        <v>11.7</v>
      </c>
      <c r="H17" s="3">
        <f ca="1">SUMIF($F$21:$G$95,"HẢi",$I$21:$I$95)+SUMIF($F$21:$G$95,"All team",$I$21:$I$95)/5+SUMIF($F$21:$G$95,"Hải",$I$21:$I$95)/2</f>
        <v>12</v>
      </c>
    </row>
    <row r="18" spans="2:30" ht="18" thickBot="1" x14ac:dyDescent="0.25">
      <c r="D18" s="1"/>
      <c r="E18" s="43" t="s">
        <v>12</v>
      </c>
      <c r="F18" s="43"/>
      <c r="G18" s="5">
        <f ca="1">SUM(G13:G17)</f>
        <v>132</v>
      </c>
      <c r="H18" s="5">
        <f ca="1">SUM(H13:H17)</f>
        <v>135</v>
      </c>
    </row>
    <row r="19" spans="2:30" ht="17" x14ac:dyDescent="0.2">
      <c r="D19" s="1"/>
      <c r="E19" s="95"/>
      <c r="F19" s="95"/>
      <c r="G19" s="96"/>
      <c r="H19" s="96"/>
    </row>
    <row r="20" spans="2:30" ht="17" x14ac:dyDescent="0.2">
      <c r="D20" s="1"/>
      <c r="E20" s="95"/>
      <c r="F20" s="95"/>
      <c r="G20" s="96"/>
      <c r="H20" s="96"/>
    </row>
    <row r="21" spans="2:30" ht="41" x14ac:dyDescent="0.2">
      <c r="B21" s="18" t="s">
        <v>7</v>
      </c>
      <c r="C21" s="18" t="s">
        <v>8</v>
      </c>
      <c r="D21" s="76" t="s">
        <v>9</v>
      </c>
      <c r="E21" s="77"/>
      <c r="F21" s="76" t="s">
        <v>10</v>
      </c>
      <c r="G21" s="77"/>
      <c r="H21" s="19" t="s">
        <v>11</v>
      </c>
      <c r="I21" s="19" t="s">
        <v>56</v>
      </c>
      <c r="J21" s="20" t="s">
        <v>175</v>
      </c>
      <c r="K21" s="20" t="s">
        <v>176</v>
      </c>
      <c r="L21" s="20" t="s">
        <v>177</v>
      </c>
      <c r="M21" s="20" t="s">
        <v>178</v>
      </c>
      <c r="N21" s="20" t="s">
        <v>179</v>
      </c>
      <c r="O21" s="20" t="s">
        <v>180</v>
      </c>
      <c r="P21" s="20">
        <v>45662</v>
      </c>
      <c r="Q21" s="20">
        <v>45693</v>
      </c>
      <c r="R21" s="20">
        <v>45721</v>
      </c>
      <c r="S21" s="20">
        <v>45752</v>
      </c>
      <c r="T21" s="20">
        <v>45781</v>
      </c>
      <c r="U21" s="20">
        <v>45812</v>
      </c>
      <c r="V21" s="20">
        <v>45842</v>
      </c>
      <c r="W21" s="20">
        <v>45873</v>
      </c>
      <c r="X21" s="20">
        <v>45904</v>
      </c>
      <c r="Y21" s="20">
        <v>45934</v>
      </c>
      <c r="Z21" s="20">
        <v>45965</v>
      </c>
      <c r="AA21" s="20">
        <v>45995</v>
      </c>
      <c r="AB21" s="20" t="s">
        <v>183</v>
      </c>
      <c r="AC21" s="20" t="s">
        <v>182</v>
      </c>
      <c r="AD21" s="20" t="s">
        <v>181</v>
      </c>
    </row>
    <row r="22" spans="2:30" ht="17" x14ac:dyDescent="0.2">
      <c r="B22" s="78" t="s">
        <v>170</v>
      </c>
      <c r="C22" s="62" t="s">
        <v>13</v>
      </c>
      <c r="D22" s="79"/>
      <c r="E22" s="63"/>
      <c r="F22" s="64" t="s">
        <v>55</v>
      </c>
      <c r="G22" s="65"/>
      <c r="H22" s="21">
        <v>10</v>
      </c>
      <c r="I22" s="21">
        <v>10</v>
      </c>
      <c r="J22" s="21">
        <v>10</v>
      </c>
      <c r="K22" s="22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</row>
    <row r="23" spans="2:30" ht="17" x14ac:dyDescent="0.2">
      <c r="B23" s="80"/>
      <c r="C23" s="62" t="s">
        <v>171</v>
      </c>
      <c r="D23" s="79"/>
      <c r="E23" s="63"/>
      <c r="F23" s="64" t="s">
        <v>74</v>
      </c>
      <c r="G23" s="65"/>
      <c r="H23" s="21">
        <v>1</v>
      </c>
      <c r="I23" s="21">
        <v>2</v>
      </c>
      <c r="J23" s="21">
        <v>2</v>
      </c>
      <c r="K23" s="21">
        <v>1</v>
      </c>
      <c r="L23" s="22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</row>
    <row r="24" spans="2:30" ht="17" x14ac:dyDescent="0.2">
      <c r="B24" s="80"/>
      <c r="C24" s="64"/>
      <c r="D24" s="81"/>
      <c r="E24" s="65"/>
      <c r="F24" s="64"/>
      <c r="G24" s="65"/>
      <c r="H24" s="21"/>
      <c r="I24" s="21"/>
      <c r="J24" s="21"/>
      <c r="K24" s="21"/>
      <c r="L24" s="23">
        <v>1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spans="2:30" ht="17" x14ac:dyDescent="0.2">
      <c r="B25" s="80"/>
      <c r="C25" s="62" t="s">
        <v>15</v>
      </c>
      <c r="D25" s="79"/>
      <c r="E25" s="63"/>
      <c r="F25" s="64" t="s">
        <v>74</v>
      </c>
      <c r="G25" s="65"/>
      <c r="H25" s="21">
        <v>2</v>
      </c>
      <c r="I25" s="21">
        <v>2</v>
      </c>
      <c r="J25" s="21">
        <v>2</v>
      </c>
      <c r="K25" s="21">
        <v>2</v>
      </c>
      <c r="L25" s="22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</row>
    <row r="26" spans="2:30" ht="17" x14ac:dyDescent="0.2">
      <c r="B26" s="80"/>
      <c r="C26" s="78" t="s">
        <v>17</v>
      </c>
      <c r="D26" s="62" t="s">
        <v>184</v>
      </c>
      <c r="E26" s="63"/>
      <c r="F26" s="64" t="s">
        <v>233</v>
      </c>
      <c r="G26" s="65"/>
      <c r="H26" s="21">
        <v>1</v>
      </c>
      <c r="I26" s="21">
        <v>1</v>
      </c>
      <c r="J26" s="21">
        <v>1</v>
      </c>
      <c r="K26" s="21">
        <v>1</v>
      </c>
      <c r="L26" s="21">
        <v>1</v>
      </c>
      <c r="M26" s="22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</row>
    <row r="27" spans="2:30" ht="17" x14ac:dyDescent="0.2">
      <c r="B27" s="80"/>
      <c r="C27" s="80"/>
      <c r="D27" s="62" t="s">
        <v>16</v>
      </c>
      <c r="E27" s="63"/>
      <c r="F27" s="64" t="s">
        <v>233</v>
      </c>
      <c r="G27" s="65"/>
      <c r="H27" s="21">
        <v>2</v>
      </c>
      <c r="I27" s="21">
        <v>2</v>
      </c>
      <c r="J27" s="21">
        <v>2</v>
      </c>
      <c r="K27" s="21">
        <v>2</v>
      </c>
      <c r="L27" s="21">
        <v>2</v>
      </c>
      <c r="M27" s="22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</row>
    <row r="28" spans="2:30" ht="17" x14ac:dyDescent="0.2">
      <c r="B28" s="80"/>
      <c r="C28" s="80"/>
      <c r="D28" s="62" t="s">
        <v>66</v>
      </c>
      <c r="E28" s="63"/>
      <c r="F28" s="64" t="s">
        <v>233</v>
      </c>
      <c r="G28" s="65"/>
      <c r="H28" s="21">
        <v>2</v>
      </c>
      <c r="I28" s="21">
        <v>2</v>
      </c>
      <c r="J28" s="21">
        <v>2</v>
      </c>
      <c r="K28" s="21">
        <v>2</v>
      </c>
      <c r="L28" s="21">
        <v>2</v>
      </c>
      <c r="M28" s="22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</row>
    <row r="29" spans="2:30" ht="17" x14ac:dyDescent="0.2">
      <c r="B29" s="80"/>
      <c r="C29" s="80"/>
      <c r="D29" s="62" t="s">
        <v>185</v>
      </c>
      <c r="E29" s="63"/>
      <c r="F29" s="64" t="s">
        <v>233</v>
      </c>
      <c r="G29" s="65"/>
      <c r="H29" s="21">
        <v>2</v>
      </c>
      <c r="I29" s="21">
        <v>2</v>
      </c>
      <c r="J29" s="21">
        <v>2</v>
      </c>
      <c r="K29" s="21">
        <v>2</v>
      </c>
      <c r="L29" s="21">
        <v>2</v>
      </c>
      <c r="M29" s="21">
        <v>2</v>
      </c>
      <c r="N29" s="22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</row>
    <row r="30" spans="2:30" ht="17" x14ac:dyDescent="0.2">
      <c r="B30" s="80"/>
      <c r="C30" s="80"/>
      <c r="D30" s="62" t="s">
        <v>36</v>
      </c>
      <c r="E30" s="63"/>
      <c r="F30" s="64" t="s">
        <v>233</v>
      </c>
      <c r="G30" s="65"/>
      <c r="H30" s="21">
        <v>2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2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</row>
    <row r="31" spans="2:30" ht="17" x14ac:dyDescent="0.2">
      <c r="B31" s="80"/>
      <c r="C31" s="80"/>
      <c r="D31" s="64"/>
      <c r="E31" s="65"/>
      <c r="F31" s="64"/>
      <c r="G31" s="65"/>
      <c r="H31" s="21"/>
      <c r="I31" s="21"/>
      <c r="J31" s="21"/>
      <c r="K31" s="21"/>
      <c r="L31" s="21"/>
      <c r="M31" s="21"/>
      <c r="N31" s="24">
        <v>1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2:30" ht="17" x14ac:dyDescent="0.2">
      <c r="B32" s="80"/>
      <c r="C32" s="80"/>
      <c r="D32" s="82" t="s">
        <v>186</v>
      </c>
      <c r="E32" s="83"/>
      <c r="F32" s="64" t="s">
        <v>136</v>
      </c>
      <c r="G32" s="65"/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2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</row>
    <row r="33" spans="2:30" ht="17" x14ac:dyDescent="0.2">
      <c r="B33" s="80"/>
      <c r="C33" s="80"/>
      <c r="D33" s="82" t="s">
        <v>187</v>
      </c>
      <c r="E33" s="83"/>
      <c r="F33" s="64" t="s">
        <v>136</v>
      </c>
      <c r="G33" s="65"/>
      <c r="H33" s="21">
        <v>1</v>
      </c>
      <c r="I33" s="21">
        <v>1</v>
      </c>
      <c r="J33" s="21">
        <v>1</v>
      </c>
      <c r="K33" s="21">
        <v>1</v>
      </c>
      <c r="L33" s="21">
        <v>1</v>
      </c>
      <c r="M33" s="21">
        <v>1</v>
      </c>
      <c r="N33" s="22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</row>
    <row r="34" spans="2:30" ht="17" x14ac:dyDescent="0.2">
      <c r="B34" s="80"/>
      <c r="C34" s="80"/>
      <c r="D34" s="82" t="s">
        <v>188</v>
      </c>
      <c r="E34" s="83"/>
      <c r="F34" s="64" t="s">
        <v>136</v>
      </c>
      <c r="G34" s="65"/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2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</row>
    <row r="35" spans="2:30" ht="17" x14ac:dyDescent="0.2">
      <c r="B35" s="80"/>
      <c r="C35" s="80"/>
      <c r="D35" s="82" t="s">
        <v>37</v>
      </c>
      <c r="E35" s="83"/>
      <c r="F35" s="64" t="s">
        <v>136</v>
      </c>
      <c r="G35" s="65"/>
      <c r="H35" s="21">
        <v>2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2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</row>
    <row r="36" spans="2:30" ht="17" x14ac:dyDescent="0.2">
      <c r="B36" s="80"/>
      <c r="C36" s="80"/>
      <c r="D36" s="64"/>
      <c r="E36" s="65"/>
      <c r="F36" s="64"/>
      <c r="G36" s="65"/>
      <c r="H36" s="21"/>
      <c r="I36" s="21"/>
      <c r="J36" s="21"/>
      <c r="K36" s="21"/>
      <c r="L36" s="21"/>
      <c r="M36" s="21"/>
      <c r="N36" s="24">
        <v>1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2:30" ht="17" x14ac:dyDescent="0.2">
      <c r="B37" s="80"/>
      <c r="C37" s="80"/>
      <c r="D37" s="62" t="s">
        <v>172</v>
      </c>
      <c r="E37" s="63"/>
      <c r="F37" s="64" t="s">
        <v>55</v>
      </c>
      <c r="G37" s="65"/>
      <c r="H37" s="21">
        <v>4</v>
      </c>
      <c r="I37" s="21">
        <v>10</v>
      </c>
      <c r="J37" s="21">
        <v>10</v>
      </c>
      <c r="K37" s="21">
        <v>10</v>
      </c>
      <c r="L37" s="21">
        <v>10</v>
      </c>
      <c r="M37" s="21">
        <v>10</v>
      </c>
      <c r="N37" s="21">
        <v>4</v>
      </c>
      <c r="O37" s="22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</row>
    <row r="38" spans="2:30" ht="17" x14ac:dyDescent="0.2">
      <c r="B38" s="80"/>
      <c r="C38" s="84"/>
      <c r="D38" s="64"/>
      <c r="E38" s="65"/>
      <c r="F38" s="64"/>
      <c r="G38" s="65"/>
      <c r="H38" s="21"/>
      <c r="I38" s="21"/>
      <c r="J38" s="21"/>
      <c r="K38" s="21"/>
      <c r="L38" s="21"/>
      <c r="M38" s="21"/>
      <c r="N38" s="21"/>
      <c r="O38" s="23">
        <v>6</v>
      </c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2:30" ht="17" x14ac:dyDescent="0.2">
      <c r="B39" s="80"/>
      <c r="C39" s="78" t="s">
        <v>21</v>
      </c>
      <c r="D39" s="62" t="s">
        <v>189</v>
      </c>
      <c r="E39" s="63"/>
      <c r="F39" s="64" t="s">
        <v>74</v>
      </c>
      <c r="G39" s="65"/>
      <c r="H39" s="21">
        <v>1</v>
      </c>
      <c r="I39" s="21">
        <v>1</v>
      </c>
      <c r="J39" s="21">
        <v>1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2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</row>
    <row r="40" spans="2:30" ht="17" x14ac:dyDescent="0.2">
      <c r="B40" s="80"/>
      <c r="C40" s="80"/>
      <c r="D40" s="62" t="s">
        <v>18</v>
      </c>
      <c r="E40" s="63"/>
      <c r="F40" s="64" t="s">
        <v>74</v>
      </c>
      <c r="G40" s="65"/>
      <c r="H40" s="21">
        <v>1</v>
      </c>
      <c r="I40" s="21">
        <v>1</v>
      </c>
      <c r="J40" s="21">
        <v>1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2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</row>
    <row r="41" spans="2:30" ht="17" x14ac:dyDescent="0.2">
      <c r="B41" s="80"/>
      <c r="C41" s="80"/>
      <c r="D41" s="62" t="s">
        <v>76</v>
      </c>
      <c r="E41" s="63"/>
      <c r="F41" s="64" t="s">
        <v>74</v>
      </c>
      <c r="G41" s="65"/>
      <c r="H41" s="21">
        <v>2</v>
      </c>
      <c r="I41" s="21">
        <v>2</v>
      </c>
      <c r="J41" s="21">
        <v>1</v>
      </c>
      <c r="K41" s="21">
        <v>1</v>
      </c>
      <c r="L41" s="21">
        <v>1</v>
      </c>
      <c r="M41" s="21">
        <v>1</v>
      </c>
      <c r="N41" s="21">
        <v>1</v>
      </c>
      <c r="O41" s="21">
        <v>1</v>
      </c>
      <c r="P41" s="22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>
        <v>0</v>
      </c>
      <c r="AD41" s="21">
        <v>0</v>
      </c>
    </row>
    <row r="42" spans="2:30" ht="17" x14ac:dyDescent="0.2">
      <c r="B42" s="80"/>
      <c r="C42" s="80"/>
      <c r="D42" s="62" t="s">
        <v>190</v>
      </c>
      <c r="E42" s="63"/>
      <c r="F42" s="64" t="s">
        <v>74</v>
      </c>
      <c r="G42" s="65"/>
      <c r="H42" s="21">
        <v>2</v>
      </c>
      <c r="I42" s="21">
        <v>2</v>
      </c>
      <c r="J42" s="21">
        <v>1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2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</row>
    <row r="43" spans="2:30" ht="17" x14ac:dyDescent="0.2">
      <c r="B43" s="80"/>
      <c r="C43" s="80"/>
      <c r="D43" s="62" t="s">
        <v>41</v>
      </c>
      <c r="E43" s="63"/>
      <c r="F43" s="64" t="s">
        <v>74</v>
      </c>
      <c r="G43" s="65"/>
      <c r="H43" s="21">
        <v>2</v>
      </c>
      <c r="I43" s="21">
        <v>1</v>
      </c>
      <c r="J43" s="21">
        <v>1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2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</row>
    <row r="44" spans="2:30" ht="17" x14ac:dyDescent="0.2">
      <c r="B44" s="80"/>
      <c r="C44" s="80"/>
      <c r="D44" s="64"/>
      <c r="E44" s="65"/>
      <c r="F44" s="64"/>
      <c r="G44" s="65"/>
      <c r="H44" s="21"/>
      <c r="I44" s="21"/>
      <c r="J44" s="21"/>
      <c r="K44" s="21"/>
      <c r="L44" s="21"/>
      <c r="M44" s="21"/>
      <c r="N44" s="21"/>
      <c r="O44" s="21"/>
      <c r="P44" s="21"/>
      <c r="Q44" s="24">
        <v>1</v>
      </c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2:30" ht="17" x14ac:dyDescent="0.2">
      <c r="B45" s="80"/>
      <c r="C45" s="80"/>
      <c r="D45" s="82" t="s">
        <v>191</v>
      </c>
      <c r="E45" s="83"/>
      <c r="F45" s="64" t="s">
        <v>74</v>
      </c>
      <c r="G45" s="65"/>
      <c r="H45" s="21">
        <v>1</v>
      </c>
      <c r="I45" s="21">
        <v>1</v>
      </c>
      <c r="J45" s="21">
        <v>1</v>
      </c>
      <c r="K45" s="21">
        <v>1</v>
      </c>
      <c r="L45" s="21">
        <v>1</v>
      </c>
      <c r="M45" s="21">
        <v>1</v>
      </c>
      <c r="N45" s="21">
        <v>1</v>
      </c>
      <c r="O45" s="21">
        <v>1</v>
      </c>
      <c r="P45" s="21">
        <v>1</v>
      </c>
      <c r="Q45" s="22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</row>
    <row r="46" spans="2:30" ht="17" x14ac:dyDescent="0.2">
      <c r="B46" s="80"/>
      <c r="C46" s="80"/>
      <c r="D46" s="82" t="s">
        <v>192</v>
      </c>
      <c r="E46" s="83"/>
      <c r="F46" s="64" t="s">
        <v>74</v>
      </c>
      <c r="G46" s="65"/>
      <c r="H46" s="21">
        <v>1</v>
      </c>
      <c r="I46" s="21">
        <v>1</v>
      </c>
      <c r="J46" s="21">
        <v>1</v>
      </c>
      <c r="K46" s="21">
        <v>1</v>
      </c>
      <c r="L46" s="21">
        <v>1</v>
      </c>
      <c r="M46" s="21">
        <v>1</v>
      </c>
      <c r="N46" s="21">
        <v>1</v>
      </c>
      <c r="O46" s="21">
        <v>1</v>
      </c>
      <c r="P46" s="21">
        <v>1</v>
      </c>
      <c r="Q46" s="22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</row>
    <row r="47" spans="2:30" ht="17" x14ac:dyDescent="0.2">
      <c r="B47" s="80"/>
      <c r="C47" s="80"/>
      <c r="D47" s="82" t="s">
        <v>202</v>
      </c>
      <c r="E47" s="83"/>
      <c r="F47" s="64" t="s">
        <v>74</v>
      </c>
      <c r="G47" s="65"/>
      <c r="H47" s="21">
        <v>1</v>
      </c>
      <c r="I47" s="21">
        <v>1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2">
        <v>0</v>
      </c>
      <c r="R47" s="21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</row>
    <row r="48" spans="2:30" ht="17" x14ac:dyDescent="0.2">
      <c r="B48" s="80"/>
      <c r="C48" s="80"/>
      <c r="D48" s="82" t="s">
        <v>45</v>
      </c>
      <c r="E48" s="83"/>
      <c r="F48" s="64" t="s">
        <v>74</v>
      </c>
      <c r="G48" s="65"/>
      <c r="H48" s="21">
        <v>1</v>
      </c>
      <c r="I48" s="21">
        <v>1</v>
      </c>
      <c r="J48" s="21">
        <v>1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2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</row>
    <row r="49" spans="2:30" ht="17" x14ac:dyDescent="0.2">
      <c r="B49" s="80"/>
      <c r="C49" s="80"/>
      <c r="D49" s="62" t="s">
        <v>19</v>
      </c>
      <c r="E49" s="63"/>
      <c r="F49" s="64" t="s">
        <v>55</v>
      </c>
      <c r="G49" s="65"/>
      <c r="H49" s="21">
        <v>7</v>
      </c>
      <c r="I49" s="21">
        <v>10</v>
      </c>
      <c r="J49" s="21">
        <v>10</v>
      </c>
      <c r="K49" s="21">
        <v>10</v>
      </c>
      <c r="L49" s="21">
        <v>10</v>
      </c>
      <c r="M49" s="21">
        <v>10</v>
      </c>
      <c r="N49" s="21">
        <v>10</v>
      </c>
      <c r="O49" s="21">
        <v>10</v>
      </c>
      <c r="P49" s="21">
        <v>10</v>
      </c>
      <c r="Q49" s="21">
        <v>7</v>
      </c>
      <c r="R49" s="22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</row>
    <row r="50" spans="2:30" ht="17" x14ac:dyDescent="0.2">
      <c r="B50" s="80"/>
      <c r="C50" s="84"/>
      <c r="D50" s="64"/>
      <c r="E50" s="65"/>
      <c r="F50" s="64"/>
      <c r="G50" s="65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3">
        <v>3</v>
      </c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2:30" ht="17" x14ac:dyDescent="0.2">
      <c r="B51" s="80"/>
      <c r="C51" s="78" t="s">
        <v>25</v>
      </c>
      <c r="D51" s="62" t="s">
        <v>193</v>
      </c>
      <c r="E51" s="63"/>
      <c r="F51" s="64" t="s">
        <v>162</v>
      </c>
      <c r="G51" s="65"/>
      <c r="H51" s="21">
        <v>2</v>
      </c>
      <c r="I51" s="21">
        <v>2</v>
      </c>
      <c r="J51" s="21">
        <v>2</v>
      </c>
      <c r="K51" s="21">
        <v>2</v>
      </c>
      <c r="L51" s="21">
        <v>2</v>
      </c>
      <c r="M51" s="21">
        <v>2</v>
      </c>
      <c r="N51" s="21">
        <v>2</v>
      </c>
      <c r="O51" s="21">
        <v>2</v>
      </c>
      <c r="P51" s="21">
        <v>2</v>
      </c>
      <c r="Q51" s="21">
        <v>2</v>
      </c>
      <c r="R51" s="21">
        <v>2</v>
      </c>
      <c r="S51" s="22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</row>
    <row r="52" spans="2:30" ht="17" x14ac:dyDescent="0.2">
      <c r="B52" s="80"/>
      <c r="C52" s="80"/>
      <c r="D52" s="62" t="s">
        <v>194</v>
      </c>
      <c r="E52" s="63"/>
      <c r="F52" s="64" t="s">
        <v>162</v>
      </c>
      <c r="G52" s="65"/>
      <c r="H52" s="21">
        <v>2</v>
      </c>
      <c r="I52" s="21">
        <v>2</v>
      </c>
      <c r="J52" s="21">
        <v>2</v>
      </c>
      <c r="K52" s="21">
        <v>2</v>
      </c>
      <c r="L52" s="21">
        <v>2</v>
      </c>
      <c r="M52" s="21">
        <v>2</v>
      </c>
      <c r="N52" s="21">
        <v>2</v>
      </c>
      <c r="O52" s="21">
        <v>2</v>
      </c>
      <c r="P52" s="21">
        <v>2</v>
      </c>
      <c r="Q52" s="21">
        <v>2</v>
      </c>
      <c r="R52" s="21">
        <v>2</v>
      </c>
      <c r="S52" s="22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</row>
    <row r="53" spans="2:30" ht="17" x14ac:dyDescent="0.2">
      <c r="B53" s="80"/>
      <c r="C53" s="80"/>
      <c r="D53" s="62" t="s">
        <v>22</v>
      </c>
      <c r="E53" s="63"/>
      <c r="F53" s="64" t="s">
        <v>162</v>
      </c>
      <c r="G53" s="65"/>
      <c r="H53" s="21">
        <v>1</v>
      </c>
      <c r="I53" s="21">
        <v>2</v>
      </c>
      <c r="J53" s="21">
        <v>2</v>
      </c>
      <c r="K53" s="21">
        <v>2</v>
      </c>
      <c r="L53" s="21">
        <v>2</v>
      </c>
      <c r="M53" s="21">
        <v>2</v>
      </c>
      <c r="N53" s="21">
        <v>2</v>
      </c>
      <c r="O53" s="21">
        <v>2</v>
      </c>
      <c r="P53" s="21">
        <v>2</v>
      </c>
      <c r="Q53" s="21">
        <v>2</v>
      </c>
      <c r="R53" s="21">
        <v>2</v>
      </c>
      <c r="S53" s="21">
        <v>1</v>
      </c>
      <c r="T53" s="22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</row>
    <row r="54" spans="2:30" ht="17" x14ac:dyDescent="0.2">
      <c r="B54" s="80"/>
      <c r="C54" s="80"/>
      <c r="D54" s="64"/>
      <c r="E54" s="65"/>
      <c r="F54" s="64"/>
      <c r="G54" s="65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3">
        <v>1</v>
      </c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spans="2:30" ht="17" x14ac:dyDescent="0.2">
      <c r="B55" s="80"/>
      <c r="C55" s="80"/>
      <c r="D55" s="62" t="s">
        <v>23</v>
      </c>
      <c r="E55" s="63"/>
      <c r="F55" s="64" t="s">
        <v>162</v>
      </c>
      <c r="G55" s="65"/>
      <c r="H55" s="21">
        <v>2</v>
      </c>
      <c r="I55" s="21">
        <v>2</v>
      </c>
      <c r="J55" s="21">
        <v>2</v>
      </c>
      <c r="K55" s="21">
        <v>2</v>
      </c>
      <c r="L55" s="21">
        <v>2</v>
      </c>
      <c r="M55" s="21">
        <v>2</v>
      </c>
      <c r="N55" s="21">
        <v>2</v>
      </c>
      <c r="O55" s="21">
        <v>2</v>
      </c>
      <c r="P55" s="21">
        <v>2</v>
      </c>
      <c r="Q55" s="21">
        <v>2</v>
      </c>
      <c r="R55" s="21">
        <v>2</v>
      </c>
      <c r="S55" s="21">
        <v>2</v>
      </c>
      <c r="T55" s="22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</row>
    <row r="56" spans="2:30" ht="17" x14ac:dyDescent="0.2">
      <c r="B56" s="80"/>
      <c r="C56" s="80"/>
      <c r="D56" s="62" t="s">
        <v>141</v>
      </c>
      <c r="E56" s="63"/>
      <c r="F56" s="64" t="s">
        <v>162</v>
      </c>
      <c r="G56" s="65"/>
      <c r="H56" s="21">
        <v>2</v>
      </c>
      <c r="I56" s="21">
        <v>2</v>
      </c>
      <c r="J56" s="21">
        <v>2</v>
      </c>
      <c r="K56" s="21">
        <v>2</v>
      </c>
      <c r="L56" s="21">
        <v>2</v>
      </c>
      <c r="M56" s="21">
        <v>2</v>
      </c>
      <c r="N56" s="21">
        <v>2</v>
      </c>
      <c r="O56" s="21">
        <v>2</v>
      </c>
      <c r="P56" s="21">
        <v>2</v>
      </c>
      <c r="Q56" s="21">
        <v>2</v>
      </c>
      <c r="R56" s="21">
        <v>2</v>
      </c>
      <c r="S56" s="21">
        <v>2</v>
      </c>
      <c r="T56" s="21">
        <v>2</v>
      </c>
      <c r="U56" s="22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</row>
    <row r="57" spans="2:30" ht="17" x14ac:dyDescent="0.2">
      <c r="B57" s="80"/>
      <c r="C57" s="80"/>
      <c r="D57" s="62" t="s">
        <v>195</v>
      </c>
      <c r="E57" s="63"/>
      <c r="F57" s="64" t="s">
        <v>162</v>
      </c>
      <c r="G57" s="65"/>
      <c r="H57" s="21">
        <v>3</v>
      </c>
      <c r="I57" s="21">
        <v>3</v>
      </c>
      <c r="J57" s="21">
        <v>3</v>
      </c>
      <c r="K57" s="21">
        <v>3</v>
      </c>
      <c r="L57" s="21">
        <v>3</v>
      </c>
      <c r="M57" s="21">
        <v>3</v>
      </c>
      <c r="N57" s="21">
        <v>3</v>
      </c>
      <c r="O57" s="21">
        <v>3</v>
      </c>
      <c r="P57" s="21">
        <v>3</v>
      </c>
      <c r="Q57" s="21">
        <v>3</v>
      </c>
      <c r="R57" s="21">
        <v>3</v>
      </c>
      <c r="S57" s="21">
        <v>3</v>
      </c>
      <c r="T57" s="21">
        <v>3</v>
      </c>
      <c r="U57" s="22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</row>
    <row r="58" spans="2:30" ht="17" x14ac:dyDescent="0.2">
      <c r="B58" s="80"/>
      <c r="C58" s="80"/>
      <c r="D58" s="62" t="s">
        <v>196</v>
      </c>
      <c r="E58" s="63"/>
      <c r="F58" s="64" t="s">
        <v>162</v>
      </c>
      <c r="G58" s="65"/>
      <c r="H58" s="21">
        <v>2</v>
      </c>
      <c r="I58" s="21">
        <v>2</v>
      </c>
      <c r="J58" s="21">
        <v>2</v>
      </c>
      <c r="K58" s="21">
        <v>2</v>
      </c>
      <c r="L58" s="21">
        <v>2</v>
      </c>
      <c r="M58" s="21">
        <v>2</v>
      </c>
      <c r="N58" s="21">
        <v>2</v>
      </c>
      <c r="O58" s="21">
        <v>2</v>
      </c>
      <c r="P58" s="21">
        <v>2</v>
      </c>
      <c r="Q58" s="21">
        <v>2</v>
      </c>
      <c r="R58" s="21">
        <v>2</v>
      </c>
      <c r="S58" s="21">
        <v>2</v>
      </c>
      <c r="T58" s="21">
        <v>2</v>
      </c>
      <c r="U58" s="22">
        <v>0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</row>
    <row r="59" spans="2:30" ht="17" x14ac:dyDescent="0.2">
      <c r="B59" s="80"/>
      <c r="C59" s="80"/>
      <c r="D59" s="62" t="s">
        <v>197</v>
      </c>
      <c r="E59" s="63"/>
      <c r="F59" s="64" t="s">
        <v>162</v>
      </c>
      <c r="G59" s="65"/>
      <c r="H59" s="21">
        <v>3</v>
      </c>
      <c r="I59" s="21">
        <v>3</v>
      </c>
      <c r="J59" s="21">
        <v>3</v>
      </c>
      <c r="K59" s="21">
        <v>3</v>
      </c>
      <c r="L59" s="21">
        <v>3</v>
      </c>
      <c r="M59" s="21">
        <v>3</v>
      </c>
      <c r="N59" s="21">
        <v>3</v>
      </c>
      <c r="O59" s="21">
        <v>3</v>
      </c>
      <c r="P59" s="21">
        <v>3</v>
      </c>
      <c r="Q59" s="21">
        <v>3</v>
      </c>
      <c r="R59" s="21">
        <v>3</v>
      </c>
      <c r="S59" s="21">
        <v>3</v>
      </c>
      <c r="T59" s="21">
        <v>3</v>
      </c>
      <c r="U59" s="22">
        <v>0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</row>
    <row r="60" spans="2:30" ht="17" x14ac:dyDescent="0.2">
      <c r="B60" s="80"/>
      <c r="C60" s="80"/>
      <c r="D60" s="62" t="s">
        <v>42</v>
      </c>
      <c r="E60" s="63"/>
      <c r="F60" s="64" t="s">
        <v>162</v>
      </c>
      <c r="G60" s="65"/>
      <c r="H60" s="21">
        <v>4</v>
      </c>
      <c r="I60" s="21">
        <v>2</v>
      </c>
      <c r="J60" s="21">
        <v>2</v>
      </c>
      <c r="K60" s="21">
        <v>2</v>
      </c>
      <c r="L60" s="21">
        <v>2</v>
      </c>
      <c r="M60" s="21">
        <v>2</v>
      </c>
      <c r="N60" s="21">
        <v>2</v>
      </c>
      <c r="O60" s="21">
        <v>2</v>
      </c>
      <c r="P60" s="21">
        <v>2</v>
      </c>
      <c r="Q60" s="21">
        <v>2</v>
      </c>
      <c r="R60" s="21">
        <v>2</v>
      </c>
      <c r="S60" s="21">
        <v>2</v>
      </c>
      <c r="T60" s="21">
        <v>2</v>
      </c>
      <c r="U60" s="21">
        <v>2</v>
      </c>
      <c r="V60" s="22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</row>
    <row r="61" spans="2:30" ht="17" x14ac:dyDescent="0.2">
      <c r="B61" s="80"/>
      <c r="C61" s="80"/>
      <c r="D61" s="64"/>
      <c r="E61" s="65"/>
      <c r="F61" s="64"/>
      <c r="G61" s="65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4">
        <v>2</v>
      </c>
      <c r="W61" s="21"/>
      <c r="X61" s="21"/>
      <c r="Y61" s="21"/>
      <c r="Z61" s="21"/>
      <c r="AA61" s="21"/>
      <c r="AB61" s="21"/>
      <c r="AC61" s="21"/>
      <c r="AD61" s="21"/>
    </row>
    <row r="62" spans="2:30" ht="17" x14ac:dyDescent="0.2">
      <c r="B62" s="80"/>
      <c r="C62" s="80"/>
      <c r="D62" s="62" t="s">
        <v>43</v>
      </c>
      <c r="E62" s="63"/>
      <c r="F62" s="64" t="s">
        <v>84</v>
      </c>
      <c r="G62" s="65"/>
      <c r="H62" s="21">
        <v>2</v>
      </c>
      <c r="I62" s="21">
        <v>2</v>
      </c>
      <c r="J62" s="21">
        <v>2</v>
      </c>
      <c r="K62" s="21">
        <v>2</v>
      </c>
      <c r="L62" s="21">
        <v>2</v>
      </c>
      <c r="M62" s="21">
        <v>2</v>
      </c>
      <c r="N62" s="21">
        <v>2</v>
      </c>
      <c r="O62" s="21">
        <v>2</v>
      </c>
      <c r="P62" s="21">
        <v>2</v>
      </c>
      <c r="Q62" s="21">
        <v>2</v>
      </c>
      <c r="R62" s="21">
        <v>2</v>
      </c>
      <c r="S62" s="21">
        <v>2</v>
      </c>
      <c r="T62" s="21">
        <v>2</v>
      </c>
      <c r="U62" s="21">
        <v>2</v>
      </c>
      <c r="V62" s="22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</row>
    <row r="63" spans="2:30" ht="17" x14ac:dyDescent="0.2">
      <c r="B63" s="80"/>
      <c r="C63" s="80"/>
      <c r="D63" s="62" t="s">
        <v>198</v>
      </c>
      <c r="E63" s="63"/>
      <c r="F63" s="64" t="s">
        <v>162</v>
      </c>
      <c r="G63" s="65"/>
      <c r="H63" s="21">
        <v>2</v>
      </c>
      <c r="I63" s="21">
        <v>2</v>
      </c>
      <c r="J63" s="21">
        <v>2</v>
      </c>
      <c r="K63" s="21">
        <v>2</v>
      </c>
      <c r="L63" s="21">
        <v>2</v>
      </c>
      <c r="M63" s="21">
        <v>2</v>
      </c>
      <c r="N63" s="21">
        <v>2</v>
      </c>
      <c r="O63" s="21">
        <v>2</v>
      </c>
      <c r="P63" s="21">
        <v>2</v>
      </c>
      <c r="Q63" s="21">
        <v>2</v>
      </c>
      <c r="R63" s="21">
        <v>2</v>
      </c>
      <c r="S63" s="21">
        <v>2</v>
      </c>
      <c r="T63" s="21">
        <v>2</v>
      </c>
      <c r="U63" s="21">
        <v>2</v>
      </c>
      <c r="V63" s="22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</row>
    <row r="64" spans="2:30" ht="17" x14ac:dyDescent="0.2">
      <c r="B64" s="80"/>
      <c r="C64" s="80"/>
      <c r="D64" s="62" t="s">
        <v>199</v>
      </c>
      <c r="E64" s="63"/>
      <c r="F64" s="64" t="s">
        <v>122</v>
      </c>
      <c r="G64" s="65"/>
      <c r="H64" s="21">
        <v>3</v>
      </c>
      <c r="I64" s="21">
        <v>2</v>
      </c>
      <c r="J64" s="21">
        <v>2</v>
      </c>
      <c r="K64" s="21">
        <v>2</v>
      </c>
      <c r="L64" s="21">
        <v>2</v>
      </c>
      <c r="M64" s="21">
        <v>2</v>
      </c>
      <c r="N64" s="21">
        <v>2</v>
      </c>
      <c r="O64" s="21">
        <v>2</v>
      </c>
      <c r="P64" s="21">
        <v>2</v>
      </c>
      <c r="Q64" s="21">
        <v>2</v>
      </c>
      <c r="R64" s="21">
        <v>2</v>
      </c>
      <c r="S64" s="21">
        <v>2</v>
      </c>
      <c r="T64" s="21">
        <v>2</v>
      </c>
      <c r="U64" s="21">
        <v>2</v>
      </c>
      <c r="V64" s="22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</row>
    <row r="65" spans="2:30" ht="17" x14ac:dyDescent="0.2">
      <c r="B65" s="80"/>
      <c r="C65" s="80"/>
      <c r="D65" s="64"/>
      <c r="E65" s="65"/>
      <c r="F65" s="64"/>
      <c r="G65" s="65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4">
        <v>1</v>
      </c>
      <c r="W65" s="21"/>
      <c r="X65" s="21"/>
      <c r="Y65" s="21"/>
      <c r="Z65" s="21"/>
      <c r="AA65" s="21"/>
      <c r="AB65" s="21"/>
      <c r="AC65" s="21"/>
      <c r="AD65" s="21"/>
    </row>
    <row r="66" spans="2:30" ht="17" x14ac:dyDescent="0.2">
      <c r="B66" s="80"/>
      <c r="C66" s="80"/>
      <c r="D66" s="62" t="s">
        <v>200</v>
      </c>
      <c r="E66" s="63"/>
      <c r="F66" s="64" t="s">
        <v>162</v>
      </c>
      <c r="G66" s="65"/>
      <c r="H66" s="21">
        <v>2</v>
      </c>
      <c r="I66" s="21">
        <v>2</v>
      </c>
      <c r="J66" s="21">
        <v>2</v>
      </c>
      <c r="K66" s="21">
        <v>2</v>
      </c>
      <c r="L66" s="21">
        <v>2</v>
      </c>
      <c r="M66" s="21">
        <v>2</v>
      </c>
      <c r="N66" s="21">
        <v>2</v>
      </c>
      <c r="O66" s="21">
        <v>2</v>
      </c>
      <c r="P66" s="21">
        <v>2</v>
      </c>
      <c r="Q66" s="21">
        <v>2</v>
      </c>
      <c r="R66" s="21">
        <v>2</v>
      </c>
      <c r="S66" s="21">
        <v>2</v>
      </c>
      <c r="T66" s="21">
        <v>2</v>
      </c>
      <c r="U66" s="21">
        <v>2</v>
      </c>
      <c r="V66" s="21">
        <v>2</v>
      </c>
      <c r="W66" s="22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1">
        <v>0</v>
      </c>
    </row>
    <row r="67" spans="2:30" ht="17" x14ac:dyDescent="0.2">
      <c r="B67" s="80"/>
      <c r="C67" s="80"/>
      <c r="D67" s="62" t="s">
        <v>201</v>
      </c>
      <c r="E67" s="63"/>
      <c r="F67" s="64" t="s">
        <v>162</v>
      </c>
      <c r="G67" s="65"/>
      <c r="H67" s="21">
        <v>2</v>
      </c>
      <c r="I67" s="21">
        <v>2</v>
      </c>
      <c r="J67" s="21">
        <v>2</v>
      </c>
      <c r="K67" s="21">
        <v>2</v>
      </c>
      <c r="L67" s="21">
        <v>2</v>
      </c>
      <c r="M67" s="21">
        <v>2</v>
      </c>
      <c r="N67" s="21">
        <v>2</v>
      </c>
      <c r="O67" s="21">
        <v>2</v>
      </c>
      <c r="P67" s="21">
        <v>2</v>
      </c>
      <c r="Q67" s="21">
        <v>2</v>
      </c>
      <c r="R67" s="21">
        <v>2</v>
      </c>
      <c r="S67" s="21">
        <v>2</v>
      </c>
      <c r="T67" s="21">
        <v>2</v>
      </c>
      <c r="U67" s="21">
        <v>2</v>
      </c>
      <c r="V67" s="21">
        <v>2</v>
      </c>
      <c r="W67" s="22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</row>
    <row r="68" spans="2:30" ht="17" x14ac:dyDescent="0.2">
      <c r="B68" s="80"/>
      <c r="C68" s="80"/>
      <c r="D68" s="62" t="s">
        <v>205</v>
      </c>
      <c r="E68" s="63"/>
      <c r="F68" s="64" t="s">
        <v>162</v>
      </c>
      <c r="G68" s="65"/>
      <c r="H68" s="21">
        <v>2</v>
      </c>
      <c r="I68" s="21">
        <v>2</v>
      </c>
      <c r="J68" s="21">
        <v>2</v>
      </c>
      <c r="K68" s="21">
        <v>2</v>
      </c>
      <c r="L68" s="21">
        <v>2</v>
      </c>
      <c r="M68" s="21">
        <v>2</v>
      </c>
      <c r="N68" s="21">
        <v>2</v>
      </c>
      <c r="O68" s="21">
        <v>2</v>
      </c>
      <c r="P68" s="21">
        <v>2</v>
      </c>
      <c r="Q68" s="21">
        <v>2</v>
      </c>
      <c r="R68" s="21">
        <v>2</v>
      </c>
      <c r="S68" s="21">
        <v>2</v>
      </c>
      <c r="T68" s="21">
        <v>2</v>
      </c>
      <c r="U68" s="21">
        <v>2</v>
      </c>
      <c r="V68" s="21">
        <v>2</v>
      </c>
      <c r="W68" s="22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</row>
    <row r="69" spans="2:30" ht="17" x14ac:dyDescent="0.2">
      <c r="B69" s="80"/>
      <c r="C69" s="80"/>
      <c r="D69" s="62" t="s">
        <v>203</v>
      </c>
      <c r="E69" s="63"/>
      <c r="F69" s="64" t="s">
        <v>162</v>
      </c>
      <c r="G69" s="65"/>
      <c r="H69" s="21">
        <v>2</v>
      </c>
      <c r="I69" s="21">
        <v>2</v>
      </c>
      <c r="J69" s="21">
        <v>2</v>
      </c>
      <c r="K69" s="21">
        <v>2</v>
      </c>
      <c r="L69" s="21">
        <v>2</v>
      </c>
      <c r="M69" s="21">
        <v>2</v>
      </c>
      <c r="N69" s="21">
        <v>2</v>
      </c>
      <c r="O69" s="21">
        <v>2</v>
      </c>
      <c r="P69" s="21">
        <v>2</v>
      </c>
      <c r="Q69" s="21">
        <v>2</v>
      </c>
      <c r="R69" s="21">
        <v>2</v>
      </c>
      <c r="S69" s="21">
        <v>2</v>
      </c>
      <c r="T69" s="21">
        <v>2</v>
      </c>
      <c r="U69" s="21">
        <v>2</v>
      </c>
      <c r="V69" s="21">
        <v>2</v>
      </c>
      <c r="W69" s="22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</row>
    <row r="70" spans="2:30" ht="17" x14ac:dyDescent="0.2">
      <c r="B70" s="80"/>
      <c r="C70" s="80"/>
      <c r="D70" s="62" t="s">
        <v>46</v>
      </c>
      <c r="E70" s="63"/>
      <c r="F70" s="64" t="s">
        <v>162</v>
      </c>
      <c r="G70" s="65"/>
      <c r="H70" s="21">
        <v>2</v>
      </c>
      <c r="I70" s="21">
        <v>2</v>
      </c>
      <c r="J70" s="21">
        <v>2</v>
      </c>
      <c r="K70" s="21">
        <v>2</v>
      </c>
      <c r="L70" s="21">
        <v>2</v>
      </c>
      <c r="M70" s="21">
        <v>2</v>
      </c>
      <c r="N70" s="21">
        <v>2</v>
      </c>
      <c r="O70" s="21">
        <v>2</v>
      </c>
      <c r="P70" s="21">
        <v>2</v>
      </c>
      <c r="Q70" s="21">
        <v>2</v>
      </c>
      <c r="R70" s="21">
        <v>2</v>
      </c>
      <c r="S70" s="21">
        <v>2</v>
      </c>
      <c r="T70" s="21">
        <v>2</v>
      </c>
      <c r="U70" s="21">
        <v>2</v>
      </c>
      <c r="V70" s="21">
        <v>2</v>
      </c>
      <c r="W70" s="22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</row>
    <row r="71" spans="2:30" ht="17" x14ac:dyDescent="0.2">
      <c r="B71" s="80"/>
      <c r="C71" s="80"/>
      <c r="D71" s="62" t="s">
        <v>204</v>
      </c>
      <c r="E71" s="63"/>
      <c r="F71" s="64" t="s">
        <v>162</v>
      </c>
      <c r="G71" s="65"/>
      <c r="H71" s="21">
        <v>2</v>
      </c>
      <c r="I71" s="21">
        <v>2</v>
      </c>
      <c r="J71" s="21">
        <v>2</v>
      </c>
      <c r="K71" s="21">
        <v>2</v>
      </c>
      <c r="L71" s="21">
        <v>2</v>
      </c>
      <c r="M71" s="21">
        <v>2</v>
      </c>
      <c r="N71" s="21">
        <v>2</v>
      </c>
      <c r="O71" s="21">
        <v>2</v>
      </c>
      <c r="P71" s="21">
        <v>2</v>
      </c>
      <c r="Q71" s="21">
        <v>2</v>
      </c>
      <c r="R71" s="21">
        <v>2</v>
      </c>
      <c r="S71" s="21">
        <v>2</v>
      </c>
      <c r="T71" s="21">
        <v>2</v>
      </c>
      <c r="U71" s="21">
        <v>2</v>
      </c>
      <c r="V71" s="21">
        <v>2</v>
      </c>
      <c r="W71" s="22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21">
        <v>0</v>
      </c>
    </row>
    <row r="72" spans="2:30" ht="17" x14ac:dyDescent="0.2">
      <c r="B72" s="80"/>
      <c r="C72" s="80"/>
      <c r="D72" s="62" t="s">
        <v>24</v>
      </c>
      <c r="E72" s="63"/>
      <c r="F72" s="64" t="s">
        <v>206</v>
      </c>
      <c r="G72" s="65"/>
      <c r="H72" s="21">
        <v>8</v>
      </c>
      <c r="I72" s="21">
        <v>10</v>
      </c>
      <c r="J72" s="21">
        <v>10</v>
      </c>
      <c r="K72" s="21">
        <v>10</v>
      </c>
      <c r="L72" s="21">
        <v>10</v>
      </c>
      <c r="M72" s="21">
        <v>10</v>
      </c>
      <c r="N72" s="21">
        <v>10</v>
      </c>
      <c r="O72" s="21">
        <v>10</v>
      </c>
      <c r="P72" s="21">
        <v>10</v>
      </c>
      <c r="Q72" s="21">
        <v>10</v>
      </c>
      <c r="R72" s="21">
        <v>10</v>
      </c>
      <c r="S72" s="21">
        <v>10</v>
      </c>
      <c r="T72" s="21">
        <v>10</v>
      </c>
      <c r="U72" s="21">
        <v>10</v>
      </c>
      <c r="V72" s="21">
        <v>10</v>
      </c>
      <c r="W72" s="21">
        <v>8</v>
      </c>
      <c r="X72" s="22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</row>
    <row r="73" spans="2:30" ht="17" x14ac:dyDescent="0.2">
      <c r="B73" s="80"/>
      <c r="C73" s="84"/>
      <c r="D73" s="64"/>
      <c r="E73" s="65"/>
      <c r="F73" s="64"/>
      <c r="G73" s="65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3">
        <v>2</v>
      </c>
      <c r="Y73" s="21"/>
      <c r="Z73" s="21"/>
      <c r="AA73" s="21"/>
      <c r="AB73" s="21"/>
      <c r="AC73" s="21"/>
      <c r="AD73" s="21"/>
    </row>
    <row r="74" spans="2:30" ht="17" x14ac:dyDescent="0.2">
      <c r="B74" s="80"/>
      <c r="C74" s="78" t="s">
        <v>27</v>
      </c>
      <c r="D74" s="62" t="s">
        <v>207</v>
      </c>
      <c r="E74" s="63"/>
      <c r="F74" s="64" t="s">
        <v>74</v>
      </c>
      <c r="G74" s="65"/>
      <c r="H74" s="21">
        <v>1</v>
      </c>
      <c r="I74" s="21">
        <v>1</v>
      </c>
      <c r="J74" s="21">
        <v>1</v>
      </c>
      <c r="K74" s="21">
        <v>1</v>
      </c>
      <c r="L74" s="21">
        <v>1</v>
      </c>
      <c r="M74" s="21">
        <v>1</v>
      </c>
      <c r="N74" s="21">
        <v>1</v>
      </c>
      <c r="O74" s="21">
        <v>1</v>
      </c>
      <c r="P74" s="21">
        <v>1</v>
      </c>
      <c r="Q74" s="21">
        <v>1</v>
      </c>
      <c r="R74" s="21">
        <v>1</v>
      </c>
      <c r="S74" s="21">
        <v>1</v>
      </c>
      <c r="T74" s="21">
        <v>1</v>
      </c>
      <c r="U74" s="21">
        <v>1</v>
      </c>
      <c r="V74" s="21">
        <v>1</v>
      </c>
      <c r="W74" s="21">
        <v>1</v>
      </c>
      <c r="X74" s="21">
        <v>1</v>
      </c>
      <c r="Y74" s="22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</row>
    <row r="75" spans="2:30" ht="17" x14ac:dyDescent="0.2">
      <c r="B75" s="80"/>
      <c r="C75" s="80"/>
      <c r="D75" s="62" t="s">
        <v>26</v>
      </c>
      <c r="E75" s="63"/>
      <c r="F75" s="64" t="s">
        <v>74</v>
      </c>
      <c r="G75" s="65"/>
      <c r="H75" s="21">
        <v>1</v>
      </c>
      <c r="I75" s="21">
        <v>1</v>
      </c>
      <c r="J75" s="21">
        <v>1</v>
      </c>
      <c r="K75" s="21">
        <v>1</v>
      </c>
      <c r="L75" s="21">
        <v>1</v>
      </c>
      <c r="M75" s="21">
        <v>1</v>
      </c>
      <c r="N75" s="21">
        <v>1</v>
      </c>
      <c r="O75" s="21">
        <v>1</v>
      </c>
      <c r="P75" s="21">
        <v>1</v>
      </c>
      <c r="Q75" s="21">
        <v>1</v>
      </c>
      <c r="R75" s="21">
        <v>1</v>
      </c>
      <c r="S75" s="21">
        <v>1</v>
      </c>
      <c r="T75" s="21">
        <v>1</v>
      </c>
      <c r="U75" s="21">
        <v>1</v>
      </c>
      <c r="V75" s="21">
        <v>1</v>
      </c>
      <c r="W75" s="21">
        <v>1</v>
      </c>
      <c r="X75" s="21">
        <v>1</v>
      </c>
      <c r="Y75" s="22">
        <v>0</v>
      </c>
      <c r="Z75" s="21">
        <v>0</v>
      </c>
      <c r="AA75" s="21">
        <v>0</v>
      </c>
      <c r="AB75" s="21">
        <v>0</v>
      </c>
      <c r="AC75" s="21">
        <v>0</v>
      </c>
      <c r="AD75" s="21">
        <v>0</v>
      </c>
    </row>
    <row r="76" spans="2:30" ht="17" x14ac:dyDescent="0.2">
      <c r="B76" s="80"/>
      <c r="C76" s="80"/>
      <c r="D76" s="62" t="s">
        <v>105</v>
      </c>
      <c r="E76" s="63"/>
      <c r="F76" s="64" t="s">
        <v>74</v>
      </c>
      <c r="G76" s="65"/>
      <c r="H76" s="21">
        <v>1</v>
      </c>
      <c r="I76" s="21">
        <v>1</v>
      </c>
      <c r="J76" s="21">
        <v>1</v>
      </c>
      <c r="K76" s="21">
        <v>1</v>
      </c>
      <c r="L76" s="21">
        <v>1</v>
      </c>
      <c r="M76" s="21">
        <v>1</v>
      </c>
      <c r="N76" s="21">
        <v>1</v>
      </c>
      <c r="O76" s="21">
        <v>1</v>
      </c>
      <c r="P76" s="21">
        <v>1</v>
      </c>
      <c r="Q76" s="21">
        <v>1</v>
      </c>
      <c r="R76" s="21">
        <v>1</v>
      </c>
      <c r="S76" s="21">
        <v>1</v>
      </c>
      <c r="T76" s="21">
        <v>1</v>
      </c>
      <c r="U76" s="21">
        <v>1</v>
      </c>
      <c r="V76" s="21">
        <v>1</v>
      </c>
      <c r="W76" s="21">
        <v>1</v>
      </c>
      <c r="X76" s="21">
        <v>1</v>
      </c>
      <c r="Y76" s="22">
        <v>0</v>
      </c>
      <c r="Z76" s="21">
        <v>0</v>
      </c>
      <c r="AA76" s="21">
        <v>0</v>
      </c>
      <c r="AB76" s="21">
        <v>0</v>
      </c>
      <c r="AC76" s="21">
        <v>0</v>
      </c>
      <c r="AD76" s="21">
        <v>0</v>
      </c>
    </row>
    <row r="77" spans="2:30" ht="17" x14ac:dyDescent="0.2">
      <c r="B77" s="80"/>
      <c r="C77" s="80"/>
      <c r="D77" s="62" t="s">
        <v>208</v>
      </c>
      <c r="E77" s="63"/>
      <c r="F77" s="64" t="s">
        <v>74</v>
      </c>
      <c r="G77" s="65"/>
      <c r="H77" s="21">
        <v>2</v>
      </c>
      <c r="I77" s="21">
        <v>2</v>
      </c>
      <c r="J77" s="21">
        <v>2</v>
      </c>
      <c r="K77" s="21">
        <v>2</v>
      </c>
      <c r="L77" s="21">
        <v>2</v>
      </c>
      <c r="M77" s="21">
        <v>2</v>
      </c>
      <c r="N77" s="21">
        <v>2</v>
      </c>
      <c r="O77" s="21">
        <v>2</v>
      </c>
      <c r="P77" s="21">
        <v>2</v>
      </c>
      <c r="Q77" s="21">
        <v>2</v>
      </c>
      <c r="R77" s="21">
        <v>2</v>
      </c>
      <c r="S77" s="21">
        <v>2</v>
      </c>
      <c r="T77" s="21">
        <v>2</v>
      </c>
      <c r="U77" s="21">
        <v>2</v>
      </c>
      <c r="V77" s="21">
        <v>2</v>
      </c>
      <c r="W77" s="21">
        <v>2</v>
      </c>
      <c r="X77" s="21">
        <v>2</v>
      </c>
      <c r="Y77" s="22">
        <v>0</v>
      </c>
      <c r="Z77" s="21">
        <v>0</v>
      </c>
      <c r="AA77" s="21">
        <v>0</v>
      </c>
      <c r="AB77" s="21">
        <v>0</v>
      </c>
      <c r="AC77" s="21">
        <v>0</v>
      </c>
      <c r="AD77" s="21">
        <v>0</v>
      </c>
    </row>
    <row r="78" spans="2:30" ht="17" x14ac:dyDescent="0.2">
      <c r="B78" s="80"/>
      <c r="C78" s="80"/>
      <c r="D78" s="62" t="s">
        <v>44</v>
      </c>
      <c r="E78" s="63"/>
      <c r="F78" s="64" t="s">
        <v>74</v>
      </c>
      <c r="G78" s="65"/>
      <c r="H78" s="21">
        <v>4</v>
      </c>
      <c r="I78" s="21">
        <v>2</v>
      </c>
      <c r="J78" s="21">
        <v>2</v>
      </c>
      <c r="K78" s="21">
        <v>2</v>
      </c>
      <c r="L78" s="21">
        <v>2</v>
      </c>
      <c r="M78" s="21">
        <v>2</v>
      </c>
      <c r="N78" s="21">
        <v>2</v>
      </c>
      <c r="O78" s="21">
        <v>2</v>
      </c>
      <c r="P78" s="21">
        <v>2</v>
      </c>
      <c r="Q78" s="21">
        <v>2</v>
      </c>
      <c r="R78" s="21">
        <v>2</v>
      </c>
      <c r="S78" s="21">
        <v>2</v>
      </c>
      <c r="T78" s="21">
        <v>2</v>
      </c>
      <c r="U78" s="21">
        <v>2</v>
      </c>
      <c r="V78" s="21">
        <v>2</v>
      </c>
      <c r="W78" s="21">
        <v>2</v>
      </c>
      <c r="X78" s="21">
        <v>2</v>
      </c>
      <c r="Y78" s="21">
        <v>2</v>
      </c>
      <c r="Z78" s="22">
        <v>0</v>
      </c>
      <c r="AA78" s="21">
        <v>0</v>
      </c>
      <c r="AB78" s="21">
        <v>0</v>
      </c>
      <c r="AC78" s="21">
        <v>0</v>
      </c>
      <c r="AD78" s="21">
        <v>0</v>
      </c>
    </row>
    <row r="79" spans="2:30" ht="17" x14ac:dyDescent="0.2">
      <c r="B79" s="80"/>
      <c r="C79" s="80"/>
      <c r="D79" s="64"/>
      <c r="E79" s="65"/>
      <c r="F79" s="64"/>
      <c r="G79" s="65"/>
      <c r="H79" s="21">
        <v>1</v>
      </c>
      <c r="I79" s="21">
        <v>1</v>
      </c>
      <c r="J79" s="21">
        <v>1</v>
      </c>
      <c r="K79" s="21">
        <v>1</v>
      </c>
      <c r="L79" s="21">
        <v>1</v>
      </c>
      <c r="M79" s="21">
        <v>1</v>
      </c>
      <c r="N79" s="21">
        <v>1</v>
      </c>
      <c r="O79" s="21">
        <v>1</v>
      </c>
      <c r="P79" s="21">
        <v>1</v>
      </c>
      <c r="Q79" s="21">
        <v>1</v>
      </c>
      <c r="R79" s="21">
        <v>1</v>
      </c>
      <c r="S79" s="21">
        <v>1</v>
      </c>
      <c r="T79" s="21">
        <v>1</v>
      </c>
      <c r="U79" s="21">
        <v>1</v>
      </c>
      <c r="V79" s="21">
        <v>1</v>
      </c>
      <c r="W79" s="21">
        <v>1</v>
      </c>
      <c r="X79" s="21">
        <v>1</v>
      </c>
      <c r="Y79" s="21">
        <v>1</v>
      </c>
      <c r="Z79" s="24">
        <v>2</v>
      </c>
      <c r="AA79" s="21">
        <v>0</v>
      </c>
      <c r="AB79" s="21">
        <v>0</v>
      </c>
      <c r="AC79" s="21">
        <v>0</v>
      </c>
      <c r="AD79" s="21">
        <v>0</v>
      </c>
    </row>
    <row r="80" spans="2:30" ht="17" x14ac:dyDescent="0.2">
      <c r="B80" s="80"/>
      <c r="C80" s="80"/>
      <c r="D80" s="82" t="s">
        <v>209</v>
      </c>
      <c r="E80" s="83"/>
      <c r="F80" s="64" t="s">
        <v>74</v>
      </c>
      <c r="G80" s="65"/>
      <c r="H80" s="21">
        <v>1</v>
      </c>
      <c r="I80" s="21">
        <v>1</v>
      </c>
      <c r="J80" s="21">
        <v>1</v>
      </c>
      <c r="K80" s="21">
        <v>1</v>
      </c>
      <c r="L80" s="21">
        <v>1</v>
      </c>
      <c r="M80" s="21">
        <v>1</v>
      </c>
      <c r="N80" s="21">
        <v>1</v>
      </c>
      <c r="O80" s="21">
        <v>1</v>
      </c>
      <c r="P80" s="21">
        <v>1</v>
      </c>
      <c r="Q80" s="21">
        <v>1</v>
      </c>
      <c r="R80" s="21">
        <v>1</v>
      </c>
      <c r="S80" s="21">
        <v>1</v>
      </c>
      <c r="T80" s="21">
        <v>1</v>
      </c>
      <c r="U80" s="21">
        <v>1</v>
      </c>
      <c r="V80" s="21">
        <v>1</v>
      </c>
      <c r="W80" s="21">
        <v>1</v>
      </c>
      <c r="X80" s="21">
        <v>1</v>
      </c>
      <c r="Y80" s="21">
        <v>1</v>
      </c>
      <c r="Z80" s="22">
        <v>0</v>
      </c>
      <c r="AA80" s="21">
        <v>0</v>
      </c>
      <c r="AB80" s="21">
        <v>0</v>
      </c>
      <c r="AC80" s="21">
        <v>0</v>
      </c>
      <c r="AD80" s="21">
        <v>0</v>
      </c>
    </row>
    <row r="81" spans="2:30" ht="17" x14ac:dyDescent="0.2">
      <c r="B81" s="80"/>
      <c r="C81" s="80"/>
      <c r="D81" s="82" t="s">
        <v>210</v>
      </c>
      <c r="E81" s="83"/>
      <c r="F81" s="64" t="s">
        <v>74</v>
      </c>
      <c r="G81" s="65"/>
      <c r="H81" s="21">
        <v>1</v>
      </c>
      <c r="I81" s="21">
        <v>1</v>
      </c>
      <c r="J81" s="21">
        <v>1</v>
      </c>
      <c r="K81" s="21">
        <v>1</v>
      </c>
      <c r="L81" s="21">
        <v>1</v>
      </c>
      <c r="M81" s="21">
        <v>1</v>
      </c>
      <c r="N81" s="21">
        <v>1</v>
      </c>
      <c r="O81" s="21">
        <v>1</v>
      </c>
      <c r="P81" s="21">
        <v>1</v>
      </c>
      <c r="Q81" s="21">
        <v>1</v>
      </c>
      <c r="R81" s="21">
        <v>1</v>
      </c>
      <c r="S81" s="21">
        <v>1</v>
      </c>
      <c r="T81" s="21">
        <v>1</v>
      </c>
      <c r="U81" s="21">
        <v>1</v>
      </c>
      <c r="V81" s="21">
        <v>1</v>
      </c>
      <c r="W81" s="21">
        <v>1</v>
      </c>
      <c r="X81" s="21">
        <v>1</v>
      </c>
      <c r="Y81" s="21">
        <v>1</v>
      </c>
      <c r="Z81" s="22">
        <v>0</v>
      </c>
      <c r="AA81" s="21">
        <v>0</v>
      </c>
      <c r="AB81" s="21">
        <v>0</v>
      </c>
      <c r="AC81" s="21">
        <v>0</v>
      </c>
      <c r="AD81" s="21">
        <v>0</v>
      </c>
    </row>
    <row r="82" spans="2:30" ht="17" x14ac:dyDescent="0.2">
      <c r="B82" s="80"/>
      <c r="C82" s="80"/>
      <c r="D82" s="82" t="s">
        <v>211</v>
      </c>
      <c r="E82" s="83"/>
      <c r="F82" s="64" t="s">
        <v>74</v>
      </c>
      <c r="G82" s="65"/>
      <c r="H82" s="21">
        <v>1</v>
      </c>
      <c r="I82" s="21">
        <v>1</v>
      </c>
      <c r="J82" s="21">
        <v>1</v>
      </c>
      <c r="K82" s="21">
        <v>1</v>
      </c>
      <c r="L82" s="21">
        <v>1</v>
      </c>
      <c r="M82" s="21">
        <v>1</v>
      </c>
      <c r="N82" s="21">
        <v>1</v>
      </c>
      <c r="O82" s="21">
        <v>1</v>
      </c>
      <c r="P82" s="21">
        <v>1</v>
      </c>
      <c r="Q82" s="21">
        <v>1</v>
      </c>
      <c r="R82" s="21">
        <v>1</v>
      </c>
      <c r="S82" s="21">
        <v>1</v>
      </c>
      <c r="T82" s="21">
        <v>1</v>
      </c>
      <c r="U82" s="21">
        <v>1</v>
      </c>
      <c r="V82" s="21">
        <v>1</v>
      </c>
      <c r="W82" s="21">
        <v>1</v>
      </c>
      <c r="X82" s="21">
        <v>1</v>
      </c>
      <c r="Y82" s="21">
        <v>1</v>
      </c>
      <c r="Z82" s="22">
        <v>0</v>
      </c>
      <c r="AA82" s="21">
        <v>0</v>
      </c>
      <c r="AB82" s="21">
        <v>0</v>
      </c>
      <c r="AC82" s="21">
        <v>0</v>
      </c>
      <c r="AD82" s="21">
        <v>0</v>
      </c>
    </row>
    <row r="83" spans="2:30" ht="17" x14ac:dyDescent="0.2">
      <c r="B83" s="80"/>
      <c r="C83" s="80"/>
      <c r="D83" s="82" t="s">
        <v>47</v>
      </c>
      <c r="E83" s="83"/>
      <c r="F83" s="64" t="s">
        <v>74</v>
      </c>
      <c r="G83" s="65"/>
      <c r="H83" s="21">
        <v>1</v>
      </c>
      <c r="I83" s="21">
        <v>1</v>
      </c>
      <c r="J83" s="21">
        <v>1</v>
      </c>
      <c r="K83" s="21">
        <v>1</v>
      </c>
      <c r="L83" s="21">
        <v>1</v>
      </c>
      <c r="M83" s="21">
        <v>1</v>
      </c>
      <c r="N83" s="21">
        <v>1</v>
      </c>
      <c r="O83" s="21">
        <v>1</v>
      </c>
      <c r="P83" s="21">
        <v>1</v>
      </c>
      <c r="Q83" s="21">
        <v>1</v>
      </c>
      <c r="R83" s="21">
        <v>1</v>
      </c>
      <c r="S83" s="21">
        <v>1</v>
      </c>
      <c r="T83" s="21">
        <v>1</v>
      </c>
      <c r="U83" s="21">
        <v>1</v>
      </c>
      <c r="V83" s="21">
        <v>1</v>
      </c>
      <c r="W83" s="21">
        <v>1</v>
      </c>
      <c r="X83" s="21">
        <v>1</v>
      </c>
      <c r="Y83" s="21">
        <v>1</v>
      </c>
      <c r="Z83" s="22">
        <v>0</v>
      </c>
      <c r="AA83" s="21">
        <v>0</v>
      </c>
      <c r="AB83" s="21">
        <v>0</v>
      </c>
      <c r="AC83" s="21">
        <v>0</v>
      </c>
      <c r="AD83" s="21">
        <v>0</v>
      </c>
    </row>
    <row r="84" spans="2:30" ht="17" x14ac:dyDescent="0.2">
      <c r="B84" s="80"/>
      <c r="C84" s="78" t="s">
        <v>29</v>
      </c>
      <c r="D84" s="62" t="s">
        <v>213</v>
      </c>
      <c r="E84" s="63"/>
      <c r="F84" s="64" t="s">
        <v>162</v>
      </c>
      <c r="G84" s="65"/>
      <c r="H84" s="21">
        <v>1</v>
      </c>
      <c r="I84" s="21">
        <v>2</v>
      </c>
      <c r="J84" s="21">
        <v>2</v>
      </c>
      <c r="K84" s="21">
        <v>2</v>
      </c>
      <c r="L84" s="21">
        <v>2</v>
      </c>
      <c r="M84" s="21">
        <v>2</v>
      </c>
      <c r="N84" s="21">
        <v>2</v>
      </c>
      <c r="O84" s="21">
        <v>2</v>
      </c>
      <c r="P84" s="21">
        <v>2</v>
      </c>
      <c r="Q84" s="21">
        <v>2</v>
      </c>
      <c r="R84" s="21">
        <v>2</v>
      </c>
      <c r="S84" s="21">
        <v>2</v>
      </c>
      <c r="T84" s="21">
        <v>2</v>
      </c>
      <c r="U84" s="21">
        <v>2</v>
      </c>
      <c r="V84" s="21">
        <v>2</v>
      </c>
      <c r="W84" s="21">
        <v>2</v>
      </c>
      <c r="X84" s="21">
        <v>2</v>
      </c>
      <c r="Y84" s="21">
        <v>2</v>
      </c>
      <c r="Z84" s="21">
        <v>1</v>
      </c>
      <c r="AA84" s="22">
        <v>0</v>
      </c>
      <c r="AB84" s="21">
        <v>0</v>
      </c>
      <c r="AC84" s="21">
        <v>0</v>
      </c>
      <c r="AD84" s="21">
        <v>0</v>
      </c>
    </row>
    <row r="85" spans="2:30" ht="17" x14ac:dyDescent="0.2">
      <c r="B85" s="80"/>
      <c r="C85" s="80"/>
      <c r="D85" s="64"/>
      <c r="E85" s="65"/>
      <c r="F85" s="64"/>
      <c r="G85" s="65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3">
        <v>1</v>
      </c>
      <c r="AB85" s="21"/>
      <c r="AC85" s="21"/>
      <c r="AD85" s="21"/>
    </row>
    <row r="86" spans="2:30" ht="17" x14ac:dyDescent="0.2">
      <c r="B86" s="80"/>
      <c r="C86" s="80"/>
      <c r="D86" s="62" t="s">
        <v>212</v>
      </c>
      <c r="E86" s="63"/>
      <c r="F86" s="64" t="s">
        <v>234</v>
      </c>
      <c r="G86" s="65"/>
      <c r="H86" s="21">
        <v>1</v>
      </c>
      <c r="I86" s="21">
        <v>1</v>
      </c>
      <c r="J86" s="21">
        <v>1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1">
        <v>1</v>
      </c>
      <c r="R86" s="21">
        <v>1</v>
      </c>
      <c r="S86" s="21">
        <v>1</v>
      </c>
      <c r="T86" s="21">
        <v>1</v>
      </c>
      <c r="U86" s="21">
        <v>1</v>
      </c>
      <c r="V86" s="21">
        <v>1</v>
      </c>
      <c r="W86" s="21">
        <v>1</v>
      </c>
      <c r="X86" s="21">
        <v>1</v>
      </c>
      <c r="Y86" s="21">
        <v>1</v>
      </c>
      <c r="Z86" s="21">
        <v>1</v>
      </c>
      <c r="AA86" s="22">
        <v>0</v>
      </c>
      <c r="AB86" s="21">
        <v>0</v>
      </c>
      <c r="AC86" s="21">
        <v>0</v>
      </c>
      <c r="AD86" s="21">
        <v>0</v>
      </c>
    </row>
    <row r="87" spans="2:30" ht="17" x14ac:dyDescent="0.2">
      <c r="B87" s="80"/>
      <c r="C87" s="80"/>
      <c r="D87" s="62" t="s">
        <v>114</v>
      </c>
      <c r="E87" s="63"/>
      <c r="F87" s="64" t="s">
        <v>234</v>
      </c>
      <c r="G87" s="65"/>
      <c r="H87" s="21">
        <v>1</v>
      </c>
      <c r="I87" s="21">
        <v>1</v>
      </c>
      <c r="J87" s="21">
        <v>1</v>
      </c>
      <c r="K87" s="21">
        <v>1</v>
      </c>
      <c r="L87" s="21">
        <v>1</v>
      </c>
      <c r="M87" s="21">
        <v>1</v>
      </c>
      <c r="N87" s="21">
        <v>1</v>
      </c>
      <c r="O87" s="21">
        <v>1</v>
      </c>
      <c r="P87" s="21">
        <v>1</v>
      </c>
      <c r="Q87" s="21">
        <v>1</v>
      </c>
      <c r="R87" s="21">
        <v>1</v>
      </c>
      <c r="S87" s="21">
        <v>1</v>
      </c>
      <c r="T87" s="21">
        <v>1</v>
      </c>
      <c r="U87" s="21">
        <v>1</v>
      </c>
      <c r="V87" s="21">
        <v>1</v>
      </c>
      <c r="W87" s="21">
        <v>1</v>
      </c>
      <c r="X87" s="21">
        <v>1</v>
      </c>
      <c r="Y87" s="21">
        <v>1</v>
      </c>
      <c r="Z87" s="21">
        <v>1</v>
      </c>
      <c r="AA87" s="22">
        <v>0</v>
      </c>
      <c r="AB87" s="21">
        <v>0</v>
      </c>
      <c r="AC87" s="21">
        <v>0</v>
      </c>
      <c r="AD87" s="21">
        <v>0</v>
      </c>
    </row>
    <row r="88" spans="2:30" ht="17" x14ac:dyDescent="0.2">
      <c r="B88" s="80"/>
      <c r="C88" s="80"/>
      <c r="D88" s="62" t="s">
        <v>214</v>
      </c>
      <c r="E88" s="63"/>
      <c r="F88" s="64" t="s">
        <v>234</v>
      </c>
      <c r="G88" s="65"/>
      <c r="H88" s="21">
        <v>2</v>
      </c>
      <c r="I88" s="21">
        <v>2</v>
      </c>
      <c r="J88" s="21">
        <v>2</v>
      </c>
      <c r="K88" s="21">
        <v>2</v>
      </c>
      <c r="L88" s="21">
        <v>2</v>
      </c>
      <c r="M88" s="21">
        <v>2</v>
      </c>
      <c r="N88" s="21">
        <v>2</v>
      </c>
      <c r="O88" s="21">
        <v>2</v>
      </c>
      <c r="P88" s="21">
        <v>2</v>
      </c>
      <c r="Q88" s="21">
        <v>2</v>
      </c>
      <c r="R88" s="21">
        <v>2</v>
      </c>
      <c r="S88" s="21">
        <v>2</v>
      </c>
      <c r="T88" s="21">
        <v>2</v>
      </c>
      <c r="U88" s="21">
        <v>2</v>
      </c>
      <c r="V88" s="21">
        <v>2</v>
      </c>
      <c r="W88" s="21">
        <v>2</v>
      </c>
      <c r="X88" s="21">
        <v>2</v>
      </c>
      <c r="Y88" s="21">
        <v>2</v>
      </c>
      <c r="Z88" s="21">
        <v>2</v>
      </c>
      <c r="AA88" s="21">
        <v>2</v>
      </c>
      <c r="AB88" s="22">
        <v>0</v>
      </c>
      <c r="AC88" s="21">
        <v>0</v>
      </c>
      <c r="AD88" s="21">
        <v>0</v>
      </c>
    </row>
    <row r="89" spans="2:30" ht="17" x14ac:dyDescent="0.2">
      <c r="B89" s="80"/>
      <c r="C89" s="80"/>
      <c r="D89" s="62" t="s">
        <v>49</v>
      </c>
      <c r="E89" s="63"/>
      <c r="F89" s="64" t="s">
        <v>234</v>
      </c>
      <c r="G89" s="65"/>
      <c r="H89" s="21">
        <v>4</v>
      </c>
      <c r="I89" s="21">
        <v>2</v>
      </c>
      <c r="J89" s="21">
        <v>2</v>
      </c>
      <c r="K89" s="21">
        <v>2</v>
      </c>
      <c r="L89" s="21">
        <v>2</v>
      </c>
      <c r="M89" s="21">
        <v>2</v>
      </c>
      <c r="N89" s="21">
        <v>2</v>
      </c>
      <c r="O89" s="21">
        <v>2</v>
      </c>
      <c r="P89" s="21">
        <v>2</v>
      </c>
      <c r="Q89" s="21">
        <v>2</v>
      </c>
      <c r="R89" s="21">
        <v>2</v>
      </c>
      <c r="S89" s="21">
        <v>2</v>
      </c>
      <c r="T89" s="21">
        <v>2</v>
      </c>
      <c r="U89" s="21">
        <v>2</v>
      </c>
      <c r="V89" s="21">
        <v>2</v>
      </c>
      <c r="W89" s="21">
        <v>2</v>
      </c>
      <c r="X89" s="21">
        <v>2</v>
      </c>
      <c r="Y89" s="21">
        <v>2</v>
      </c>
      <c r="Z89" s="21">
        <v>2</v>
      </c>
      <c r="AA89" s="21">
        <v>2</v>
      </c>
      <c r="AB89" s="22">
        <v>0</v>
      </c>
      <c r="AC89" s="21">
        <v>0</v>
      </c>
      <c r="AD89" s="21">
        <v>0</v>
      </c>
    </row>
    <row r="90" spans="2:30" ht="17" x14ac:dyDescent="0.2">
      <c r="B90" s="80"/>
      <c r="C90" s="80"/>
      <c r="D90" s="64"/>
      <c r="E90" s="65"/>
      <c r="F90" s="64"/>
      <c r="G90" s="65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4">
        <v>2</v>
      </c>
      <c r="AC90" s="21"/>
      <c r="AD90" s="21"/>
    </row>
    <row r="91" spans="2:30" ht="17" x14ac:dyDescent="0.2">
      <c r="B91" s="80"/>
      <c r="C91" s="80"/>
      <c r="D91" s="82" t="s">
        <v>215</v>
      </c>
      <c r="E91" s="83"/>
      <c r="F91" s="64" t="s">
        <v>235</v>
      </c>
      <c r="G91" s="65"/>
      <c r="H91" s="21">
        <v>2</v>
      </c>
      <c r="I91" s="21">
        <v>2</v>
      </c>
      <c r="J91" s="21">
        <v>2</v>
      </c>
      <c r="K91" s="21">
        <v>2</v>
      </c>
      <c r="L91" s="21">
        <v>2</v>
      </c>
      <c r="M91" s="21">
        <v>2</v>
      </c>
      <c r="N91" s="21">
        <v>2</v>
      </c>
      <c r="O91" s="21">
        <v>2</v>
      </c>
      <c r="P91" s="21">
        <v>2</v>
      </c>
      <c r="Q91" s="21">
        <v>2</v>
      </c>
      <c r="R91" s="21">
        <v>2</v>
      </c>
      <c r="S91" s="21">
        <v>2</v>
      </c>
      <c r="T91" s="21">
        <v>2</v>
      </c>
      <c r="U91" s="21">
        <v>2</v>
      </c>
      <c r="V91" s="21">
        <v>2</v>
      </c>
      <c r="W91" s="21">
        <v>2</v>
      </c>
      <c r="X91" s="21">
        <v>2</v>
      </c>
      <c r="Y91" s="21">
        <v>2</v>
      </c>
      <c r="Z91" s="21">
        <v>2</v>
      </c>
      <c r="AA91" s="21">
        <v>2</v>
      </c>
      <c r="AB91" s="22">
        <v>0</v>
      </c>
      <c r="AC91" s="21">
        <v>0</v>
      </c>
      <c r="AD91" s="21">
        <v>0</v>
      </c>
    </row>
    <row r="92" spans="2:30" ht="17" x14ac:dyDescent="0.2">
      <c r="B92" s="80"/>
      <c r="C92" s="80"/>
      <c r="D92" s="82" t="s">
        <v>216</v>
      </c>
      <c r="E92" s="83"/>
      <c r="F92" s="64" t="s">
        <v>235</v>
      </c>
      <c r="G92" s="65"/>
      <c r="H92" s="21">
        <v>2</v>
      </c>
      <c r="I92" s="21">
        <v>2</v>
      </c>
      <c r="J92" s="21">
        <v>2</v>
      </c>
      <c r="K92" s="21">
        <v>2</v>
      </c>
      <c r="L92" s="21">
        <v>2</v>
      </c>
      <c r="M92" s="21">
        <v>2</v>
      </c>
      <c r="N92" s="21">
        <v>2</v>
      </c>
      <c r="O92" s="21">
        <v>2</v>
      </c>
      <c r="P92" s="21">
        <v>2</v>
      </c>
      <c r="Q92" s="21">
        <v>2</v>
      </c>
      <c r="R92" s="21">
        <v>2</v>
      </c>
      <c r="S92" s="21">
        <v>2</v>
      </c>
      <c r="T92" s="21">
        <v>2</v>
      </c>
      <c r="U92" s="21">
        <v>2</v>
      </c>
      <c r="V92" s="21">
        <v>2</v>
      </c>
      <c r="W92" s="21">
        <v>2</v>
      </c>
      <c r="X92" s="21">
        <v>2</v>
      </c>
      <c r="Y92" s="21">
        <v>2</v>
      </c>
      <c r="Z92" s="21">
        <v>2</v>
      </c>
      <c r="AA92" s="21">
        <v>2</v>
      </c>
      <c r="AB92" s="22">
        <v>0</v>
      </c>
      <c r="AC92" s="21">
        <v>0</v>
      </c>
      <c r="AD92" s="21">
        <v>0</v>
      </c>
    </row>
    <row r="93" spans="2:30" ht="17" x14ac:dyDescent="0.2">
      <c r="B93" s="80"/>
      <c r="C93" s="80"/>
      <c r="D93" s="82" t="s">
        <v>217</v>
      </c>
      <c r="E93" s="83"/>
      <c r="F93" s="64" t="s">
        <v>235</v>
      </c>
      <c r="G93" s="65"/>
      <c r="H93" s="21">
        <v>2</v>
      </c>
      <c r="I93" s="21">
        <v>2</v>
      </c>
      <c r="J93" s="21">
        <v>2</v>
      </c>
      <c r="K93" s="21">
        <v>2</v>
      </c>
      <c r="L93" s="21">
        <v>2</v>
      </c>
      <c r="M93" s="21">
        <v>2</v>
      </c>
      <c r="N93" s="21">
        <v>2</v>
      </c>
      <c r="O93" s="21">
        <v>2</v>
      </c>
      <c r="P93" s="21">
        <v>2</v>
      </c>
      <c r="Q93" s="21">
        <v>2</v>
      </c>
      <c r="R93" s="21">
        <v>2</v>
      </c>
      <c r="S93" s="21">
        <v>2</v>
      </c>
      <c r="T93" s="21">
        <v>2</v>
      </c>
      <c r="U93" s="21">
        <v>2</v>
      </c>
      <c r="V93" s="21">
        <v>2</v>
      </c>
      <c r="W93" s="21">
        <v>2</v>
      </c>
      <c r="X93" s="21">
        <v>2</v>
      </c>
      <c r="Y93" s="21">
        <v>2</v>
      </c>
      <c r="Z93" s="21">
        <v>2</v>
      </c>
      <c r="AA93" s="21">
        <v>2</v>
      </c>
      <c r="AB93" s="22">
        <v>0</v>
      </c>
      <c r="AC93" s="21">
        <v>0</v>
      </c>
      <c r="AD93" s="21">
        <v>0</v>
      </c>
    </row>
    <row r="94" spans="2:30" ht="17" x14ac:dyDescent="0.2">
      <c r="B94" s="80"/>
      <c r="C94" s="80"/>
      <c r="D94" s="82" t="s">
        <v>48</v>
      </c>
      <c r="E94" s="83"/>
      <c r="F94" s="64" t="s">
        <v>235</v>
      </c>
      <c r="G94" s="65"/>
      <c r="H94" s="21">
        <v>2</v>
      </c>
      <c r="I94" s="21">
        <v>2</v>
      </c>
      <c r="J94" s="21">
        <v>2</v>
      </c>
      <c r="K94" s="21">
        <v>2</v>
      </c>
      <c r="L94" s="21">
        <v>2</v>
      </c>
      <c r="M94" s="21">
        <v>2</v>
      </c>
      <c r="N94" s="21">
        <v>2</v>
      </c>
      <c r="O94" s="21">
        <v>2</v>
      </c>
      <c r="P94" s="21">
        <v>2</v>
      </c>
      <c r="Q94" s="21">
        <v>2</v>
      </c>
      <c r="R94" s="21">
        <v>2</v>
      </c>
      <c r="S94" s="21">
        <v>2</v>
      </c>
      <c r="T94" s="21">
        <v>2</v>
      </c>
      <c r="U94" s="21">
        <v>2</v>
      </c>
      <c r="V94" s="21">
        <v>2</v>
      </c>
      <c r="W94" s="21">
        <v>2</v>
      </c>
      <c r="X94" s="21">
        <v>2</v>
      </c>
      <c r="Y94" s="21">
        <v>2</v>
      </c>
      <c r="Z94" s="21">
        <v>2</v>
      </c>
      <c r="AA94" s="21">
        <v>2</v>
      </c>
      <c r="AB94" s="22">
        <v>0</v>
      </c>
      <c r="AC94" s="21">
        <v>0</v>
      </c>
      <c r="AD94" s="21">
        <v>0</v>
      </c>
    </row>
    <row r="95" spans="2:30" ht="17" x14ac:dyDescent="0.2">
      <c r="B95" s="80"/>
      <c r="C95" s="78" t="s">
        <v>39</v>
      </c>
      <c r="D95" s="62" t="s">
        <v>218</v>
      </c>
      <c r="E95" s="63"/>
      <c r="F95" s="85" t="s">
        <v>236</v>
      </c>
      <c r="G95" s="86"/>
      <c r="H95" s="21">
        <v>2</v>
      </c>
      <c r="I95" s="21">
        <v>2</v>
      </c>
      <c r="J95" s="21">
        <v>2</v>
      </c>
      <c r="K95" s="21">
        <v>2</v>
      </c>
      <c r="L95" s="21">
        <v>2</v>
      </c>
      <c r="M95" s="21">
        <v>2</v>
      </c>
      <c r="N95" s="21">
        <v>2</v>
      </c>
      <c r="O95" s="21">
        <v>2</v>
      </c>
      <c r="P95" s="21">
        <v>2</v>
      </c>
      <c r="Q95" s="21">
        <v>2</v>
      </c>
      <c r="R95" s="21">
        <v>2</v>
      </c>
      <c r="S95" s="21">
        <v>2</v>
      </c>
      <c r="T95" s="21">
        <v>2</v>
      </c>
      <c r="U95" s="21">
        <v>2</v>
      </c>
      <c r="V95" s="21">
        <v>2</v>
      </c>
      <c r="W95" s="21">
        <v>2</v>
      </c>
      <c r="X95" s="21">
        <v>2</v>
      </c>
      <c r="Y95" s="21">
        <v>2</v>
      </c>
      <c r="Z95" s="21">
        <v>2</v>
      </c>
      <c r="AA95" s="21">
        <v>2</v>
      </c>
      <c r="AB95" s="21">
        <v>2</v>
      </c>
      <c r="AC95" s="22">
        <v>0</v>
      </c>
      <c r="AD95" s="21">
        <v>0</v>
      </c>
    </row>
    <row r="96" spans="2:30" ht="17" x14ac:dyDescent="0.2">
      <c r="B96" s="80"/>
      <c r="C96" s="80"/>
      <c r="D96" s="62" t="s">
        <v>40</v>
      </c>
      <c r="E96" s="63"/>
      <c r="F96" s="85" t="s">
        <v>236</v>
      </c>
      <c r="G96" s="86"/>
      <c r="H96" s="21">
        <v>3</v>
      </c>
      <c r="I96" s="21">
        <v>2</v>
      </c>
      <c r="J96" s="21">
        <v>2</v>
      </c>
      <c r="K96" s="21">
        <v>2</v>
      </c>
      <c r="L96" s="21">
        <v>2</v>
      </c>
      <c r="M96" s="21">
        <v>2</v>
      </c>
      <c r="N96" s="21">
        <v>2</v>
      </c>
      <c r="O96" s="21">
        <v>2</v>
      </c>
      <c r="P96" s="21">
        <v>2</v>
      </c>
      <c r="Q96" s="21">
        <v>2</v>
      </c>
      <c r="R96" s="21">
        <v>2</v>
      </c>
      <c r="S96" s="21">
        <v>2</v>
      </c>
      <c r="T96" s="21">
        <v>2</v>
      </c>
      <c r="U96" s="21">
        <v>2</v>
      </c>
      <c r="V96" s="21">
        <v>2</v>
      </c>
      <c r="W96" s="21">
        <v>2</v>
      </c>
      <c r="X96" s="21">
        <v>2</v>
      </c>
      <c r="Y96" s="21">
        <v>2</v>
      </c>
      <c r="Z96" s="21">
        <v>2</v>
      </c>
      <c r="AA96" s="21">
        <v>2</v>
      </c>
      <c r="AB96" s="21">
        <v>2</v>
      </c>
      <c r="AC96" s="22">
        <v>0</v>
      </c>
      <c r="AD96" s="21">
        <v>0</v>
      </c>
    </row>
    <row r="97" spans="2:30" ht="17" x14ac:dyDescent="0.2">
      <c r="B97" s="80"/>
      <c r="C97" s="80"/>
      <c r="D97" s="64"/>
      <c r="E97" s="65"/>
      <c r="F97" s="85"/>
      <c r="G97" s="86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4">
        <v>1</v>
      </c>
      <c r="AD97" s="21"/>
    </row>
    <row r="98" spans="2:30" ht="17" x14ac:dyDescent="0.2">
      <c r="B98" s="80"/>
      <c r="C98" s="80"/>
      <c r="D98" s="62" t="s">
        <v>219</v>
      </c>
      <c r="E98" s="63"/>
      <c r="F98" s="85" t="s">
        <v>226</v>
      </c>
      <c r="G98" s="86"/>
      <c r="H98" s="21">
        <v>2</v>
      </c>
      <c r="I98" s="21">
        <v>2</v>
      </c>
      <c r="J98" s="21">
        <v>2</v>
      </c>
      <c r="K98" s="21">
        <v>2</v>
      </c>
      <c r="L98" s="21">
        <v>2</v>
      </c>
      <c r="M98" s="21">
        <v>2</v>
      </c>
      <c r="N98" s="21">
        <v>2</v>
      </c>
      <c r="O98" s="21">
        <v>2</v>
      </c>
      <c r="P98" s="21">
        <v>2</v>
      </c>
      <c r="Q98" s="21">
        <v>2</v>
      </c>
      <c r="R98" s="21">
        <v>2</v>
      </c>
      <c r="S98" s="21">
        <v>2</v>
      </c>
      <c r="T98" s="21">
        <v>2</v>
      </c>
      <c r="U98" s="21">
        <v>2</v>
      </c>
      <c r="V98" s="21">
        <v>2</v>
      </c>
      <c r="W98" s="21">
        <v>2</v>
      </c>
      <c r="X98" s="21">
        <v>2</v>
      </c>
      <c r="Y98" s="21">
        <v>2</v>
      </c>
      <c r="Z98" s="21">
        <v>2</v>
      </c>
      <c r="AA98" s="21">
        <v>2</v>
      </c>
      <c r="AB98" s="21">
        <v>2</v>
      </c>
      <c r="AC98" s="22">
        <v>0</v>
      </c>
      <c r="AD98" s="21">
        <v>0</v>
      </c>
    </row>
    <row r="99" spans="2:30" ht="17" x14ac:dyDescent="0.2">
      <c r="B99" s="80"/>
      <c r="C99" s="80"/>
      <c r="D99" s="62" t="s">
        <v>220</v>
      </c>
      <c r="E99" s="63"/>
      <c r="F99" s="85" t="s">
        <v>226</v>
      </c>
      <c r="G99" s="86"/>
      <c r="H99" s="21">
        <v>2</v>
      </c>
      <c r="I99" s="21">
        <v>2</v>
      </c>
      <c r="J99" s="21">
        <v>2</v>
      </c>
      <c r="K99" s="21">
        <v>2</v>
      </c>
      <c r="L99" s="21">
        <v>2</v>
      </c>
      <c r="M99" s="21">
        <v>2</v>
      </c>
      <c r="N99" s="21">
        <v>2</v>
      </c>
      <c r="O99" s="21">
        <v>2</v>
      </c>
      <c r="P99" s="21">
        <v>2</v>
      </c>
      <c r="Q99" s="21">
        <v>2</v>
      </c>
      <c r="R99" s="21">
        <v>2</v>
      </c>
      <c r="S99" s="21">
        <v>2</v>
      </c>
      <c r="T99" s="21">
        <v>2</v>
      </c>
      <c r="U99" s="21">
        <v>2</v>
      </c>
      <c r="V99" s="21">
        <v>2</v>
      </c>
      <c r="W99" s="21">
        <v>2</v>
      </c>
      <c r="X99" s="21">
        <v>2</v>
      </c>
      <c r="Y99" s="21">
        <v>2</v>
      </c>
      <c r="Z99" s="21">
        <v>2</v>
      </c>
      <c r="AA99" s="21">
        <v>2</v>
      </c>
      <c r="AB99" s="21">
        <v>2</v>
      </c>
      <c r="AC99" s="22">
        <v>0</v>
      </c>
      <c r="AD99" s="21">
        <v>0</v>
      </c>
    </row>
    <row r="100" spans="2:30" ht="17" x14ac:dyDescent="0.2">
      <c r="B100" s="80"/>
      <c r="C100" s="80"/>
      <c r="D100" s="62" t="s">
        <v>221</v>
      </c>
      <c r="E100" s="63"/>
      <c r="F100" s="85" t="s">
        <v>226</v>
      </c>
      <c r="G100" s="86"/>
      <c r="H100" s="21">
        <v>3</v>
      </c>
      <c r="I100" s="21">
        <v>2</v>
      </c>
      <c r="J100" s="21">
        <v>2</v>
      </c>
      <c r="K100" s="21">
        <v>2</v>
      </c>
      <c r="L100" s="21">
        <v>2</v>
      </c>
      <c r="M100" s="21">
        <v>2</v>
      </c>
      <c r="N100" s="21">
        <v>2</v>
      </c>
      <c r="O100" s="21">
        <v>2</v>
      </c>
      <c r="P100" s="21">
        <v>2</v>
      </c>
      <c r="Q100" s="21">
        <v>2</v>
      </c>
      <c r="R100" s="21">
        <v>2</v>
      </c>
      <c r="S100" s="21">
        <v>2</v>
      </c>
      <c r="T100" s="21">
        <v>2</v>
      </c>
      <c r="U100" s="21">
        <v>2</v>
      </c>
      <c r="V100" s="21">
        <v>2</v>
      </c>
      <c r="W100" s="21">
        <v>2</v>
      </c>
      <c r="X100" s="21">
        <v>2</v>
      </c>
      <c r="Y100" s="21">
        <v>2</v>
      </c>
      <c r="Z100" s="21">
        <v>2</v>
      </c>
      <c r="AA100" s="21">
        <v>2</v>
      </c>
      <c r="AB100" s="21">
        <v>2</v>
      </c>
      <c r="AC100" s="22">
        <v>0</v>
      </c>
      <c r="AD100" s="21">
        <v>0</v>
      </c>
    </row>
    <row r="101" spans="2:30" ht="17" x14ac:dyDescent="0.2">
      <c r="B101" s="80"/>
      <c r="C101" s="80"/>
      <c r="D101" s="64"/>
      <c r="E101" s="65"/>
      <c r="F101" s="85"/>
      <c r="G101" s="86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4">
        <v>1</v>
      </c>
      <c r="AD101" s="21"/>
    </row>
    <row r="102" spans="2:30" ht="17" x14ac:dyDescent="0.2">
      <c r="B102" s="80"/>
      <c r="C102" s="80"/>
      <c r="D102" s="82" t="s">
        <v>222</v>
      </c>
      <c r="E102" s="83"/>
      <c r="F102" s="85" t="s">
        <v>136</v>
      </c>
      <c r="G102" s="86"/>
      <c r="H102" s="21">
        <v>2</v>
      </c>
      <c r="I102" s="21">
        <v>2</v>
      </c>
      <c r="J102" s="21">
        <v>2</v>
      </c>
      <c r="K102" s="21">
        <v>2</v>
      </c>
      <c r="L102" s="21">
        <v>2</v>
      </c>
      <c r="M102" s="21">
        <v>2</v>
      </c>
      <c r="N102" s="21">
        <v>2</v>
      </c>
      <c r="O102" s="21">
        <v>2</v>
      </c>
      <c r="P102" s="21">
        <v>2</v>
      </c>
      <c r="Q102" s="21">
        <v>2</v>
      </c>
      <c r="R102" s="21">
        <v>2</v>
      </c>
      <c r="S102" s="21">
        <v>2</v>
      </c>
      <c r="T102" s="21">
        <v>2</v>
      </c>
      <c r="U102" s="21">
        <v>2</v>
      </c>
      <c r="V102" s="21">
        <v>2</v>
      </c>
      <c r="W102" s="21">
        <v>2</v>
      </c>
      <c r="X102" s="21">
        <v>2</v>
      </c>
      <c r="Y102" s="21">
        <v>2</v>
      </c>
      <c r="Z102" s="21">
        <v>2</v>
      </c>
      <c r="AA102" s="21">
        <v>2</v>
      </c>
      <c r="AB102" s="21">
        <v>2</v>
      </c>
      <c r="AC102" s="22">
        <v>0</v>
      </c>
      <c r="AD102" s="21">
        <v>0</v>
      </c>
    </row>
    <row r="103" spans="2:30" ht="17" x14ac:dyDescent="0.2">
      <c r="B103" s="80"/>
      <c r="C103" s="80"/>
      <c r="D103" s="82" t="s">
        <v>223</v>
      </c>
      <c r="E103" s="83"/>
      <c r="F103" s="85" t="s">
        <v>226</v>
      </c>
      <c r="G103" s="86"/>
      <c r="H103" s="21">
        <v>2</v>
      </c>
      <c r="I103" s="21">
        <v>2</v>
      </c>
      <c r="J103" s="21">
        <v>2</v>
      </c>
      <c r="K103" s="21">
        <v>2</v>
      </c>
      <c r="L103" s="21">
        <v>2</v>
      </c>
      <c r="M103" s="21">
        <v>2</v>
      </c>
      <c r="N103" s="21">
        <v>2</v>
      </c>
      <c r="O103" s="21">
        <v>2</v>
      </c>
      <c r="P103" s="21">
        <v>2</v>
      </c>
      <c r="Q103" s="21">
        <v>2</v>
      </c>
      <c r="R103" s="21">
        <v>2</v>
      </c>
      <c r="S103" s="21">
        <v>2</v>
      </c>
      <c r="T103" s="21">
        <v>2</v>
      </c>
      <c r="U103" s="21">
        <v>2</v>
      </c>
      <c r="V103" s="21">
        <v>2</v>
      </c>
      <c r="W103" s="21">
        <v>2</v>
      </c>
      <c r="X103" s="21">
        <v>2</v>
      </c>
      <c r="Y103" s="21">
        <v>2</v>
      </c>
      <c r="Z103" s="21">
        <v>2</v>
      </c>
      <c r="AA103" s="21">
        <v>2</v>
      </c>
      <c r="AB103" s="21">
        <v>2</v>
      </c>
      <c r="AC103" s="22">
        <v>0</v>
      </c>
      <c r="AD103" s="21">
        <v>0</v>
      </c>
    </row>
    <row r="104" spans="2:30" ht="17" x14ac:dyDescent="0.2">
      <c r="B104" s="80"/>
      <c r="C104" s="80"/>
      <c r="D104" s="82" t="s">
        <v>224</v>
      </c>
      <c r="E104" s="83"/>
      <c r="F104" s="85" t="s">
        <v>226</v>
      </c>
      <c r="G104" s="86"/>
      <c r="H104" s="21">
        <v>2</v>
      </c>
      <c r="I104" s="21">
        <v>2</v>
      </c>
      <c r="J104" s="21">
        <v>2</v>
      </c>
      <c r="K104" s="21">
        <v>2</v>
      </c>
      <c r="L104" s="21">
        <v>2</v>
      </c>
      <c r="M104" s="21">
        <v>2</v>
      </c>
      <c r="N104" s="21">
        <v>2</v>
      </c>
      <c r="O104" s="21">
        <v>2</v>
      </c>
      <c r="P104" s="21">
        <v>2</v>
      </c>
      <c r="Q104" s="21">
        <v>2</v>
      </c>
      <c r="R104" s="21">
        <v>2</v>
      </c>
      <c r="S104" s="21">
        <v>2</v>
      </c>
      <c r="T104" s="21">
        <v>2</v>
      </c>
      <c r="U104" s="21">
        <v>2</v>
      </c>
      <c r="V104" s="21">
        <v>2</v>
      </c>
      <c r="W104" s="21">
        <v>2</v>
      </c>
      <c r="X104" s="21">
        <v>2</v>
      </c>
      <c r="Y104" s="21">
        <v>2</v>
      </c>
      <c r="Z104" s="21">
        <v>2</v>
      </c>
      <c r="AA104" s="21">
        <v>2</v>
      </c>
      <c r="AB104" s="21">
        <v>2</v>
      </c>
      <c r="AC104" s="22">
        <v>0</v>
      </c>
      <c r="AD104" s="21">
        <v>0</v>
      </c>
    </row>
    <row r="105" spans="2:30" ht="17" x14ac:dyDescent="0.2">
      <c r="B105" s="80"/>
      <c r="C105" s="80"/>
      <c r="D105" s="82" t="s">
        <v>225</v>
      </c>
      <c r="E105" s="83"/>
      <c r="F105" s="85" t="s">
        <v>226</v>
      </c>
      <c r="G105" s="86"/>
      <c r="H105" s="21">
        <v>2</v>
      </c>
      <c r="I105" s="21">
        <v>2</v>
      </c>
      <c r="J105" s="21">
        <v>2</v>
      </c>
      <c r="K105" s="21">
        <v>2</v>
      </c>
      <c r="L105" s="21">
        <v>2</v>
      </c>
      <c r="M105" s="21">
        <v>2</v>
      </c>
      <c r="N105" s="21">
        <v>2</v>
      </c>
      <c r="O105" s="21">
        <v>2</v>
      </c>
      <c r="P105" s="21">
        <v>2</v>
      </c>
      <c r="Q105" s="21">
        <v>2</v>
      </c>
      <c r="R105" s="21">
        <v>2</v>
      </c>
      <c r="S105" s="21">
        <v>2</v>
      </c>
      <c r="T105" s="21">
        <v>2</v>
      </c>
      <c r="U105" s="21">
        <v>2</v>
      </c>
      <c r="V105" s="21">
        <v>2</v>
      </c>
      <c r="W105" s="21">
        <v>2</v>
      </c>
      <c r="X105" s="21">
        <v>2</v>
      </c>
      <c r="Y105" s="21">
        <v>2</v>
      </c>
      <c r="Z105" s="21">
        <v>2</v>
      </c>
      <c r="AA105" s="21">
        <v>2</v>
      </c>
      <c r="AB105" s="21">
        <v>2</v>
      </c>
      <c r="AC105" s="22">
        <v>0</v>
      </c>
      <c r="AD105" s="21"/>
    </row>
    <row r="106" spans="2:30" ht="17" x14ac:dyDescent="0.2">
      <c r="B106" s="80"/>
      <c r="C106" s="78" t="s">
        <v>38</v>
      </c>
      <c r="D106" s="62" t="s">
        <v>173</v>
      </c>
      <c r="E106" s="63"/>
      <c r="F106" s="64" t="s">
        <v>55</v>
      </c>
      <c r="G106" s="65"/>
      <c r="H106" s="21">
        <v>5</v>
      </c>
      <c r="I106" s="21">
        <v>5</v>
      </c>
      <c r="J106" s="21">
        <v>5</v>
      </c>
      <c r="K106" s="21">
        <v>5</v>
      </c>
      <c r="L106" s="21">
        <v>5</v>
      </c>
      <c r="M106" s="21">
        <v>5</v>
      </c>
      <c r="N106" s="21">
        <v>5</v>
      </c>
      <c r="O106" s="21">
        <v>5</v>
      </c>
      <c r="P106" s="21">
        <v>5</v>
      </c>
      <c r="Q106" s="21">
        <v>5</v>
      </c>
      <c r="R106" s="21">
        <v>5</v>
      </c>
      <c r="S106" s="21">
        <v>5</v>
      </c>
      <c r="T106" s="21">
        <v>5</v>
      </c>
      <c r="U106" s="21">
        <v>5</v>
      </c>
      <c r="V106" s="21">
        <v>5</v>
      </c>
      <c r="W106" s="21">
        <v>5</v>
      </c>
      <c r="X106" s="21">
        <v>5</v>
      </c>
      <c r="Y106" s="21">
        <v>5</v>
      </c>
      <c r="Z106" s="21">
        <v>5</v>
      </c>
      <c r="AA106" s="21">
        <v>5</v>
      </c>
      <c r="AB106" s="21">
        <v>5</v>
      </c>
      <c r="AC106" s="21">
        <v>5</v>
      </c>
      <c r="AD106" s="22">
        <v>0</v>
      </c>
    </row>
    <row r="107" spans="2:30" ht="17" x14ac:dyDescent="0.2">
      <c r="B107" s="80"/>
      <c r="C107" s="84"/>
      <c r="D107" s="62" t="s">
        <v>174</v>
      </c>
      <c r="E107" s="63"/>
      <c r="F107" s="64" t="s">
        <v>55</v>
      </c>
      <c r="G107" s="65"/>
      <c r="H107" s="21">
        <v>5</v>
      </c>
      <c r="I107" s="21">
        <v>5</v>
      </c>
      <c r="J107" s="21">
        <v>5</v>
      </c>
      <c r="K107" s="21">
        <v>5</v>
      </c>
      <c r="L107" s="21">
        <v>5</v>
      </c>
      <c r="M107" s="21">
        <v>5</v>
      </c>
      <c r="N107" s="21">
        <v>5</v>
      </c>
      <c r="O107" s="21">
        <v>5</v>
      </c>
      <c r="P107" s="21">
        <v>5</v>
      </c>
      <c r="Q107" s="21">
        <v>5</v>
      </c>
      <c r="R107" s="21">
        <v>5</v>
      </c>
      <c r="S107" s="21">
        <v>5</v>
      </c>
      <c r="T107" s="21">
        <v>5</v>
      </c>
      <c r="U107" s="21">
        <v>5</v>
      </c>
      <c r="V107" s="21">
        <v>5</v>
      </c>
      <c r="W107" s="21">
        <v>5</v>
      </c>
      <c r="X107" s="21">
        <v>5</v>
      </c>
      <c r="Y107" s="21">
        <v>5</v>
      </c>
      <c r="Z107" s="21">
        <v>5</v>
      </c>
      <c r="AA107" s="21">
        <v>5</v>
      </c>
      <c r="AB107" s="21">
        <v>5</v>
      </c>
      <c r="AC107" s="21">
        <v>5</v>
      </c>
      <c r="AD107" s="22">
        <v>0</v>
      </c>
    </row>
    <row r="108" spans="2:30" ht="17" x14ac:dyDescent="0.2">
      <c r="B108" s="80"/>
      <c r="C108" s="87" t="s">
        <v>12</v>
      </c>
      <c r="D108" s="88"/>
      <c r="E108" s="89"/>
      <c r="F108" s="90" t="s">
        <v>11</v>
      </c>
      <c r="G108" s="91"/>
      <c r="H108" s="64">
        <f>SUM(H22:H107)</f>
        <v>159</v>
      </c>
      <c r="I108" s="65"/>
      <c r="J108" s="21">
        <f>SUM(J22:J107)</f>
        <v>159</v>
      </c>
      <c r="K108" s="21">
        <f>SUM(K22:K107)</f>
        <v>148</v>
      </c>
      <c r="L108" s="21">
        <f>SUM(L22:L107)-L24</f>
        <v>145</v>
      </c>
      <c r="M108" s="21">
        <f>SUM(M22:M107)</f>
        <v>140</v>
      </c>
      <c r="N108" s="21">
        <f>SUM(N22:N107)</f>
        <v>129</v>
      </c>
      <c r="O108" s="21">
        <f>SUM(O22:O107)-O38</f>
        <v>123</v>
      </c>
      <c r="P108" s="21">
        <f>SUM(P22:P107)</f>
        <v>120</v>
      </c>
      <c r="Q108" s="21">
        <f>SUM(Q22:Q107)</f>
        <v>112</v>
      </c>
      <c r="R108" s="21">
        <f>SUM(R22:R107)-R50</f>
        <v>104</v>
      </c>
      <c r="S108" s="21">
        <f>SUM(S22:S107)</f>
        <v>99</v>
      </c>
      <c r="T108" s="21">
        <f>SUM(T22:T107)-T54</f>
        <v>96</v>
      </c>
      <c r="U108" s="21">
        <f>SUM(U22:U107)</f>
        <v>86</v>
      </c>
      <c r="V108" s="21">
        <f>SUM(V22:V107)</f>
        <v>81</v>
      </c>
      <c r="W108" s="21">
        <f>SUM(W22:W107)</f>
        <v>64</v>
      </c>
      <c r="X108" s="21">
        <f>SUM(X22:X107)-X73</f>
        <v>56</v>
      </c>
      <c r="Y108" s="21">
        <f>SUM(Y22:Y107)</f>
        <v>51</v>
      </c>
      <c r="Z108" s="21">
        <f>SUM(Z22:Z107)</f>
        <v>45</v>
      </c>
      <c r="AA108" s="21">
        <f>SUM(AA22:AA107)-AA85</f>
        <v>40</v>
      </c>
      <c r="AB108" s="21">
        <f>SUM(AB22:AB107)</f>
        <v>30</v>
      </c>
      <c r="AC108" s="21">
        <f>SUM(AC22:AC107)</f>
        <v>12</v>
      </c>
      <c r="AD108" s="21">
        <f>SUM(AD22:AD107)</f>
        <v>0</v>
      </c>
    </row>
    <row r="109" spans="2:30" ht="17" x14ac:dyDescent="0.2">
      <c r="B109" s="84"/>
      <c r="C109" s="92"/>
      <c r="D109" s="93"/>
      <c r="E109" s="94"/>
      <c r="F109" s="90" t="s">
        <v>56</v>
      </c>
      <c r="G109" s="91"/>
      <c r="H109" s="64">
        <f>SUM(I22:I107)</f>
        <v>161</v>
      </c>
      <c r="I109" s="65"/>
      <c r="J109" s="21">
        <f>SUM(J22:J107)</f>
        <v>159</v>
      </c>
      <c r="K109" s="21">
        <f>SUM(K22:K107)+L24</f>
        <v>149</v>
      </c>
      <c r="L109" s="21">
        <f>SUM(L22:L107)-L24</f>
        <v>145</v>
      </c>
      <c r="M109" s="21">
        <f>SUM(M22:M107)</f>
        <v>140</v>
      </c>
      <c r="N109" s="21">
        <f>SUM(N22:N107)+O38-N31-N36</f>
        <v>133</v>
      </c>
      <c r="O109" s="21">
        <f>SUM(O22:O107)-O38</f>
        <v>123</v>
      </c>
      <c r="P109" s="21">
        <f>SUM(P22:P107)</f>
        <v>120</v>
      </c>
      <c r="Q109" s="21">
        <f>SUM(Q22:Q107)+R50-Q44</f>
        <v>114</v>
      </c>
      <c r="R109" s="21">
        <f>SUM(R22:R107)-R50</f>
        <v>104</v>
      </c>
      <c r="S109" s="21">
        <f>SUM(S22:S107)+T54</f>
        <v>100</v>
      </c>
      <c r="T109" s="21">
        <f>SUM(T22:T107)-T54</f>
        <v>96</v>
      </c>
      <c r="U109" s="21">
        <f>SUM(U22:U107)</f>
        <v>86</v>
      </c>
      <c r="V109" s="21">
        <f>SUM(V22:V107)</f>
        <v>81</v>
      </c>
      <c r="W109" s="21">
        <f>SUM(W22:W107)+X73-W61</f>
        <v>66</v>
      </c>
      <c r="X109" s="21">
        <f>SUM(X22:X107)-X73</f>
        <v>56</v>
      </c>
      <c r="Y109" s="21">
        <f>SUM(Y22:Y107)</f>
        <v>51</v>
      </c>
      <c r="Z109" s="21">
        <f>SUM(Z22:Z107)+AA85</f>
        <v>46</v>
      </c>
      <c r="AA109" s="21">
        <f>SUM(AA22:AA107)-AA85</f>
        <v>40</v>
      </c>
      <c r="AB109" s="21">
        <f>SUM(AB22:AB107)</f>
        <v>30</v>
      </c>
      <c r="AC109" s="21">
        <f>SUM(AC22:AC107)</f>
        <v>12</v>
      </c>
      <c r="AD109" s="21">
        <f t="shared" ref="AD109" si="0">SUM(AD22:AD107)</f>
        <v>0</v>
      </c>
    </row>
  </sheetData>
  <mergeCells count="193">
    <mergeCell ref="H108:I108"/>
    <mergeCell ref="F109:G109"/>
    <mergeCell ref="H109:I109"/>
    <mergeCell ref="D5:E5"/>
    <mergeCell ref="D6:E6"/>
    <mergeCell ref="D7:E7"/>
    <mergeCell ref="D8:E8"/>
    <mergeCell ref="E11:H11"/>
    <mergeCell ref="E18:F18"/>
    <mergeCell ref="C106:C107"/>
    <mergeCell ref="D106:E106"/>
    <mergeCell ref="F106:G106"/>
    <mergeCell ref="D107:E107"/>
    <mergeCell ref="F107:G107"/>
    <mergeCell ref="C108:E109"/>
    <mergeCell ref="F108:G108"/>
    <mergeCell ref="D104:E104"/>
    <mergeCell ref="F104:G104"/>
    <mergeCell ref="D105:E105"/>
    <mergeCell ref="F105:G105"/>
    <mergeCell ref="D101:E101"/>
    <mergeCell ref="F101:G101"/>
    <mergeCell ref="D102:E102"/>
    <mergeCell ref="F102:G102"/>
    <mergeCell ref="D103:E103"/>
    <mergeCell ref="F103:G103"/>
    <mergeCell ref="F97:G97"/>
    <mergeCell ref="D98:E98"/>
    <mergeCell ref="F98:G98"/>
    <mergeCell ref="D99:E99"/>
    <mergeCell ref="F99:G99"/>
    <mergeCell ref="D100:E100"/>
    <mergeCell ref="F100:G100"/>
    <mergeCell ref="D94:E94"/>
    <mergeCell ref="F94:G94"/>
    <mergeCell ref="C95:C105"/>
    <mergeCell ref="D95:E95"/>
    <mergeCell ref="F95:G95"/>
    <mergeCell ref="D96:E96"/>
    <mergeCell ref="F96:G96"/>
    <mergeCell ref="D97:E97"/>
    <mergeCell ref="D91:E91"/>
    <mergeCell ref="F91:G91"/>
    <mergeCell ref="D92:E92"/>
    <mergeCell ref="F92:G92"/>
    <mergeCell ref="D93:E93"/>
    <mergeCell ref="F93:G93"/>
    <mergeCell ref="F87:G87"/>
    <mergeCell ref="D88:E88"/>
    <mergeCell ref="F88:G88"/>
    <mergeCell ref="D89:E89"/>
    <mergeCell ref="F89:G89"/>
    <mergeCell ref="D90:E90"/>
    <mergeCell ref="F90:G90"/>
    <mergeCell ref="D83:E83"/>
    <mergeCell ref="F83:G83"/>
    <mergeCell ref="C84:C94"/>
    <mergeCell ref="D84:E84"/>
    <mergeCell ref="F84:G84"/>
    <mergeCell ref="D85:E85"/>
    <mergeCell ref="F85:G85"/>
    <mergeCell ref="D86:E86"/>
    <mergeCell ref="F86:G86"/>
    <mergeCell ref="D87:E87"/>
    <mergeCell ref="D80:E80"/>
    <mergeCell ref="F80:G80"/>
    <mergeCell ref="D81:E81"/>
    <mergeCell ref="F81:G81"/>
    <mergeCell ref="D82:E82"/>
    <mergeCell ref="F82:G82"/>
    <mergeCell ref="F76:G76"/>
    <mergeCell ref="D77:E77"/>
    <mergeCell ref="F77:G77"/>
    <mergeCell ref="D78:E78"/>
    <mergeCell ref="F78:G78"/>
    <mergeCell ref="D79:E79"/>
    <mergeCell ref="F79:G79"/>
    <mergeCell ref="D72:E72"/>
    <mergeCell ref="F72:G72"/>
    <mergeCell ref="D73:E73"/>
    <mergeCell ref="F73:G73"/>
    <mergeCell ref="C74:C83"/>
    <mergeCell ref="D74:E74"/>
    <mergeCell ref="F74:G74"/>
    <mergeCell ref="D75:E75"/>
    <mergeCell ref="F75:G75"/>
    <mergeCell ref="D76:E76"/>
    <mergeCell ref="D71:E71"/>
    <mergeCell ref="F71:G71"/>
    <mergeCell ref="D68:E68"/>
    <mergeCell ref="F68:G68"/>
    <mergeCell ref="D69:E69"/>
    <mergeCell ref="F69:G69"/>
    <mergeCell ref="D70:E70"/>
    <mergeCell ref="F70:G70"/>
    <mergeCell ref="D65:E65"/>
    <mergeCell ref="F65:G65"/>
    <mergeCell ref="D66:E66"/>
    <mergeCell ref="F66:G66"/>
    <mergeCell ref="D67:E67"/>
    <mergeCell ref="F67:G67"/>
    <mergeCell ref="D62:E62"/>
    <mergeCell ref="F62:G62"/>
    <mergeCell ref="D63:E63"/>
    <mergeCell ref="F63:G63"/>
    <mergeCell ref="D64:E64"/>
    <mergeCell ref="F64:G64"/>
    <mergeCell ref="D59:E59"/>
    <mergeCell ref="F59:G59"/>
    <mergeCell ref="D60:E60"/>
    <mergeCell ref="F60:G60"/>
    <mergeCell ref="D61:E61"/>
    <mergeCell ref="F61:G61"/>
    <mergeCell ref="F55:G55"/>
    <mergeCell ref="D56:E56"/>
    <mergeCell ref="F56:G56"/>
    <mergeCell ref="D57:E57"/>
    <mergeCell ref="F57:G57"/>
    <mergeCell ref="D58:E58"/>
    <mergeCell ref="F58:G58"/>
    <mergeCell ref="C51:C73"/>
    <mergeCell ref="D51:E51"/>
    <mergeCell ref="F51:G51"/>
    <mergeCell ref="D52:E52"/>
    <mergeCell ref="F52:G52"/>
    <mergeCell ref="D53:E53"/>
    <mergeCell ref="F53:G53"/>
    <mergeCell ref="D54:E54"/>
    <mergeCell ref="F54:G54"/>
    <mergeCell ref="D55:E55"/>
    <mergeCell ref="D49:E49"/>
    <mergeCell ref="F49:G49"/>
    <mergeCell ref="D50:E50"/>
    <mergeCell ref="F50:G50"/>
    <mergeCell ref="D46:E46"/>
    <mergeCell ref="F46:G46"/>
    <mergeCell ref="D47:E47"/>
    <mergeCell ref="F47:G47"/>
    <mergeCell ref="D48:E48"/>
    <mergeCell ref="F48:G48"/>
    <mergeCell ref="F42:G42"/>
    <mergeCell ref="D43:E43"/>
    <mergeCell ref="F43:G43"/>
    <mergeCell ref="D44:E44"/>
    <mergeCell ref="F44:G44"/>
    <mergeCell ref="D45:E45"/>
    <mergeCell ref="F45:G45"/>
    <mergeCell ref="D38:E38"/>
    <mergeCell ref="F38:G38"/>
    <mergeCell ref="C39:C50"/>
    <mergeCell ref="D39:E39"/>
    <mergeCell ref="F39:G39"/>
    <mergeCell ref="D40:E40"/>
    <mergeCell ref="F40:G40"/>
    <mergeCell ref="D41:E41"/>
    <mergeCell ref="F41:G41"/>
    <mergeCell ref="D42:E42"/>
    <mergeCell ref="D36:E36"/>
    <mergeCell ref="F36:G36"/>
    <mergeCell ref="D37:E37"/>
    <mergeCell ref="F37:G37"/>
    <mergeCell ref="D33:E33"/>
    <mergeCell ref="F33:G33"/>
    <mergeCell ref="D34:E34"/>
    <mergeCell ref="F34:G34"/>
    <mergeCell ref="D35:E35"/>
    <mergeCell ref="F35:G35"/>
    <mergeCell ref="D30:E30"/>
    <mergeCell ref="F30:G30"/>
    <mergeCell ref="D31:E31"/>
    <mergeCell ref="F31:G31"/>
    <mergeCell ref="D32:E32"/>
    <mergeCell ref="F32:G32"/>
    <mergeCell ref="F25:G25"/>
    <mergeCell ref="C26:C38"/>
    <mergeCell ref="D26:E26"/>
    <mergeCell ref="F26:G26"/>
    <mergeCell ref="D27:E27"/>
    <mergeCell ref="F27:G27"/>
    <mergeCell ref="D28:E28"/>
    <mergeCell ref="F28:G28"/>
    <mergeCell ref="D29:E29"/>
    <mergeCell ref="F29:G29"/>
    <mergeCell ref="D21:E21"/>
    <mergeCell ref="F21:G21"/>
    <mergeCell ref="B22:B109"/>
    <mergeCell ref="C22:E22"/>
    <mergeCell ref="F22:G22"/>
    <mergeCell ref="C23:E23"/>
    <mergeCell ref="F23:G23"/>
    <mergeCell ref="C24:E24"/>
    <mergeCell ref="F24:G24"/>
    <mergeCell ref="C25:E25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"/>
  <sheetViews>
    <sheetView tabSelected="1" workbookViewId="0">
      <selection activeCell="I23" sqref="I23"/>
    </sheetView>
  </sheetViews>
  <sheetFormatPr baseColWidth="10" defaultColWidth="8.83203125" defaultRowHeight="15" x14ac:dyDescent="0.2"/>
  <cols>
    <col min="2" max="11" width="10" customWidth="1"/>
  </cols>
  <sheetData>
    <row r="1" spans="1:11" ht="17" x14ac:dyDescent="0.2">
      <c r="A1" s="54" t="s">
        <v>58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7" x14ac:dyDescent="0.2">
      <c r="A2" s="57"/>
      <c r="B2" s="58" t="s">
        <v>237</v>
      </c>
      <c r="C2" s="58"/>
      <c r="D2" s="58" t="s">
        <v>74</v>
      </c>
      <c r="E2" s="58"/>
      <c r="F2" s="58" t="s">
        <v>122</v>
      </c>
      <c r="G2" s="58"/>
      <c r="H2" s="58" t="s">
        <v>162</v>
      </c>
      <c r="I2" s="58"/>
      <c r="J2" s="58" t="s">
        <v>136</v>
      </c>
      <c r="K2" s="59"/>
    </row>
    <row r="3" spans="1:11" ht="17" x14ac:dyDescent="0.2">
      <c r="A3" s="57"/>
      <c r="B3" s="26" t="s">
        <v>11</v>
      </c>
      <c r="C3" s="26" t="s">
        <v>56</v>
      </c>
      <c r="D3" s="26" t="s">
        <v>11</v>
      </c>
      <c r="E3" s="26" t="s">
        <v>56</v>
      </c>
      <c r="F3" s="26" t="s">
        <v>11</v>
      </c>
      <c r="G3" s="26" t="s">
        <v>56</v>
      </c>
      <c r="H3" s="26" t="s">
        <v>11</v>
      </c>
      <c r="I3" s="26" t="s">
        <v>56</v>
      </c>
      <c r="J3" s="26" t="s">
        <v>11</v>
      </c>
      <c r="K3" s="27" t="s">
        <v>56</v>
      </c>
    </row>
    <row r="4" spans="1:11" ht="17" x14ac:dyDescent="0.2">
      <c r="A4" s="30" t="s">
        <v>4</v>
      </c>
      <c r="B4" s="28">
        <f ca="1">'Sprint 1'!$E$11</f>
        <v>22.2</v>
      </c>
      <c r="C4" s="28">
        <f ca="1">'Sprint 1'!$F$11</f>
        <v>13.6</v>
      </c>
      <c r="D4" s="28">
        <f ca="1">'Sprint 1'!$E$12</f>
        <v>49.7</v>
      </c>
      <c r="E4" s="28">
        <f ca="1">'Sprint 1'!$F$12</f>
        <v>52.6</v>
      </c>
      <c r="F4" s="28">
        <f ca="1">'Sprint 1'!$E$13</f>
        <v>31.7</v>
      </c>
      <c r="G4" s="28">
        <f ca="1">'Sprint 1'!$F$13</f>
        <v>19.600000000000001</v>
      </c>
      <c r="H4" s="28">
        <f ca="1">'Sprint 1'!$E$14</f>
        <v>12.2</v>
      </c>
      <c r="I4" s="28">
        <f ca="1">'Sprint 1'!$F$14</f>
        <v>13.6</v>
      </c>
      <c r="J4" s="28">
        <f ca="1">'Sprint 1'!$E$15</f>
        <v>12.2</v>
      </c>
      <c r="K4" s="28">
        <f ca="1">'Sprint 1'!$F$15</f>
        <v>13.6</v>
      </c>
    </row>
    <row r="5" spans="1:11" ht="17" x14ac:dyDescent="0.2">
      <c r="A5" s="30" t="s">
        <v>34</v>
      </c>
      <c r="B5" s="28">
        <f ca="1">'Sprint 2'!$E$10</f>
        <v>26.8</v>
      </c>
      <c r="C5" s="28">
        <f ca="1">'Sprint 2'!$F$10</f>
        <v>28.4</v>
      </c>
      <c r="D5" s="28">
        <f ca="1">'Sprint 2'!$E$11</f>
        <v>38.799999999999997</v>
      </c>
      <c r="E5" s="28">
        <f ca="1">'Sprint 2'!$F$11</f>
        <v>36.4</v>
      </c>
      <c r="F5" s="28">
        <f ca="1">'Sprint 2'!$E$12</f>
        <v>31.8</v>
      </c>
      <c r="G5" s="28">
        <f ca="1">'Sprint 2'!$F$12</f>
        <v>32.4</v>
      </c>
      <c r="H5" s="28">
        <f ca="1">'Sprint 2'!$E$13</f>
        <v>12.8</v>
      </c>
      <c r="I5" s="28">
        <f ca="1">'Sprint 2'!$F$13</f>
        <v>15.4</v>
      </c>
      <c r="J5" s="28">
        <f ca="1">'Sprint 2'!$E$14</f>
        <v>22.8</v>
      </c>
      <c r="K5" s="28">
        <f ca="1">'Sprint 2'!$F$14</f>
        <v>24.4</v>
      </c>
    </row>
    <row r="6" spans="1:11" ht="17" x14ac:dyDescent="0.2">
      <c r="A6" s="98" t="s">
        <v>238</v>
      </c>
      <c r="B6" s="28">
        <v>7.2</v>
      </c>
      <c r="C6" s="28">
        <v>9</v>
      </c>
      <c r="D6" s="28">
        <v>46.2</v>
      </c>
      <c r="E6" s="28">
        <v>45</v>
      </c>
      <c r="F6" s="28">
        <v>8.6999999999999993</v>
      </c>
      <c r="G6" s="28">
        <v>9</v>
      </c>
      <c r="H6" s="28">
        <v>58.2</v>
      </c>
      <c r="I6" s="28">
        <v>60</v>
      </c>
      <c r="J6" s="28">
        <v>11.7</v>
      </c>
      <c r="K6" s="28">
        <v>12</v>
      </c>
    </row>
    <row r="7" spans="1:11" ht="18" thickBot="1" x14ac:dyDescent="0.25">
      <c r="A7" s="31" t="s">
        <v>12</v>
      </c>
      <c r="B7" s="29">
        <f ca="1">SUM(B4:B6)</f>
        <v>56.2</v>
      </c>
      <c r="C7" s="29">
        <f ca="1">SUM(C4:C6)</f>
        <v>51</v>
      </c>
      <c r="D7" s="29">
        <f ca="1">SUM(D4:D6)</f>
        <v>134.69999999999999</v>
      </c>
      <c r="E7" s="29">
        <f ca="1">SUM(E4:E6)</f>
        <v>134</v>
      </c>
      <c r="F7" s="29">
        <f ca="1">SUM(F4:F6)</f>
        <v>72.2</v>
      </c>
      <c r="G7" s="29">
        <f ca="1">SUM(G4:G6)</f>
        <v>61</v>
      </c>
      <c r="H7" s="29">
        <f ca="1">SUM(H4:H6)</f>
        <v>83.2</v>
      </c>
      <c r="I7" s="29">
        <f ca="1">SUM(I4:I6)</f>
        <v>89</v>
      </c>
      <c r="J7" s="29">
        <f ca="1">SUM(J4:J6)</f>
        <v>46.7</v>
      </c>
      <c r="K7" s="29">
        <f ca="1">SUM(K4:K6)</f>
        <v>50</v>
      </c>
    </row>
    <row r="8" spans="1:11" ht="16" thickBot="1" x14ac:dyDescent="0.25"/>
    <row r="9" spans="1:11" ht="17" x14ac:dyDescent="0.2">
      <c r="E9" s="52" t="s">
        <v>59</v>
      </c>
      <c r="F9" s="53"/>
    </row>
    <row r="10" spans="1:11" ht="17" x14ac:dyDescent="0.2">
      <c r="E10" s="32" t="s">
        <v>11</v>
      </c>
      <c r="F10" s="33">
        <f ca="1">SUMIF($B$3:$K$3,"Thực tế",$B$7:$K$7)</f>
        <v>392.99999999999994</v>
      </c>
    </row>
    <row r="11" spans="1:11" ht="18" thickBot="1" x14ac:dyDescent="0.25">
      <c r="E11" s="34" t="s">
        <v>56</v>
      </c>
      <c r="F11" s="35">
        <f ca="1">SUMIF($B$3:$K$3,"Ước tính",$B$7:$K$7)</f>
        <v>385</v>
      </c>
      <c r="J11" s="99"/>
      <c r="K11" s="99"/>
    </row>
    <row r="12" spans="1:11" ht="17" x14ac:dyDescent="0.2">
      <c r="J12" s="99"/>
      <c r="K12" s="99"/>
    </row>
    <row r="13" spans="1:11" ht="17" x14ac:dyDescent="0.2">
      <c r="J13" s="99"/>
      <c r="K13" s="99"/>
    </row>
    <row r="14" spans="1:11" ht="17" x14ac:dyDescent="0.2">
      <c r="J14" s="99"/>
      <c r="K14" s="99"/>
    </row>
    <row r="15" spans="1:11" ht="17" x14ac:dyDescent="0.2">
      <c r="J15" s="99"/>
      <c r="K15" s="99"/>
    </row>
    <row r="16" spans="1:11" ht="17" x14ac:dyDescent="0.2">
      <c r="J16" s="96"/>
      <c r="K16" s="96"/>
    </row>
  </sheetData>
  <mergeCells count="8">
    <mergeCell ref="E9:F9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Sprin3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Lê Duy Ngọc</cp:lastModifiedBy>
  <dcterms:created xsi:type="dcterms:W3CDTF">2021-04-23T08:05:10Z</dcterms:created>
  <dcterms:modified xsi:type="dcterms:W3CDTF">2025-05-13T19:19:34Z</dcterms:modified>
</cp:coreProperties>
</file>