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ATN\"/>
    </mc:Choice>
  </mc:AlternateContent>
  <xr:revisionPtr revIDLastSave="0" documentId="8_{56C6FB0D-5F3A-4F16-8219-835FCF28147B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print 1" sheetId="1" r:id="rId1"/>
    <sheet name="Sprint 2" sheetId="2" r:id="rId2"/>
    <sheet name="Tot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9" i="2" l="1"/>
  <c r="N110" i="2"/>
  <c r="N109" i="2"/>
  <c r="M109" i="2"/>
  <c r="O109" i="2"/>
  <c r="AG110" i="2" l="1"/>
  <c r="AF110" i="2"/>
  <c r="AE110" i="2"/>
  <c r="AG109" i="2"/>
  <c r="AF109" i="2"/>
  <c r="AE109" i="2"/>
  <c r="J15" i="2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I117" i="1"/>
  <c r="AH117" i="1"/>
  <c r="AG117" i="1"/>
  <c r="AI116" i="1"/>
  <c r="AH116" i="1"/>
  <c r="AG116" i="1"/>
  <c r="AF116" i="1"/>
  <c r="AF117" i="1"/>
  <c r="J15" i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E12" i="1" l="1"/>
  <c r="E11" i="1"/>
  <c r="E10" i="1"/>
  <c r="E9" i="1"/>
  <c r="E12" i="2"/>
  <c r="E11" i="2"/>
  <c r="E10" i="2"/>
  <c r="E9" i="2"/>
  <c r="D12" i="2"/>
  <c r="D11" i="2"/>
  <c r="D10" i="2"/>
  <c r="D9" i="2"/>
  <c r="L117" i="1"/>
  <c r="T116" i="1"/>
  <c r="S117" i="1"/>
  <c r="Q116" i="1"/>
  <c r="J117" i="1"/>
  <c r="I117" i="1"/>
  <c r="E8" i="1"/>
  <c r="E8" i="2"/>
  <c r="D8" i="2"/>
  <c r="L110" i="2"/>
  <c r="AD110" i="2"/>
  <c r="AD109" i="2"/>
  <c r="AD117" i="1" l="1"/>
  <c r="AB117" i="1" l="1"/>
  <c r="G117" i="1" l="1"/>
  <c r="R117" i="1" l="1"/>
  <c r="R116" i="1"/>
  <c r="Q117" i="1"/>
  <c r="P117" i="1"/>
  <c r="P116" i="1"/>
  <c r="O116" i="1"/>
  <c r="N116" i="1"/>
  <c r="M116" i="1"/>
  <c r="M117" i="1" s="1"/>
  <c r="L116" i="1"/>
  <c r="K117" i="1"/>
  <c r="K116" i="1"/>
  <c r="J116" i="1"/>
  <c r="I116" i="1"/>
  <c r="D8" i="1"/>
  <c r="D12" i="1" l="1"/>
  <c r="D11" i="1"/>
  <c r="D10" i="1"/>
  <c r="D9" i="1"/>
  <c r="G18" i="1"/>
  <c r="G116" i="1" l="1"/>
  <c r="C4" i="4"/>
  <c r="K109" i="2" l="1"/>
  <c r="K110" i="2"/>
  <c r="J110" i="2"/>
  <c r="N117" i="1"/>
  <c r="T117" i="1"/>
  <c r="Z117" i="1"/>
  <c r="Z116" i="1"/>
  <c r="Y117" i="1"/>
  <c r="O117" i="1"/>
  <c r="U117" i="1"/>
  <c r="V117" i="1"/>
  <c r="W117" i="1"/>
  <c r="X117" i="1"/>
  <c r="AA117" i="1"/>
  <c r="AC117" i="1"/>
  <c r="AE117" i="1"/>
  <c r="S116" i="1"/>
  <c r="U116" i="1"/>
  <c r="V116" i="1"/>
  <c r="W116" i="1"/>
  <c r="X116" i="1"/>
  <c r="Y116" i="1"/>
  <c r="AA116" i="1"/>
  <c r="AB116" i="1"/>
  <c r="AC116" i="1"/>
  <c r="AD116" i="1"/>
  <c r="AE116" i="1"/>
  <c r="AC110" i="2"/>
  <c r="AA110" i="2"/>
  <c r="Z110" i="2"/>
  <c r="V110" i="2"/>
  <c r="T110" i="2"/>
  <c r="P110" i="2"/>
  <c r="O110" i="2"/>
  <c r="Q110" i="2"/>
  <c r="R110" i="2"/>
  <c r="AB110" i="2"/>
  <c r="R109" i="2"/>
  <c r="S110" i="2"/>
  <c r="AB109" i="2"/>
  <c r="AC109" i="2"/>
  <c r="AA109" i="2"/>
  <c r="Z109" i="2"/>
  <c r="Y110" i="2"/>
  <c r="Y109" i="2"/>
  <c r="U110" i="2"/>
  <c r="U109" i="2"/>
  <c r="Q109" i="2"/>
  <c r="M110" i="2"/>
  <c r="W110" i="2"/>
  <c r="X110" i="2"/>
  <c r="J109" i="2"/>
  <c r="L109" i="2"/>
  <c r="P109" i="2"/>
  <c r="T109" i="2"/>
  <c r="V109" i="2"/>
  <c r="W109" i="2"/>
  <c r="X109" i="2"/>
  <c r="I110" i="2"/>
  <c r="I109" i="2"/>
  <c r="G110" i="2"/>
  <c r="G109" i="2"/>
  <c r="J4" i="4" l="1"/>
  <c r="H4" i="4"/>
  <c r="F5" i="4"/>
  <c r="D5" i="4"/>
  <c r="B5" i="4"/>
  <c r="K5" i="4"/>
  <c r="I5" i="4"/>
  <c r="K4" i="4"/>
  <c r="I4" i="4"/>
  <c r="G5" i="4"/>
  <c r="G4" i="4"/>
  <c r="E5" i="4"/>
  <c r="E4" i="4"/>
  <c r="C5" i="4"/>
  <c r="J5" i="4"/>
  <c r="H5" i="4"/>
  <c r="F4" i="4"/>
  <c r="D4" i="4"/>
  <c r="B4" i="4"/>
  <c r="F6" i="4" l="1"/>
  <c r="D6" i="4"/>
  <c r="K6" i="4"/>
  <c r="B6" i="4"/>
  <c r="C6" i="4"/>
  <c r="G6" i="4"/>
  <c r="J6" i="4"/>
  <c r="E6" i="4"/>
  <c r="I6" i="4"/>
  <c r="H6" i="4"/>
  <c r="E13" i="2"/>
  <c r="D13" i="2"/>
  <c r="E13" i="1"/>
  <c r="D13" i="1"/>
  <c r="F10" i="4" l="1"/>
  <c r="F11" i="4"/>
</calcChain>
</file>

<file path=xl/sharedStrings.xml><?xml version="1.0" encoding="utf-8"?>
<sst xmlns="http://schemas.openxmlformats.org/spreadsheetml/2006/main" count="438" uniqueCount="230">
  <si>
    <t>End date:</t>
  </si>
  <si>
    <t>Start date:</t>
  </si>
  <si>
    <t>Module name:</t>
  </si>
  <si>
    <t>Project name:</t>
  </si>
  <si>
    <t>Xây dựng website bán hàng tích hợp AI tìm kiếm</t>
  </si>
  <si>
    <t>Sprint 1</t>
  </si>
  <si>
    <t>SPRINT 1 REPORT</t>
  </si>
  <si>
    <t>No</t>
  </si>
  <si>
    <t>Sprint</t>
  </si>
  <si>
    <t>Compoment</t>
  </si>
  <si>
    <t>Task name</t>
  </si>
  <si>
    <t>Responsible Member</t>
  </si>
  <si>
    <t>Thực tế</t>
  </si>
  <si>
    <t>Tổng</t>
  </si>
  <si>
    <t>Họp kế hoạch Sprint</t>
  </si>
  <si>
    <t>Tạo Sprint Backlog 1</t>
  </si>
  <si>
    <t>Tạo tài liệu kiểm thử cho Sprint</t>
  </si>
  <si>
    <t>Giao diện đăng nhập</t>
  </si>
  <si>
    <t>User interface design</t>
  </si>
  <si>
    <t>Thiết kế trường kiểm thử cho đăng nhập</t>
  </si>
  <si>
    <t>Review all test case of sprint 1</t>
  </si>
  <si>
    <t>Review all user interfaces of sprint 1</t>
  </si>
  <si>
    <t>Design test case</t>
  </si>
  <si>
    <t xml:space="preserve">Integrate code </t>
  </si>
  <si>
    <t>Coding</t>
  </si>
  <si>
    <t>Kiểm tra đăng nhập</t>
  </si>
  <si>
    <t>Testing</t>
  </si>
  <si>
    <t>Sửa lỗi đăng nhập</t>
  </si>
  <si>
    <t>Fix Bug</t>
  </si>
  <si>
    <t>Sprint 1 review meeting</t>
  </si>
  <si>
    <t>Sprint 1 retrospective</t>
  </si>
  <si>
    <t>Release Sprint 1</t>
  </si>
  <si>
    <t>Sprint 2</t>
  </si>
  <si>
    <t>SPRINT 2 REPORT</t>
  </si>
  <si>
    <t>Release Sprint 2</t>
  </si>
  <si>
    <t>Re-testing</t>
  </si>
  <si>
    <t>Kiểm tra lại đăng nhập</t>
  </si>
  <si>
    <t>Sprint 2 review meeting</t>
  </si>
  <si>
    <t>Sprint 2 retrospective</t>
  </si>
  <si>
    <t>Tạo Sprint Backlog 2</t>
  </si>
  <si>
    <t>Review all user interfaces of sprint 2</t>
  </si>
  <si>
    <t>Review all test case of sprint 2</t>
  </si>
  <si>
    <t>All team</t>
  </si>
  <si>
    <t>Ước tính</t>
  </si>
  <si>
    <t>Thành viên</t>
  </si>
  <si>
    <t>SPRINT BACKLOG REPORT</t>
  </si>
  <si>
    <t>FINAL TOTAL</t>
  </si>
  <si>
    <t>Trước thời hạn</t>
  </si>
  <si>
    <t>Chậm tiến độ</t>
  </si>
  <si>
    <t>Muộn</t>
  </si>
  <si>
    <t>Tăng ca</t>
  </si>
  <si>
    <t>Kết thúc</t>
  </si>
  <si>
    <t>Kết thúc đúng hạn</t>
  </si>
  <si>
    <t>Xây dựng hệ thống quản lý và kiểm duyệt văn bản
 tích hợp chữ ký số RSA</t>
  </si>
  <si>
    <t>Giao diện đăng xuất</t>
  </si>
  <si>
    <t>Thiết kế trường kiểm thử cho đăng xuất</t>
  </si>
  <si>
    <t>Mạnh</t>
  </si>
  <si>
    <t>Lộc</t>
  </si>
  <si>
    <t>Phương</t>
  </si>
  <si>
    <t>Hoàng</t>
  </si>
  <si>
    <t>Thành</t>
  </si>
  <si>
    <t>Kiểm tra đăng xuất</t>
  </si>
  <si>
    <t>Sửa lỗi đăng xuất</t>
  </si>
  <si>
    <t>Kiểm tra lại đăng xuất</t>
  </si>
  <si>
    <t>Trần Long Vũ</t>
  </si>
  <si>
    <t>Lê Thị Ánh Ngọc</t>
  </si>
  <si>
    <t>Hồ Thị Thu Thảo</t>
  </si>
  <si>
    <t>Trần Anh Tuấn</t>
  </si>
  <si>
    <t>Nguyễn Tấn Tín</t>
  </si>
  <si>
    <t>Giao diện đăng ký</t>
  </si>
  <si>
    <t>Giao diện quản lý tài khoản</t>
  </si>
  <si>
    <t>Giao diện làm bài thi</t>
  </si>
  <si>
    <t>Giao diện quản lý ngân hàng bài thi</t>
  </si>
  <si>
    <t>Giao diện nộp bài</t>
  </si>
  <si>
    <t>Giao diện kiểm tra đầu vào</t>
  </si>
  <si>
    <t>Giao diện bình luận</t>
  </si>
  <si>
    <t>Giao diện quản lý bình luận</t>
  </si>
  <si>
    <t>Giao diện tìm kiếm</t>
  </si>
  <si>
    <t>Giao diện tạo lịch học</t>
  </si>
  <si>
    <t>Thiết kế trường kiểm thử cho quản lý ngân hàng bài thi</t>
  </si>
  <si>
    <t>Thiết kế trường kiểm thử cho làm bài thi</t>
  </si>
  <si>
    <t>Thiết kế trường kiểm thử cho quản lý tài khoản</t>
  </si>
  <si>
    <t>Thiết kế trường kiểm thử cho nộp bài</t>
  </si>
  <si>
    <t>Thiết kế trường kiểm thử cho kiểm tra đầu vào</t>
  </si>
  <si>
    <t>Thiết kế trường kiểm thử cho bình luận</t>
  </si>
  <si>
    <t>Thiết kế trường kiểm thử cho quản lý bình luận</t>
  </si>
  <si>
    <t>Thiết kế trường kiểm thử cho đăng ký</t>
  </si>
  <si>
    <t>Thiết kế trường kiểm thử cho tìm kiếm</t>
  </si>
  <si>
    <t>Thiết kế trường kiểm thử cho tạo lịch học</t>
  </si>
  <si>
    <t xml:space="preserve">Thiết kê front-end cho Đăng nhập
</t>
  </si>
  <si>
    <t xml:space="preserve">Code back-end cho Đăng xuất
</t>
  </si>
  <si>
    <t xml:space="preserve">Code back-end cho Đăng nhập
</t>
  </si>
  <si>
    <t xml:space="preserve">Thiết kê front-end cho Đăng xuất
</t>
  </si>
  <si>
    <t>Thiết kê front-end cho Đăng ký</t>
  </si>
  <si>
    <t>Code back-end cho Đăng ký</t>
  </si>
  <si>
    <t xml:space="preserve">Thiết kê front-end cho Quản lý tài khoản
</t>
  </si>
  <si>
    <t xml:space="preserve">Code back-end cho Quản lý tài khoản
</t>
  </si>
  <si>
    <t xml:space="preserve">Thiết kê front-end cho Làm bài thi
</t>
  </si>
  <si>
    <t xml:space="preserve">Code back-end cho Làm bài thi
</t>
  </si>
  <si>
    <t xml:space="preserve">Thiết kê front-end cho Quản lý ngân hàng bài thi
</t>
  </si>
  <si>
    <t xml:space="preserve">Code back-end cho Quản lý ngân hàng bài thi
</t>
  </si>
  <si>
    <t xml:space="preserve">Thiết kê front-end cho Nộp bài
</t>
  </si>
  <si>
    <t xml:space="preserve">Code back-end cho Nộp bài
</t>
  </si>
  <si>
    <t xml:space="preserve">Thiết kê front-end cho Kiểm tra đầu vào
</t>
  </si>
  <si>
    <t xml:space="preserve">Code back-end cho Kiểm tra đầu vào
</t>
  </si>
  <si>
    <t xml:space="preserve">Thiết kê front-end cho Bình luận
</t>
  </si>
  <si>
    <t xml:space="preserve">Code back-end cho Bình luận
</t>
  </si>
  <si>
    <t xml:space="preserve">Thiết kê front-end cho Quản lý bình luận
</t>
  </si>
  <si>
    <t xml:space="preserve">Code back-end cho Quản lý bình luận
</t>
  </si>
  <si>
    <t xml:space="preserve">Thiết kê front-end cho Tìm kiếm
</t>
  </si>
  <si>
    <t xml:space="preserve">Code back-end cho Tìm kiếm
</t>
  </si>
  <si>
    <t xml:space="preserve">Thiết kê front-end cho Tạo lịch học
</t>
  </si>
  <si>
    <t xml:space="preserve">Code back-end cho Tạo lịch học
</t>
  </si>
  <si>
    <t>Kiểm tra đăng ký</t>
  </si>
  <si>
    <t>Kiểm tra quản lý tài khoản</t>
  </si>
  <si>
    <t>Kiểm tra nộp bài</t>
  </si>
  <si>
    <t>Kiểm tra kiểm tra đầu vào</t>
  </si>
  <si>
    <t>Kiểm tra bình luận</t>
  </si>
  <si>
    <t>Kiểm tra quản lý bình luận</t>
  </si>
  <si>
    <t>Kiểm tra tìm kiếm</t>
  </si>
  <si>
    <t>Kiểm tra tạo lịch học</t>
  </si>
  <si>
    <t>Kiểm tra làm bài thi</t>
  </si>
  <si>
    <t>Kiểm tra quản ký ngân hàng bài thi</t>
  </si>
  <si>
    <t>Sửa lỗi đăng ký</t>
  </si>
  <si>
    <t>Sửa lỗi quản lý tài khoản</t>
  </si>
  <si>
    <t>Sửa đổi nộp bài</t>
  </si>
  <si>
    <t>Sửa đổi kiểm tra đầu vào</t>
  </si>
  <si>
    <t>Sửa đổi bình luận</t>
  </si>
  <si>
    <t>Sửa đổi quản lý bình luận</t>
  </si>
  <si>
    <t>Sửa lỗi tìm kiếm</t>
  </si>
  <si>
    <t>Sửa lỗi tạo lịch học</t>
  </si>
  <si>
    <t>Sửa lỗi làm bài thi</t>
  </si>
  <si>
    <t>Sửa lỗi quản lý ngân hàng bài thi</t>
  </si>
  <si>
    <t>Kiểm tra lại đăng ký</t>
  </si>
  <si>
    <t>Kiểm tra lại quản lý tài khoản</t>
  </si>
  <si>
    <t>Kiểm tra lại nộp bài</t>
  </si>
  <si>
    <t>Kiểm tra lại kiểm tra đầu vào</t>
  </si>
  <si>
    <t>Kiểm tra lạii bình luận</t>
  </si>
  <si>
    <t>Kiểm tra lại quản lý bình luận</t>
  </si>
  <si>
    <t>Kiểm tra lại tìm kiếm</t>
  </si>
  <si>
    <t>Kiểm tra lại tạo lịch học</t>
  </si>
  <si>
    <t>Kiểm tra lại làm bài thi</t>
  </si>
  <si>
    <t>Kiểm tra lại quản lý ngân hàng bài thi</t>
  </si>
  <si>
    <t>Giao diện quản lý quảng cáo</t>
  </si>
  <si>
    <t xml:space="preserve">Giao diện tạo mục tiêu học tập </t>
  </si>
  <si>
    <t>Giao diện phân quyền</t>
  </si>
  <si>
    <t>Giao diện sử dụng AI để hỗ trợ học tập</t>
  </si>
  <si>
    <t>Giao diện thống kê và báo cáo</t>
  </si>
  <si>
    <t>Giao diện xem lịch sử bài thi</t>
  </si>
  <si>
    <t>Giao diện quản lý bài thi</t>
  </si>
  <si>
    <t>Giao diện quản lý thông tin cá nhân</t>
  </si>
  <si>
    <t>Thiết kế trường kiểm thử cho quản lý quảng cáo</t>
  </si>
  <si>
    <t xml:space="preserve">Thiết kế trường kiểm thử cho tạo mục tiêu học tập </t>
  </si>
  <si>
    <t>Thiết kế trường kiểm thử cho phân quyền</t>
  </si>
  <si>
    <t>Thiết kế trường kiểm thử cho sử dụng AI để hỗ trợ học tập</t>
  </si>
  <si>
    <t>Thiết kế trường kiểm thử cho thống kê và báo cáo</t>
  </si>
  <si>
    <t>Thiết kế trường kiểm thử cho xem lịch sử bài thi</t>
  </si>
  <si>
    <t>Thiết kế trường kiểm thử cho quản lý bài thi</t>
  </si>
  <si>
    <t>Thiết kế trường kiểm thử cho quản lý thông tin cá nhân</t>
  </si>
  <si>
    <t>Kiểm tra quản lý quảng cáo</t>
  </si>
  <si>
    <t xml:space="preserve">Kiểm tra tạo mục tiêu học tập </t>
  </si>
  <si>
    <t>Kiểm tra phân quyền</t>
  </si>
  <si>
    <t>Kiểm tra thống kê và báo cáo</t>
  </si>
  <si>
    <t>Kiểm tra xem lịch sử bài thi</t>
  </si>
  <si>
    <t>Kiểm tra quản lý bài thi</t>
  </si>
  <si>
    <t>Kiểm tra quản lý thông tin cá nhân</t>
  </si>
  <si>
    <t>Kiểm tra sử dụng AI để hỗ trợ học tập</t>
  </si>
  <si>
    <t>Sửa lỗi quản lý quảng cáo</t>
  </si>
  <si>
    <t xml:space="preserve">Sửa lỗi tạo mục tiêu học tập </t>
  </si>
  <si>
    <t>Sửa lỗi phân quyền</t>
  </si>
  <si>
    <t>Sửa lỗi sử dụng AI để hỗ trợ học tập</t>
  </si>
  <si>
    <t>Sửa lỗi thống kê và báo cáo</t>
  </si>
  <si>
    <t>Sửa lỗi xem lịch sử bài thi</t>
  </si>
  <si>
    <t>Sửa lỗi quản lý bài thi</t>
  </si>
  <si>
    <t>Sửa lỗi quản lý thông tin cá nhân</t>
  </si>
  <si>
    <t>Kiểm tra lại quản lý quảng cáo</t>
  </si>
  <si>
    <t xml:space="preserve">Kiểm tra lại tạo mục tiêu học tập </t>
  </si>
  <si>
    <t>Kiểm tra lại phân quyền</t>
  </si>
  <si>
    <t>Kiểm tra lại sử dụng AI để hỗ trợ học tập</t>
  </si>
  <si>
    <t>Kiểm tra lại thống kê và báo cáo</t>
  </si>
  <si>
    <t>Kiểm tra lại xem lịch sử bài thi</t>
  </si>
  <si>
    <t>Kiểm tra lại quản lý bài thi</t>
  </si>
  <si>
    <t>Kiểm tra lại quản lý thông tin cá nhân</t>
  </si>
  <si>
    <t>Ngọc</t>
  </si>
  <si>
    <t>Tuấn, Tín</t>
  </si>
  <si>
    <t>Thảo</t>
  </si>
  <si>
    <t>Vũ</t>
  </si>
  <si>
    <t>Tín</t>
  </si>
  <si>
    <t>Tuấn</t>
  </si>
  <si>
    <t xml:space="preserve">Tín </t>
  </si>
  <si>
    <t xml:space="preserve">Thảo </t>
  </si>
  <si>
    <t>Code back-end cho quản lý quảng cáo</t>
  </si>
  <si>
    <t>Thiết kê front-end cho quản lý quảng cáo</t>
  </si>
  <si>
    <t>Thiết kê front-end cho tạo mục tiêu học tập</t>
  </si>
  <si>
    <t>Code back-end cho tạo mục tiêu học tập</t>
  </si>
  <si>
    <t>Thiết kê front-end cho phân quyền</t>
  </si>
  <si>
    <t>Code back-end cho phân quyền</t>
  </si>
  <si>
    <t>Thiết kê front-end cho sử dụng AI để hỗ trợ học tập</t>
  </si>
  <si>
    <t>Code back-end cho sử dụng AI để hỗ trợ học tập</t>
  </si>
  <si>
    <t>Thiết kê front-end cho quản lý lịch học</t>
  </si>
  <si>
    <t>Code back-end cho quản lý lịch học</t>
  </si>
  <si>
    <t>Thiết kê front-end cho thống kê và báo cáo</t>
  </si>
  <si>
    <t>Code back-end cho thống kê và báo cáo</t>
  </si>
  <si>
    <t>Thiết kê front-end cho xem lịch sử bài thi</t>
  </si>
  <si>
    <t>Code back-end cho xem lịch sử bài thi</t>
  </si>
  <si>
    <t>Thiết kê front-end cho quản lý bài thi</t>
  </si>
  <si>
    <t>Code back-end cho quản lý bài thi</t>
  </si>
  <si>
    <t>Thiết kê front-end cho quản lý thông tin cá nhân</t>
  </si>
  <si>
    <t>Code back-end cho quản lý thông tin cá nhân</t>
  </si>
  <si>
    <t>Ngọc, Thảo</t>
  </si>
  <si>
    <t>Tín, Tuấn</t>
  </si>
  <si>
    <t>Giao diện quản lý lịch sử bài thi</t>
  </si>
  <si>
    <t>Thiết kế trường kiểm thử cho quản lý lịch sử bài thi</t>
  </si>
  <si>
    <t>Thiết kê front-end cho quản lý lịch sử bài thi</t>
  </si>
  <si>
    <t>Code back-end cho quản lý lịch sử bài thi</t>
  </si>
  <si>
    <t>Kiểm tra quản lý lịch sử bài thi</t>
  </si>
  <si>
    <t>Sửa lỗi quản lý lịch sử bài thi</t>
  </si>
  <si>
    <t>Kiểm tra lại quản lý lịch sử bài thi</t>
  </si>
  <si>
    <t>Giao diện quản lý lịch học</t>
  </si>
  <si>
    <t>Thiết kế trường kiểm thử cho quản lý lịch học</t>
  </si>
  <si>
    <t>Kiểm tra quản lý lịch học</t>
  </si>
  <si>
    <t>Tin</t>
  </si>
  <si>
    <t>Ngọc, Vũ</t>
  </si>
  <si>
    <t>Thảo, Tín</t>
  </si>
  <si>
    <t>Tuấn, Vũ</t>
  </si>
  <si>
    <t>Tín, Ngọc</t>
  </si>
  <si>
    <t>Sửa lỗi quản lý lịch học</t>
  </si>
  <si>
    <t>Thảo, Ngọc</t>
  </si>
  <si>
    <t>Tuấn, Thảo</t>
  </si>
  <si>
    <t>Kiểm tra lại quản lý lịch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</si>
</sst>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6" x14ac:knownFonts="1"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charset val="163"/>
      <scheme val="minor"/>
    </font>
    <font>
      <sz val="13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2" xfId="0" applyFont="1" applyBorder="1"/>
    <xf numFmtId="14" fontId="1" fillId="0" borderId="2" xfId="0" applyNumberFormat="1" applyFont="1" applyBorder="1" applyAlignment="1">
      <alignment horizontal="left"/>
    </xf>
    <xf numFmtId="0" fontId="2" fillId="0" borderId="2" xfId="0" applyFont="1" applyBorder="1"/>
    <xf numFmtId="0" fontId="2" fillId="5" borderId="2" xfId="0" applyFont="1" applyFill="1" applyBorder="1"/>
    <xf numFmtId="0" fontId="2" fillId="7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2" borderId="4" xfId="0" applyFont="1" applyFill="1" applyBorder="1"/>
    <xf numFmtId="0" fontId="3" fillId="0" borderId="5" xfId="0" applyFont="1" applyBorder="1" applyAlignment="1">
      <alignment horizontal="left" vertical="center"/>
    </xf>
    <xf numFmtId="0" fontId="1" fillId="9" borderId="6" xfId="0" applyFont="1" applyFill="1" applyBorder="1"/>
    <xf numFmtId="0" fontId="3" fillId="0" borderId="7" xfId="0" applyFont="1" applyBorder="1" applyAlignment="1">
      <alignment horizontal="left" vertical="center" wrapText="1"/>
    </xf>
    <xf numFmtId="0" fontId="1" fillId="3" borderId="6" xfId="0" applyFont="1" applyFill="1" applyBorder="1"/>
    <xf numFmtId="0" fontId="1" fillId="8" borderId="6" xfId="0" applyFont="1" applyFill="1" applyBorder="1"/>
    <xf numFmtId="0" fontId="1" fillId="4" borderId="8" xfId="0" applyFont="1" applyFill="1" applyBorder="1"/>
    <xf numFmtId="0" fontId="3" fillId="0" borderId="10" xfId="0" applyFont="1" applyBorder="1" applyAlignment="1">
      <alignment vertical="center" wrapText="1"/>
    </xf>
    <xf numFmtId="0" fontId="2" fillId="5" borderId="1" xfId="0" applyFont="1" applyFill="1" applyBorder="1"/>
    <xf numFmtId="0" fontId="2" fillId="0" borderId="1" xfId="0" applyFont="1" applyBorder="1" applyAlignment="1">
      <alignment textRotation="90" wrapText="1"/>
    </xf>
    <xf numFmtId="164" fontId="2" fillId="0" borderId="1" xfId="0" applyNumberFormat="1" applyFont="1" applyBorder="1" applyAlignment="1">
      <alignment textRotation="90" wrapText="1"/>
    </xf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2" fillId="12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/>
    </xf>
    <xf numFmtId="0" fontId="1" fillId="11" borderId="6" xfId="0" applyFont="1" applyFill="1" applyBorder="1"/>
    <xf numFmtId="0" fontId="1" fillId="0" borderId="7" xfId="0" applyFont="1" applyBorder="1"/>
    <xf numFmtId="0" fontId="1" fillId="11" borderId="8" xfId="0" applyFont="1" applyFill="1" applyBorder="1"/>
    <xf numFmtId="0" fontId="1" fillId="0" borderId="10" xfId="0" applyFont="1" applyBorder="1"/>
    <xf numFmtId="0" fontId="2" fillId="0" borderId="2" xfId="0" applyFont="1" applyBorder="1" applyAlignment="1">
      <alignment wrapText="1"/>
    </xf>
    <xf numFmtId="14" fontId="3" fillId="0" borderId="2" xfId="0" applyNumberFormat="1" applyFont="1" applyBorder="1" applyAlignment="1">
      <alignment horizontal="left"/>
    </xf>
    <xf numFmtId="0" fontId="1" fillId="13" borderId="1" xfId="0" applyFont="1" applyFill="1" applyBorder="1"/>
    <xf numFmtId="0" fontId="3" fillId="3" borderId="1" xfId="0" applyFont="1" applyFill="1" applyBorder="1"/>
    <xf numFmtId="0" fontId="2" fillId="0" borderId="1" xfId="0" applyFont="1" applyBorder="1"/>
    <xf numFmtId="0" fontId="2" fillId="0" borderId="0" xfId="0" applyFont="1"/>
    <xf numFmtId="0" fontId="4" fillId="0" borderId="0" xfId="0" applyFont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4" xfId="0" applyFont="1" applyBorder="1"/>
    <xf numFmtId="0" fontId="1" fillId="0" borderId="15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5" borderId="16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5" fillId="14" borderId="1" xfId="0" applyFont="1" applyFill="1" applyBorder="1"/>
    <xf numFmtId="0" fontId="1" fillId="0" borderId="19" xfId="0" applyFont="1" applyFill="1" applyBorder="1"/>
    <xf numFmtId="0" fontId="1" fillId="13" borderId="19" xfId="0" applyFont="1" applyFill="1" applyBorder="1"/>
    <xf numFmtId="0" fontId="5" fillId="15" borderId="1" xfId="0" applyFont="1" applyFill="1" applyBorder="1"/>
    <xf numFmtId="0" fontId="5" fillId="0" borderId="1" xfId="0" applyFont="1" applyBorder="1"/>
    <xf numFmtId="0" fontId="5" fillId="0" borderId="15" xfId="0" applyFont="1" applyBorder="1"/>
    <xf numFmtId="0" fontId="5" fillId="14" borderId="15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F035"/>
      <color rgb="FFCC00CC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1'!$I$15:$AE$15</c:f>
              <c:numCache>
                <c:formatCode>dd/mm</c:formatCode>
                <c:ptCount val="23"/>
                <c:pt idx="0">
                  <c:v>45741</c:v>
                </c:pt>
                <c:pt idx="1">
                  <c:v>45742</c:v>
                </c:pt>
                <c:pt idx="2">
                  <c:v>45743</c:v>
                </c:pt>
                <c:pt idx="3">
                  <c:v>45744</c:v>
                </c:pt>
                <c:pt idx="4">
                  <c:v>45745</c:v>
                </c:pt>
                <c:pt idx="5">
                  <c:v>45746</c:v>
                </c:pt>
                <c:pt idx="6">
                  <c:v>45747</c:v>
                </c:pt>
                <c:pt idx="7">
                  <c:v>45748</c:v>
                </c:pt>
                <c:pt idx="8">
                  <c:v>45749</c:v>
                </c:pt>
                <c:pt idx="9">
                  <c:v>45750</c:v>
                </c:pt>
                <c:pt idx="10">
                  <c:v>45751</c:v>
                </c:pt>
                <c:pt idx="11">
                  <c:v>45752</c:v>
                </c:pt>
                <c:pt idx="12">
                  <c:v>45753</c:v>
                </c:pt>
                <c:pt idx="13">
                  <c:v>45754</c:v>
                </c:pt>
                <c:pt idx="14">
                  <c:v>45755</c:v>
                </c:pt>
                <c:pt idx="15">
                  <c:v>45756</c:v>
                </c:pt>
                <c:pt idx="16">
                  <c:v>45757</c:v>
                </c:pt>
                <c:pt idx="17">
                  <c:v>45758</c:v>
                </c:pt>
                <c:pt idx="18">
                  <c:v>45759</c:v>
                </c:pt>
                <c:pt idx="19">
                  <c:v>45760</c:v>
                </c:pt>
                <c:pt idx="20">
                  <c:v>45761</c:v>
                </c:pt>
                <c:pt idx="21">
                  <c:v>45762</c:v>
                </c:pt>
                <c:pt idx="22">
                  <c:v>45763</c:v>
                </c:pt>
              </c:numCache>
            </c:numRef>
          </c:cat>
          <c:val>
            <c:numRef>
              <c:f>'Sprint 1'!$I$116:$AE$116</c:f>
              <c:numCache>
                <c:formatCode>General</c:formatCode>
                <c:ptCount val="23"/>
                <c:pt idx="0">
                  <c:v>138</c:v>
                </c:pt>
                <c:pt idx="1">
                  <c:v>130</c:v>
                </c:pt>
                <c:pt idx="2">
                  <c:v>129</c:v>
                </c:pt>
                <c:pt idx="3">
                  <c:v>122</c:v>
                </c:pt>
                <c:pt idx="4">
                  <c:v>122</c:v>
                </c:pt>
                <c:pt idx="5">
                  <c:v>112</c:v>
                </c:pt>
                <c:pt idx="6">
                  <c:v>109</c:v>
                </c:pt>
                <c:pt idx="7">
                  <c:v>103</c:v>
                </c:pt>
                <c:pt idx="8">
                  <c:v>103</c:v>
                </c:pt>
                <c:pt idx="9">
                  <c:v>93</c:v>
                </c:pt>
                <c:pt idx="10">
                  <c:v>91</c:v>
                </c:pt>
                <c:pt idx="11">
                  <c:v>85</c:v>
                </c:pt>
                <c:pt idx="12">
                  <c:v>76</c:v>
                </c:pt>
                <c:pt idx="13">
                  <c:v>68</c:v>
                </c:pt>
                <c:pt idx="14">
                  <c:v>60</c:v>
                </c:pt>
                <c:pt idx="15">
                  <c:v>50</c:v>
                </c:pt>
                <c:pt idx="16">
                  <c:v>44</c:v>
                </c:pt>
                <c:pt idx="17">
                  <c:v>34</c:v>
                </c:pt>
                <c:pt idx="18">
                  <c:v>31</c:v>
                </c:pt>
                <c:pt idx="19">
                  <c:v>28</c:v>
                </c:pt>
                <c:pt idx="20">
                  <c:v>22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7-42BA-8F05-BA7E2B9DBFFF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1'!$I$15:$AE$15</c:f>
              <c:numCache>
                <c:formatCode>dd/mm</c:formatCode>
                <c:ptCount val="23"/>
                <c:pt idx="0">
                  <c:v>45741</c:v>
                </c:pt>
                <c:pt idx="1">
                  <c:v>45742</c:v>
                </c:pt>
                <c:pt idx="2">
                  <c:v>45743</c:v>
                </c:pt>
                <c:pt idx="3">
                  <c:v>45744</c:v>
                </c:pt>
                <c:pt idx="4">
                  <c:v>45745</c:v>
                </c:pt>
                <c:pt idx="5">
                  <c:v>45746</c:v>
                </c:pt>
                <c:pt idx="6">
                  <c:v>45747</c:v>
                </c:pt>
                <c:pt idx="7">
                  <c:v>45748</c:v>
                </c:pt>
                <c:pt idx="8">
                  <c:v>45749</c:v>
                </c:pt>
                <c:pt idx="9">
                  <c:v>45750</c:v>
                </c:pt>
                <c:pt idx="10">
                  <c:v>45751</c:v>
                </c:pt>
                <c:pt idx="11">
                  <c:v>45752</c:v>
                </c:pt>
                <c:pt idx="12">
                  <c:v>45753</c:v>
                </c:pt>
                <c:pt idx="13">
                  <c:v>45754</c:v>
                </c:pt>
                <c:pt idx="14">
                  <c:v>45755</c:v>
                </c:pt>
                <c:pt idx="15">
                  <c:v>45756</c:v>
                </c:pt>
                <c:pt idx="16">
                  <c:v>45757</c:v>
                </c:pt>
                <c:pt idx="17">
                  <c:v>45758</c:v>
                </c:pt>
                <c:pt idx="18">
                  <c:v>45759</c:v>
                </c:pt>
                <c:pt idx="19">
                  <c:v>45760</c:v>
                </c:pt>
                <c:pt idx="20">
                  <c:v>45761</c:v>
                </c:pt>
                <c:pt idx="21">
                  <c:v>45762</c:v>
                </c:pt>
                <c:pt idx="22">
                  <c:v>45763</c:v>
                </c:pt>
              </c:numCache>
            </c:numRef>
          </c:cat>
          <c:val>
            <c:numRef>
              <c:f>'Sprint 1'!$I$117:$AE$117</c:f>
              <c:numCache>
                <c:formatCode>General</c:formatCode>
                <c:ptCount val="23"/>
                <c:pt idx="0">
                  <c:v>138</c:v>
                </c:pt>
                <c:pt idx="1">
                  <c:v>130</c:v>
                </c:pt>
                <c:pt idx="2">
                  <c:v>129</c:v>
                </c:pt>
                <c:pt idx="3">
                  <c:v>122</c:v>
                </c:pt>
                <c:pt idx="4">
                  <c:v>122</c:v>
                </c:pt>
                <c:pt idx="5">
                  <c:v>116</c:v>
                </c:pt>
                <c:pt idx="6">
                  <c:v>109</c:v>
                </c:pt>
                <c:pt idx="7">
                  <c:v>103</c:v>
                </c:pt>
                <c:pt idx="8">
                  <c:v>103</c:v>
                </c:pt>
                <c:pt idx="9">
                  <c:v>93</c:v>
                </c:pt>
                <c:pt idx="10">
                  <c:v>90</c:v>
                </c:pt>
                <c:pt idx="11">
                  <c:v>84</c:v>
                </c:pt>
                <c:pt idx="12">
                  <c:v>76</c:v>
                </c:pt>
                <c:pt idx="13">
                  <c:v>68</c:v>
                </c:pt>
                <c:pt idx="14">
                  <c:v>60</c:v>
                </c:pt>
                <c:pt idx="15">
                  <c:v>50</c:v>
                </c:pt>
                <c:pt idx="16">
                  <c:v>44</c:v>
                </c:pt>
                <c:pt idx="17">
                  <c:v>34</c:v>
                </c:pt>
                <c:pt idx="18">
                  <c:v>31</c:v>
                </c:pt>
                <c:pt idx="19">
                  <c:v>28</c:v>
                </c:pt>
                <c:pt idx="20">
                  <c:v>22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7-42BA-8F05-BA7E2B9DB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587312"/>
        <c:axId val="2029593840"/>
      </c:lineChart>
      <c:dateAx>
        <c:axId val="2029587312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029593840"/>
        <c:crosses val="autoZero"/>
        <c:auto val="1"/>
        <c:lblOffset val="100"/>
        <c:baseTimeUnit val="days"/>
      </c:dateAx>
      <c:valAx>
        <c:axId val="202959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58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of Sprint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1'!$G$116:$AE$116</c:f>
              <c:numCache>
                <c:formatCode>General</c:formatCode>
                <c:ptCount val="25"/>
                <c:pt idx="0">
                  <c:v>146</c:v>
                </c:pt>
                <c:pt idx="2">
                  <c:v>138</c:v>
                </c:pt>
                <c:pt idx="3">
                  <c:v>130</c:v>
                </c:pt>
                <c:pt idx="4">
                  <c:v>129</c:v>
                </c:pt>
                <c:pt idx="5">
                  <c:v>122</c:v>
                </c:pt>
                <c:pt idx="6">
                  <c:v>122</c:v>
                </c:pt>
                <c:pt idx="7">
                  <c:v>112</c:v>
                </c:pt>
                <c:pt idx="8">
                  <c:v>109</c:v>
                </c:pt>
                <c:pt idx="9">
                  <c:v>103</c:v>
                </c:pt>
                <c:pt idx="10">
                  <c:v>103</c:v>
                </c:pt>
                <c:pt idx="11">
                  <c:v>93</c:v>
                </c:pt>
                <c:pt idx="12">
                  <c:v>91</c:v>
                </c:pt>
                <c:pt idx="13">
                  <c:v>85</c:v>
                </c:pt>
                <c:pt idx="14">
                  <c:v>76</c:v>
                </c:pt>
                <c:pt idx="15">
                  <c:v>68</c:v>
                </c:pt>
                <c:pt idx="16">
                  <c:v>60</c:v>
                </c:pt>
                <c:pt idx="17">
                  <c:v>50</c:v>
                </c:pt>
                <c:pt idx="18">
                  <c:v>44</c:v>
                </c:pt>
                <c:pt idx="19">
                  <c:v>34</c:v>
                </c:pt>
                <c:pt idx="20">
                  <c:v>31</c:v>
                </c:pt>
                <c:pt idx="21">
                  <c:v>28</c:v>
                </c:pt>
                <c:pt idx="22">
                  <c:v>22</c:v>
                </c:pt>
                <c:pt idx="23">
                  <c:v>14</c:v>
                </c:pt>
                <c:pt idx="2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4-4D92-9D05-5EFB832E57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1'!$G$117:$AE$117</c:f>
              <c:numCache>
                <c:formatCode>General</c:formatCode>
                <c:ptCount val="25"/>
                <c:pt idx="0">
                  <c:v>167</c:v>
                </c:pt>
                <c:pt idx="2">
                  <c:v>138</c:v>
                </c:pt>
                <c:pt idx="3">
                  <c:v>130</c:v>
                </c:pt>
                <c:pt idx="4">
                  <c:v>129</c:v>
                </c:pt>
                <c:pt idx="5">
                  <c:v>122</c:v>
                </c:pt>
                <c:pt idx="6">
                  <c:v>122</c:v>
                </c:pt>
                <c:pt idx="7">
                  <c:v>116</c:v>
                </c:pt>
                <c:pt idx="8">
                  <c:v>109</c:v>
                </c:pt>
                <c:pt idx="9">
                  <c:v>103</c:v>
                </c:pt>
                <c:pt idx="10">
                  <c:v>103</c:v>
                </c:pt>
                <c:pt idx="11">
                  <c:v>93</c:v>
                </c:pt>
                <c:pt idx="12">
                  <c:v>90</c:v>
                </c:pt>
                <c:pt idx="13">
                  <c:v>84</c:v>
                </c:pt>
                <c:pt idx="14">
                  <c:v>76</c:v>
                </c:pt>
                <c:pt idx="15">
                  <c:v>68</c:v>
                </c:pt>
                <c:pt idx="16">
                  <c:v>60</c:v>
                </c:pt>
                <c:pt idx="17">
                  <c:v>50</c:v>
                </c:pt>
                <c:pt idx="18">
                  <c:v>44</c:v>
                </c:pt>
                <c:pt idx="19">
                  <c:v>34</c:v>
                </c:pt>
                <c:pt idx="20">
                  <c:v>31</c:v>
                </c:pt>
                <c:pt idx="21">
                  <c:v>28</c:v>
                </c:pt>
                <c:pt idx="22">
                  <c:v>22</c:v>
                </c:pt>
                <c:pt idx="23">
                  <c:v>14</c:v>
                </c:pt>
                <c:pt idx="2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4-4D92-9D05-5EFB832E5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583504"/>
        <c:axId val="2029588400"/>
      </c:lineChart>
      <c:catAx>
        <c:axId val="202958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88400"/>
        <c:crosses val="autoZero"/>
        <c:auto val="1"/>
        <c:lblAlgn val="ctr"/>
        <c:lblOffset val="100"/>
        <c:noMultiLvlLbl val="0"/>
      </c:catAx>
      <c:valAx>
        <c:axId val="20295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8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2'!$I$15:$AC$15</c:f>
              <c:numCache>
                <c:formatCode>dd/mm</c:formatCode>
                <c:ptCount val="21"/>
                <c:pt idx="0">
                  <c:v>45768</c:v>
                </c:pt>
                <c:pt idx="1">
                  <c:v>45769</c:v>
                </c:pt>
                <c:pt idx="2">
                  <c:v>45770</c:v>
                </c:pt>
                <c:pt idx="3">
                  <c:v>45771</c:v>
                </c:pt>
                <c:pt idx="4">
                  <c:v>45772</c:v>
                </c:pt>
                <c:pt idx="5">
                  <c:v>45773</c:v>
                </c:pt>
                <c:pt idx="6">
                  <c:v>45774</c:v>
                </c:pt>
                <c:pt idx="7">
                  <c:v>45775</c:v>
                </c:pt>
                <c:pt idx="8">
                  <c:v>45776</c:v>
                </c:pt>
                <c:pt idx="9">
                  <c:v>45777</c:v>
                </c:pt>
                <c:pt idx="10">
                  <c:v>45778</c:v>
                </c:pt>
                <c:pt idx="11">
                  <c:v>45779</c:v>
                </c:pt>
                <c:pt idx="12">
                  <c:v>45780</c:v>
                </c:pt>
                <c:pt idx="13">
                  <c:v>45781</c:v>
                </c:pt>
                <c:pt idx="14">
                  <c:v>45782</c:v>
                </c:pt>
                <c:pt idx="15">
                  <c:v>45783</c:v>
                </c:pt>
                <c:pt idx="16">
                  <c:v>45784</c:v>
                </c:pt>
                <c:pt idx="17">
                  <c:v>45785</c:v>
                </c:pt>
                <c:pt idx="18">
                  <c:v>45786</c:v>
                </c:pt>
                <c:pt idx="19">
                  <c:v>45787</c:v>
                </c:pt>
                <c:pt idx="20">
                  <c:v>45788</c:v>
                </c:pt>
              </c:numCache>
            </c:numRef>
          </c:cat>
          <c:val>
            <c:numRef>
              <c:f>'Sprint 2'!$I$109:$AC$109</c:f>
              <c:numCache>
                <c:formatCode>General</c:formatCode>
                <c:ptCount val="21"/>
                <c:pt idx="0">
                  <c:v>150</c:v>
                </c:pt>
                <c:pt idx="1">
                  <c:v>142</c:v>
                </c:pt>
                <c:pt idx="2">
                  <c:v>143</c:v>
                </c:pt>
                <c:pt idx="3">
                  <c:v>138</c:v>
                </c:pt>
                <c:pt idx="4">
                  <c:v>136</c:v>
                </c:pt>
                <c:pt idx="5">
                  <c:v>128</c:v>
                </c:pt>
                <c:pt idx="6">
                  <c:v>0</c:v>
                </c:pt>
                <c:pt idx="7">
                  <c:v>121</c:v>
                </c:pt>
                <c:pt idx="8">
                  <c:v>114</c:v>
                </c:pt>
                <c:pt idx="9">
                  <c:v>102</c:v>
                </c:pt>
                <c:pt idx="10">
                  <c:v>102</c:v>
                </c:pt>
                <c:pt idx="11">
                  <c:v>92</c:v>
                </c:pt>
                <c:pt idx="12">
                  <c:v>86</c:v>
                </c:pt>
                <c:pt idx="13">
                  <c:v>79</c:v>
                </c:pt>
                <c:pt idx="14">
                  <c:v>71</c:v>
                </c:pt>
                <c:pt idx="15">
                  <c:v>67</c:v>
                </c:pt>
                <c:pt idx="16">
                  <c:v>62</c:v>
                </c:pt>
                <c:pt idx="17">
                  <c:v>58</c:v>
                </c:pt>
                <c:pt idx="18">
                  <c:v>49</c:v>
                </c:pt>
                <c:pt idx="19">
                  <c:v>44</c:v>
                </c:pt>
                <c:pt idx="2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A-4F95-B475-BD0333B2485A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2'!$I$15:$AC$15</c:f>
              <c:numCache>
                <c:formatCode>dd/mm</c:formatCode>
                <c:ptCount val="21"/>
                <c:pt idx="0">
                  <c:v>45768</c:v>
                </c:pt>
                <c:pt idx="1">
                  <c:v>45769</c:v>
                </c:pt>
                <c:pt idx="2">
                  <c:v>45770</c:v>
                </c:pt>
                <c:pt idx="3">
                  <c:v>45771</c:v>
                </c:pt>
                <c:pt idx="4">
                  <c:v>45772</c:v>
                </c:pt>
                <c:pt idx="5">
                  <c:v>45773</c:v>
                </c:pt>
                <c:pt idx="6">
                  <c:v>45774</c:v>
                </c:pt>
                <c:pt idx="7">
                  <c:v>45775</c:v>
                </c:pt>
                <c:pt idx="8">
                  <c:v>45776</c:v>
                </c:pt>
                <c:pt idx="9">
                  <c:v>45777</c:v>
                </c:pt>
                <c:pt idx="10">
                  <c:v>45778</c:v>
                </c:pt>
                <c:pt idx="11">
                  <c:v>45779</c:v>
                </c:pt>
                <c:pt idx="12">
                  <c:v>45780</c:v>
                </c:pt>
                <c:pt idx="13">
                  <c:v>45781</c:v>
                </c:pt>
                <c:pt idx="14">
                  <c:v>45782</c:v>
                </c:pt>
                <c:pt idx="15">
                  <c:v>45783</c:v>
                </c:pt>
                <c:pt idx="16">
                  <c:v>45784</c:v>
                </c:pt>
                <c:pt idx="17">
                  <c:v>45785</c:v>
                </c:pt>
                <c:pt idx="18">
                  <c:v>45786</c:v>
                </c:pt>
                <c:pt idx="19">
                  <c:v>45787</c:v>
                </c:pt>
                <c:pt idx="20">
                  <c:v>45788</c:v>
                </c:pt>
              </c:numCache>
            </c:numRef>
          </c:cat>
          <c:val>
            <c:numRef>
              <c:f>'Sprint 2'!$I$110:$AC$110</c:f>
              <c:numCache>
                <c:formatCode>General</c:formatCode>
                <c:ptCount val="21"/>
                <c:pt idx="0">
                  <c:v>150</c:v>
                </c:pt>
                <c:pt idx="1">
                  <c:v>140</c:v>
                </c:pt>
                <c:pt idx="2">
                  <c:v>143</c:v>
                </c:pt>
                <c:pt idx="3">
                  <c:v>138</c:v>
                </c:pt>
                <c:pt idx="4">
                  <c:v>136</c:v>
                </c:pt>
                <c:pt idx="5">
                  <c:v>0</c:v>
                </c:pt>
                <c:pt idx="6">
                  <c:v>0</c:v>
                </c:pt>
                <c:pt idx="7">
                  <c:v>120</c:v>
                </c:pt>
                <c:pt idx="8">
                  <c:v>115</c:v>
                </c:pt>
                <c:pt idx="9">
                  <c:v>103</c:v>
                </c:pt>
                <c:pt idx="10">
                  <c:v>102</c:v>
                </c:pt>
                <c:pt idx="11">
                  <c:v>91</c:v>
                </c:pt>
                <c:pt idx="12">
                  <c:v>86</c:v>
                </c:pt>
                <c:pt idx="13">
                  <c:v>78</c:v>
                </c:pt>
                <c:pt idx="14">
                  <c:v>71</c:v>
                </c:pt>
                <c:pt idx="15">
                  <c:v>67</c:v>
                </c:pt>
                <c:pt idx="16">
                  <c:v>62</c:v>
                </c:pt>
                <c:pt idx="17">
                  <c:v>57</c:v>
                </c:pt>
                <c:pt idx="18">
                  <c:v>48</c:v>
                </c:pt>
                <c:pt idx="19">
                  <c:v>46</c:v>
                </c:pt>
                <c:pt idx="2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A-4F95-B475-BD0333B2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594928"/>
        <c:axId val="2029595472"/>
      </c:lineChart>
      <c:dateAx>
        <c:axId val="2029594928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029595472"/>
        <c:crosses val="autoZero"/>
        <c:auto val="1"/>
        <c:lblOffset val="100"/>
        <c:baseTimeUnit val="days"/>
      </c:dateAx>
      <c:valAx>
        <c:axId val="202959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59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118</xdr:row>
      <xdr:rowOff>57149</xdr:rowOff>
    </xdr:from>
    <xdr:to>
      <xdr:col>18</xdr:col>
      <xdr:colOff>285750</xdr:colOff>
      <xdr:row>150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1170214</xdr:colOff>
      <xdr:row>120</xdr:row>
      <xdr:rowOff>29936</xdr:rowOff>
    </xdr:from>
    <xdr:to>
      <xdr:col>16</xdr:col>
      <xdr:colOff>326571</xdr:colOff>
      <xdr:row>133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368832</xdr:colOff>
      <xdr:row>113</xdr:row>
      <xdr:rowOff>9602</xdr:rowOff>
    </xdr:from>
    <xdr:to>
      <xdr:col>12</xdr:col>
      <xdr:colOff>245568</xdr:colOff>
      <xdr:row>134</xdr:row>
      <xdr:rowOff>109496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7"/>
  <sheetViews>
    <sheetView topLeftCell="C10" zoomScale="70" zoomScaleNormal="70" workbookViewId="0">
      <selection activeCell="J31" sqref="J31"/>
    </sheetView>
  </sheetViews>
  <sheetFormatPr defaultColWidth="9.08984375" defaultRowHeight="16.5" x14ac:dyDescent="0.35"/>
  <cols>
    <col min="1" max="1" width="16" style="1" customWidth="1"/>
    <col min="2" max="2" width="20.36328125" style="1" customWidth="1"/>
    <col min="3" max="3" width="55.453125" style="1" customWidth="1"/>
    <col min="4" max="5" width="11" style="1" customWidth="1"/>
    <col min="6" max="6" width="20.54296875" style="1" customWidth="1"/>
    <col min="7" max="8" width="6.08984375" style="1" customWidth="1"/>
    <col min="9" max="9" width="6" style="1" customWidth="1"/>
    <col min="10" max="13" width="6.08984375" style="1" customWidth="1"/>
    <col min="14" max="14" width="6" style="1" customWidth="1"/>
    <col min="15" max="15" width="6.08984375" style="1" customWidth="1"/>
    <col min="16" max="20" width="6" style="1" customWidth="1"/>
    <col min="21" max="23" width="6.08984375" style="1" customWidth="1"/>
    <col min="24" max="24" width="6" style="1" customWidth="1"/>
    <col min="25" max="25" width="6.08984375" style="1" customWidth="1"/>
    <col min="26" max="26" width="6" style="1" customWidth="1"/>
    <col min="27" max="27" width="5.90625" style="1" customWidth="1"/>
    <col min="28" max="28" width="6.08984375" style="1" customWidth="1"/>
    <col min="29" max="31" width="6" style="1" customWidth="1"/>
    <col min="32" max="16384" width="9.08984375" style="1"/>
  </cols>
  <sheetData>
    <row r="1" spans="1:35" ht="33.5" thickBot="1" x14ac:dyDescent="0.4">
      <c r="A1" s="54" t="s">
        <v>3</v>
      </c>
      <c r="B1" s="54"/>
      <c r="C1" s="36" t="s">
        <v>53</v>
      </c>
      <c r="E1" s="10"/>
      <c r="F1" s="11" t="s">
        <v>52</v>
      </c>
    </row>
    <row r="2" spans="1:35" ht="17" thickBot="1" x14ac:dyDescent="0.4">
      <c r="A2" s="54" t="s">
        <v>2</v>
      </c>
      <c r="B2" s="54"/>
      <c r="C2" s="3" t="s">
        <v>5</v>
      </c>
      <c r="E2" s="14"/>
      <c r="F2" s="13" t="s">
        <v>49</v>
      </c>
    </row>
    <row r="3" spans="1:35" ht="17" thickBot="1" x14ac:dyDescent="0.4">
      <c r="A3" s="54" t="s">
        <v>1</v>
      </c>
      <c r="B3" s="54"/>
      <c r="C3" s="37">
        <v>45741</v>
      </c>
      <c r="E3" s="16"/>
      <c r="F3" s="17" t="s">
        <v>47</v>
      </c>
    </row>
    <row r="4" spans="1:35" ht="17.25" customHeight="1" thickBot="1" x14ac:dyDescent="0.4">
      <c r="A4" s="54" t="s">
        <v>0</v>
      </c>
      <c r="B4" s="54"/>
      <c r="C4" s="37">
        <v>45767</v>
      </c>
    </row>
    <row r="5" spans="1:35" ht="16.5" customHeight="1" thickBot="1" x14ac:dyDescent="0.4"/>
    <row r="6" spans="1:35" ht="17" thickBot="1" x14ac:dyDescent="0.4">
      <c r="B6" s="55" t="s">
        <v>6</v>
      </c>
      <c r="C6" s="55"/>
      <c r="D6" s="55"/>
      <c r="E6" s="55"/>
    </row>
    <row r="7" spans="1:35" ht="17" thickBot="1" x14ac:dyDescent="0.4">
      <c r="B7" s="7" t="s">
        <v>7</v>
      </c>
      <c r="C7" s="7" t="s">
        <v>44</v>
      </c>
      <c r="D7" s="7" t="s">
        <v>12</v>
      </c>
      <c r="E7" s="7" t="s">
        <v>43</v>
      </c>
    </row>
    <row r="8" spans="1:35" ht="17" thickBot="1" x14ac:dyDescent="0.4">
      <c r="B8" s="8">
        <v>1</v>
      </c>
      <c r="C8" s="3" t="s">
        <v>64</v>
      </c>
      <c r="D8" s="3">
        <f ca="1">SUMIF($E$16:$F$115,"Thành",$G$16:$G$115)+SUMIF($E$16:$F$115,"All team",$G$16:$G$115)/5+SUMIF($E$16:$F$115,"Thành,Mạnh",$G$16:$G$115)/2</f>
        <v>6.4</v>
      </c>
      <c r="E8" s="3">
        <f ca="1">SUMIF($E$16:$F$115,"Thành",$H$16:$H$115)+SUMIF($E$16:$F$115,"All team",$H$16:$H$115)/5+SUMIF($E$16:$F$115,"Thành,Mạnh",$H$16:$H$115)/2</f>
        <v>7</v>
      </c>
    </row>
    <row r="9" spans="1:35" ht="17" thickBot="1" x14ac:dyDescent="0.4">
      <c r="B9" s="8">
        <v>2</v>
      </c>
      <c r="C9" s="3" t="s">
        <v>65</v>
      </c>
      <c r="D9" s="3">
        <f ca="1">SUMIF($E$16:$F$115,"Mạnh",$G$16:$G$115)+SUMIF($E$16:$F$115,"All team",$G$16:$G$115)/5+SUMIF($E$16:$F$115,"Thành,Mạnh",$G$16:$G$115)/2+SUMIF($E$16:$F$115,"Mạnh,Phương",$G$16:$G$115)/2+SUMIF($E$16:$F$115,"Mạnh,Lộc,Phương,Hoàng",$G$16:$G$115)/4</f>
        <v>6.4</v>
      </c>
      <c r="E9" s="3">
        <f ca="1">SUMIF($E$16:$F$115,"Mạnh",$H$16:$H$115)+SUMIF($E$16:$F$115,"All team",$H$16:$H$115)/5+SUMIF($E$16:$F$115,"Thành,Mạnh",$H$16:$H$115)/2+SUMIF($E$16:$F$115,"Mạnh,Phương",$H$16:$H$115)/2+SUMIF($E$16:$F$115,"Mạnh,Lộc,Phương,Hoàng",$H$16:$H$115)/4</f>
        <v>7</v>
      </c>
    </row>
    <row r="10" spans="1:35" ht="17" thickBot="1" x14ac:dyDescent="0.4">
      <c r="B10" s="8">
        <v>3</v>
      </c>
      <c r="C10" s="3" t="s">
        <v>66</v>
      </c>
      <c r="D10" s="3">
        <f ca="1">SUMIF($E$16:$F$115,"Phương",$G$16:$G$115)+SUMIF($E$16:$F$115,"All team",$G$16:$G$115)/5+SUMIF($E$16:$F$115,"Mạnh,Phương",$G$16:$G$115)/2+SUMIF($E$16:$F$115,"Mạnh,Lộc,Phương,Hoàng",$G$16:$G$115)/4</f>
        <v>6.4</v>
      </c>
      <c r="E10" s="3">
        <f ca="1">SUMIF($E$16:$F$115,"Phương",$H$16:$H$115)+SUMIF($E$16:$F$115,"All team",$H$16:$H$115)/5+SUMIF($E$16:$F$115,"Mạnh,Phương",$H$16:$H$115)/2+SUMIF($E$16:$F$115,"Mạnh,Lộc,Phương,Hoàng",$H$16:$H$115)/4</f>
        <v>7</v>
      </c>
    </row>
    <row r="11" spans="1:35" ht="17" thickBot="1" x14ac:dyDescent="0.4">
      <c r="B11" s="8">
        <v>4</v>
      </c>
      <c r="C11" s="3" t="s">
        <v>67</v>
      </c>
      <c r="D11" s="3">
        <f ca="1">SUMIF($E$16:$F$115,"Lộc",$G$16:$G$115)+SUMIF($E$16:$F$115,"All team",$G$16:$G$115)/5+SUMIF($E$16:$F$115,"Mạnh,Lộc,Phương,Hoàng",$G$16:$G$115)/4</f>
        <v>6.4</v>
      </c>
      <c r="E11" s="3">
        <f ca="1">SUMIF($E$16:$F$115,"Lộc",$H$16:$H$115)+SUMIF($E$16:$F$115,"All team",$H$16:$H$115)/5+SUMIF($E$16:$F$115,"Mạnh,Lộc,Phương,Hoàng",$H$16:$H$115)/4</f>
        <v>7</v>
      </c>
    </row>
    <row r="12" spans="1:35" ht="17" thickBot="1" x14ac:dyDescent="0.4">
      <c r="B12" s="8">
        <v>5</v>
      </c>
      <c r="C12" s="3" t="s">
        <v>68</v>
      </c>
      <c r="D12" s="3">
        <f ca="1">SUMIF($E$16:$F$115,"Hoàng",$G$16:$G$115)+SUMIF($E$16:$F$115,"All team",$G$16:$G$115)/5+SUMIF($E$16:$F$115,"Mạnh,Lộc,Phương,Hoàng",$G$16:$G$115)/4</f>
        <v>6.4</v>
      </c>
      <c r="E12" s="3">
        <f ca="1">SUMIF($E$16:$F$115,"Hoàng",$H$16:$H$115)+SUMIF($E$16:$F$115,"All team",$H$16:$H$115)/5+SUMIF($E$16:$F$115,"Mạnh,Lộc,Phương,Hoàng",$H$16:$H$115)/4</f>
        <v>7</v>
      </c>
    </row>
    <row r="13" spans="1:35" ht="17" thickBot="1" x14ac:dyDescent="0.4">
      <c r="B13" s="55" t="s">
        <v>13</v>
      </c>
      <c r="C13" s="55"/>
      <c r="D13" s="6">
        <f ca="1">SUM(D8:D12)</f>
        <v>32</v>
      </c>
      <c r="E13" s="6">
        <f ca="1">SUM(E8:E12)</f>
        <v>35</v>
      </c>
    </row>
    <row r="15" spans="1:35" ht="62.25" customHeight="1" x14ac:dyDescent="0.35">
      <c r="A15" s="18" t="s">
        <v>8</v>
      </c>
      <c r="B15" s="18" t="s">
        <v>9</v>
      </c>
      <c r="C15" s="56" t="s">
        <v>10</v>
      </c>
      <c r="D15" s="56"/>
      <c r="E15" s="56" t="s">
        <v>11</v>
      </c>
      <c r="F15" s="56"/>
      <c r="G15" s="19" t="s">
        <v>12</v>
      </c>
      <c r="H15" s="19" t="s">
        <v>43</v>
      </c>
      <c r="I15" s="20">
        <v>45741</v>
      </c>
      <c r="J15" s="20">
        <f>I15+1</f>
        <v>45742</v>
      </c>
      <c r="K15" s="20">
        <f t="shared" ref="K15:AF15" si="0">J15+1</f>
        <v>45743</v>
      </c>
      <c r="L15" s="20">
        <f t="shared" si="0"/>
        <v>45744</v>
      </c>
      <c r="M15" s="20">
        <f t="shared" si="0"/>
        <v>45745</v>
      </c>
      <c r="N15" s="20">
        <f t="shared" si="0"/>
        <v>45746</v>
      </c>
      <c r="O15" s="20">
        <f t="shared" si="0"/>
        <v>45747</v>
      </c>
      <c r="P15" s="20">
        <f t="shared" si="0"/>
        <v>45748</v>
      </c>
      <c r="Q15" s="20">
        <f t="shared" si="0"/>
        <v>45749</v>
      </c>
      <c r="R15" s="20">
        <f t="shared" si="0"/>
        <v>45750</v>
      </c>
      <c r="S15" s="20">
        <f t="shared" si="0"/>
        <v>45751</v>
      </c>
      <c r="T15" s="20">
        <f t="shared" si="0"/>
        <v>45752</v>
      </c>
      <c r="U15" s="20">
        <f t="shared" si="0"/>
        <v>45753</v>
      </c>
      <c r="V15" s="20">
        <f t="shared" si="0"/>
        <v>45754</v>
      </c>
      <c r="W15" s="20">
        <f t="shared" si="0"/>
        <v>45755</v>
      </c>
      <c r="X15" s="20">
        <f t="shared" si="0"/>
        <v>45756</v>
      </c>
      <c r="Y15" s="20">
        <f t="shared" si="0"/>
        <v>45757</v>
      </c>
      <c r="Z15" s="20">
        <f t="shared" si="0"/>
        <v>45758</v>
      </c>
      <c r="AA15" s="20">
        <f t="shared" si="0"/>
        <v>45759</v>
      </c>
      <c r="AB15" s="20">
        <f t="shared" si="0"/>
        <v>45760</v>
      </c>
      <c r="AC15" s="20">
        <f t="shared" si="0"/>
        <v>45761</v>
      </c>
      <c r="AD15" s="20">
        <f t="shared" si="0"/>
        <v>45762</v>
      </c>
      <c r="AE15" s="20">
        <f t="shared" si="0"/>
        <v>45763</v>
      </c>
      <c r="AF15" s="20">
        <f t="shared" si="0"/>
        <v>45764</v>
      </c>
      <c r="AG15" s="20">
        <f t="shared" ref="AG15:AI15" si="1">AF15+1</f>
        <v>45765</v>
      </c>
      <c r="AH15" s="20">
        <f t="shared" si="1"/>
        <v>45766</v>
      </c>
      <c r="AI15" s="20">
        <f t="shared" si="1"/>
        <v>45767</v>
      </c>
    </row>
    <row r="16" spans="1:35" x14ac:dyDescent="0.35">
      <c r="A16" s="53" t="s">
        <v>5</v>
      </c>
      <c r="B16" s="50" t="s">
        <v>14</v>
      </c>
      <c r="C16" s="50"/>
      <c r="D16" s="50"/>
      <c r="E16" s="45" t="s">
        <v>42</v>
      </c>
      <c r="F16" s="45"/>
      <c r="G16" s="21">
        <v>4</v>
      </c>
      <c r="H16" s="21">
        <v>4</v>
      </c>
      <c r="I16" s="22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</row>
    <row r="17" spans="1:35" x14ac:dyDescent="0.35">
      <c r="A17" s="53"/>
      <c r="B17" s="50" t="s">
        <v>15</v>
      </c>
      <c r="C17" s="50"/>
      <c r="D17" s="50"/>
      <c r="E17" s="45" t="s">
        <v>183</v>
      </c>
      <c r="F17" s="45"/>
      <c r="G17" s="21">
        <v>4</v>
      </c>
      <c r="H17" s="21">
        <v>4</v>
      </c>
      <c r="I17" s="21">
        <v>4</v>
      </c>
      <c r="J17" s="22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</row>
    <row r="18" spans="1:35" x14ac:dyDescent="0.35">
      <c r="A18" s="53"/>
      <c r="B18" s="50" t="s">
        <v>16</v>
      </c>
      <c r="C18" s="50"/>
      <c r="D18" s="50"/>
      <c r="E18" s="45" t="s">
        <v>184</v>
      </c>
      <c r="F18" s="45"/>
      <c r="G18" s="21">
        <f>H18-K18</f>
        <v>4</v>
      </c>
      <c r="H18" s="21">
        <v>4</v>
      </c>
      <c r="I18" s="21">
        <v>4</v>
      </c>
      <c r="J18" s="22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</row>
    <row r="19" spans="1:35" x14ac:dyDescent="0.35">
      <c r="A19" s="53"/>
      <c r="B19" s="53" t="s">
        <v>18</v>
      </c>
      <c r="C19" s="50" t="s">
        <v>17</v>
      </c>
      <c r="D19" s="50"/>
      <c r="E19" s="45" t="s">
        <v>185</v>
      </c>
      <c r="F19" s="45"/>
      <c r="G19" s="21">
        <v>1</v>
      </c>
      <c r="H19" s="21">
        <v>1</v>
      </c>
      <c r="I19" s="21">
        <v>1</v>
      </c>
      <c r="J19" s="21">
        <v>1</v>
      </c>
      <c r="K19" s="22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</row>
    <row r="20" spans="1:35" x14ac:dyDescent="0.35">
      <c r="A20" s="53"/>
      <c r="B20" s="53"/>
      <c r="C20" s="50" t="s">
        <v>54</v>
      </c>
      <c r="D20" s="50"/>
      <c r="E20" s="45" t="s">
        <v>185</v>
      </c>
      <c r="F20" s="45"/>
      <c r="G20" s="21">
        <v>1</v>
      </c>
      <c r="H20" s="21">
        <v>1</v>
      </c>
      <c r="I20" s="21">
        <v>1</v>
      </c>
      <c r="J20" s="21">
        <v>1</v>
      </c>
      <c r="K20" s="22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</row>
    <row r="21" spans="1:35" x14ac:dyDescent="0.35">
      <c r="A21" s="53"/>
      <c r="B21" s="53"/>
      <c r="C21" s="50" t="s">
        <v>69</v>
      </c>
      <c r="D21" s="50"/>
      <c r="E21" s="45" t="s">
        <v>185</v>
      </c>
      <c r="F21" s="45"/>
      <c r="G21" s="21">
        <v>2</v>
      </c>
      <c r="H21" s="21">
        <v>1</v>
      </c>
      <c r="I21" s="21">
        <v>1</v>
      </c>
      <c r="J21" s="21">
        <v>1</v>
      </c>
      <c r="K21" s="22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</row>
    <row r="22" spans="1:35" x14ac:dyDescent="0.35">
      <c r="A22" s="53"/>
      <c r="B22" s="53"/>
      <c r="C22" s="43"/>
      <c r="D22" s="44"/>
      <c r="E22" s="43"/>
      <c r="F22" s="44"/>
      <c r="G22" s="21"/>
      <c r="H22" s="21"/>
      <c r="I22" s="21"/>
      <c r="J22" s="21"/>
      <c r="K22" s="39">
        <v>1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</row>
    <row r="23" spans="1:35" x14ac:dyDescent="0.35">
      <c r="A23" s="53"/>
      <c r="B23" s="53"/>
      <c r="C23" s="50" t="s">
        <v>70</v>
      </c>
      <c r="D23" s="50"/>
      <c r="E23" s="45" t="s">
        <v>186</v>
      </c>
      <c r="F23" s="45"/>
      <c r="G23" s="21">
        <v>1</v>
      </c>
      <c r="H23" s="21">
        <v>1</v>
      </c>
      <c r="I23" s="21">
        <v>1</v>
      </c>
      <c r="J23" s="21">
        <v>1</v>
      </c>
      <c r="K23" s="22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</row>
    <row r="24" spans="1:35" x14ac:dyDescent="0.35">
      <c r="A24" s="53"/>
      <c r="B24" s="53"/>
      <c r="C24" s="50" t="s">
        <v>71</v>
      </c>
      <c r="D24" s="50"/>
      <c r="E24" s="45" t="s">
        <v>183</v>
      </c>
      <c r="F24" s="45"/>
      <c r="G24" s="21">
        <v>1</v>
      </c>
      <c r="H24" s="21">
        <v>1</v>
      </c>
      <c r="I24" s="21">
        <v>1</v>
      </c>
      <c r="J24" s="21">
        <v>1</v>
      </c>
      <c r="K24" s="22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</row>
    <row r="25" spans="1:35" x14ac:dyDescent="0.35">
      <c r="A25" s="53"/>
      <c r="B25" s="53"/>
      <c r="C25" s="50" t="s">
        <v>72</v>
      </c>
      <c r="D25" s="50"/>
      <c r="E25" s="45" t="s">
        <v>184</v>
      </c>
      <c r="F25" s="45"/>
      <c r="G25" s="21">
        <v>1</v>
      </c>
      <c r="H25" s="21">
        <v>1</v>
      </c>
      <c r="I25" s="21">
        <v>1</v>
      </c>
      <c r="J25" s="21">
        <v>1</v>
      </c>
      <c r="K25" s="22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</row>
    <row r="26" spans="1:35" x14ac:dyDescent="0.35">
      <c r="A26" s="53"/>
      <c r="B26" s="53"/>
      <c r="C26" s="46" t="s">
        <v>73</v>
      </c>
      <c r="D26" s="47"/>
      <c r="E26" s="43" t="s">
        <v>187</v>
      </c>
      <c r="F26" s="44"/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 s="22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</row>
    <row r="27" spans="1:35" x14ac:dyDescent="0.35">
      <c r="A27" s="53"/>
      <c r="B27" s="53"/>
      <c r="C27" s="58" t="s">
        <v>74</v>
      </c>
      <c r="D27" s="59"/>
      <c r="E27" s="43" t="s">
        <v>186</v>
      </c>
      <c r="F27" s="44"/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2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</row>
    <row r="28" spans="1:35" x14ac:dyDescent="0.35">
      <c r="A28" s="53"/>
      <c r="B28" s="53"/>
      <c r="C28" s="46" t="s">
        <v>75</v>
      </c>
      <c r="D28" s="47"/>
      <c r="E28" s="43" t="s">
        <v>183</v>
      </c>
      <c r="F28" s="44"/>
      <c r="G28" s="21">
        <v>1</v>
      </c>
      <c r="H28" s="21"/>
      <c r="I28" s="21"/>
      <c r="J28" s="21"/>
      <c r="K28" s="21">
        <v>1</v>
      </c>
      <c r="L28" s="22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 spans="1:35" x14ac:dyDescent="0.35">
      <c r="A29" s="53"/>
      <c r="B29" s="53"/>
      <c r="C29" s="46" t="s">
        <v>76</v>
      </c>
      <c r="D29" s="47"/>
      <c r="E29" s="43" t="s">
        <v>187</v>
      </c>
      <c r="F29" s="44"/>
      <c r="G29" s="21">
        <v>1</v>
      </c>
      <c r="H29" s="21"/>
      <c r="I29" s="21"/>
      <c r="J29" s="21"/>
      <c r="K29" s="21">
        <v>1</v>
      </c>
      <c r="L29" s="21"/>
      <c r="M29" s="22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</row>
    <row r="30" spans="1:35" x14ac:dyDescent="0.35">
      <c r="A30" s="53"/>
      <c r="B30" s="53"/>
      <c r="C30" s="46" t="s">
        <v>77</v>
      </c>
      <c r="D30" s="47"/>
      <c r="E30" s="43" t="s">
        <v>185</v>
      </c>
      <c r="F30" s="44"/>
      <c r="G30" s="21">
        <v>1</v>
      </c>
      <c r="H30" s="21"/>
      <c r="I30" s="21"/>
      <c r="J30" s="21"/>
      <c r="K30" s="21">
        <v>1</v>
      </c>
      <c r="L30" s="21"/>
      <c r="M30" s="22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</row>
    <row r="31" spans="1:35" x14ac:dyDescent="0.35">
      <c r="A31" s="53"/>
      <c r="B31" s="53"/>
      <c r="C31" s="46" t="s">
        <v>78</v>
      </c>
      <c r="D31" s="47"/>
      <c r="E31" s="43" t="s">
        <v>188</v>
      </c>
      <c r="F31" s="44"/>
      <c r="G31" s="21">
        <v>1</v>
      </c>
      <c r="H31" s="21"/>
      <c r="I31" s="21"/>
      <c r="J31" s="21"/>
      <c r="K31" s="21">
        <v>1</v>
      </c>
      <c r="L31" s="21"/>
      <c r="M31" s="22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</row>
    <row r="32" spans="1:35" x14ac:dyDescent="0.35">
      <c r="A32" s="53"/>
      <c r="B32" s="53"/>
      <c r="C32" s="57" t="s">
        <v>21</v>
      </c>
      <c r="D32" s="57"/>
      <c r="E32" s="45" t="s">
        <v>42</v>
      </c>
      <c r="F32" s="45"/>
      <c r="G32" s="21">
        <v>6</v>
      </c>
      <c r="H32" s="21">
        <v>6</v>
      </c>
      <c r="I32" s="21">
        <v>6</v>
      </c>
      <c r="J32" s="21">
        <v>6</v>
      </c>
      <c r="K32" s="21">
        <v>6</v>
      </c>
      <c r="L32" s="21">
        <v>6</v>
      </c>
      <c r="M32" s="21">
        <v>6</v>
      </c>
      <c r="N32" s="22"/>
      <c r="O32" s="21">
        <v>6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</row>
    <row r="33" spans="1:35" x14ac:dyDescent="0.35">
      <c r="A33" s="53"/>
      <c r="B33" s="53"/>
      <c r="C33" s="50"/>
      <c r="D33" s="50"/>
      <c r="E33" s="45"/>
      <c r="F33" s="45"/>
      <c r="G33" s="21"/>
      <c r="H33" s="21"/>
      <c r="I33" s="21"/>
      <c r="J33" s="21"/>
      <c r="K33" s="21"/>
      <c r="L33" s="21"/>
      <c r="M33" s="21"/>
      <c r="N33" s="23">
        <v>-4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</row>
    <row r="34" spans="1:35" x14ac:dyDescent="0.35">
      <c r="A34" s="53"/>
      <c r="B34" s="67" t="s">
        <v>22</v>
      </c>
      <c r="C34" s="46" t="s">
        <v>19</v>
      </c>
      <c r="D34" s="47"/>
      <c r="E34" s="45" t="s">
        <v>185</v>
      </c>
      <c r="F34" s="45"/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2">
        <v>0</v>
      </c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</row>
    <row r="35" spans="1:35" x14ac:dyDescent="0.35">
      <c r="A35" s="53"/>
      <c r="B35" s="68"/>
      <c r="C35" s="46" t="s">
        <v>55</v>
      </c>
      <c r="D35" s="47"/>
      <c r="E35" s="45" t="s">
        <v>185</v>
      </c>
      <c r="F35" s="45"/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>
        <v>1</v>
      </c>
      <c r="O35" s="22">
        <v>0</v>
      </c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</row>
    <row r="36" spans="1:35" x14ac:dyDescent="0.35">
      <c r="A36" s="53"/>
      <c r="B36" s="68"/>
      <c r="C36" s="46" t="s">
        <v>86</v>
      </c>
      <c r="D36" s="47"/>
      <c r="E36" s="45" t="s">
        <v>185</v>
      </c>
      <c r="F36" s="45"/>
      <c r="G36" s="21">
        <v>1</v>
      </c>
      <c r="H36" s="21">
        <v>1</v>
      </c>
      <c r="I36" s="21">
        <v>1</v>
      </c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22">
        <v>0</v>
      </c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</row>
    <row r="37" spans="1:35" x14ac:dyDescent="0.35">
      <c r="A37" s="53"/>
      <c r="B37" s="68"/>
      <c r="C37" s="51" t="s">
        <v>81</v>
      </c>
      <c r="D37" s="50"/>
      <c r="E37" s="43" t="s">
        <v>186</v>
      </c>
      <c r="F37" s="44"/>
      <c r="G37" s="21">
        <v>1</v>
      </c>
      <c r="H37" s="21">
        <v>1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22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</row>
    <row r="38" spans="1:35" x14ac:dyDescent="0.35">
      <c r="A38" s="53"/>
      <c r="B38" s="68"/>
      <c r="C38" s="50" t="s">
        <v>80</v>
      </c>
      <c r="D38" s="50"/>
      <c r="E38" s="43" t="s">
        <v>183</v>
      </c>
      <c r="F38" s="44"/>
      <c r="G38" s="21">
        <v>1</v>
      </c>
      <c r="H38" s="21">
        <v>1</v>
      </c>
      <c r="I38" s="21">
        <v>1</v>
      </c>
      <c r="J38" s="21">
        <v>1</v>
      </c>
      <c r="K38" s="21">
        <v>1</v>
      </c>
      <c r="L38" s="21">
        <v>1</v>
      </c>
      <c r="M38" s="21">
        <v>1</v>
      </c>
      <c r="N38" s="21">
        <v>1</v>
      </c>
      <c r="O38" s="22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</row>
    <row r="39" spans="1:35" x14ac:dyDescent="0.35">
      <c r="A39" s="53"/>
      <c r="B39" s="68"/>
      <c r="C39" s="50" t="s">
        <v>79</v>
      </c>
      <c r="D39" s="50"/>
      <c r="E39" s="43" t="s">
        <v>188</v>
      </c>
      <c r="F39" s="44"/>
      <c r="G39" s="21">
        <v>1</v>
      </c>
      <c r="H39" s="21">
        <v>1</v>
      </c>
      <c r="I39" s="21">
        <v>1</v>
      </c>
      <c r="J39" s="21">
        <v>1</v>
      </c>
      <c r="K39" s="21">
        <v>1</v>
      </c>
      <c r="L39" s="21">
        <v>1</v>
      </c>
      <c r="M39" s="21">
        <v>1</v>
      </c>
      <c r="N39" s="21">
        <v>1</v>
      </c>
      <c r="O39" s="22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</row>
    <row r="40" spans="1:35" x14ac:dyDescent="0.35">
      <c r="A40" s="53"/>
      <c r="B40" s="68"/>
      <c r="C40" s="50" t="s">
        <v>82</v>
      </c>
      <c r="D40" s="50"/>
      <c r="E40" s="43" t="s">
        <v>187</v>
      </c>
      <c r="F40" s="44"/>
      <c r="G40" s="21">
        <v>1</v>
      </c>
      <c r="H40" s="21">
        <v>1</v>
      </c>
      <c r="I40" s="21">
        <v>1</v>
      </c>
      <c r="J40" s="21">
        <v>1</v>
      </c>
      <c r="K40" s="21">
        <v>1</v>
      </c>
      <c r="L40" s="21">
        <v>1</v>
      </c>
      <c r="M40" s="21">
        <v>1</v>
      </c>
      <c r="N40" s="21">
        <v>1</v>
      </c>
      <c r="O40" s="22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</row>
    <row r="41" spans="1:35" x14ac:dyDescent="0.35">
      <c r="A41" s="53"/>
      <c r="B41" s="68"/>
      <c r="C41" s="50" t="s">
        <v>83</v>
      </c>
      <c r="D41" s="50"/>
      <c r="E41" s="43" t="s">
        <v>186</v>
      </c>
      <c r="F41" s="44"/>
      <c r="G41" s="21">
        <v>1</v>
      </c>
      <c r="H41" s="21">
        <v>1</v>
      </c>
      <c r="I41" s="21">
        <v>1</v>
      </c>
      <c r="J41" s="21">
        <v>1</v>
      </c>
      <c r="K41" s="21">
        <v>1</v>
      </c>
      <c r="L41" s="21">
        <v>1</v>
      </c>
      <c r="M41" s="21">
        <v>1</v>
      </c>
      <c r="N41" s="21">
        <v>1</v>
      </c>
      <c r="O41" s="22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>
        <v>0</v>
      </c>
      <c r="AD41" s="21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</row>
    <row r="42" spans="1:35" x14ac:dyDescent="0.35">
      <c r="A42" s="53"/>
      <c r="B42" s="68"/>
      <c r="C42" s="50" t="s">
        <v>84</v>
      </c>
      <c r="D42" s="50"/>
      <c r="E42" s="43" t="s">
        <v>183</v>
      </c>
      <c r="F42" s="44"/>
      <c r="G42" s="21">
        <v>1</v>
      </c>
      <c r="H42" s="21">
        <v>1</v>
      </c>
      <c r="I42" s="21">
        <v>1</v>
      </c>
      <c r="J42" s="21">
        <v>1</v>
      </c>
      <c r="K42" s="21">
        <v>1</v>
      </c>
      <c r="L42" s="21">
        <v>1</v>
      </c>
      <c r="M42" s="21">
        <v>1</v>
      </c>
      <c r="N42" s="21">
        <v>1</v>
      </c>
      <c r="O42" s="22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</row>
    <row r="43" spans="1:35" x14ac:dyDescent="0.35">
      <c r="A43" s="53"/>
      <c r="B43" s="68"/>
      <c r="C43" s="50" t="s">
        <v>85</v>
      </c>
      <c r="D43" s="50"/>
      <c r="E43" s="43" t="s">
        <v>187</v>
      </c>
      <c r="F43" s="44"/>
      <c r="G43" s="21">
        <v>2</v>
      </c>
      <c r="H43" s="21">
        <v>2</v>
      </c>
      <c r="I43" s="21">
        <v>2</v>
      </c>
      <c r="J43" s="21">
        <v>2</v>
      </c>
      <c r="K43" s="21">
        <v>2</v>
      </c>
      <c r="L43" s="21">
        <v>2</v>
      </c>
      <c r="M43" s="21">
        <v>2</v>
      </c>
      <c r="N43" s="21">
        <v>2</v>
      </c>
      <c r="O43" s="22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</row>
    <row r="44" spans="1:35" x14ac:dyDescent="0.35">
      <c r="A44" s="53"/>
      <c r="B44" s="68"/>
      <c r="C44" s="50" t="s">
        <v>87</v>
      </c>
      <c r="D44" s="50"/>
      <c r="E44" s="43" t="s">
        <v>185</v>
      </c>
      <c r="F44" s="44"/>
      <c r="G44" s="21">
        <v>2</v>
      </c>
      <c r="H44" s="21">
        <v>2</v>
      </c>
      <c r="I44" s="21">
        <v>2</v>
      </c>
      <c r="J44" s="21">
        <v>2</v>
      </c>
      <c r="K44" s="21">
        <v>2</v>
      </c>
      <c r="L44" s="21">
        <v>2</v>
      </c>
      <c r="M44" s="21">
        <v>2</v>
      </c>
      <c r="N44" s="21">
        <v>2</v>
      </c>
      <c r="O44" s="22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</row>
    <row r="45" spans="1:35" x14ac:dyDescent="0.35">
      <c r="A45" s="53"/>
      <c r="B45" s="68"/>
      <c r="C45" s="50" t="s">
        <v>88</v>
      </c>
      <c r="D45" s="50"/>
      <c r="E45" s="43" t="s">
        <v>188</v>
      </c>
      <c r="F45" s="44"/>
      <c r="G45" s="21"/>
      <c r="H45" s="21">
        <v>1</v>
      </c>
      <c r="I45" s="21"/>
      <c r="J45" s="21"/>
      <c r="K45" s="21"/>
      <c r="L45" s="21"/>
      <c r="M45" s="21"/>
      <c r="N45" s="21"/>
      <c r="O45" s="22">
        <v>0</v>
      </c>
      <c r="P45" s="38"/>
      <c r="Q45" s="39">
        <v>1</v>
      </c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</row>
    <row r="46" spans="1:35" x14ac:dyDescent="0.35">
      <c r="A46" s="53"/>
      <c r="B46" s="68"/>
      <c r="C46" s="50" t="s">
        <v>20</v>
      </c>
      <c r="D46" s="50"/>
      <c r="E46" s="43" t="s">
        <v>42</v>
      </c>
      <c r="F46" s="44"/>
      <c r="G46" s="21">
        <v>4</v>
      </c>
      <c r="H46" s="21">
        <v>5</v>
      </c>
      <c r="I46" s="21">
        <v>5</v>
      </c>
      <c r="J46" s="21">
        <v>5</v>
      </c>
      <c r="K46" s="21">
        <v>5</v>
      </c>
      <c r="L46" s="21">
        <v>5</v>
      </c>
      <c r="M46" s="21">
        <v>5</v>
      </c>
      <c r="N46" s="21">
        <v>5</v>
      </c>
      <c r="O46" s="21">
        <v>5</v>
      </c>
      <c r="P46" s="21">
        <v>5</v>
      </c>
      <c r="Q46" s="38">
        <v>4</v>
      </c>
      <c r="R46" s="22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</row>
    <row r="47" spans="1:35" x14ac:dyDescent="0.35">
      <c r="A47" s="53"/>
      <c r="B47" s="69"/>
      <c r="C47" s="50"/>
      <c r="D47" s="50"/>
      <c r="E47" s="45"/>
      <c r="F47" s="45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3">
        <v>-1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</row>
    <row r="48" spans="1:35" x14ac:dyDescent="0.35">
      <c r="A48" s="53"/>
      <c r="B48" s="53" t="s">
        <v>24</v>
      </c>
      <c r="C48" s="51" t="s">
        <v>89</v>
      </c>
      <c r="D48" s="50"/>
      <c r="E48" s="45" t="s">
        <v>185</v>
      </c>
      <c r="F48" s="45"/>
      <c r="G48" s="21">
        <v>2</v>
      </c>
      <c r="H48" s="21">
        <v>2</v>
      </c>
      <c r="I48" s="21">
        <v>2</v>
      </c>
      <c r="J48" s="21">
        <v>2</v>
      </c>
      <c r="K48" s="21">
        <v>2</v>
      </c>
      <c r="L48" s="21">
        <v>2</v>
      </c>
      <c r="M48" s="21">
        <v>2</v>
      </c>
      <c r="N48" s="21">
        <v>2</v>
      </c>
      <c r="O48" s="21">
        <v>2</v>
      </c>
      <c r="P48" s="21">
        <v>2</v>
      </c>
      <c r="Q48" s="21">
        <v>2</v>
      </c>
      <c r="R48" s="22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</row>
    <row r="49" spans="1:35" x14ac:dyDescent="0.35">
      <c r="A49" s="53"/>
      <c r="B49" s="53"/>
      <c r="C49" s="51" t="s">
        <v>91</v>
      </c>
      <c r="D49" s="50"/>
      <c r="E49" s="45" t="s">
        <v>185</v>
      </c>
      <c r="F49" s="45"/>
      <c r="G49" s="21">
        <v>2</v>
      </c>
      <c r="H49" s="21">
        <v>2</v>
      </c>
      <c r="I49" s="21">
        <v>2</v>
      </c>
      <c r="J49" s="21">
        <v>2</v>
      </c>
      <c r="K49" s="21">
        <v>2</v>
      </c>
      <c r="L49" s="21">
        <v>2</v>
      </c>
      <c r="M49" s="21">
        <v>2</v>
      </c>
      <c r="N49" s="21">
        <v>2</v>
      </c>
      <c r="O49" s="21">
        <v>2</v>
      </c>
      <c r="P49" s="21">
        <v>2</v>
      </c>
      <c r="Q49" s="21">
        <v>2</v>
      </c>
      <c r="R49" s="22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</row>
    <row r="50" spans="1:35" x14ac:dyDescent="0.35">
      <c r="A50" s="53"/>
      <c r="B50" s="53"/>
      <c r="C50" s="51" t="s">
        <v>92</v>
      </c>
      <c r="D50" s="50"/>
      <c r="E50" s="45" t="s">
        <v>185</v>
      </c>
      <c r="F50" s="45"/>
      <c r="G50" s="21">
        <v>3</v>
      </c>
      <c r="H50" s="21">
        <v>2</v>
      </c>
      <c r="I50" s="21">
        <v>2</v>
      </c>
      <c r="J50" s="21">
        <v>2</v>
      </c>
      <c r="K50" s="21">
        <v>2</v>
      </c>
      <c r="L50" s="21">
        <v>2</v>
      </c>
      <c r="M50" s="21">
        <v>2</v>
      </c>
      <c r="N50" s="21">
        <v>2</v>
      </c>
      <c r="O50" s="21">
        <v>2</v>
      </c>
      <c r="P50" s="21">
        <v>2</v>
      </c>
      <c r="Q50" s="21">
        <v>2</v>
      </c>
      <c r="R50" s="21">
        <v>2</v>
      </c>
      <c r="S50" s="22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</row>
    <row r="51" spans="1:35" x14ac:dyDescent="0.35">
      <c r="A51" s="53"/>
      <c r="B51" s="53"/>
      <c r="C51" s="50"/>
      <c r="D51" s="50"/>
      <c r="E51" s="45"/>
      <c r="F51" s="45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4">
        <v>1</v>
      </c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</row>
    <row r="52" spans="1:35" x14ac:dyDescent="0.35">
      <c r="A52" s="53"/>
      <c r="B52" s="53"/>
      <c r="C52" s="51" t="s">
        <v>90</v>
      </c>
      <c r="D52" s="50"/>
      <c r="E52" s="45" t="s">
        <v>185</v>
      </c>
      <c r="F52" s="45"/>
      <c r="G52" s="21">
        <v>3</v>
      </c>
      <c r="H52" s="21">
        <v>2</v>
      </c>
      <c r="I52" s="21">
        <v>2</v>
      </c>
      <c r="J52" s="21">
        <v>2</v>
      </c>
      <c r="K52" s="21">
        <v>2</v>
      </c>
      <c r="L52" s="21">
        <v>2</v>
      </c>
      <c r="M52" s="21">
        <v>2</v>
      </c>
      <c r="N52" s="21">
        <v>2</v>
      </c>
      <c r="O52" s="21">
        <v>2</v>
      </c>
      <c r="P52" s="21">
        <v>2</v>
      </c>
      <c r="Q52" s="21">
        <v>2</v>
      </c>
      <c r="R52" s="21">
        <v>2</v>
      </c>
      <c r="S52" s="22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</row>
    <row r="53" spans="1:35" x14ac:dyDescent="0.35">
      <c r="A53" s="53"/>
      <c r="B53" s="53"/>
      <c r="C53" s="50"/>
      <c r="D53" s="50"/>
      <c r="E53" s="45"/>
      <c r="F53" s="45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4">
        <v>1</v>
      </c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</row>
    <row r="54" spans="1:35" x14ac:dyDescent="0.35">
      <c r="A54" s="53"/>
      <c r="B54" s="53"/>
      <c r="C54" s="50" t="s">
        <v>93</v>
      </c>
      <c r="D54" s="50"/>
      <c r="E54" s="45" t="s">
        <v>185</v>
      </c>
      <c r="F54" s="45"/>
      <c r="G54" s="21">
        <v>1</v>
      </c>
      <c r="H54" s="21">
        <v>2</v>
      </c>
      <c r="I54" s="21">
        <v>2</v>
      </c>
      <c r="J54" s="21">
        <v>2</v>
      </c>
      <c r="K54" s="21">
        <v>2</v>
      </c>
      <c r="L54" s="21">
        <v>2</v>
      </c>
      <c r="M54" s="21">
        <v>2</v>
      </c>
      <c r="N54" s="21">
        <v>2</v>
      </c>
      <c r="O54" s="21">
        <v>2</v>
      </c>
      <c r="P54" s="21">
        <v>2</v>
      </c>
      <c r="Q54" s="21">
        <v>2</v>
      </c>
      <c r="R54" s="21">
        <v>2</v>
      </c>
      <c r="S54" s="21">
        <v>1</v>
      </c>
      <c r="T54" s="22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</row>
    <row r="55" spans="1:35" x14ac:dyDescent="0.35">
      <c r="A55" s="53"/>
      <c r="B55" s="53"/>
      <c r="C55" s="50"/>
      <c r="D55" s="50"/>
      <c r="E55" s="45"/>
      <c r="F55" s="45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3">
        <v>1</v>
      </c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</row>
    <row r="56" spans="1:35" x14ac:dyDescent="0.35">
      <c r="A56" s="53"/>
      <c r="B56" s="53"/>
      <c r="C56" s="50" t="s">
        <v>94</v>
      </c>
      <c r="D56" s="50"/>
      <c r="E56" s="45" t="s">
        <v>185</v>
      </c>
      <c r="F56" s="45"/>
      <c r="G56" s="21">
        <v>5</v>
      </c>
      <c r="H56" s="21">
        <v>4</v>
      </c>
      <c r="I56" s="21">
        <v>4</v>
      </c>
      <c r="J56" s="21">
        <v>4</v>
      </c>
      <c r="K56" s="21">
        <v>4</v>
      </c>
      <c r="L56" s="21">
        <v>4</v>
      </c>
      <c r="M56" s="21">
        <v>4</v>
      </c>
      <c r="N56" s="21">
        <v>4</v>
      </c>
      <c r="O56" s="21">
        <v>4</v>
      </c>
      <c r="P56" s="21">
        <v>4</v>
      </c>
      <c r="Q56" s="21">
        <v>4</v>
      </c>
      <c r="R56" s="21">
        <v>4</v>
      </c>
      <c r="S56" s="21">
        <v>4</v>
      </c>
      <c r="T56" s="22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</row>
    <row r="57" spans="1:35" x14ac:dyDescent="0.35">
      <c r="A57" s="53"/>
      <c r="B57" s="53"/>
      <c r="C57" s="50"/>
      <c r="D57" s="50"/>
      <c r="E57" s="45"/>
      <c r="F57" s="45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4">
        <v>1</v>
      </c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</row>
    <row r="58" spans="1:35" x14ac:dyDescent="0.35">
      <c r="A58" s="53"/>
      <c r="B58" s="53"/>
      <c r="C58" s="51" t="s">
        <v>95</v>
      </c>
      <c r="D58" s="50"/>
      <c r="E58" s="45" t="s">
        <v>186</v>
      </c>
      <c r="F58" s="45"/>
      <c r="G58" s="21">
        <v>2</v>
      </c>
      <c r="H58" s="21">
        <v>2</v>
      </c>
      <c r="I58" s="21">
        <v>2</v>
      </c>
      <c r="J58" s="21">
        <v>2</v>
      </c>
      <c r="K58" s="21">
        <v>2</v>
      </c>
      <c r="L58" s="21">
        <v>2</v>
      </c>
      <c r="M58" s="21">
        <v>2</v>
      </c>
      <c r="N58" s="21">
        <v>2</v>
      </c>
      <c r="O58" s="21">
        <v>2</v>
      </c>
      <c r="P58" s="21">
        <v>2</v>
      </c>
      <c r="Q58" s="21">
        <v>2</v>
      </c>
      <c r="R58" s="21">
        <v>2</v>
      </c>
      <c r="S58" s="21">
        <v>2</v>
      </c>
      <c r="T58" s="21">
        <v>2</v>
      </c>
      <c r="U58" s="22">
        <v>0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>
        <v>0</v>
      </c>
      <c r="AH58" s="21">
        <v>0</v>
      </c>
      <c r="AI58" s="21">
        <v>0</v>
      </c>
    </row>
    <row r="59" spans="1:35" x14ac:dyDescent="0.35">
      <c r="A59" s="53"/>
      <c r="B59" s="53"/>
      <c r="C59" s="51" t="s">
        <v>96</v>
      </c>
      <c r="D59" s="50"/>
      <c r="E59" s="45" t="s">
        <v>186</v>
      </c>
      <c r="F59" s="45"/>
      <c r="G59" s="21">
        <v>2</v>
      </c>
      <c r="H59" s="21">
        <v>2</v>
      </c>
      <c r="I59" s="21">
        <v>2</v>
      </c>
      <c r="J59" s="21">
        <v>2</v>
      </c>
      <c r="K59" s="21">
        <v>2</v>
      </c>
      <c r="L59" s="21">
        <v>2</v>
      </c>
      <c r="M59" s="21">
        <v>2</v>
      </c>
      <c r="N59" s="21">
        <v>2</v>
      </c>
      <c r="O59" s="21">
        <v>2</v>
      </c>
      <c r="P59" s="21">
        <v>2</v>
      </c>
      <c r="Q59" s="21">
        <v>2</v>
      </c>
      <c r="R59" s="21">
        <v>2</v>
      </c>
      <c r="S59" s="21">
        <v>2</v>
      </c>
      <c r="T59" s="21">
        <v>2</v>
      </c>
      <c r="U59" s="22">
        <v>0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>
        <v>0</v>
      </c>
      <c r="AH59" s="21">
        <v>0</v>
      </c>
      <c r="AI59" s="21">
        <v>0</v>
      </c>
    </row>
    <row r="60" spans="1:35" x14ac:dyDescent="0.35">
      <c r="A60" s="53"/>
      <c r="B60" s="53"/>
      <c r="C60" s="51" t="s">
        <v>97</v>
      </c>
      <c r="D60" s="50"/>
      <c r="E60" s="43" t="s">
        <v>183</v>
      </c>
      <c r="F60" s="44"/>
      <c r="G60" s="21">
        <v>4</v>
      </c>
      <c r="H60" s="21">
        <v>4</v>
      </c>
      <c r="I60" s="21">
        <v>4</v>
      </c>
      <c r="J60" s="21">
        <v>4</v>
      </c>
      <c r="K60" s="21">
        <v>4</v>
      </c>
      <c r="L60" s="21">
        <v>4</v>
      </c>
      <c r="M60" s="21">
        <v>4</v>
      </c>
      <c r="N60" s="21">
        <v>4</v>
      </c>
      <c r="O60" s="21">
        <v>4</v>
      </c>
      <c r="P60" s="21">
        <v>4</v>
      </c>
      <c r="Q60" s="21">
        <v>4</v>
      </c>
      <c r="R60" s="21">
        <v>4</v>
      </c>
      <c r="S60" s="21">
        <v>4</v>
      </c>
      <c r="T60" s="21">
        <v>4</v>
      </c>
      <c r="U60" s="21">
        <v>2</v>
      </c>
      <c r="V60" s="22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>
        <v>0</v>
      </c>
      <c r="AH60" s="21">
        <v>0</v>
      </c>
      <c r="AI60" s="21">
        <v>0</v>
      </c>
    </row>
    <row r="61" spans="1:35" x14ac:dyDescent="0.35">
      <c r="A61" s="53"/>
      <c r="B61" s="53"/>
      <c r="C61" s="51" t="s">
        <v>98</v>
      </c>
      <c r="D61" s="50"/>
      <c r="E61" s="43" t="s">
        <v>183</v>
      </c>
      <c r="F61" s="44"/>
      <c r="G61" s="21">
        <v>4</v>
      </c>
      <c r="H61" s="21">
        <v>4</v>
      </c>
      <c r="I61" s="21">
        <v>4</v>
      </c>
      <c r="J61" s="21">
        <v>4</v>
      </c>
      <c r="K61" s="21">
        <v>4</v>
      </c>
      <c r="L61" s="21">
        <v>4</v>
      </c>
      <c r="M61" s="21">
        <v>4</v>
      </c>
      <c r="N61" s="21">
        <v>4</v>
      </c>
      <c r="O61" s="21">
        <v>4</v>
      </c>
      <c r="P61" s="21">
        <v>4</v>
      </c>
      <c r="Q61" s="21">
        <v>4</v>
      </c>
      <c r="R61" s="21">
        <v>4</v>
      </c>
      <c r="S61" s="21">
        <v>4</v>
      </c>
      <c r="T61" s="21">
        <v>4</v>
      </c>
      <c r="U61" s="21">
        <v>2</v>
      </c>
      <c r="V61" s="22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>
        <v>0</v>
      </c>
      <c r="AH61" s="21">
        <v>0</v>
      </c>
      <c r="AI61" s="21">
        <v>0</v>
      </c>
    </row>
    <row r="62" spans="1:35" x14ac:dyDescent="0.35">
      <c r="A62" s="53"/>
      <c r="B62" s="53"/>
      <c r="C62" s="51" t="s">
        <v>99</v>
      </c>
      <c r="D62" s="50"/>
      <c r="E62" s="43" t="s">
        <v>188</v>
      </c>
      <c r="F62" s="44"/>
      <c r="G62" s="21"/>
      <c r="H62" s="21">
        <v>4</v>
      </c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2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</row>
    <row r="63" spans="1:35" x14ac:dyDescent="0.35">
      <c r="A63" s="53"/>
      <c r="B63" s="53"/>
      <c r="C63" s="51" t="s">
        <v>100</v>
      </c>
      <c r="D63" s="50"/>
      <c r="E63" s="43" t="s">
        <v>188</v>
      </c>
      <c r="F63" s="44"/>
      <c r="G63" s="21"/>
      <c r="H63" s="21">
        <v>2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2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</row>
    <row r="64" spans="1:35" x14ac:dyDescent="0.35">
      <c r="A64" s="53"/>
      <c r="B64" s="53"/>
      <c r="C64" s="51" t="s">
        <v>101</v>
      </c>
      <c r="D64" s="50"/>
      <c r="E64" s="43" t="s">
        <v>189</v>
      </c>
      <c r="F64" s="44"/>
      <c r="G64" s="21"/>
      <c r="H64" s="21">
        <v>4</v>
      </c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2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</row>
    <row r="65" spans="1:35" x14ac:dyDescent="0.35">
      <c r="A65" s="53"/>
      <c r="B65" s="53"/>
      <c r="C65" s="51" t="s">
        <v>102</v>
      </c>
      <c r="D65" s="50"/>
      <c r="E65" s="43" t="s">
        <v>187</v>
      </c>
      <c r="F65" s="44"/>
      <c r="G65" s="21"/>
      <c r="H65" s="21">
        <v>2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2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</row>
    <row r="66" spans="1:35" x14ac:dyDescent="0.35">
      <c r="A66" s="53"/>
      <c r="B66" s="53"/>
      <c r="C66" s="51" t="s">
        <v>103</v>
      </c>
      <c r="D66" s="50"/>
      <c r="E66" s="43" t="s">
        <v>186</v>
      </c>
      <c r="F66" s="44"/>
      <c r="G66" s="21"/>
      <c r="H66" s="21">
        <v>2</v>
      </c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2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</row>
    <row r="67" spans="1:35" x14ac:dyDescent="0.35">
      <c r="A67" s="53"/>
      <c r="B67" s="53"/>
      <c r="C67" s="51" t="s">
        <v>104</v>
      </c>
      <c r="D67" s="50"/>
      <c r="E67" s="43" t="s">
        <v>186</v>
      </c>
      <c r="F67" s="44"/>
      <c r="G67" s="21"/>
      <c r="H67" s="21">
        <v>2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2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</row>
    <row r="68" spans="1:35" x14ac:dyDescent="0.35">
      <c r="A68" s="53"/>
      <c r="B68" s="53"/>
      <c r="C68" s="51" t="s">
        <v>105</v>
      </c>
      <c r="D68" s="50"/>
      <c r="E68" s="45" t="s">
        <v>183</v>
      </c>
      <c r="F68" s="45"/>
      <c r="G68" s="21">
        <v>4</v>
      </c>
      <c r="H68" s="21">
        <v>2</v>
      </c>
      <c r="I68" s="21">
        <v>4</v>
      </c>
      <c r="J68" s="21">
        <v>4</v>
      </c>
      <c r="K68" s="21">
        <v>4</v>
      </c>
      <c r="L68" s="21">
        <v>4</v>
      </c>
      <c r="M68" s="21">
        <v>4</v>
      </c>
      <c r="N68" s="21">
        <v>4</v>
      </c>
      <c r="O68" s="21">
        <v>4</v>
      </c>
      <c r="P68" s="21">
        <v>4</v>
      </c>
      <c r="Q68" s="21">
        <v>4</v>
      </c>
      <c r="R68" s="21">
        <v>4</v>
      </c>
      <c r="S68" s="21">
        <v>4</v>
      </c>
      <c r="T68" s="21">
        <v>4</v>
      </c>
      <c r="U68" s="21">
        <v>4</v>
      </c>
      <c r="V68" s="21">
        <v>2</v>
      </c>
      <c r="W68" s="22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</row>
    <row r="69" spans="1:35" x14ac:dyDescent="0.35">
      <c r="A69" s="53"/>
      <c r="B69" s="53"/>
      <c r="C69" s="51" t="s">
        <v>106</v>
      </c>
      <c r="D69" s="50"/>
      <c r="E69" s="45" t="s">
        <v>183</v>
      </c>
      <c r="F69" s="45"/>
      <c r="G69" s="21">
        <v>4</v>
      </c>
      <c r="H69" s="21">
        <v>2</v>
      </c>
      <c r="I69" s="21">
        <v>4</v>
      </c>
      <c r="J69" s="21">
        <v>4</v>
      </c>
      <c r="K69" s="21">
        <v>4</v>
      </c>
      <c r="L69" s="21">
        <v>4</v>
      </c>
      <c r="M69" s="21">
        <v>4</v>
      </c>
      <c r="N69" s="21">
        <v>4</v>
      </c>
      <c r="O69" s="21">
        <v>4</v>
      </c>
      <c r="P69" s="21">
        <v>4</v>
      </c>
      <c r="Q69" s="21">
        <v>4</v>
      </c>
      <c r="R69" s="21">
        <v>4</v>
      </c>
      <c r="S69" s="21">
        <v>4</v>
      </c>
      <c r="T69" s="21">
        <v>4</v>
      </c>
      <c r="U69" s="21">
        <v>4</v>
      </c>
      <c r="V69" s="21">
        <v>2</v>
      </c>
      <c r="W69" s="22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</row>
    <row r="70" spans="1:35" x14ac:dyDescent="0.35">
      <c r="A70" s="53"/>
      <c r="B70" s="53"/>
      <c r="C70" s="51" t="s">
        <v>107</v>
      </c>
      <c r="D70" s="50"/>
      <c r="E70" s="45" t="s">
        <v>187</v>
      </c>
      <c r="F70" s="45"/>
      <c r="G70" s="21">
        <v>4</v>
      </c>
      <c r="H70" s="21">
        <v>2</v>
      </c>
      <c r="I70" s="21">
        <v>4</v>
      </c>
      <c r="J70" s="21">
        <v>4</v>
      </c>
      <c r="K70" s="21">
        <v>4</v>
      </c>
      <c r="L70" s="21">
        <v>4</v>
      </c>
      <c r="M70" s="21">
        <v>4</v>
      </c>
      <c r="N70" s="21">
        <v>4</v>
      </c>
      <c r="O70" s="21">
        <v>4</v>
      </c>
      <c r="P70" s="21">
        <v>4</v>
      </c>
      <c r="Q70" s="21">
        <v>4</v>
      </c>
      <c r="R70" s="21">
        <v>4</v>
      </c>
      <c r="S70" s="21">
        <v>4</v>
      </c>
      <c r="T70" s="21">
        <v>4</v>
      </c>
      <c r="U70" s="21">
        <v>4</v>
      </c>
      <c r="V70" s="21">
        <v>4</v>
      </c>
      <c r="W70" s="21">
        <v>2</v>
      </c>
      <c r="X70" s="22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>
        <v>0</v>
      </c>
      <c r="AH70" s="21">
        <v>0</v>
      </c>
      <c r="AI70" s="21">
        <v>0</v>
      </c>
    </row>
    <row r="71" spans="1:35" x14ac:dyDescent="0.35">
      <c r="A71" s="53"/>
      <c r="B71" s="53"/>
      <c r="C71" s="51" t="s">
        <v>108</v>
      </c>
      <c r="D71" s="50"/>
      <c r="E71" s="45" t="s">
        <v>187</v>
      </c>
      <c r="F71" s="45"/>
      <c r="G71" s="21">
        <v>4</v>
      </c>
      <c r="H71" s="21">
        <v>2</v>
      </c>
      <c r="I71" s="21">
        <v>4</v>
      </c>
      <c r="J71" s="21">
        <v>4</v>
      </c>
      <c r="K71" s="21">
        <v>4</v>
      </c>
      <c r="L71" s="21">
        <v>4</v>
      </c>
      <c r="M71" s="21">
        <v>4</v>
      </c>
      <c r="N71" s="21">
        <v>4</v>
      </c>
      <c r="O71" s="21">
        <v>4</v>
      </c>
      <c r="P71" s="21">
        <v>4</v>
      </c>
      <c r="Q71" s="21">
        <v>4</v>
      </c>
      <c r="R71" s="21">
        <v>4</v>
      </c>
      <c r="S71" s="21">
        <v>4</v>
      </c>
      <c r="T71" s="21">
        <v>4</v>
      </c>
      <c r="U71" s="21">
        <v>4</v>
      </c>
      <c r="V71" s="21">
        <v>4</v>
      </c>
      <c r="W71" s="21">
        <v>2</v>
      </c>
      <c r="X71" s="22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0</v>
      </c>
      <c r="AG71" s="21">
        <v>0</v>
      </c>
      <c r="AH71" s="21">
        <v>0</v>
      </c>
      <c r="AI71" s="21">
        <v>0</v>
      </c>
    </row>
    <row r="72" spans="1:35" x14ac:dyDescent="0.35">
      <c r="A72" s="53"/>
      <c r="B72" s="53"/>
      <c r="C72" s="51" t="s">
        <v>109</v>
      </c>
      <c r="D72" s="50"/>
      <c r="E72" s="43" t="s">
        <v>190</v>
      </c>
      <c r="F72" s="44"/>
      <c r="G72" s="21">
        <v>2</v>
      </c>
      <c r="H72" s="21">
        <v>2</v>
      </c>
      <c r="I72" s="21">
        <v>2</v>
      </c>
      <c r="J72" s="21">
        <v>2</v>
      </c>
      <c r="K72" s="21">
        <v>2</v>
      </c>
      <c r="L72" s="21">
        <v>2</v>
      </c>
      <c r="M72" s="21">
        <v>2</v>
      </c>
      <c r="N72" s="21">
        <v>2</v>
      </c>
      <c r="O72" s="21">
        <v>2</v>
      </c>
      <c r="P72" s="21">
        <v>2</v>
      </c>
      <c r="Q72" s="21">
        <v>2</v>
      </c>
      <c r="R72" s="21">
        <v>2</v>
      </c>
      <c r="S72" s="21">
        <v>2</v>
      </c>
      <c r="T72" s="21">
        <v>2</v>
      </c>
      <c r="U72" s="21">
        <v>2</v>
      </c>
      <c r="V72" s="21">
        <v>2</v>
      </c>
      <c r="W72" s="21">
        <v>2</v>
      </c>
      <c r="X72" s="22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</row>
    <row r="73" spans="1:35" x14ac:dyDescent="0.35">
      <c r="A73" s="53"/>
      <c r="B73" s="53"/>
      <c r="C73" s="51" t="s">
        <v>110</v>
      </c>
      <c r="D73" s="50"/>
      <c r="E73" s="43" t="s">
        <v>185</v>
      </c>
      <c r="F73" s="44"/>
      <c r="G73" s="21">
        <v>2</v>
      </c>
      <c r="H73" s="21">
        <v>2</v>
      </c>
      <c r="I73" s="21">
        <v>2</v>
      </c>
      <c r="J73" s="21">
        <v>2</v>
      </c>
      <c r="K73" s="21">
        <v>2</v>
      </c>
      <c r="L73" s="21">
        <v>2</v>
      </c>
      <c r="M73" s="21">
        <v>2</v>
      </c>
      <c r="N73" s="21">
        <v>2</v>
      </c>
      <c r="O73" s="21">
        <v>2</v>
      </c>
      <c r="P73" s="21">
        <v>2</v>
      </c>
      <c r="Q73" s="21">
        <v>2</v>
      </c>
      <c r="R73" s="21">
        <v>2</v>
      </c>
      <c r="S73" s="21">
        <v>2</v>
      </c>
      <c r="T73" s="21">
        <v>2</v>
      </c>
      <c r="U73" s="21">
        <v>2</v>
      </c>
      <c r="V73" s="21">
        <v>2</v>
      </c>
      <c r="W73" s="21">
        <v>2</v>
      </c>
      <c r="X73" s="22">
        <v>0</v>
      </c>
      <c r="Y73" s="21">
        <v>0</v>
      </c>
      <c r="Z73" s="21">
        <v>0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21">
        <v>0</v>
      </c>
      <c r="AG73" s="21">
        <v>0</v>
      </c>
      <c r="AH73" s="21">
        <v>0</v>
      </c>
      <c r="AI73" s="21">
        <v>0</v>
      </c>
    </row>
    <row r="74" spans="1:35" x14ac:dyDescent="0.35">
      <c r="A74" s="53"/>
      <c r="B74" s="53"/>
      <c r="C74" s="51" t="s">
        <v>111</v>
      </c>
      <c r="D74" s="50"/>
      <c r="E74" s="43" t="s">
        <v>188</v>
      </c>
      <c r="F74" s="44"/>
      <c r="G74" s="21"/>
      <c r="H74" s="21">
        <v>1</v>
      </c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2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</row>
    <row r="75" spans="1:35" x14ac:dyDescent="0.35">
      <c r="A75" s="53"/>
      <c r="B75" s="53"/>
      <c r="C75" s="51" t="s">
        <v>112</v>
      </c>
      <c r="D75" s="50"/>
      <c r="E75" s="43" t="s">
        <v>188</v>
      </c>
      <c r="F75" s="44"/>
      <c r="G75" s="21"/>
      <c r="H75" s="21">
        <v>1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2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</row>
    <row r="76" spans="1:35" x14ac:dyDescent="0.35">
      <c r="A76" s="53"/>
      <c r="B76" s="53"/>
      <c r="C76" s="50" t="s">
        <v>23</v>
      </c>
      <c r="D76" s="50"/>
      <c r="E76" s="60" t="s">
        <v>42</v>
      </c>
      <c r="F76" s="60"/>
      <c r="G76" s="21">
        <v>8</v>
      </c>
      <c r="H76" s="21">
        <v>10</v>
      </c>
      <c r="I76" s="21">
        <v>10</v>
      </c>
      <c r="J76" s="21">
        <v>10</v>
      </c>
      <c r="K76" s="21">
        <v>10</v>
      </c>
      <c r="L76" s="21">
        <v>10</v>
      </c>
      <c r="M76" s="21">
        <v>10</v>
      </c>
      <c r="N76" s="21">
        <v>10</v>
      </c>
      <c r="O76" s="21">
        <v>10</v>
      </c>
      <c r="P76" s="21">
        <v>10</v>
      </c>
      <c r="Q76" s="21">
        <v>10</v>
      </c>
      <c r="R76" s="21">
        <v>10</v>
      </c>
      <c r="S76" s="21">
        <v>10</v>
      </c>
      <c r="T76" s="21">
        <v>10</v>
      </c>
      <c r="U76" s="21">
        <v>10</v>
      </c>
      <c r="V76" s="21">
        <v>10</v>
      </c>
      <c r="W76" s="21">
        <v>10</v>
      </c>
      <c r="X76" s="21">
        <v>8</v>
      </c>
      <c r="Y76" s="22">
        <v>0</v>
      </c>
      <c r="Z76" s="21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>
        <v>0</v>
      </c>
      <c r="AG76" s="21">
        <v>0</v>
      </c>
      <c r="AH76" s="21">
        <v>0</v>
      </c>
      <c r="AI76" s="21">
        <v>0</v>
      </c>
    </row>
    <row r="77" spans="1:35" x14ac:dyDescent="0.35">
      <c r="A77" s="53"/>
      <c r="B77" s="53"/>
      <c r="C77" s="45"/>
      <c r="D77" s="45"/>
      <c r="E77" s="45"/>
      <c r="F77" s="45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3">
        <v>2</v>
      </c>
      <c r="Z77" s="21"/>
      <c r="AA77" s="21"/>
      <c r="AB77" s="21"/>
      <c r="AC77" s="21"/>
      <c r="AD77" s="21"/>
      <c r="AE77" s="21"/>
      <c r="AF77" s="21"/>
      <c r="AG77" s="21"/>
      <c r="AH77" s="21"/>
      <c r="AI77" s="21"/>
    </row>
    <row r="78" spans="1:35" x14ac:dyDescent="0.35">
      <c r="A78" s="53"/>
      <c r="B78" s="53" t="s">
        <v>26</v>
      </c>
      <c r="C78" s="50" t="s">
        <v>25</v>
      </c>
      <c r="D78" s="50"/>
      <c r="E78" s="45" t="s">
        <v>185</v>
      </c>
      <c r="F78" s="45"/>
      <c r="G78" s="21">
        <v>1</v>
      </c>
      <c r="H78" s="21">
        <v>1</v>
      </c>
      <c r="I78" s="21">
        <v>1</v>
      </c>
      <c r="J78" s="21">
        <v>1</v>
      </c>
      <c r="K78" s="21">
        <v>1</v>
      </c>
      <c r="L78" s="21">
        <v>1</v>
      </c>
      <c r="M78" s="21">
        <v>1</v>
      </c>
      <c r="N78" s="21">
        <v>1</v>
      </c>
      <c r="O78" s="21">
        <v>1</v>
      </c>
      <c r="P78" s="21">
        <v>1</v>
      </c>
      <c r="Q78" s="21">
        <v>1</v>
      </c>
      <c r="R78" s="21">
        <v>1</v>
      </c>
      <c r="S78" s="21">
        <v>1</v>
      </c>
      <c r="T78" s="21">
        <v>1</v>
      </c>
      <c r="U78" s="21">
        <v>1</v>
      </c>
      <c r="V78" s="21">
        <v>1</v>
      </c>
      <c r="W78" s="21">
        <v>1</v>
      </c>
      <c r="X78" s="21">
        <v>1</v>
      </c>
      <c r="Y78" s="21">
        <v>1</v>
      </c>
      <c r="Z78" s="22">
        <v>0</v>
      </c>
      <c r="AA78" s="21">
        <v>0</v>
      </c>
      <c r="AB78" s="21">
        <v>0</v>
      </c>
      <c r="AC78" s="21">
        <v>0</v>
      </c>
      <c r="AD78" s="21">
        <v>0</v>
      </c>
      <c r="AE78" s="21">
        <v>0</v>
      </c>
      <c r="AF78" s="21">
        <v>0</v>
      </c>
      <c r="AG78" s="21">
        <v>0</v>
      </c>
      <c r="AH78" s="21">
        <v>0</v>
      </c>
      <c r="AI78" s="21">
        <v>0</v>
      </c>
    </row>
    <row r="79" spans="1:35" x14ac:dyDescent="0.35">
      <c r="A79" s="53"/>
      <c r="B79" s="53"/>
      <c r="C79" s="50" t="s">
        <v>61</v>
      </c>
      <c r="D79" s="50"/>
      <c r="E79" s="45" t="s">
        <v>185</v>
      </c>
      <c r="F79" s="45"/>
      <c r="G79" s="21">
        <v>1</v>
      </c>
      <c r="H79" s="21">
        <v>1</v>
      </c>
      <c r="I79" s="21">
        <v>1</v>
      </c>
      <c r="J79" s="21">
        <v>1</v>
      </c>
      <c r="K79" s="21">
        <v>1</v>
      </c>
      <c r="L79" s="21">
        <v>1</v>
      </c>
      <c r="M79" s="21">
        <v>1</v>
      </c>
      <c r="N79" s="21">
        <v>1</v>
      </c>
      <c r="O79" s="21">
        <v>1</v>
      </c>
      <c r="P79" s="21">
        <v>1</v>
      </c>
      <c r="Q79" s="21">
        <v>1</v>
      </c>
      <c r="R79" s="21">
        <v>1</v>
      </c>
      <c r="S79" s="21">
        <v>1</v>
      </c>
      <c r="T79" s="21">
        <v>1</v>
      </c>
      <c r="U79" s="21">
        <v>1</v>
      </c>
      <c r="V79" s="21">
        <v>1</v>
      </c>
      <c r="W79" s="21">
        <v>1</v>
      </c>
      <c r="X79" s="21">
        <v>1</v>
      </c>
      <c r="Y79" s="21">
        <v>1</v>
      </c>
      <c r="Z79" s="22">
        <v>0</v>
      </c>
      <c r="AA79" s="21">
        <v>0</v>
      </c>
      <c r="AB79" s="21">
        <v>0</v>
      </c>
      <c r="AC79" s="21">
        <v>0</v>
      </c>
      <c r="AD79" s="21">
        <v>0</v>
      </c>
      <c r="AE79" s="21">
        <v>0</v>
      </c>
      <c r="AF79" s="21">
        <v>0</v>
      </c>
      <c r="AG79" s="21">
        <v>0</v>
      </c>
      <c r="AH79" s="21">
        <v>0</v>
      </c>
      <c r="AI79" s="21">
        <v>0</v>
      </c>
    </row>
    <row r="80" spans="1:35" x14ac:dyDescent="0.35">
      <c r="A80" s="53"/>
      <c r="B80" s="53"/>
      <c r="C80" s="50" t="s">
        <v>113</v>
      </c>
      <c r="D80" s="50"/>
      <c r="E80" s="45" t="s">
        <v>185</v>
      </c>
      <c r="F80" s="45"/>
      <c r="G80" s="21">
        <v>1</v>
      </c>
      <c r="H80" s="21">
        <v>1</v>
      </c>
      <c r="I80" s="21">
        <v>1</v>
      </c>
      <c r="J80" s="21">
        <v>1</v>
      </c>
      <c r="K80" s="21">
        <v>1</v>
      </c>
      <c r="L80" s="21">
        <v>1</v>
      </c>
      <c r="M80" s="21">
        <v>1</v>
      </c>
      <c r="N80" s="21">
        <v>1</v>
      </c>
      <c r="O80" s="21">
        <v>1</v>
      </c>
      <c r="P80" s="21">
        <v>1</v>
      </c>
      <c r="Q80" s="21">
        <v>1</v>
      </c>
      <c r="R80" s="21">
        <v>1</v>
      </c>
      <c r="S80" s="21">
        <v>1</v>
      </c>
      <c r="T80" s="21">
        <v>1</v>
      </c>
      <c r="U80" s="21">
        <v>1</v>
      </c>
      <c r="V80" s="21">
        <v>1</v>
      </c>
      <c r="W80" s="21">
        <v>1</v>
      </c>
      <c r="X80" s="21">
        <v>1</v>
      </c>
      <c r="Y80" s="21">
        <v>1</v>
      </c>
      <c r="Z80" s="22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0</v>
      </c>
      <c r="AF80" s="21">
        <v>0</v>
      </c>
      <c r="AG80" s="21">
        <v>0</v>
      </c>
      <c r="AH80" s="21">
        <v>0</v>
      </c>
      <c r="AI80" s="21">
        <v>0</v>
      </c>
    </row>
    <row r="81" spans="1:35" x14ac:dyDescent="0.35">
      <c r="A81" s="53"/>
      <c r="B81" s="53"/>
      <c r="C81" s="50" t="s">
        <v>114</v>
      </c>
      <c r="D81" s="50"/>
      <c r="E81" s="43" t="s">
        <v>186</v>
      </c>
      <c r="F81" s="44"/>
      <c r="G81" s="21">
        <v>1</v>
      </c>
      <c r="H81" s="21">
        <v>1</v>
      </c>
      <c r="I81" s="21">
        <v>1</v>
      </c>
      <c r="J81" s="21">
        <v>1</v>
      </c>
      <c r="K81" s="21">
        <v>1</v>
      </c>
      <c r="L81" s="21">
        <v>1</v>
      </c>
      <c r="M81" s="21">
        <v>1</v>
      </c>
      <c r="N81" s="21">
        <v>1</v>
      </c>
      <c r="O81" s="21">
        <v>1</v>
      </c>
      <c r="P81" s="21">
        <v>1</v>
      </c>
      <c r="Q81" s="21">
        <v>1</v>
      </c>
      <c r="R81" s="21">
        <v>1</v>
      </c>
      <c r="S81" s="21">
        <v>1</v>
      </c>
      <c r="T81" s="21">
        <v>1</v>
      </c>
      <c r="U81" s="21">
        <v>1</v>
      </c>
      <c r="V81" s="21">
        <v>1</v>
      </c>
      <c r="W81" s="21">
        <v>1</v>
      </c>
      <c r="X81" s="21">
        <v>1</v>
      </c>
      <c r="Y81" s="21">
        <v>1</v>
      </c>
      <c r="Z81" s="22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</row>
    <row r="82" spans="1:35" x14ac:dyDescent="0.35">
      <c r="A82" s="53"/>
      <c r="B82" s="53"/>
      <c r="C82" s="50" t="s">
        <v>115</v>
      </c>
      <c r="D82" s="50"/>
      <c r="E82" s="43" t="s">
        <v>183</v>
      </c>
      <c r="F82" s="44"/>
      <c r="G82" s="21">
        <v>1</v>
      </c>
      <c r="H82" s="21">
        <v>1</v>
      </c>
      <c r="I82" s="21">
        <v>1</v>
      </c>
      <c r="J82" s="21">
        <v>1</v>
      </c>
      <c r="K82" s="21">
        <v>1</v>
      </c>
      <c r="L82" s="21">
        <v>1</v>
      </c>
      <c r="M82" s="21">
        <v>1</v>
      </c>
      <c r="N82" s="21">
        <v>1</v>
      </c>
      <c r="O82" s="21">
        <v>1</v>
      </c>
      <c r="P82" s="21">
        <v>1</v>
      </c>
      <c r="Q82" s="21">
        <v>1</v>
      </c>
      <c r="R82" s="21">
        <v>1</v>
      </c>
      <c r="S82" s="21">
        <v>1</v>
      </c>
      <c r="T82" s="21">
        <v>1</v>
      </c>
      <c r="U82" s="21">
        <v>1</v>
      </c>
      <c r="V82" s="21">
        <v>1</v>
      </c>
      <c r="W82" s="21">
        <v>1</v>
      </c>
      <c r="X82" s="21">
        <v>1</v>
      </c>
      <c r="Y82" s="21">
        <v>1</v>
      </c>
      <c r="Z82" s="22">
        <v>0</v>
      </c>
      <c r="AA82" s="21">
        <v>0</v>
      </c>
      <c r="AB82" s="21">
        <v>0</v>
      </c>
      <c r="AC82" s="21">
        <v>0</v>
      </c>
      <c r="AD82" s="21">
        <v>0</v>
      </c>
      <c r="AE82" s="21">
        <v>0</v>
      </c>
      <c r="AF82" s="21">
        <v>0</v>
      </c>
      <c r="AG82" s="21">
        <v>0</v>
      </c>
      <c r="AH82" s="21">
        <v>0</v>
      </c>
      <c r="AI82" s="21">
        <v>0</v>
      </c>
    </row>
    <row r="83" spans="1:35" x14ac:dyDescent="0.35">
      <c r="A83" s="53"/>
      <c r="B83" s="53"/>
      <c r="C83" s="46" t="s">
        <v>116</v>
      </c>
      <c r="D83" s="47"/>
      <c r="E83" s="43" t="s">
        <v>188</v>
      </c>
      <c r="F83" s="44"/>
      <c r="G83" s="21"/>
      <c r="H83" s="21">
        <v>1</v>
      </c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2"/>
      <c r="AA83" s="21"/>
      <c r="AB83" s="21"/>
      <c r="AC83" s="21"/>
      <c r="AD83" s="21"/>
      <c r="AE83" s="21"/>
      <c r="AF83" s="21"/>
      <c r="AG83" s="21"/>
      <c r="AH83" s="21"/>
      <c r="AI83" s="21"/>
    </row>
    <row r="84" spans="1:35" x14ac:dyDescent="0.35">
      <c r="A84" s="53"/>
      <c r="B84" s="53"/>
      <c r="C84" s="46" t="s">
        <v>117</v>
      </c>
      <c r="D84" s="47"/>
      <c r="E84" s="43" t="s">
        <v>187</v>
      </c>
      <c r="F84" s="44"/>
      <c r="G84" s="21"/>
      <c r="H84" s="21">
        <v>1</v>
      </c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2"/>
      <c r="AA84" s="21"/>
      <c r="AB84" s="21"/>
      <c r="AC84" s="21"/>
      <c r="AD84" s="21"/>
      <c r="AE84" s="21"/>
      <c r="AF84" s="21"/>
      <c r="AG84" s="21"/>
      <c r="AH84" s="21"/>
      <c r="AI84" s="21"/>
    </row>
    <row r="85" spans="1:35" x14ac:dyDescent="0.35">
      <c r="A85" s="53"/>
      <c r="B85" s="53"/>
      <c r="C85" s="50" t="s">
        <v>118</v>
      </c>
      <c r="D85" s="50"/>
      <c r="E85" s="43" t="s">
        <v>186</v>
      </c>
      <c r="F85" s="44"/>
      <c r="G85" s="21"/>
      <c r="H85" s="21">
        <v>1</v>
      </c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2"/>
      <c r="AA85" s="21"/>
      <c r="AB85" s="21"/>
      <c r="AC85" s="21"/>
      <c r="AD85" s="21"/>
      <c r="AE85" s="21"/>
      <c r="AF85" s="21"/>
      <c r="AG85" s="21"/>
      <c r="AH85" s="21"/>
      <c r="AI85" s="21"/>
    </row>
    <row r="86" spans="1:35" x14ac:dyDescent="0.35">
      <c r="A86" s="53"/>
      <c r="B86" s="53"/>
      <c r="C86" s="46" t="s">
        <v>119</v>
      </c>
      <c r="D86" s="47"/>
      <c r="E86" s="43" t="s">
        <v>183</v>
      </c>
      <c r="F86" s="44"/>
      <c r="G86" s="21">
        <v>1</v>
      </c>
      <c r="H86" s="21">
        <v>1</v>
      </c>
      <c r="I86" s="21">
        <v>1</v>
      </c>
      <c r="J86" s="21">
        <v>1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1">
        <v>1</v>
      </c>
      <c r="R86" s="21">
        <v>1</v>
      </c>
      <c r="S86" s="21">
        <v>1</v>
      </c>
      <c r="T86" s="21">
        <v>1</v>
      </c>
      <c r="U86" s="21">
        <v>1</v>
      </c>
      <c r="V86" s="21">
        <v>1</v>
      </c>
      <c r="W86" s="21">
        <v>1</v>
      </c>
      <c r="X86" s="21">
        <v>1</v>
      </c>
      <c r="Y86" s="21">
        <v>1</v>
      </c>
      <c r="Z86" s="22">
        <v>0</v>
      </c>
      <c r="AA86" s="21">
        <v>0</v>
      </c>
      <c r="AB86" s="21">
        <v>0</v>
      </c>
      <c r="AC86" s="21">
        <v>0</v>
      </c>
      <c r="AD86" s="21">
        <v>0</v>
      </c>
      <c r="AE86" s="21">
        <v>0</v>
      </c>
      <c r="AF86" s="21">
        <v>0</v>
      </c>
      <c r="AG86" s="21">
        <v>0</v>
      </c>
      <c r="AH86" s="21">
        <v>0</v>
      </c>
      <c r="AI86" s="21">
        <v>0</v>
      </c>
    </row>
    <row r="87" spans="1:35" x14ac:dyDescent="0.35">
      <c r="A87" s="53"/>
      <c r="B87" s="53"/>
      <c r="C87" s="46" t="s">
        <v>120</v>
      </c>
      <c r="D87" s="47"/>
      <c r="E87" s="43" t="s">
        <v>187</v>
      </c>
      <c r="F87" s="44"/>
      <c r="G87" s="21">
        <v>1</v>
      </c>
      <c r="H87" s="21">
        <v>1</v>
      </c>
      <c r="I87" s="21">
        <v>1</v>
      </c>
      <c r="J87" s="21">
        <v>1</v>
      </c>
      <c r="K87" s="21">
        <v>1</v>
      </c>
      <c r="L87" s="21">
        <v>1</v>
      </c>
      <c r="M87" s="21">
        <v>1</v>
      </c>
      <c r="N87" s="21">
        <v>1</v>
      </c>
      <c r="O87" s="21">
        <v>1</v>
      </c>
      <c r="P87" s="21">
        <v>1</v>
      </c>
      <c r="Q87" s="21">
        <v>1</v>
      </c>
      <c r="R87" s="21">
        <v>1</v>
      </c>
      <c r="S87" s="21">
        <v>1</v>
      </c>
      <c r="T87" s="21">
        <v>1</v>
      </c>
      <c r="U87" s="21">
        <v>1</v>
      </c>
      <c r="V87" s="21">
        <v>1</v>
      </c>
      <c r="W87" s="21">
        <v>1</v>
      </c>
      <c r="X87" s="21">
        <v>1</v>
      </c>
      <c r="Y87" s="21">
        <v>1</v>
      </c>
      <c r="Z87" s="22">
        <v>0</v>
      </c>
      <c r="AA87" s="21">
        <v>0</v>
      </c>
      <c r="AB87" s="21">
        <v>0</v>
      </c>
      <c r="AC87" s="21">
        <v>0</v>
      </c>
      <c r="AD87" s="21">
        <v>0</v>
      </c>
      <c r="AE87" s="21">
        <v>0</v>
      </c>
      <c r="AF87" s="21">
        <v>0</v>
      </c>
      <c r="AG87" s="21">
        <v>0</v>
      </c>
      <c r="AH87" s="21">
        <v>0</v>
      </c>
      <c r="AI87" s="21">
        <v>0</v>
      </c>
    </row>
    <row r="88" spans="1:35" x14ac:dyDescent="0.35">
      <c r="A88" s="53"/>
      <c r="B88" s="53"/>
      <c r="C88" s="46" t="s">
        <v>121</v>
      </c>
      <c r="D88" s="47"/>
      <c r="E88" s="43" t="s">
        <v>185</v>
      </c>
      <c r="F88" s="44"/>
      <c r="G88" s="21"/>
      <c r="H88" s="21">
        <v>1</v>
      </c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2"/>
      <c r="AA88" s="21"/>
      <c r="AB88" s="21"/>
      <c r="AC88" s="21"/>
      <c r="AD88" s="21"/>
      <c r="AE88" s="21"/>
      <c r="AF88" s="21"/>
      <c r="AG88" s="21"/>
      <c r="AH88" s="21"/>
      <c r="AI88" s="21"/>
    </row>
    <row r="89" spans="1:35" x14ac:dyDescent="0.35">
      <c r="A89" s="53"/>
      <c r="B89" s="53"/>
      <c r="C89" s="50" t="s">
        <v>122</v>
      </c>
      <c r="D89" s="50"/>
      <c r="E89" s="43" t="s">
        <v>188</v>
      </c>
      <c r="F89" s="44"/>
      <c r="G89" s="21">
        <v>1</v>
      </c>
      <c r="H89" s="21">
        <v>1</v>
      </c>
      <c r="I89" s="21">
        <v>1</v>
      </c>
      <c r="J89" s="21">
        <v>1</v>
      </c>
      <c r="K89" s="21">
        <v>1</v>
      </c>
      <c r="L89" s="21">
        <v>1</v>
      </c>
      <c r="M89" s="21">
        <v>1</v>
      </c>
      <c r="N89" s="21">
        <v>1</v>
      </c>
      <c r="O89" s="21">
        <v>1</v>
      </c>
      <c r="P89" s="21">
        <v>1</v>
      </c>
      <c r="Q89" s="21">
        <v>1</v>
      </c>
      <c r="R89" s="21">
        <v>1</v>
      </c>
      <c r="S89" s="21">
        <v>1</v>
      </c>
      <c r="T89" s="21">
        <v>1</v>
      </c>
      <c r="U89" s="21">
        <v>1</v>
      </c>
      <c r="V89" s="21">
        <v>1</v>
      </c>
      <c r="W89" s="21">
        <v>1</v>
      </c>
      <c r="X89" s="21">
        <v>1</v>
      </c>
      <c r="Y89" s="21">
        <v>1</v>
      </c>
      <c r="Z89" s="22">
        <v>0</v>
      </c>
      <c r="AA89" s="21">
        <v>0</v>
      </c>
      <c r="AB89" s="21">
        <v>0</v>
      </c>
      <c r="AC89" s="21">
        <v>0</v>
      </c>
      <c r="AD89" s="21">
        <v>0</v>
      </c>
      <c r="AE89" s="21">
        <v>0</v>
      </c>
      <c r="AF89" s="21">
        <v>0</v>
      </c>
      <c r="AG89" s="21">
        <v>0</v>
      </c>
      <c r="AH89" s="21">
        <v>0</v>
      </c>
      <c r="AI89" s="21">
        <v>0</v>
      </c>
    </row>
    <row r="90" spans="1:35" x14ac:dyDescent="0.35">
      <c r="A90" s="53"/>
      <c r="B90" s="53" t="s">
        <v>28</v>
      </c>
      <c r="C90" s="50" t="s">
        <v>27</v>
      </c>
      <c r="D90" s="50"/>
      <c r="E90" s="45" t="s">
        <v>185</v>
      </c>
      <c r="F90" s="45"/>
      <c r="G90" s="21">
        <v>1</v>
      </c>
      <c r="H90" s="21">
        <v>1</v>
      </c>
      <c r="I90" s="21">
        <v>1</v>
      </c>
      <c r="J90" s="21">
        <v>1</v>
      </c>
      <c r="K90" s="21">
        <v>1</v>
      </c>
      <c r="L90" s="21">
        <v>1</v>
      </c>
      <c r="M90" s="21">
        <v>1</v>
      </c>
      <c r="N90" s="21">
        <v>1</v>
      </c>
      <c r="O90" s="21">
        <v>1</v>
      </c>
      <c r="P90" s="21">
        <v>1</v>
      </c>
      <c r="Q90" s="21">
        <v>1</v>
      </c>
      <c r="R90" s="21">
        <v>1</v>
      </c>
      <c r="S90" s="21">
        <v>1</v>
      </c>
      <c r="T90" s="21">
        <v>1</v>
      </c>
      <c r="U90" s="21">
        <v>1</v>
      </c>
      <c r="V90" s="21">
        <v>1</v>
      </c>
      <c r="W90" s="21">
        <v>1</v>
      </c>
      <c r="X90" s="21">
        <v>1</v>
      </c>
      <c r="Y90" s="21">
        <v>1</v>
      </c>
      <c r="Z90" s="21">
        <v>1</v>
      </c>
      <c r="AA90" s="22">
        <v>0</v>
      </c>
      <c r="AB90" s="21">
        <v>0</v>
      </c>
      <c r="AC90" s="21">
        <v>0</v>
      </c>
      <c r="AD90" s="21">
        <v>0</v>
      </c>
      <c r="AE90" s="21">
        <v>0</v>
      </c>
      <c r="AF90" s="21">
        <v>0</v>
      </c>
      <c r="AG90" s="21">
        <v>0</v>
      </c>
      <c r="AH90" s="21">
        <v>0</v>
      </c>
      <c r="AI90" s="21">
        <v>0</v>
      </c>
    </row>
    <row r="91" spans="1:35" x14ac:dyDescent="0.35">
      <c r="A91" s="53"/>
      <c r="B91" s="53"/>
      <c r="C91" s="50" t="s">
        <v>62</v>
      </c>
      <c r="D91" s="50"/>
      <c r="E91" s="45" t="s">
        <v>185</v>
      </c>
      <c r="F91" s="45"/>
      <c r="G91" s="21">
        <v>1</v>
      </c>
      <c r="H91" s="21">
        <v>1</v>
      </c>
      <c r="I91" s="21">
        <v>1</v>
      </c>
      <c r="J91" s="21">
        <v>1</v>
      </c>
      <c r="K91" s="21">
        <v>1</v>
      </c>
      <c r="L91" s="21">
        <v>1</v>
      </c>
      <c r="M91" s="21">
        <v>1</v>
      </c>
      <c r="N91" s="21">
        <v>1</v>
      </c>
      <c r="O91" s="21">
        <v>1</v>
      </c>
      <c r="P91" s="21">
        <v>1</v>
      </c>
      <c r="Q91" s="21">
        <v>1</v>
      </c>
      <c r="R91" s="21">
        <v>1</v>
      </c>
      <c r="S91" s="21">
        <v>1</v>
      </c>
      <c r="T91" s="21">
        <v>1</v>
      </c>
      <c r="U91" s="21">
        <v>1</v>
      </c>
      <c r="V91" s="21">
        <v>1</v>
      </c>
      <c r="W91" s="21">
        <v>1</v>
      </c>
      <c r="X91" s="21">
        <v>1</v>
      </c>
      <c r="Y91" s="21">
        <v>1</v>
      </c>
      <c r="Z91" s="21">
        <v>1</v>
      </c>
      <c r="AA91" s="22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</row>
    <row r="92" spans="1:35" x14ac:dyDescent="0.35">
      <c r="A92" s="53"/>
      <c r="B92" s="53"/>
      <c r="C92" s="50" t="s">
        <v>123</v>
      </c>
      <c r="D92" s="50"/>
      <c r="E92" s="45" t="s">
        <v>185</v>
      </c>
      <c r="F92" s="45"/>
      <c r="G92" s="21">
        <v>1</v>
      </c>
      <c r="H92" s="21">
        <v>1</v>
      </c>
      <c r="I92" s="21">
        <v>1</v>
      </c>
      <c r="J92" s="21">
        <v>1</v>
      </c>
      <c r="K92" s="21">
        <v>1</v>
      </c>
      <c r="L92" s="21">
        <v>1</v>
      </c>
      <c r="M92" s="21">
        <v>1</v>
      </c>
      <c r="N92" s="21">
        <v>1</v>
      </c>
      <c r="O92" s="21">
        <v>1</v>
      </c>
      <c r="P92" s="21">
        <v>1</v>
      </c>
      <c r="Q92" s="21">
        <v>1</v>
      </c>
      <c r="R92" s="21">
        <v>1</v>
      </c>
      <c r="S92" s="21">
        <v>1</v>
      </c>
      <c r="T92" s="21">
        <v>1</v>
      </c>
      <c r="U92" s="21">
        <v>1</v>
      </c>
      <c r="V92" s="21">
        <v>1</v>
      </c>
      <c r="W92" s="21">
        <v>1</v>
      </c>
      <c r="X92" s="21">
        <v>1</v>
      </c>
      <c r="Y92" s="21">
        <v>1</v>
      </c>
      <c r="Z92" s="21">
        <v>1</v>
      </c>
      <c r="AA92" s="22">
        <v>0</v>
      </c>
      <c r="AB92" s="21">
        <v>0</v>
      </c>
      <c r="AC92" s="21">
        <v>0</v>
      </c>
      <c r="AD92" s="21">
        <v>0</v>
      </c>
      <c r="AE92" s="21">
        <v>0</v>
      </c>
      <c r="AF92" s="21">
        <v>0</v>
      </c>
      <c r="AG92" s="21">
        <v>0</v>
      </c>
      <c r="AH92" s="21">
        <v>0</v>
      </c>
      <c r="AI92" s="21">
        <v>0</v>
      </c>
    </row>
    <row r="93" spans="1:35" x14ac:dyDescent="0.35">
      <c r="A93" s="53"/>
      <c r="B93" s="53"/>
      <c r="C93" s="50" t="s">
        <v>124</v>
      </c>
      <c r="D93" s="50"/>
      <c r="E93" s="43" t="s">
        <v>186</v>
      </c>
      <c r="F93" s="44"/>
      <c r="G93" s="21">
        <v>1</v>
      </c>
      <c r="H93" s="21">
        <v>1</v>
      </c>
      <c r="I93" s="21">
        <v>1</v>
      </c>
      <c r="J93" s="21">
        <v>1</v>
      </c>
      <c r="K93" s="21">
        <v>1</v>
      </c>
      <c r="L93" s="21">
        <v>1</v>
      </c>
      <c r="M93" s="21">
        <v>1</v>
      </c>
      <c r="N93" s="21">
        <v>1</v>
      </c>
      <c r="O93" s="21">
        <v>1</v>
      </c>
      <c r="P93" s="21">
        <v>1</v>
      </c>
      <c r="Q93" s="21">
        <v>1</v>
      </c>
      <c r="R93" s="21">
        <v>1</v>
      </c>
      <c r="S93" s="21">
        <v>1</v>
      </c>
      <c r="T93" s="21">
        <v>1</v>
      </c>
      <c r="U93" s="21">
        <v>1</v>
      </c>
      <c r="V93" s="21">
        <v>1</v>
      </c>
      <c r="W93" s="21">
        <v>1</v>
      </c>
      <c r="X93" s="21">
        <v>1</v>
      </c>
      <c r="Y93" s="21">
        <v>1</v>
      </c>
      <c r="Z93" s="21">
        <v>1</v>
      </c>
      <c r="AA93" s="21">
        <v>1</v>
      </c>
      <c r="AB93" s="22">
        <v>0</v>
      </c>
      <c r="AC93" s="21">
        <v>0</v>
      </c>
      <c r="AD93" s="21">
        <v>0</v>
      </c>
      <c r="AE93" s="21">
        <v>0</v>
      </c>
      <c r="AF93" s="21">
        <v>0</v>
      </c>
      <c r="AG93" s="21">
        <v>0</v>
      </c>
      <c r="AH93" s="21">
        <v>0</v>
      </c>
      <c r="AI93" s="21">
        <v>0</v>
      </c>
    </row>
    <row r="94" spans="1:35" x14ac:dyDescent="0.35">
      <c r="A94" s="53"/>
      <c r="B94" s="53"/>
      <c r="C94" s="46" t="s">
        <v>125</v>
      </c>
      <c r="D94" s="47"/>
      <c r="E94" s="43" t="s">
        <v>183</v>
      </c>
      <c r="F94" s="44"/>
      <c r="G94" s="21"/>
      <c r="H94" s="21">
        <v>1</v>
      </c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2"/>
      <c r="AC94" s="21"/>
      <c r="AD94" s="21"/>
      <c r="AE94" s="21"/>
      <c r="AF94" s="21"/>
      <c r="AG94" s="21"/>
      <c r="AH94" s="21"/>
      <c r="AI94" s="21"/>
    </row>
    <row r="95" spans="1:35" x14ac:dyDescent="0.35">
      <c r="A95" s="53"/>
      <c r="B95" s="53"/>
      <c r="C95" s="46" t="s">
        <v>126</v>
      </c>
      <c r="D95" s="47"/>
      <c r="E95" s="43" t="s">
        <v>188</v>
      </c>
      <c r="F95" s="44"/>
      <c r="G95" s="21"/>
      <c r="H95" s="21">
        <v>2</v>
      </c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2"/>
      <c r="AC95" s="21"/>
      <c r="AD95" s="21"/>
      <c r="AE95" s="21"/>
      <c r="AF95" s="21"/>
      <c r="AG95" s="21"/>
      <c r="AH95" s="21"/>
      <c r="AI95" s="21"/>
    </row>
    <row r="96" spans="1:35" x14ac:dyDescent="0.35">
      <c r="A96" s="53"/>
      <c r="B96" s="53"/>
      <c r="C96" s="46" t="s">
        <v>127</v>
      </c>
      <c r="D96" s="47"/>
      <c r="E96" s="43" t="s">
        <v>187</v>
      </c>
      <c r="F96" s="44"/>
      <c r="G96" s="21"/>
      <c r="H96" s="21">
        <v>1</v>
      </c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2"/>
      <c r="AC96" s="21"/>
      <c r="AD96" s="21"/>
      <c r="AE96" s="21"/>
      <c r="AF96" s="21"/>
      <c r="AG96" s="21"/>
      <c r="AH96" s="21"/>
      <c r="AI96" s="21"/>
    </row>
    <row r="97" spans="1:35" x14ac:dyDescent="0.35">
      <c r="A97" s="53"/>
      <c r="B97" s="53"/>
      <c r="C97" s="46" t="s">
        <v>128</v>
      </c>
      <c r="D97" s="47"/>
      <c r="E97" s="43" t="s">
        <v>186</v>
      </c>
      <c r="F97" s="44"/>
      <c r="G97" s="21"/>
      <c r="H97" s="21">
        <v>1</v>
      </c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2"/>
      <c r="AC97" s="21"/>
      <c r="AD97" s="21"/>
      <c r="AE97" s="21"/>
      <c r="AF97" s="21"/>
      <c r="AG97" s="21"/>
      <c r="AH97" s="21"/>
      <c r="AI97" s="21"/>
    </row>
    <row r="98" spans="1:35" x14ac:dyDescent="0.35">
      <c r="A98" s="53"/>
      <c r="B98" s="53"/>
      <c r="C98" s="48" t="s">
        <v>129</v>
      </c>
      <c r="D98" s="49"/>
      <c r="E98" s="43" t="s">
        <v>183</v>
      </c>
      <c r="F98" s="44"/>
      <c r="G98" s="21">
        <v>1</v>
      </c>
      <c r="H98" s="21">
        <v>2</v>
      </c>
      <c r="I98" s="21">
        <v>1</v>
      </c>
      <c r="J98" s="21">
        <v>1</v>
      </c>
      <c r="K98" s="21">
        <v>1</v>
      </c>
      <c r="L98" s="21">
        <v>1</v>
      </c>
      <c r="M98" s="21">
        <v>1</v>
      </c>
      <c r="N98" s="21">
        <v>1</v>
      </c>
      <c r="O98" s="21">
        <v>1</v>
      </c>
      <c r="P98" s="21">
        <v>1</v>
      </c>
      <c r="Q98" s="21">
        <v>1</v>
      </c>
      <c r="R98" s="21">
        <v>1</v>
      </c>
      <c r="S98" s="21">
        <v>1</v>
      </c>
      <c r="T98" s="21">
        <v>1</v>
      </c>
      <c r="U98" s="21">
        <v>1</v>
      </c>
      <c r="V98" s="21">
        <v>1</v>
      </c>
      <c r="W98" s="21">
        <v>1</v>
      </c>
      <c r="X98" s="21">
        <v>1</v>
      </c>
      <c r="Y98" s="21">
        <v>1</v>
      </c>
      <c r="Z98" s="21">
        <v>1</v>
      </c>
      <c r="AA98" s="21">
        <v>1</v>
      </c>
      <c r="AB98" s="22">
        <v>0</v>
      </c>
      <c r="AC98" s="21">
        <v>0</v>
      </c>
      <c r="AD98" s="21">
        <v>0</v>
      </c>
      <c r="AE98" s="21">
        <v>0</v>
      </c>
      <c r="AF98" s="21">
        <v>0</v>
      </c>
      <c r="AG98" s="21">
        <v>0</v>
      </c>
      <c r="AH98" s="21">
        <v>0</v>
      </c>
      <c r="AI98" s="21">
        <v>0</v>
      </c>
    </row>
    <row r="99" spans="1:35" x14ac:dyDescent="0.35">
      <c r="A99" s="53"/>
      <c r="B99" s="53"/>
      <c r="C99" s="48" t="s">
        <v>130</v>
      </c>
      <c r="D99" s="49"/>
      <c r="E99" s="43" t="s">
        <v>187</v>
      </c>
      <c r="F99" s="44"/>
      <c r="G99" s="21">
        <v>1</v>
      </c>
      <c r="H99" s="21">
        <v>1</v>
      </c>
      <c r="I99" s="21">
        <v>1</v>
      </c>
      <c r="J99" s="21">
        <v>1</v>
      </c>
      <c r="K99" s="21">
        <v>1</v>
      </c>
      <c r="L99" s="21">
        <v>1</v>
      </c>
      <c r="M99" s="21">
        <v>1</v>
      </c>
      <c r="N99" s="21">
        <v>1</v>
      </c>
      <c r="O99" s="21">
        <v>1</v>
      </c>
      <c r="P99" s="21">
        <v>1</v>
      </c>
      <c r="Q99" s="21">
        <v>1</v>
      </c>
      <c r="R99" s="21">
        <v>1</v>
      </c>
      <c r="S99" s="21">
        <v>1</v>
      </c>
      <c r="T99" s="21">
        <v>1</v>
      </c>
      <c r="U99" s="21">
        <v>1</v>
      </c>
      <c r="V99" s="21">
        <v>1</v>
      </c>
      <c r="W99" s="21">
        <v>1</v>
      </c>
      <c r="X99" s="21">
        <v>1</v>
      </c>
      <c r="Y99" s="21">
        <v>1</v>
      </c>
      <c r="Z99" s="21">
        <v>1</v>
      </c>
      <c r="AA99" s="21">
        <v>1</v>
      </c>
      <c r="AB99" s="22">
        <v>0</v>
      </c>
      <c r="AC99" s="21">
        <v>0</v>
      </c>
      <c r="AD99" s="21">
        <v>0</v>
      </c>
      <c r="AE99" s="21">
        <v>0</v>
      </c>
      <c r="AF99" s="21">
        <v>0</v>
      </c>
      <c r="AG99" s="21">
        <v>0</v>
      </c>
      <c r="AH99" s="21">
        <v>0</v>
      </c>
      <c r="AI99" s="21">
        <v>0</v>
      </c>
    </row>
    <row r="100" spans="1:35" x14ac:dyDescent="0.35">
      <c r="A100" s="53"/>
      <c r="B100" s="53"/>
      <c r="C100" s="50" t="s">
        <v>131</v>
      </c>
      <c r="D100" s="50"/>
      <c r="E100" s="43" t="s">
        <v>185</v>
      </c>
      <c r="F100" s="44"/>
      <c r="G100" s="21">
        <v>2</v>
      </c>
      <c r="H100" s="21">
        <v>2</v>
      </c>
      <c r="I100" s="21">
        <v>2</v>
      </c>
      <c r="J100" s="21">
        <v>2</v>
      </c>
      <c r="K100" s="21">
        <v>2</v>
      </c>
      <c r="L100" s="21">
        <v>2</v>
      </c>
      <c r="M100" s="21">
        <v>2</v>
      </c>
      <c r="N100" s="21">
        <v>2</v>
      </c>
      <c r="O100" s="21">
        <v>2</v>
      </c>
      <c r="P100" s="21">
        <v>2</v>
      </c>
      <c r="Q100" s="21">
        <v>2</v>
      </c>
      <c r="R100" s="21">
        <v>2</v>
      </c>
      <c r="S100" s="21">
        <v>2</v>
      </c>
      <c r="T100" s="21">
        <v>2</v>
      </c>
      <c r="U100" s="21">
        <v>2</v>
      </c>
      <c r="V100" s="21">
        <v>2</v>
      </c>
      <c r="W100" s="21">
        <v>2</v>
      </c>
      <c r="X100" s="21">
        <v>2</v>
      </c>
      <c r="Y100" s="21">
        <v>2</v>
      </c>
      <c r="Z100" s="21">
        <v>2</v>
      </c>
      <c r="AA100" s="21">
        <v>2</v>
      </c>
      <c r="AB100" s="21">
        <v>2</v>
      </c>
      <c r="AC100" s="22">
        <v>0</v>
      </c>
      <c r="AD100" s="21">
        <v>0</v>
      </c>
      <c r="AE100" s="21">
        <v>0</v>
      </c>
      <c r="AF100" s="21">
        <v>0</v>
      </c>
      <c r="AG100" s="21">
        <v>0</v>
      </c>
      <c r="AH100" s="21">
        <v>0</v>
      </c>
      <c r="AI100" s="21">
        <v>0</v>
      </c>
    </row>
    <row r="101" spans="1:35" x14ac:dyDescent="0.35">
      <c r="A101" s="53"/>
      <c r="B101" s="53"/>
      <c r="C101" s="50" t="s">
        <v>132</v>
      </c>
      <c r="D101" s="50"/>
      <c r="E101" s="43" t="s">
        <v>188</v>
      </c>
      <c r="F101" s="44"/>
      <c r="G101" s="21">
        <v>2</v>
      </c>
      <c r="H101" s="21">
        <v>2</v>
      </c>
      <c r="I101" s="21">
        <v>2</v>
      </c>
      <c r="J101" s="21">
        <v>2</v>
      </c>
      <c r="K101" s="21">
        <v>2</v>
      </c>
      <c r="L101" s="21">
        <v>2</v>
      </c>
      <c r="M101" s="21">
        <v>2</v>
      </c>
      <c r="N101" s="21">
        <v>2</v>
      </c>
      <c r="O101" s="21">
        <v>2</v>
      </c>
      <c r="P101" s="21">
        <v>2</v>
      </c>
      <c r="Q101" s="21">
        <v>2</v>
      </c>
      <c r="R101" s="21">
        <v>2</v>
      </c>
      <c r="S101" s="21">
        <v>2</v>
      </c>
      <c r="T101" s="21">
        <v>2</v>
      </c>
      <c r="U101" s="21">
        <v>2</v>
      </c>
      <c r="V101" s="21">
        <v>2</v>
      </c>
      <c r="W101" s="21">
        <v>2</v>
      </c>
      <c r="X101" s="21">
        <v>2</v>
      </c>
      <c r="Y101" s="21">
        <v>2</v>
      </c>
      <c r="Z101" s="21">
        <v>2</v>
      </c>
      <c r="AA101" s="21">
        <v>2</v>
      </c>
      <c r="AB101" s="21">
        <v>2</v>
      </c>
      <c r="AC101" s="22">
        <v>0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</row>
    <row r="102" spans="1:35" x14ac:dyDescent="0.35">
      <c r="A102" s="53"/>
      <c r="B102" s="53" t="s">
        <v>35</v>
      </c>
      <c r="C102" s="50" t="s">
        <v>36</v>
      </c>
      <c r="D102" s="50"/>
      <c r="E102" s="45" t="s">
        <v>185</v>
      </c>
      <c r="F102" s="45"/>
      <c r="G102" s="21">
        <v>1</v>
      </c>
      <c r="H102" s="21">
        <v>1</v>
      </c>
      <c r="I102" s="21">
        <v>1</v>
      </c>
      <c r="J102" s="21">
        <v>1</v>
      </c>
      <c r="K102" s="21">
        <v>1</v>
      </c>
      <c r="L102" s="21">
        <v>1</v>
      </c>
      <c r="M102" s="21">
        <v>1</v>
      </c>
      <c r="N102" s="21">
        <v>1</v>
      </c>
      <c r="O102" s="21">
        <v>1</v>
      </c>
      <c r="P102" s="21">
        <v>1</v>
      </c>
      <c r="Q102" s="21">
        <v>1</v>
      </c>
      <c r="R102" s="21">
        <v>1</v>
      </c>
      <c r="S102" s="21">
        <v>1</v>
      </c>
      <c r="T102" s="21">
        <v>1</v>
      </c>
      <c r="U102" s="21">
        <v>1</v>
      </c>
      <c r="V102" s="21">
        <v>1</v>
      </c>
      <c r="W102" s="21">
        <v>1</v>
      </c>
      <c r="X102" s="21">
        <v>1</v>
      </c>
      <c r="Y102" s="21">
        <v>1</v>
      </c>
      <c r="Z102" s="21">
        <v>1</v>
      </c>
      <c r="AA102" s="21">
        <v>1</v>
      </c>
      <c r="AB102" s="21">
        <v>1</v>
      </c>
      <c r="AC102" s="22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0</v>
      </c>
      <c r="AI102" s="21">
        <v>0</v>
      </c>
    </row>
    <row r="103" spans="1:35" x14ac:dyDescent="0.35">
      <c r="A103" s="53"/>
      <c r="B103" s="53"/>
      <c r="C103" s="50" t="s">
        <v>63</v>
      </c>
      <c r="D103" s="50"/>
      <c r="E103" s="45" t="s">
        <v>185</v>
      </c>
      <c r="F103" s="45"/>
      <c r="G103" s="21">
        <v>1</v>
      </c>
      <c r="H103" s="21">
        <v>1</v>
      </c>
      <c r="I103" s="21">
        <v>1</v>
      </c>
      <c r="J103" s="21">
        <v>1</v>
      </c>
      <c r="K103" s="21">
        <v>1</v>
      </c>
      <c r="L103" s="21">
        <v>1</v>
      </c>
      <c r="M103" s="21">
        <v>1</v>
      </c>
      <c r="N103" s="21">
        <v>1</v>
      </c>
      <c r="O103" s="21">
        <v>1</v>
      </c>
      <c r="P103" s="21">
        <v>1</v>
      </c>
      <c r="Q103" s="21">
        <v>1</v>
      </c>
      <c r="R103" s="21">
        <v>1</v>
      </c>
      <c r="S103" s="21">
        <v>1</v>
      </c>
      <c r="T103" s="21">
        <v>1</v>
      </c>
      <c r="U103" s="21">
        <v>1</v>
      </c>
      <c r="V103" s="21">
        <v>1</v>
      </c>
      <c r="W103" s="21">
        <v>1</v>
      </c>
      <c r="X103" s="21">
        <v>1</v>
      </c>
      <c r="Y103" s="21">
        <v>1</v>
      </c>
      <c r="Z103" s="21">
        <v>1</v>
      </c>
      <c r="AA103" s="21">
        <v>1</v>
      </c>
      <c r="AB103" s="21">
        <v>1</v>
      </c>
      <c r="AC103" s="22">
        <v>0</v>
      </c>
      <c r="AD103" s="21">
        <v>0</v>
      </c>
      <c r="AE103" s="21">
        <v>0</v>
      </c>
      <c r="AF103" s="21">
        <v>0</v>
      </c>
      <c r="AG103" s="21">
        <v>0</v>
      </c>
      <c r="AH103" s="21">
        <v>0</v>
      </c>
      <c r="AI103" s="21">
        <v>0</v>
      </c>
    </row>
    <row r="104" spans="1:35" x14ac:dyDescent="0.35">
      <c r="A104" s="53"/>
      <c r="B104" s="53"/>
      <c r="C104" s="50" t="s">
        <v>133</v>
      </c>
      <c r="D104" s="50"/>
      <c r="E104" s="45" t="s">
        <v>185</v>
      </c>
      <c r="F104" s="45"/>
      <c r="G104" s="21">
        <v>2</v>
      </c>
      <c r="H104" s="21">
        <v>1</v>
      </c>
      <c r="I104" s="21">
        <v>2</v>
      </c>
      <c r="J104" s="21">
        <v>2</v>
      </c>
      <c r="K104" s="21">
        <v>2</v>
      </c>
      <c r="L104" s="21">
        <v>2</v>
      </c>
      <c r="M104" s="21">
        <v>2</v>
      </c>
      <c r="N104" s="21">
        <v>2</v>
      </c>
      <c r="O104" s="21">
        <v>2</v>
      </c>
      <c r="P104" s="21">
        <v>2</v>
      </c>
      <c r="Q104" s="21">
        <v>2</v>
      </c>
      <c r="R104" s="21">
        <v>2</v>
      </c>
      <c r="S104" s="21">
        <v>2</v>
      </c>
      <c r="T104" s="21">
        <v>2</v>
      </c>
      <c r="U104" s="21">
        <v>2</v>
      </c>
      <c r="V104" s="21">
        <v>2</v>
      </c>
      <c r="W104" s="21">
        <v>2</v>
      </c>
      <c r="X104" s="21">
        <v>2</v>
      </c>
      <c r="Y104" s="21">
        <v>2</v>
      </c>
      <c r="Z104" s="21">
        <v>2</v>
      </c>
      <c r="AA104" s="21">
        <v>2</v>
      </c>
      <c r="AB104" s="21">
        <v>2</v>
      </c>
      <c r="AC104" s="21">
        <v>2</v>
      </c>
      <c r="AD104" s="22">
        <v>0</v>
      </c>
      <c r="AE104" s="21">
        <v>0</v>
      </c>
      <c r="AF104" s="21">
        <v>0</v>
      </c>
      <c r="AG104" s="21">
        <v>0</v>
      </c>
      <c r="AH104" s="21">
        <v>0</v>
      </c>
      <c r="AI104" s="21">
        <v>0</v>
      </c>
    </row>
    <row r="105" spans="1:35" x14ac:dyDescent="0.35">
      <c r="A105" s="53"/>
      <c r="B105" s="53"/>
      <c r="C105" s="50" t="s">
        <v>134</v>
      </c>
      <c r="D105" s="50"/>
      <c r="E105" s="43" t="s">
        <v>186</v>
      </c>
      <c r="F105" s="44"/>
      <c r="G105" s="21">
        <v>2</v>
      </c>
      <c r="H105" s="21">
        <v>2</v>
      </c>
      <c r="I105" s="21">
        <v>2</v>
      </c>
      <c r="J105" s="21">
        <v>2</v>
      </c>
      <c r="K105" s="21">
        <v>2</v>
      </c>
      <c r="L105" s="21">
        <v>2</v>
      </c>
      <c r="M105" s="21">
        <v>2</v>
      </c>
      <c r="N105" s="21">
        <v>2</v>
      </c>
      <c r="O105" s="21">
        <v>2</v>
      </c>
      <c r="P105" s="21">
        <v>2</v>
      </c>
      <c r="Q105" s="21">
        <v>2</v>
      </c>
      <c r="R105" s="21">
        <v>2</v>
      </c>
      <c r="S105" s="21">
        <v>2</v>
      </c>
      <c r="T105" s="21">
        <v>2</v>
      </c>
      <c r="U105" s="21">
        <v>2</v>
      </c>
      <c r="V105" s="21">
        <v>2</v>
      </c>
      <c r="W105" s="21">
        <v>2</v>
      </c>
      <c r="X105" s="21">
        <v>2</v>
      </c>
      <c r="Y105" s="21">
        <v>2</v>
      </c>
      <c r="Z105" s="21">
        <v>2</v>
      </c>
      <c r="AA105" s="21">
        <v>2</v>
      </c>
      <c r="AB105" s="21">
        <v>2</v>
      </c>
      <c r="AC105" s="21">
        <v>2</v>
      </c>
      <c r="AD105" s="22">
        <v>0</v>
      </c>
      <c r="AE105" s="21">
        <v>0</v>
      </c>
      <c r="AF105" s="21">
        <v>0</v>
      </c>
      <c r="AG105" s="21">
        <v>0</v>
      </c>
      <c r="AH105" s="21">
        <v>0</v>
      </c>
      <c r="AI105" s="21">
        <v>0</v>
      </c>
    </row>
    <row r="106" spans="1:35" x14ac:dyDescent="0.35">
      <c r="A106" s="53"/>
      <c r="B106" s="53"/>
      <c r="C106" s="46" t="s">
        <v>135</v>
      </c>
      <c r="D106" s="47"/>
      <c r="E106" s="43" t="s">
        <v>183</v>
      </c>
      <c r="F106" s="44"/>
      <c r="G106" s="21"/>
      <c r="H106" s="21">
        <v>2</v>
      </c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2"/>
      <c r="AE106" s="21"/>
      <c r="AF106" s="21"/>
      <c r="AG106" s="21"/>
      <c r="AH106" s="21"/>
      <c r="AI106" s="21"/>
    </row>
    <row r="107" spans="1:35" x14ac:dyDescent="0.35">
      <c r="A107" s="53"/>
      <c r="B107" s="53"/>
      <c r="C107" s="46" t="s">
        <v>136</v>
      </c>
      <c r="D107" s="47"/>
      <c r="E107" s="43" t="s">
        <v>188</v>
      </c>
      <c r="F107" s="44"/>
      <c r="G107" s="21"/>
      <c r="H107" s="21">
        <v>2</v>
      </c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2"/>
      <c r="AE107" s="21"/>
      <c r="AF107" s="21"/>
      <c r="AG107" s="21"/>
      <c r="AH107" s="21"/>
      <c r="AI107" s="21"/>
    </row>
    <row r="108" spans="1:35" x14ac:dyDescent="0.35">
      <c r="A108" s="53"/>
      <c r="B108" s="53"/>
      <c r="C108" s="46" t="s">
        <v>137</v>
      </c>
      <c r="D108" s="47"/>
      <c r="E108" s="43" t="s">
        <v>187</v>
      </c>
      <c r="F108" s="44"/>
      <c r="G108" s="21"/>
      <c r="H108" s="21">
        <v>2</v>
      </c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2"/>
      <c r="AE108" s="21"/>
      <c r="AF108" s="21"/>
      <c r="AG108" s="21"/>
      <c r="AH108" s="21"/>
      <c r="AI108" s="21"/>
    </row>
    <row r="109" spans="1:35" x14ac:dyDescent="0.35">
      <c r="A109" s="53"/>
      <c r="B109" s="53"/>
      <c r="C109" s="46" t="s">
        <v>138</v>
      </c>
      <c r="D109" s="47"/>
      <c r="E109" s="43" t="s">
        <v>186</v>
      </c>
      <c r="F109" s="44"/>
      <c r="G109" s="21"/>
      <c r="H109" s="21">
        <v>1</v>
      </c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2"/>
      <c r="AE109" s="21"/>
      <c r="AF109" s="21"/>
      <c r="AG109" s="21"/>
      <c r="AH109" s="21"/>
      <c r="AI109" s="21"/>
    </row>
    <row r="110" spans="1:35" x14ac:dyDescent="0.35">
      <c r="A110" s="53"/>
      <c r="B110" s="53"/>
      <c r="C110" s="48" t="s">
        <v>139</v>
      </c>
      <c r="D110" s="49"/>
      <c r="E110" s="43" t="s">
        <v>183</v>
      </c>
      <c r="F110" s="44"/>
      <c r="G110" s="21">
        <v>2</v>
      </c>
      <c r="H110" s="21">
        <v>1</v>
      </c>
      <c r="I110" s="21">
        <v>2</v>
      </c>
      <c r="J110" s="21">
        <v>2</v>
      </c>
      <c r="K110" s="21">
        <v>2</v>
      </c>
      <c r="L110" s="21">
        <v>2</v>
      </c>
      <c r="M110" s="21">
        <v>2</v>
      </c>
      <c r="N110" s="21">
        <v>2</v>
      </c>
      <c r="O110" s="21">
        <v>2</v>
      </c>
      <c r="P110" s="21">
        <v>2</v>
      </c>
      <c r="Q110" s="21">
        <v>2</v>
      </c>
      <c r="R110" s="21">
        <v>2</v>
      </c>
      <c r="S110" s="21">
        <v>2</v>
      </c>
      <c r="T110" s="21">
        <v>2</v>
      </c>
      <c r="U110" s="21">
        <v>2</v>
      </c>
      <c r="V110" s="21">
        <v>2</v>
      </c>
      <c r="W110" s="21">
        <v>2</v>
      </c>
      <c r="X110" s="21">
        <v>2</v>
      </c>
      <c r="Y110" s="21">
        <v>2</v>
      </c>
      <c r="Z110" s="21">
        <v>2</v>
      </c>
      <c r="AA110" s="21">
        <v>2</v>
      </c>
      <c r="AB110" s="21">
        <v>2</v>
      </c>
      <c r="AC110" s="21">
        <v>2</v>
      </c>
      <c r="AD110" s="22">
        <v>0</v>
      </c>
      <c r="AE110" s="21">
        <v>0</v>
      </c>
      <c r="AF110" s="21">
        <v>0</v>
      </c>
      <c r="AG110" s="21">
        <v>0</v>
      </c>
      <c r="AH110" s="21">
        <v>0</v>
      </c>
      <c r="AI110" s="21">
        <v>0</v>
      </c>
    </row>
    <row r="111" spans="1:35" x14ac:dyDescent="0.35">
      <c r="A111" s="53"/>
      <c r="B111" s="53"/>
      <c r="C111" s="48" t="s">
        <v>140</v>
      </c>
      <c r="D111" s="49"/>
      <c r="E111" s="43" t="s">
        <v>187</v>
      </c>
      <c r="F111" s="44"/>
      <c r="G111" s="21">
        <v>2</v>
      </c>
      <c r="H111" s="21">
        <v>1</v>
      </c>
      <c r="I111" s="21">
        <v>2</v>
      </c>
      <c r="J111" s="21">
        <v>2</v>
      </c>
      <c r="K111" s="21">
        <v>2</v>
      </c>
      <c r="L111" s="21">
        <v>2</v>
      </c>
      <c r="M111" s="21">
        <v>2</v>
      </c>
      <c r="N111" s="21">
        <v>2</v>
      </c>
      <c r="O111" s="21">
        <v>2</v>
      </c>
      <c r="P111" s="21">
        <v>2</v>
      </c>
      <c r="Q111" s="21">
        <v>2</v>
      </c>
      <c r="R111" s="21">
        <v>2</v>
      </c>
      <c r="S111" s="21">
        <v>2</v>
      </c>
      <c r="T111" s="21">
        <v>2</v>
      </c>
      <c r="U111" s="21">
        <v>2</v>
      </c>
      <c r="V111" s="21">
        <v>2</v>
      </c>
      <c r="W111" s="21">
        <v>2</v>
      </c>
      <c r="X111" s="21">
        <v>2</v>
      </c>
      <c r="Y111" s="21">
        <v>2</v>
      </c>
      <c r="Z111" s="21">
        <v>2</v>
      </c>
      <c r="AA111" s="21">
        <v>2</v>
      </c>
      <c r="AB111" s="21">
        <v>2</v>
      </c>
      <c r="AC111" s="21">
        <v>2</v>
      </c>
      <c r="AD111" s="22">
        <v>0</v>
      </c>
      <c r="AE111" s="21">
        <v>0</v>
      </c>
      <c r="AF111" s="21">
        <v>0</v>
      </c>
      <c r="AG111" s="21">
        <v>0</v>
      </c>
      <c r="AH111" s="21">
        <v>0</v>
      </c>
      <c r="AI111" s="21">
        <v>0</v>
      </c>
    </row>
    <row r="112" spans="1:35" x14ac:dyDescent="0.35">
      <c r="A112" s="53"/>
      <c r="B112" s="53"/>
      <c r="C112" s="50" t="s">
        <v>141</v>
      </c>
      <c r="D112" s="50"/>
      <c r="E112" s="43" t="s">
        <v>185</v>
      </c>
      <c r="F112" s="44"/>
      <c r="G112" s="21">
        <v>2</v>
      </c>
      <c r="H112" s="21">
        <v>2</v>
      </c>
      <c r="I112" s="21">
        <v>2</v>
      </c>
      <c r="J112" s="21">
        <v>2</v>
      </c>
      <c r="K112" s="21">
        <v>2</v>
      </c>
      <c r="L112" s="21">
        <v>2</v>
      </c>
      <c r="M112" s="21">
        <v>2</v>
      </c>
      <c r="N112" s="21">
        <v>2</v>
      </c>
      <c r="O112" s="21">
        <v>2</v>
      </c>
      <c r="P112" s="21">
        <v>2</v>
      </c>
      <c r="Q112" s="21">
        <v>2</v>
      </c>
      <c r="R112" s="21">
        <v>2</v>
      </c>
      <c r="S112" s="21">
        <v>2</v>
      </c>
      <c r="T112" s="21">
        <v>2</v>
      </c>
      <c r="U112" s="21">
        <v>2</v>
      </c>
      <c r="V112" s="21">
        <v>2</v>
      </c>
      <c r="W112" s="21">
        <v>2</v>
      </c>
      <c r="X112" s="21">
        <v>2</v>
      </c>
      <c r="Y112" s="21">
        <v>2</v>
      </c>
      <c r="Z112" s="21">
        <v>2</v>
      </c>
      <c r="AA112" s="21">
        <v>2</v>
      </c>
      <c r="AB112" s="21">
        <v>2</v>
      </c>
      <c r="AC112" s="21">
        <v>2</v>
      </c>
      <c r="AD112" s="21">
        <v>2</v>
      </c>
      <c r="AE112" s="22">
        <v>0</v>
      </c>
      <c r="AF112" s="21">
        <v>0</v>
      </c>
      <c r="AG112" s="21">
        <v>0</v>
      </c>
      <c r="AH112" s="21">
        <v>0</v>
      </c>
      <c r="AI112" s="21">
        <v>0</v>
      </c>
    </row>
    <row r="113" spans="1:35" x14ac:dyDescent="0.35">
      <c r="A113" s="53"/>
      <c r="B113" s="53"/>
      <c r="C113" s="50" t="s">
        <v>142</v>
      </c>
      <c r="D113" s="50"/>
      <c r="E113" s="43" t="s">
        <v>188</v>
      </c>
      <c r="F113" s="44"/>
      <c r="G113" s="21">
        <v>2</v>
      </c>
      <c r="H113" s="21">
        <v>2</v>
      </c>
      <c r="I113" s="21">
        <v>2</v>
      </c>
      <c r="J113" s="21">
        <v>2</v>
      </c>
      <c r="K113" s="21">
        <v>2</v>
      </c>
      <c r="L113" s="21">
        <v>2</v>
      </c>
      <c r="M113" s="21">
        <v>2</v>
      </c>
      <c r="N113" s="21">
        <v>2</v>
      </c>
      <c r="O113" s="21">
        <v>2</v>
      </c>
      <c r="P113" s="21">
        <v>2</v>
      </c>
      <c r="Q113" s="21">
        <v>2</v>
      </c>
      <c r="R113" s="21">
        <v>2</v>
      </c>
      <c r="S113" s="21">
        <v>2</v>
      </c>
      <c r="T113" s="21">
        <v>2</v>
      </c>
      <c r="U113" s="21">
        <v>2</v>
      </c>
      <c r="V113" s="21">
        <v>2</v>
      </c>
      <c r="W113" s="21">
        <v>2</v>
      </c>
      <c r="X113" s="21">
        <v>2</v>
      </c>
      <c r="Y113" s="21">
        <v>2</v>
      </c>
      <c r="Z113" s="21">
        <v>2</v>
      </c>
      <c r="AA113" s="21">
        <v>2</v>
      </c>
      <c r="AB113" s="21">
        <v>2</v>
      </c>
      <c r="AC113" s="21">
        <v>2</v>
      </c>
      <c r="AD113" s="21">
        <v>2</v>
      </c>
      <c r="AE113" s="22">
        <v>0</v>
      </c>
      <c r="AF113" s="21">
        <v>0</v>
      </c>
      <c r="AG113" s="21">
        <v>0</v>
      </c>
      <c r="AH113" s="21">
        <v>0</v>
      </c>
      <c r="AI113" s="21">
        <v>0</v>
      </c>
    </row>
    <row r="114" spans="1:35" x14ac:dyDescent="0.35">
      <c r="A114" s="53"/>
      <c r="B114" s="53" t="s">
        <v>31</v>
      </c>
      <c r="C114" s="50" t="s">
        <v>29</v>
      </c>
      <c r="D114" s="50"/>
      <c r="E114" s="60" t="s">
        <v>42</v>
      </c>
      <c r="F114" s="60"/>
      <c r="G114" s="21">
        <v>5</v>
      </c>
      <c r="H114" s="21">
        <v>5</v>
      </c>
      <c r="I114" s="21">
        <v>5</v>
      </c>
      <c r="J114" s="21">
        <v>5</v>
      </c>
      <c r="K114" s="21">
        <v>5</v>
      </c>
      <c r="L114" s="21">
        <v>5</v>
      </c>
      <c r="M114" s="21">
        <v>5</v>
      </c>
      <c r="N114" s="21">
        <v>5</v>
      </c>
      <c r="O114" s="21">
        <v>5</v>
      </c>
      <c r="P114" s="21">
        <v>5</v>
      </c>
      <c r="Q114" s="21">
        <v>5</v>
      </c>
      <c r="R114" s="21">
        <v>5</v>
      </c>
      <c r="S114" s="21">
        <v>5</v>
      </c>
      <c r="T114" s="21">
        <v>5</v>
      </c>
      <c r="U114" s="21">
        <v>5</v>
      </c>
      <c r="V114" s="21">
        <v>5</v>
      </c>
      <c r="W114" s="21">
        <v>5</v>
      </c>
      <c r="X114" s="21">
        <v>5</v>
      </c>
      <c r="Y114" s="21">
        <v>5</v>
      </c>
      <c r="Z114" s="21">
        <v>5</v>
      </c>
      <c r="AA114" s="21">
        <v>5</v>
      </c>
      <c r="AB114" s="21">
        <v>5</v>
      </c>
      <c r="AC114" s="21">
        <v>5</v>
      </c>
      <c r="AD114" s="21">
        <v>5</v>
      </c>
      <c r="AE114" s="21">
        <v>5</v>
      </c>
      <c r="AF114" s="22">
        <v>0</v>
      </c>
      <c r="AG114" s="22">
        <v>0</v>
      </c>
      <c r="AH114" s="22">
        <v>0</v>
      </c>
      <c r="AI114" s="22">
        <v>0</v>
      </c>
    </row>
    <row r="115" spans="1:35" x14ac:dyDescent="0.35">
      <c r="A115" s="53"/>
      <c r="B115" s="53"/>
      <c r="C115" s="50" t="s">
        <v>30</v>
      </c>
      <c r="D115" s="50"/>
      <c r="E115" s="60" t="s">
        <v>42</v>
      </c>
      <c r="F115" s="60"/>
      <c r="G115" s="21">
        <v>5</v>
      </c>
      <c r="H115" s="21">
        <v>5</v>
      </c>
      <c r="I115" s="21">
        <v>5</v>
      </c>
      <c r="J115" s="21">
        <v>5</v>
      </c>
      <c r="K115" s="21">
        <v>5</v>
      </c>
      <c r="L115" s="21">
        <v>5</v>
      </c>
      <c r="M115" s="21">
        <v>5</v>
      </c>
      <c r="N115" s="21">
        <v>5</v>
      </c>
      <c r="O115" s="21">
        <v>5</v>
      </c>
      <c r="P115" s="21">
        <v>5</v>
      </c>
      <c r="Q115" s="21">
        <v>5</v>
      </c>
      <c r="R115" s="21">
        <v>5</v>
      </c>
      <c r="S115" s="21">
        <v>5</v>
      </c>
      <c r="T115" s="21">
        <v>5</v>
      </c>
      <c r="U115" s="21">
        <v>5</v>
      </c>
      <c r="V115" s="21">
        <v>5</v>
      </c>
      <c r="W115" s="21">
        <v>5</v>
      </c>
      <c r="X115" s="21">
        <v>5</v>
      </c>
      <c r="Y115" s="21">
        <v>5</v>
      </c>
      <c r="Z115" s="21">
        <v>5</v>
      </c>
      <c r="AA115" s="21">
        <v>5</v>
      </c>
      <c r="AB115" s="21">
        <v>5</v>
      </c>
      <c r="AC115" s="21">
        <v>5</v>
      </c>
      <c r="AD115" s="21">
        <v>5</v>
      </c>
      <c r="AE115" s="21">
        <v>5</v>
      </c>
      <c r="AF115" s="22">
        <v>0</v>
      </c>
      <c r="AG115" s="22">
        <v>0</v>
      </c>
      <c r="AH115" s="22">
        <v>0</v>
      </c>
      <c r="AI115" s="22">
        <v>0</v>
      </c>
    </row>
    <row r="116" spans="1:35" s="41" customFormat="1" x14ac:dyDescent="0.35">
      <c r="A116" s="53"/>
      <c r="B116" s="61" t="s">
        <v>13</v>
      </c>
      <c r="C116" s="62"/>
      <c r="D116" s="63"/>
      <c r="E116" s="52" t="s">
        <v>12</v>
      </c>
      <c r="F116" s="52"/>
      <c r="G116" s="52">
        <f>SUM(G16:G115)</f>
        <v>146</v>
      </c>
      <c r="H116" s="52"/>
      <c r="I116" s="40">
        <f t="shared" ref="I116:P116" si="2">SUM(I16:I115)</f>
        <v>138</v>
      </c>
      <c r="J116" s="40">
        <f t="shared" si="2"/>
        <v>130</v>
      </c>
      <c r="K116" s="40">
        <f t="shared" si="2"/>
        <v>129</v>
      </c>
      <c r="L116" s="40">
        <f t="shared" si="2"/>
        <v>122</v>
      </c>
      <c r="M116" s="40">
        <f t="shared" si="2"/>
        <v>122</v>
      </c>
      <c r="N116" s="40">
        <f t="shared" si="2"/>
        <v>112</v>
      </c>
      <c r="O116" s="40">
        <f t="shared" si="2"/>
        <v>109</v>
      </c>
      <c r="P116" s="40">
        <f t="shared" si="2"/>
        <v>103</v>
      </c>
      <c r="Q116" s="40">
        <f>SUM(Q16:Q115)+Q47</f>
        <v>103</v>
      </c>
      <c r="R116" s="40">
        <f>SUM(R16:R115)</f>
        <v>93</v>
      </c>
      <c r="S116" s="40">
        <f>SUM(S16:S115)</f>
        <v>91</v>
      </c>
      <c r="T116" s="40">
        <f>SUM(T16:T115)-T55</f>
        <v>85</v>
      </c>
      <c r="U116" s="40">
        <f>SUM(U16:U115)</f>
        <v>76</v>
      </c>
      <c r="V116" s="40">
        <f>SUM(V16:V115)</f>
        <v>68</v>
      </c>
      <c r="W116" s="40">
        <f>SUM(W16:W115)</f>
        <v>60</v>
      </c>
      <c r="X116" s="40">
        <f>SUM(X16:X115)</f>
        <v>50</v>
      </c>
      <c r="Y116" s="40">
        <f>SUM(Y16:Y115)</f>
        <v>44</v>
      </c>
      <c r="Z116" s="40">
        <f>SUM(Z16:Z115)-Z77</f>
        <v>34</v>
      </c>
      <c r="AA116" s="40">
        <f t="shared" ref="AA116:AF116" si="3">SUM(AA16:AA115)</f>
        <v>31</v>
      </c>
      <c r="AB116" s="40">
        <f t="shared" si="3"/>
        <v>28</v>
      </c>
      <c r="AC116" s="40">
        <f t="shared" si="3"/>
        <v>22</v>
      </c>
      <c r="AD116" s="40">
        <f t="shared" si="3"/>
        <v>14</v>
      </c>
      <c r="AE116" s="40">
        <f t="shared" si="3"/>
        <v>10</v>
      </c>
      <c r="AF116" s="40">
        <f t="shared" si="3"/>
        <v>0</v>
      </c>
      <c r="AG116" s="40">
        <f t="shared" ref="AG116" si="4">SUM(AG16:AG115)</f>
        <v>0</v>
      </c>
      <c r="AH116" s="40">
        <f t="shared" ref="AH116" si="5">SUM(AH16:AH115)</f>
        <v>0</v>
      </c>
      <c r="AI116" s="40">
        <f t="shared" ref="AI116" si="6">SUM(AI16:AI115)</f>
        <v>0</v>
      </c>
    </row>
    <row r="117" spans="1:35" x14ac:dyDescent="0.35">
      <c r="A117" s="53"/>
      <c r="B117" s="64"/>
      <c r="C117" s="65"/>
      <c r="D117" s="66"/>
      <c r="E117" s="52" t="s">
        <v>43</v>
      </c>
      <c r="F117" s="52"/>
      <c r="G117" s="52">
        <f>SUM(H16:H115)</f>
        <v>167</v>
      </c>
      <c r="H117" s="52"/>
      <c r="I117" s="21">
        <f>SUM(I16:I115)</f>
        <v>138</v>
      </c>
      <c r="J117" s="21">
        <f>SUM(J16:J115)</f>
        <v>130</v>
      </c>
      <c r="K117" s="21">
        <f>SUM(K16:K115)</f>
        <v>129</v>
      </c>
      <c r="L117" s="21">
        <f>SUM(L16:L115)-L22</f>
        <v>122</v>
      </c>
      <c r="M117" s="21">
        <f>M116</f>
        <v>122</v>
      </c>
      <c r="N117" s="21">
        <f>SUM(N16:N115)-N33</f>
        <v>116</v>
      </c>
      <c r="O117" s="21">
        <f>SUM(O16:O115)</f>
        <v>109</v>
      </c>
      <c r="P117" s="21">
        <f>SUM(P16:P115)+Q47-P45</f>
        <v>103</v>
      </c>
      <c r="Q117" s="21">
        <f>SUM(Q16:Q115)</f>
        <v>103</v>
      </c>
      <c r="R117" s="21">
        <f>SUM(R16:R115)</f>
        <v>93</v>
      </c>
      <c r="S117" s="21">
        <f>SUM(S16:S115)+T55-S53-S51</f>
        <v>90</v>
      </c>
      <c r="T117" s="21">
        <f>SUM(T16:T115)-T57-T55</f>
        <v>84</v>
      </c>
      <c r="U117" s="21">
        <f>SUM(U16:U115)</f>
        <v>76</v>
      </c>
      <c r="V117" s="21">
        <f>SUM(V16:V115)</f>
        <v>68</v>
      </c>
      <c r="W117" s="21">
        <f>SUM(W16:W115)</f>
        <v>60</v>
      </c>
      <c r="X117" s="21">
        <f>SUM(X16:X115)</f>
        <v>50</v>
      </c>
      <c r="Y117" s="21">
        <f>SUM(Y16:Y115)+Z77</f>
        <v>44</v>
      </c>
      <c r="Z117" s="21">
        <f>SUM(Z16:Z115)-Z77</f>
        <v>34</v>
      </c>
      <c r="AA117" s="21">
        <f t="shared" ref="AA117:AF117" si="7">SUM(AA16:AA115)</f>
        <v>31</v>
      </c>
      <c r="AB117" s="21">
        <f t="shared" si="7"/>
        <v>28</v>
      </c>
      <c r="AC117" s="21">
        <f t="shared" si="7"/>
        <v>22</v>
      </c>
      <c r="AD117" s="21">
        <f t="shared" si="7"/>
        <v>14</v>
      </c>
      <c r="AE117" s="21">
        <f t="shared" si="7"/>
        <v>10</v>
      </c>
      <c r="AF117" s="21">
        <f t="shared" si="7"/>
        <v>0</v>
      </c>
      <c r="AG117" s="21">
        <f t="shared" ref="AG117:AI117" si="8">SUM(AG16:AG115)</f>
        <v>0</v>
      </c>
      <c r="AH117" s="21">
        <f t="shared" si="8"/>
        <v>0</v>
      </c>
      <c r="AI117" s="21">
        <f t="shared" si="8"/>
        <v>0</v>
      </c>
    </row>
  </sheetData>
  <mergeCells count="221">
    <mergeCell ref="E68:F68"/>
    <mergeCell ref="E69:F69"/>
    <mergeCell ref="E70:F70"/>
    <mergeCell ref="E71:F71"/>
    <mergeCell ref="C68:D68"/>
    <mergeCell ref="C69:D69"/>
    <mergeCell ref="C70:D70"/>
    <mergeCell ref="C71:D71"/>
    <mergeCell ref="E53:F53"/>
    <mergeCell ref="B19:B33"/>
    <mergeCell ref="C72:D72"/>
    <mergeCell ref="C73:D73"/>
    <mergeCell ref="C74:D74"/>
    <mergeCell ref="C75:D75"/>
    <mergeCell ref="C83:D83"/>
    <mergeCell ref="C84:D84"/>
    <mergeCell ref="C85:D85"/>
    <mergeCell ref="C88:D88"/>
    <mergeCell ref="C45:D45"/>
    <mergeCell ref="C46:D46"/>
    <mergeCell ref="C47:D47"/>
    <mergeCell ref="C48:D48"/>
    <mergeCell ref="E62:F62"/>
    <mergeCell ref="E63:F63"/>
    <mergeCell ref="E64:F64"/>
    <mergeCell ref="E65:F65"/>
    <mergeCell ref="E66:F66"/>
    <mergeCell ref="E67:F67"/>
    <mergeCell ref="B34:B47"/>
    <mergeCell ref="C35:D35"/>
    <mergeCell ref="C34:D34"/>
    <mergeCell ref="C36:D36"/>
    <mergeCell ref="E54:F54"/>
    <mergeCell ref="E47:F47"/>
    <mergeCell ref="E61:F61"/>
    <mergeCell ref="C65:D65"/>
    <mergeCell ref="E58:F58"/>
    <mergeCell ref="E55:F55"/>
    <mergeCell ref="E59:F59"/>
    <mergeCell ref="C55:D55"/>
    <mergeCell ref="E41:F41"/>
    <mergeCell ref="E42:F42"/>
    <mergeCell ref="B102:B113"/>
    <mergeCell ref="B114:B115"/>
    <mergeCell ref="C79:D79"/>
    <mergeCell ref="C80:D80"/>
    <mergeCell ref="C81:D81"/>
    <mergeCell ref="C100:D100"/>
    <mergeCell ref="C93:D93"/>
    <mergeCell ref="C92:D92"/>
    <mergeCell ref="C82:D82"/>
    <mergeCell ref="C89:D89"/>
    <mergeCell ref="C90:D90"/>
    <mergeCell ref="C91:D91"/>
    <mergeCell ref="C115:D115"/>
    <mergeCell ref="C113:D113"/>
    <mergeCell ref="C111:D111"/>
    <mergeCell ref="C112:D112"/>
    <mergeCell ref="B78:B89"/>
    <mergeCell ref="C86:D86"/>
    <mergeCell ref="A16:A117"/>
    <mergeCell ref="E113:F113"/>
    <mergeCell ref="E114:F114"/>
    <mergeCell ref="E115:F115"/>
    <mergeCell ref="E116:F116"/>
    <mergeCell ref="E117:F117"/>
    <mergeCell ref="E102:F102"/>
    <mergeCell ref="E103:F103"/>
    <mergeCell ref="E104:F104"/>
    <mergeCell ref="E105:F105"/>
    <mergeCell ref="E110:F110"/>
    <mergeCell ref="E91:F91"/>
    <mergeCell ref="E92:F92"/>
    <mergeCell ref="E93:F93"/>
    <mergeCell ref="E48:F48"/>
    <mergeCell ref="E49:F49"/>
    <mergeCell ref="E50:F50"/>
    <mergeCell ref="E51:F51"/>
    <mergeCell ref="E52:F52"/>
    <mergeCell ref="E78:F78"/>
    <mergeCell ref="E77:F77"/>
    <mergeCell ref="E76:F76"/>
    <mergeCell ref="B116:D117"/>
    <mergeCell ref="E100:F100"/>
    <mergeCell ref="E16:F16"/>
    <mergeCell ref="E17:F17"/>
    <mergeCell ref="E18:F18"/>
    <mergeCell ref="E19:F19"/>
    <mergeCell ref="E20:F20"/>
    <mergeCell ref="E21:F21"/>
    <mergeCell ref="E23:F23"/>
    <mergeCell ref="E24:F24"/>
    <mergeCell ref="E46:F46"/>
    <mergeCell ref="E27:F27"/>
    <mergeCell ref="E26:F26"/>
    <mergeCell ref="E43:F43"/>
    <mergeCell ref="E44:F44"/>
    <mergeCell ref="E25:F25"/>
    <mergeCell ref="E32:F32"/>
    <mergeCell ref="E33:F33"/>
    <mergeCell ref="E37:F37"/>
    <mergeCell ref="E34:F34"/>
    <mergeCell ref="E35:F35"/>
    <mergeCell ref="E36:F36"/>
    <mergeCell ref="E31:F31"/>
    <mergeCell ref="E30:F30"/>
    <mergeCell ref="E38:F38"/>
    <mergeCell ref="E40:F40"/>
    <mergeCell ref="C49:D49"/>
    <mergeCell ref="C38:D38"/>
    <mergeCell ref="C39:D39"/>
    <mergeCell ref="C40:D40"/>
    <mergeCell ref="C41:D41"/>
    <mergeCell ref="C42:D42"/>
    <mergeCell ref="E45:F45"/>
    <mergeCell ref="C27:D27"/>
    <mergeCell ref="C26:D26"/>
    <mergeCell ref="C43:D43"/>
    <mergeCell ref="C44:D44"/>
    <mergeCell ref="E28:F28"/>
    <mergeCell ref="C31:D31"/>
    <mergeCell ref="C30:D30"/>
    <mergeCell ref="C29:D29"/>
    <mergeCell ref="C28:D28"/>
    <mergeCell ref="E29:F29"/>
    <mergeCell ref="C22:D22"/>
    <mergeCell ref="E22:F22"/>
    <mergeCell ref="A1:B1"/>
    <mergeCell ref="A2:B2"/>
    <mergeCell ref="A3:B3"/>
    <mergeCell ref="A4:B4"/>
    <mergeCell ref="C19:D19"/>
    <mergeCell ref="G116:H116"/>
    <mergeCell ref="B90:B101"/>
    <mergeCell ref="B6:E6"/>
    <mergeCell ref="B13:C13"/>
    <mergeCell ref="C15:D15"/>
    <mergeCell ref="E15:F15"/>
    <mergeCell ref="B16:D16"/>
    <mergeCell ref="B17:D17"/>
    <mergeCell ref="C20:D20"/>
    <mergeCell ref="C21:D21"/>
    <mergeCell ref="C23:D23"/>
    <mergeCell ref="C24:D24"/>
    <mergeCell ref="C25:D25"/>
    <mergeCell ref="C32:D32"/>
    <mergeCell ref="C33:D33"/>
    <mergeCell ref="C37:D37"/>
    <mergeCell ref="E39:F39"/>
    <mergeCell ref="E79:F79"/>
    <mergeCell ref="B18:D18"/>
    <mergeCell ref="G117:H117"/>
    <mergeCell ref="B48:B77"/>
    <mergeCell ref="C114:D114"/>
    <mergeCell ref="C110:D110"/>
    <mergeCell ref="C105:D105"/>
    <mergeCell ref="C104:D104"/>
    <mergeCell ref="C103:D103"/>
    <mergeCell ref="C102:D102"/>
    <mergeCell ref="C101:D101"/>
    <mergeCell ref="C56:D56"/>
    <mergeCell ref="C57:D57"/>
    <mergeCell ref="C58:D58"/>
    <mergeCell ref="C50:D50"/>
    <mergeCell ref="C52:D52"/>
    <mergeCell ref="C51:D51"/>
    <mergeCell ref="C53:D53"/>
    <mergeCell ref="C76:D76"/>
    <mergeCell ref="C78:D78"/>
    <mergeCell ref="C59:D59"/>
    <mergeCell ref="C62:D62"/>
    <mergeCell ref="C77:D77"/>
    <mergeCell ref="E56:F56"/>
    <mergeCell ref="C96:D96"/>
    <mergeCell ref="E57:F57"/>
    <mergeCell ref="E111:F111"/>
    <mergeCell ref="C54:D54"/>
    <mergeCell ref="C63:D63"/>
    <mergeCell ref="C64:D64"/>
    <mergeCell ref="C66:D66"/>
    <mergeCell ref="C67:D67"/>
    <mergeCell ref="E72:F72"/>
    <mergeCell ref="E73:F73"/>
    <mergeCell ref="C60:D60"/>
    <mergeCell ref="C61:D61"/>
    <mergeCell ref="E60:F60"/>
    <mergeCell ref="C95:D95"/>
    <mergeCell ref="C94:D94"/>
    <mergeCell ref="C106:D106"/>
    <mergeCell ref="C107:D107"/>
    <mergeCell ref="C108:D108"/>
    <mergeCell ref="C109:D109"/>
    <mergeCell ref="E106:F106"/>
    <mergeCell ref="E109:F109"/>
    <mergeCell ref="E108:F108"/>
    <mergeCell ref="E107:F107"/>
    <mergeCell ref="E74:F74"/>
    <mergeCell ref="E75:F75"/>
    <mergeCell ref="E112:F112"/>
    <mergeCell ref="E101:F101"/>
    <mergeCell ref="E89:F89"/>
    <mergeCell ref="E90:F90"/>
    <mergeCell ref="E80:F80"/>
    <mergeCell ref="E81:F81"/>
    <mergeCell ref="E82:F82"/>
    <mergeCell ref="C87:D87"/>
    <mergeCell ref="E87:F87"/>
    <mergeCell ref="E86:F86"/>
    <mergeCell ref="C98:D98"/>
    <mergeCell ref="C99:D99"/>
    <mergeCell ref="E98:F98"/>
    <mergeCell ref="E99:F99"/>
    <mergeCell ref="E88:F88"/>
    <mergeCell ref="E85:F85"/>
    <mergeCell ref="E84:F84"/>
    <mergeCell ref="E83:F83"/>
    <mergeCell ref="E94:F94"/>
    <mergeCell ref="E95:F95"/>
    <mergeCell ref="E96:F96"/>
    <mergeCell ref="E97:F97"/>
    <mergeCell ref="C97:D9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31"/>
  <sheetViews>
    <sheetView tabSelected="1" topLeftCell="B15" zoomScale="63" zoomScaleNormal="70" workbookViewId="0">
      <selection activeCell="E41" sqref="E41:F41"/>
    </sheetView>
  </sheetViews>
  <sheetFormatPr defaultRowHeight="14.5" x14ac:dyDescent="0.35"/>
  <cols>
    <col min="1" max="1" width="13.54296875" customWidth="1"/>
    <col min="2" max="2" width="21.08984375" customWidth="1"/>
    <col min="3" max="3" width="55.90625" customWidth="1"/>
    <col min="4" max="4" width="12" customWidth="1"/>
    <col min="5" max="5" width="10.36328125" customWidth="1"/>
    <col min="6" max="6" width="20.08984375" customWidth="1"/>
    <col min="7" max="8" width="6.08984375" customWidth="1"/>
    <col min="9" max="19" width="6" customWidth="1"/>
    <col min="20" max="20" width="6.08984375" customWidth="1"/>
    <col min="21" max="28" width="6" customWidth="1"/>
    <col min="29" max="29" width="6.08984375" customWidth="1"/>
  </cols>
  <sheetData>
    <row r="1" spans="1:59" ht="17" thickBot="1" x14ac:dyDescent="0.4">
      <c r="A1" s="54" t="s">
        <v>3</v>
      </c>
      <c r="B1" s="54"/>
      <c r="C1" s="5" t="s">
        <v>4</v>
      </c>
      <c r="D1" s="1"/>
      <c r="E1" s="10"/>
      <c r="F1" s="11" t="s">
        <v>51</v>
      </c>
    </row>
    <row r="2" spans="1:59" ht="17" thickBot="1" x14ac:dyDescent="0.4">
      <c r="A2" s="54" t="s">
        <v>2</v>
      </c>
      <c r="B2" s="54"/>
      <c r="C2" s="3" t="s">
        <v>32</v>
      </c>
      <c r="D2" s="1"/>
      <c r="E2" s="12"/>
      <c r="F2" s="13" t="s">
        <v>50</v>
      </c>
    </row>
    <row r="3" spans="1:59" ht="17" thickBot="1" x14ac:dyDescent="0.4">
      <c r="A3" s="54" t="s">
        <v>1</v>
      </c>
      <c r="B3" s="54"/>
      <c r="C3" s="4">
        <v>45768</v>
      </c>
      <c r="D3" s="1"/>
      <c r="E3" s="14"/>
      <c r="F3" s="13" t="s">
        <v>49</v>
      </c>
    </row>
    <row r="4" spans="1:59" ht="18" customHeight="1" thickBot="1" x14ac:dyDescent="0.4">
      <c r="A4" s="54" t="s">
        <v>0</v>
      </c>
      <c r="B4" s="54"/>
      <c r="C4" s="4">
        <v>45792</v>
      </c>
      <c r="D4" s="1"/>
      <c r="E4" s="15"/>
      <c r="F4" s="13" t="s">
        <v>48</v>
      </c>
    </row>
    <row r="5" spans="1:59" ht="18" customHeight="1" thickBot="1" x14ac:dyDescent="0.4">
      <c r="A5" s="1"/>
      <c r="B5" s="1"/>
      <c r="C5" s="1"/>
      <c r="D5" s="1"/>
      <c r="E5" s="16"/>
      <c r="F5" s="17" t="s">
        <v>47</v>
      </c>
    </row>
    <row r="6" spans="1:59" ht="17" thickBot="1" x14ac:dyDescent="0.4">
      <c r="A6" s="1"/>
      <c r="B6" s="73" t="s">
        <v>33</v>
      </c>
      <c r="C6" s="73"/>
      <c r="D6" s="73"/>
      <c r="E6" s="74"/>
    </row>
    <row r="7" spans="1:59" ht="17" thickBot="1" x14ac:dyDescent="0.4">
      <c r="A7" s="1"/>
      <c r="B7" s="7" t="s">
        <v>7</v>
      </c>
      <c r="C7" s="7" t="s">
        <v>44</v>
      </c>
      <c r="D7" s="7" t="s">
        <v>12</v>
      </c>
      <c r="E7" s="7" t="s">
        <v>43</v>
      </c>
    </row>
    <row r="8" spans="1:59" ht="17" thickBot="1" x14ac:dyDescent="0.4">
      <c r="A8" s="1"/>
      <c r="B8" s="8">
        <v>1</v>
      </c>
      <c r="C8" s="3" t="s">
        <v>64</v>
      </c>
      <c r="D8" s="3">
        <f ca="1">SUMIF($E$16:$F$108,"Thành",$G$16:$G$108)+SUMIF($E$16:$F$108,"All team",$G$16:$G$108)/5+SUMIF($E$16:$F$108,"Thành,Phương",$G$16:$G$108)/2</f>
        <v>5.6</v>
      </c>
      <c r="E8" s="3">
        <f ca="1">SUMIF($E$16:$F$108,"Thành",$H$16:$H$108)+SUMIF($E$16:$F$108,"All team",$H$16:$H$108)/5+SUMIF($E$16:$F$108,"Mạnh,Hoàng",$H$16:$H$108)/2</f>
        <v>5.8</v>
      </c>
    </row>
    <row r="9" spans="1:59" ht="17" thickBot="1" x14ac:dyDescent="0.4">
      <c r="A9" s="1"/>
      <c r="B9" s="8">
        <v>2</v>
      </c>
      <c r="C9" s="3" t="s">
        <v>65</v>
      </c>
      <c r="D9" s="3">
        <f ca="1">SUMIF($E$16:$F$108,"Mạnh",$G$16:$G$108)+SUMIF($E$16:$F$108,"All team",$G$16:$G$108)/5+SUMIF($E$16:$F$108,"Mạnh,Hoàng",$G$16:$G$108)/2+SUMIF($E$16:$F$108,"Mạnh,Lộc,Phương,Hoàng",$G$16:$G$108)/4</f>
        <v>5.6</v>
      </c>
      <c r="E9" s="3">
        <f ca="1">SUMIF($E$16:$F$108,"Mạnh",$H$16:$H$108)+SUMIF($E$16:$F$108,"All team",$H$16:$H$108)/5+SUMIF($E$16:$F$108,"Mạnh,Hoàng",$H$16:$H$108)/2+SUMIF($E$16:$F$108,"Mạnh,Lộc,Phương,Hoàng",$H$16:$H$108)/4</f>
        <v>5.8</v>
      </c>
    </row>
    <row r="10" spans="1:59" ht="17" thickBot="1" x14ac:dyDescent="0.4">
      <c r="A10" s="1"/>
      <c r="B10" s="8">
        <v>3</v>
      </c>
      <c r="C10" s="3" t="s">
        <v>66</v>
      </c>
      <c r="D10" s="3">
        <f ca="1">SUMIF($E$16:$F$108,"Phương",$G$16:$G$108)+SUMIF($E$16:$F$108,"All team",$G$16:$G$108)/5+SUMIF($E$16:$F$108,"Thành,Phương",$G$16:$G$108)/2+SUMIF($E$16:$F$108,"Mạnh,Lộc,Phương,Hoàng",$G$16:$G$108)/4</f>
        <v>5.6</v>
      </c>
      <c r="E10" s="3">
        <f ca="1">SUMIF($E$16:$F$108,"Phương",$H$16:$H$108)+SUMIF($E$16:$F$108,"All team",$H$16:$H$108)/5+SUMIF($E$16:$F$108,"Thành,Phương",$H$16:$H$108)/2+SUMIF($E$16:$F$108,"Mạnh,Lộc,Phương,Hoàng",$H$16:$H$108)/4</f>
        <v>5.8</v>
      </c>
    </row>
    <row r="11" spans="1:59" ht="17" thickBot="1" x14ac:dyDescent="0.4">
      <c r="A11" s="1"/>
      <c r="B11" s="8">
        <v>4</v>
      </c>
      <c r="C11" s="3" t="s">
        <v>67</v>
      </c>
      <c r="D11" s="3">
        <f ca="1">SUMIF($E$16:$F$108,"Lộc",$G$16:$G$108)+SUMIF($E$16:$F$108,"All team",$G$16:$G$108)/5+SUMIF($E$16:$F$108,"Mạnh,Lộc,Phương,Hoàng",$G$16:$G$108)/4</f>
        <v>5.6</v>
      </c>
      <c r="E11" s="3">
        <f ca="1">SUMIF($E$16:$F$108,"Lộc",$H$16:$H$108)+SUMIF($E$16:$F$108,"All team",$H$16:$H$108)/5+SUMIF($E$16:$F$108,"Mạnh,Lộc,Phương,Hoàng",$H$16:$H$108)/4</f>
        <v>5.8</v>
      </c>
    </row>
    <row r="12" spans="1:59" ht="17" thickBot="1" x14ac:dyDescent="0.4">
      <c r="A12" s="1"/>
      <c r="B12" s="8">
        <v>5</v>
      </c>
      <c r="C12" s="3" t="s">
        <v>68</v>
      </c>
      <c r="D12" s="3">
        <f ca="1">SUMIF($E$16:$F$108,"Hoàng",$G$16:$G$108)+SUMIF($E$16:$F$108,"All team",$G$16:$G$108)/5+SUMIF($E$16:$F$108,"Mạnh,Hoàng",$G$16:$G$108)/2+SUMIF($E$16:$F$108,"Mạnh,Lộc,Phương,Hoàng",$G$16:$G$108)/4</f>
        <v>5.6</v>
      </c>
      <c r="E12" s="3">
        <f ca="1">SUMIF($E$16:$F$108,"Hoàng",$H$16:$H$108)+SUMIF($E$16:$F$108,"All team",$H$16:$H$108)/5+SUMIF($E$16:$F$108,"Mạnh,Hoàng",$H$16:$H$108)/2+SUMIF($E$16:$F$108,"Mạnh,Lộc,Phương,Hoàng",$H$16:$H$108)/4</f>
        <v>5.8</v>
      </c>
    </row>
    <row r="13" spans="1:59" ht="17" thickBot="1" x14ac:dyDescent="0.4">
      <c r="A13" s="1"/>
      <c r="B13" s="55" t="s">
        <v>13</v>
      </c>
      <c r="C13" s="55"/>
      <c r="D13" s="6">
        <f ca="1">SUM(D8:D12)</f>
        <v>28</v>
      </c>
      <c r="E13" s="6">
        <f ca="1">SUM(E8:E12)</f>
        <v>29</v>
      </c>
    </row>
    <row r="15" spans="1:59" ht="63.75" customHeight="1" x14ac:dyDescent="0.35">
      <c r="A15" s="25" t="s">
        <v>8</v>
      </c>
      <c r="B15" s="25" t="s">
        <v>9</v>
      </c>
      <c r="C15" s="72" t="s">
        <v>10</v>
      </c>
      <c r="D15" s="72"/>
      <c r="E15" s="72" t="s">
        <v>11</v>
      </c>
      <c r="F15" s="72"/>
      <c r="G15" s="19" t="s">
        <v>12</v>
      </c>
      <c r="H15" s="19" t="s">
        <v>43</v>
      </c>
      <c r="I15" s="20">
        <v>45768</v>
      </c>
      <c r="J15" s="20">
        <f>I15+1</f>
        <v>45769</v>
      </c>
      <c r="K15" s="20">
        <f t="shared" ref="K15:AD15" si="0">J15+1</f>
        <v>45770</v>
      </c>
      <c r="L15" s="20">
        <f t="shared" si="0"/>
        <v>45771</v>
      </c>
      <c r="M15" s="20">
        <f t="shared" si="0"/>
        <v>45772</v>
      </c>
      <c r="N15" s="20">
        <f t="shared" si="0"/>
        <v>45773</v>
      </c>
      <c r="O15" s="20">
        <f t="shared" si="0"/>
        <v>45774</v>
      </c>
      <c r="P15" s="20">
        <f t="shared" si="0"/>
        <v>45775</v>
      </c>
      <c r="Q15" s="20">
        <f t="shared" si="0"/>
        <v>45776</v>
      </c>
      <c r="R15" s="20">
        <f t="shared" si="0"/>
        <v>45777</v>
      </c>
      <c r="S15" s="20">
        <f t="shared" si="0"/>
        <v>45778</v>
      </c>
      <c r="T15" s="20">
        <f t="shared" si="0"/>
        <v>45779</v>
      </c>
      <c r="U15" s="20">
        <f t="shared" si="0"/>
        <v>45780</v>
      </c>
      <c r="V15" s="20">
        <f t="shared" si="0"/>
        <v>45781</v>
      </c>
      <c r="W15" s="20">
        <f t="shared" si="0"/>
        <v>45782</v>
      </c>
      <c r="X15" s="20">
        <f t="shared" si="0"/>
        <v>45783</v>
      </c>
      <c r="Y15" s="20">
        <f t="shared" si="0"/>
        <v>45784</v>
      </c>
      <c r="Z15" s="20">
        <f t="shared" si="0"/>
        <v>45785</v>
      </c>
      <c r="AA15" s="20">
        <f t="shared" si="0"/>
        <v>45786</v>
      </c>
      <c r="AB15" s="20">
        <f t="shared" si="0"/>
        <v>45787</v>
      </c>
      <c r="AC15" s="20">
        <f t="shared" si="0"/>
        <v>45788</v>
      </c>
      <c r="AD15" s="20">
        <f t="shared" si="0"/>
        <v>45789</v>
      </c>
      <c r="AE15" s="20">
        <f t="shared" ref="AE15:AG15" si="1">AD15+1</f>
        <v>45790</v>
      </c>
      <c r="AF15" s="20">
        <f t="shared" si="1"/>
        <v>45791</v>
      </c>
      <c r="AG15" s="20">
        <f t="shared" si="1"/>
        <v>45792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ht="16.5" x14ac:dyDescent="0.35">
      <c r="A16" s="53" t="s">
        <v>32</v>
      </c>
      <c r="B16" s="50" t="s">
        <v>14</v>
      </c>
      <c r="C16" s="50"/>
      <c r="D16" s="50"/>
      <c r="E16" s="45" t="s">
        <v>42</v>
      </c>
      <c r="F16" s="45"/>
      <c r="G16" s="21">
        <v>5</v>
      </c>
      <c r="H16" s="21">
        <v>5</v>
      </c>
      <c r="I16" s="22">
        <v>0</v>
      </c>
      <c r="J16" s="38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</row>
    <row r="17" spans="1:33" ht="16.5" x14ac:dyDescent="0.35">
      <c r="A17" s="53"/>
      <c r="B17" s="50" t="s">
        <v>39</v>
      </c>
      <c r="C17" s="50"/>
      <c r="D17" s="50"/>
      <c r="E17" s="45" t="s">
        <v>209</v>
      </c>
      <c r="F17" s="45"/>
      <c r="G17" s="21">
        <v>2</v>
      </c>
      <c r="H17" s="21">
        <v>4</v>
      </c>
      <c r="I17" s="21">
        <v>2</v>
      </c>
      <c r="J17" s="84">
        <v>0</v>
      </c>
      <c r="K17" s="38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</row>
    <row r="18" spans="1:33" ht="16.5" x14ac:dyDescent="0.35">
      <c r="A18" s="53"/>
      <c r="B18" s="45"/>
      <c r="C18" s="45"/>
      <c r="D18" s="45"/>
      <c r="E18" s="45"/>
      <c r="F18" s="45"/>
      <c r="G18" s="21"/>
      <c r="H18" s="21"/>
      <c r="I18" s="21"/>
      <c r="J18" s="23">
        <v>-2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3" ht="16.5" x14ac:dyDescent="0.35">
      <c r="A19" s="53"/>
      <c r="B19" s="50" t="s">
        <v>16</v>
      </c>
      <c r="C19" s="50"/>
      <c r="D19" s="50"/>
      <c r="E19" s="45" t="s">
        <v>210</v>
      </c>
      <c r="F19" s="45"/>
      <c r="G19" s="21">
        <v>4</v>
      </c>
      <c r="H19" s="21">
        <v>4</v>
      </c>
      <c r="I19" s="21">
        <v>4</v>
      </c>
      <c r="J19" s="22">
        <v>0</v>
      </c>
      <c r="K19" s="21">
        <v>0</v>
      </c>
      <c r="L19" s="85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</row>
    <row r="20" spans="1:33" ht="17.25" customHeight="1" x14ac:dyDescent="0.35">
      <c r="A20" s="53"/>
      <c r="B20" s="53" t="s">
        <v>18</v>
      </c>
      <c r="C20" s="50" t="s">
        <v>143</v>
      </c>
      <c r="D20" s="50"/>
      <c r="E20" s="45" t="s">
        <v>183</v>
      </c>
      <c r="F20" s="45"/>
      <c r="G20" s="21">
        <v>1</v>
      </c>
      <c r="H20" s="21">
        <v>1</v>
      </c>
      <c r="I20" s="21">
        <v>1</v>
      </c>
      <c r="J20" s="21">
        <v>1</v>
      </c>
      <c r="K20" s="22">
        <v>0</v>
      </c>
      <c r="L20" s="21">
        <v>0</v>
      </c>
      <c r="M20" s="9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</row>
    <row r="21" spans="1:33" ht="16.5" x14ac:dyDescent="0.35">
      <c r="A21" s="53"/>
      <c r="B21" s="53"/>
      <c r="C21" s="50" t="s">
        <v>144</v>
      </c>
      <c r="D21" s="50"/>
      <c r="E21" s="45" t="s">
        <v>186</v>
      </c>
      <c r="F21" s="45"/>
      <c r="G21" s="21">
        <v>2</v>
      </c>
      <c r="H21" s="21">
        <v>2</v>
      </c>
      <c r="I21" s="21">
        <v>2</v>
      </c>
      <c r="J21" s="21">
        <v>2</v>
      </c>
      <c r="K21" s="22">
        <v>0</v>
      </c>
      <c r="L21" s="21">
        <v>0</v>
      </c>
      <c r="M21" s="9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</row>
    <row r="22" spans="1:33" ht="16.5" x14ac:dyDescent="0.35">
      <c r="A22" s="53"/>
      <c r="B22" s="53"/>
      <c r="C22" s="50" t="s">
        <v>145</v>
      </c>
      <c r="D22" s="50"/>
      <c r="E22" s="45" t="s">
        <v>188</v>
      </c>
      <c r="F22" s="45"/>
      <c r="G22" s="21">
        <v>2</v>
      </c>
      <c r="H22" s="21">
        <v>1</v>
      </c>
      <c r="I22" s="21">
        <v>2</v>
      </c>
      <c r="J22" s="21">
        <v>2</v>
      </c>
      <c r="K22" s="21">
        <v>2</v>
      </c>
      <c r="L22" s="38">
        <v>1</v>
      </c>
      <c r="M22" s="22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</row>
    <row r="23" spans="1:33" ht="16.5" x14ac:dyDescent="0.35">
      <c r="A23" s="53"/>
      <c r="B23" s="53"/>
      <c r="C23" s="43"/>
      <c r="D23" s="44"/>
      <c r="E23" s="43"/>
      <c r="F23" s="44"/>
      <c r="G23" s="21"/>
      <c r="H23" s="21"/>
      <c r="I23" s="21"/>
      <c r="J23" s="21"/>
      <c r="K23" s="21"/>
      <c r="L23" s="21"/>
      <c r="M23" s="24">
        <v>1</v>
      </c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spans="1:33" ht="16.5" x14ac:dyDescent="0.35">
      <c r="A24" s="53"/>
      <c r="B24" s="53"/>
      <c r="C24" s="50" t="s">
        <v>146</v>
      </c>
      <c r="D24" s="50"/>
      <c r="E24" s="45" t="s">
        <v>186</v>
      </c>
      <c r="F24" s="45"/>
      <c r="G24" s="21">
        <v>2</v>
      </c>
      <c r="H24" s="21">
        <v>2</v>
      </c>
      <c r="I24" s="21">
        <v>2</v>
      </c>
      <c r="J24" s="21">
        <v>2</v>
      </c>
      <c r="K24" s="21">
        <v>2</v>
      </c>
      <c r="L24" s="22">
        <v>0</v>
      </c>
      <c r="M24" s="85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</row>
    <row r="25" spans="1:33" ht="16.5" x14ac:dyDescent="0.35">
      <c r="A25" s="53"/>
      <c r="B25" s="53"/>
      <c r="C25" s="50" t="s">
        <v>218</v>
      </c>
      <c r="D25" s="50"/>
      <c r="E25" s="45" t="s">
        <v>183</v>
      </c>
      <c r="F25" s="45"/>
      <c r="G25" s="21">
        <v>2</v>
      </c>
      <c r="H25" s="21">
        <v>2</v>
      </c>
      <c r="I25" s="21">
        <v>2</v>
      </c>
      <c r="J25" s="21">
        <v>2</v>
      </c>
      <c r="K25" s="21">
        <v>2</v>
      </c>
      <c r="L25" s="21">
        <v>2</v>
      </c>
      <c r="M25" s="22">
        <v>0</v>
      </c>
      <c r="N25" s="85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</row>
    <row r="26" spans="1:33" ht="16.5" x14ac:dyDescent="0.35">
      <c r="A26" s="53"/>
      <c r="B26" s="53"/>
      <c r="C26" s="50" t="s">
        <v>147</v>
      </c>
      <c r="D26" s="50"/>
      <c r="E26" s="45" t="s">
        <v>187</v>
      </c>
      <c r="F26" s="45"/>
      <c r="G26" s="21">
        <v>2</v>
      </c>
      <c r="H26" s="21">
        <v>1</v>
      </c>
      <c r="I26" s="21">
        <v>2</v>
      </c>
      <c r="J26" s="21">
        <v>2</v>
      </c>
      <c r="K26" s="21">
        <v>2</v>
      </c>
      <c r="L26" s="21">
        <v>2</v>
      </c>
      <c r="M26" s="21">
        <v>2</v>
      </c>
      <c r="N26" s="22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</row>
    <row r="27" spans="1:33" ht="16.5" x14ac:dyDescent="0.35">
      <c r="A27" s="53"/>
      <c r="B27" s="53"/>
      <c r="C27" s="43"/>
      <c r="D27" s="44"/>
      <c r="E27" s="43"/>
      <c r="F27" s="44"/>
      <c r="G27" s="21"/>
      <c r="H27" s="21"/>
      <c r="I27" s="21"/>
      <c r="J27" s="21"/>
      <c r="K27" s="21"/>
      <c r="L27" s="21"/>
      <c r="M27" s="21"/>
      <c r="N27" s="24">
        <v>1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1:33" ht="16.5" x14ac:dyDescent="0.35">
      <c r="A28" s="53"/>
      <c r="B28" s="53"/>
      <c r="C28" s="48" t="s">
        <v>148</v>
      </c>
      <c r="D28" s="49"/>
      <c r="E28" s="43" t="s">
        <v>185</v>
      </c>
      <c r="F28" s="44"/>
      <c r="G28" s="21">
        <v>2</v>
      </c>
      <c r="H28" s="21">
        <v>2</v>
      </c>
      <c r="I28" s="21">
        <v>2</v>
      </c>
      <c r="J28" s="21">
        <v>2</v>
      </c>
      <c r="K28" s="21">
        <v>2</v>
      </c>
      <c r="L28" s="21">
        <v>2</v>
      </c>
      <c r="M28" s="21">
        <v>2</v>
      </c>
      <c r="N28" s="22">
        <v>0</v>
      </c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 spans="1:33" ht="16.5" x14ac:dyDescent="0.35">
      <c r="A29" s="53"/>
      <c r="B29" s="53"/>
      <c r="C29" s="48" t="s">
        <v>211</v>
      </c>
      <c r="D29" s="49"/>
      <c r="E29" s="43" t="s">
        <v>183</v>
      </c>
      <c r="F29" s="44"/>
      <c r="G29" s="21">
        <v>3</v>
      </c>
      <c r="H29" s="21">
        <v>2</v>
      </c>
      <c r="I29" s="21">
        <v>3</v>
      </c>
      <c r="J29" s="21">
        <v>3</v>
      </c>
      <c r="K29" s="21">
        <v>3</v>
      </c>
      <c r="L29" s="21">
        <v>3</v>
      </c>
      <c r="M29" s="21">
        <v>3</v>
      </c>
      <c r="N29" s="38">
        <v>1</v>
      </c>
      <c r="O29" s="22">
        <v>0</v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6.5" x14ac:dyDescent="0.35">
      <c r="A30" s="53"/>
      <c r="B30" s="53"/>
      <c r="C30" s="43"/>
      <c r="D30" s="44"/>
      <c r="E30" s="43"/>
      <c r="F30" s="44"/>
      <c r="G30" s="21"/>
      <c r="H30" s="21"/>
      <c r="I30" s="21"/>
      <c r="J30" s="21"/>
      <c r="K30" s="21"/>
      <c r="L30" s="21"/>
      <c r="M30" s="21"/>
      <c r="O30" s="24">
        <v>1</v>
      </c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6.5" x14ac:dyDescent="0.35">
      <c r="A31" s="53"/>
      <c r="B31" s="53"/>
      <c r="C31" s="50" t="s">
        <v>149</v>
      </c>
      <c r="D31" s="50"/>
      <c r="E31" s="43" t="s">
        <v>186</v>
      </c>
      <c r="F31" s="44"/>
      <c r="G31" s="21">
        <v>2</v>
      </c>
      <c r="H31" s="21">
        <v>2</v>
      </c>
      <c r="I31" s="21">
        <v>2</v>
      </c>
      <c r="J31" s="21">
        <v>2</v>
      </c>
      <c r="K31" s="21">
        <v>2</v>
      </c>
      <c r="L31" s="21">
        <v>2</v>
      </c>
      <c r="M31" s="21">
        <v>2</v>
      </c>
      <c r="N31" s="22">
        <v>0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6.5" x14ac:dyDescent="0.35">
      <c r="A32" s="53"/>
      <c r="B32" s="53"/>
      <c r="C32" s="48" t="s">
        <v>150</v>
      </c>
      <c r="D32" s="49"/>
      <c r="E32" s="43" t="s">
        <v>183</v>
      </c>
      <c r="F32" s="44"/>
      <c r="G32" s="21">
        <v>2</v>
      </c>
      <c r="H32" s="21">
        <v>2</v>
      </c>
      <c r="I32" s="21">
        <v>2</v>
      </c>
      <c r="J32" s="21">
        <v>2</v>
      </c>
      <c r="K32" s="21">
        <v>2</v>
      </c>
      <c r="L32" s="21">
        <v>2</v>
      </c>
      <c r="M32" s="21">
        <v>2</v>
      </c>
      <c r="N32" s="38">
        <v>2</v>
      </c>
      <c r="O32" s="22">
        <v>0</v>
      </c>
      <c r="P32" s="21">
        <v>0</v>
      </c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3" ht="16.5" x14ac:dyDescent="0.35">
      <c r="A33" s="53"/>
      <c r="B33" s="53"/>
      <c r="C33" s="50" t="s">
        <v>40</v>
      </c>
      <c r="D33" s="50"/>
      <c r="E33" s="45" t="s">
        <v>42</v>
      </c>
      <c r="F33" s="45"/>
      <c r="G33" s="21">
        <v>3</v>
      </c>
      <c r="H33" s="21">
        <v>3</v>
      </c>
      <c r="I33" s="21">
        <v>3</v>
      </c>
      <c r="J33" s="21">
        <v>3</v>
      </c>
      <c r="K33" s="21">
        <v>3</v>
      </c>
      <c r="L33" s="21">
        <v>3</v>
      </c>
      <c r="M33" s="21">
        <v>3</v>
      </c>
      <c r="N33" s="21">
        <v>3</v>
      </c>
      <c r="O33" s="38">
        <v>3</v>
      </c>
      <c r="P33" s="22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</row>
    <row r="34" spans="1:33" ht="16.5" x14ac:dyDescent="0.35">
      <c r="A34" s="53"/>
      <c r="B34" s="53" t="s">
        <v>22</v>
      </c>
      <c r="C34" s="50" t="s">
        <v>151</v>
      </c>
      <c r="D34" s="50"/>
      <c r="E34" s="45" t="s">
        <v>183</v>
      </c>
      <c r="F34" s="45"/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38">
        <v>1</v>
      </c>
      <c r="Q34" s="22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</row>
    <row r="35" spans="1:33" ht="16.5" x14ac:dyDescent="0.35">
      <c r="A35" s="53"/>
      <c r="B35" s="53"/>
      <c r="C35" s="50" t="s">
        <v>152</v>
      </c>
      <c r="D35" s="50"/>
      <c r="E35" s="45" t="s">
        <v>186</v>
      </c>
      <c r="F35" s="45"/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38">
        <v>1</v>
      </c>
      <c r="Q35" s="22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</row>
    <row r="36" spans="1:33" ht="16.5" x14ac:dyDescent="0.35">
      <c r="A36" s="53"/>
      <c r="B36" s="53"/>
      <c r="C36" s="50" t="s">
        <v>153</v>
      </c>
      <c r="D36" s="50"/>
      <c r="E36" s="45" t="s">
        <v>188</v>
      </c>
      <c r="F36" s="45"/>
      <c r="G36" s="21">
        <v>1</v>
      </c>
      <c r="H36" s="21">
        <v>1</v>
      </c>
      <c r="I36" s="21">
        <v>1</v>
      </c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9">
        <v>1</v>
      </c>
      <c r="P36" s="38">
        <v>1</v>
      </c>
      <c r="Q36" s="22">
        <v>0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3" ht="16.5" x14ac:dyDescent="0.35">
      <c r="A37" s="53"/>
      <c r="B37" s="53"/>
      <c r="C37" s="50" t="s">
        <v>154</v>
      </c>
      <c r="D37" s="50"/>
      <c r="E37" s="45" t="s">
        <v>186</v>
      </c>
      <c r="F37" s="45"/>
      <c r="G37" s="21">
        <v>1</v>
      </c>
      <c r="H37" s="21">
        <v>1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86">
        <v>1</v>
      </c>
      <c r="Q37" s="22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</row>
    <row r="38" spans="1:33" ht="16.5" x14ac:dyDescent="0.35">
      <c r="A38" s="53"/>
      <c r="B38" s="53"/>
      <c r="C38" s="50" t="s">
        <v>219</v>
      </c>
      <c r="D38" s="50"/>
      <c r="E38" s="45" t="s">
        <v>183</v>
      </c>
      <c r="F38" s="45"/>
      <c r="G38" s="21">
        <v>2</v>
      </c>
      <c r="H38" s="21">
        <v>2</v>
      </c>
      <c r="I38" s="21">
        <v>2</v>
      </c>
      <c r="J38" s="21">
        <v>2</v>
      </c>
      <c r="K38" s="21">
        <v>2</v>
      </c>
      <c r="L38" s="21">
        <v>2</v>
      </c>
      <c r="M38" s="21">
        <v>2</v>
      </c>
      <c r="N38" s="21">
        <v>2</v>
      </c>
      <c r="O38" s="21">
        <v>2</v>
      </c>
      <c r="P38" s="21">
        <v>2</v>
      </c>
      <c r="Q38" s="22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</row>
    <row r="39" spans="1:33" ht="16.5" x14ac:dyDescent="0.35">
      <c r="A39" s="53"/>
      <c r="B39" s="53"/>
      <c r="C39" s="50" t="s">
        <v>155</v>
      </c>
      <c r="D39" s="50"/>
      <c r="E39" s="43" t="s">
        <v>185</v>
      </c>
      <c r="F39" s="44"/>
      <c r="G39" s="21">
        <v>1</v>
      </c>
      <c r="H39" s="21">
        <v>1</v>
      </c>
      <c r="I39" s="21">
        <v>1</v>
      </c>
      <c r="J39" s="21">
        <v>1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86">
        <v>1</v>
      </c>
      <c r="R39" s="22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</row>
    <row r="40" spans="1:33" ht="16.5" x14ac:dyDescent="0.35">
      <c r="A40" s="53"/>
      <c r="B40" s="53"/>
      <c r="C40" s="48" t="s">
        <v>212</v>
      </c>
      <c r="D40" s="49"/>
      <c r="E40" s="43" t="s">
        <v>183</v>
      </c>
      <c r="F40" s="44"/>
      <c r="G40" s="21">
        <v>3</v>
      </c>
      <c r="H40" s="21">
        <v>2</v>
      </c>
      <c r="I40" s="21">
        <v>3</v>
      </c>
      <c r="J40" s="21">
        <v>3</v>
      </c>
      <c r="K40" s="21">
        <v>3</v>
      </c>
      <c r="L40" s="21">
        <v>3</v>
      </c>
      <c r="M40" s="21">
        <v>3</v>
      </c>
      <c r="N40" s="21">
        <v>3</v>
      </c>
      <c r="O40" s="21">
        <v>3</v>
      </c>
      <c r="P40" s="21">
        <v>3</v>
      </c>
      <c r="Q40" s="38">
        <v>3</v>
      </c>
      <c r="R40" s="21">
        <v>1</v>
      </c>
      <c r="S40" s="22">
        <v>0</v>
      </c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 spans="1:33" ht="16.5" x14ac:dyDescent="0.35">
      <c r="A41" s="53"/>
      <c r="B41" s="53"/>
      <c r="C41" s="43"/>
      <c r="D41" s="44"/>
      <c r="E41" s="43"/>
      <c r="F41" s="44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38"/>
      <c r="R41" s="21"/>
      <c r="S41" s="24">
        <v>1</v>
      </c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 spans="1:33" ht="16.5" x14ac:dyDescent="0.35">
      <c r="A42" s="53"/>
      <c r="B42" s="53"/>
      <c r="C42" s="48" t="s">
        <v>156</v>
      </c>
      <c r="D42" s="49"/>
      <c r="E42" s="43" t="s">
        <v>187</v>
      </c>
      <c r="F42" s="44"/>
      <c r="G42" s="21">
        <v>1</v>
      </c>
      <c r="H42" s="21">
        <v>1</v>
      </c>
      <c r="I42" s="21">
        <v>1</v>
      </c>
      <c r="J42" s="21">
        <v>1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2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</row>
    <row r="43" spans="1:33" ht="16.5" x14ac:dyDescent="0.35">
      <c r="A43" s="53"/>
      <c r="B43" s="53"/>
      <c r="C43" s="50" t="s">
        <v>157</v>
      </c>
      <c r="D43" s="50"/>
      <c r="E43" s="43" t="s">
        <v>186</v>
      </c>
      <c r="F43" s="44"/>
      <c r="G43" s="21">
        <v>1</v>
      </c>
      <c r="H43" s="21">
        <v>1</v>
      </c>
      <c r="I43" s="21">
        <v>1</v>
      </c>
      <c r="J43" s="21">
        <v>1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86">
        <v>1</v>
      </c>
      <c r="R43" s="22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>
        <v>0</v>
      </c>
    </row>
    <row r="44" spans="1:33" ht="16.5" x14ac:dyDescent="0.35">
      <c r="A44" s="53"/>
      <c r="B44" s="53"/>
      <c r="C44" s="48" t="s">
        <v>158</v>
      </c>
      <c r="D44" s="49"/>
      <c r="E44" s="43" t="s">
        <v>183</v>
      </c>
      <c r="F44" s="44"/>
      <c r="G44" s="21">
        <v>2</v>
      </c>
      <c r="H44" s="21">
        <v>2</v>
      </c>
      <c r="I44" s="21">
        <v>2</v>
      </c>
      <c r="J44" s="21">
        <v>2</v>
      </c>
      <c r="K44" s="21">
        <v>2</v>
      </c>
      <c r="L44" s="21">
        <v>2</v>
      </c>
      <c r="M44" s="21">
        <v>2</v>
      </c>
      <c r="N44" s="21">
        <v>2</v>
      </c>
      <c r="O44" s="21">
        <v>2</v>
      </c>
      <c r="P44" s="21">
        <v>2</v>
      </c>
      <c r="Q44" s="21">
        <v>2</v>
      </c>
      <c r="R44" s="22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>
        <v>0</v>
      </c>
    </row>
    <row r="45" spans="1:33" ht="16.5" x14ac:dyDescent="0.35">
      <c r="A45" s="53"/>
      <c r="B45" s="53"/>
      <c r="C45" s="50" t="s">
        <v>41</v>
      </c>
      <c r="D45" s="50"/>
      <c r="E45" s="45" t="s">
        <v>42</v>
      </c>
      <c r="F45" s="45"/>
      <c r="G45" s="21">
        <v>5</v>
      </c>
      <c r="H45" s="21">
        <v>6</v>
      </c>
      <c r="I45" s="21">
        <v>5</v>
      </c>
      <c r="J45" s="21">
        <v>5</v>
      </c>
      <c r="K45" s="21">
        <v>5</v>
      </c>
      <c r="L45" s="21">
        <v>5</v>
      </c>
      <c r="M45" s="21">
        <v>5</v>
      </c>
      <c r="N45" s="21">
        <v>5</v>
      </c>
      <c r="O45" s="21">
        <v>5</v>
      </c>
      <c r="P45" s="21">
        <v>5</v>
      </c>
      <c r="Q45" s="21">
        <v>5</v>
      </c>
      <c r="R45" s="85">
        <v>1</v>
      </c>
      <c r="S45" s="22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21">
        <v>0</v>
      </c>
    </row>
    <row r="46" spans="1:33" ht="16.5" x14ac:dyDescent="0.35">
      <c r="A46" s="53"/>
      <c r="B46" s="53"/>
      <c r="C46" s="45"/>
      <c r="D46" s="45"/>
      <c r="E46" s="45"/>
      <c r="F46" s="45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9"/>
      <c r="S46" s="24">
        <v>1</v>
      </c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 spans="1:33" ht="16.5" x14ac:dyDescent="0.35">
      <c r="A47" s="53"/>
      <c r="B47" s="53" t="s">
        <v>24</v>
      </c>
      <c r="C47" s="50" t="s">
        <v>192</v>
      </c>
      <c r="D47" s="50"/>
      <c r="E47" s="45" t="s">
        <v>183</v>
      </c>
      <c r="F47" s="45"/>
      <c r="G47" s="21">
        <v>1</v>
      </c>
      <c r="H47" s="21">
        <v>2</v>
      </c>
      <c r="I47" s="21">
        <v>2</v>
      </c>
      <c r="J47" s="21">
        <v>2</v>
      </c>
      <c r="K47" s="21">
        <v>2</v>
      </c>
      <c r="L47" s="21">
        <v>2</v>
      </c>
      <c r="M47" s="21">
        <v>2</v>
      </c>
      <c r="N47" s="21">
        <v>2</v>
      </c>
      <c r="O47" s="21">
        <v>2</v>
      </c>
      <c r="P47" s="21">
        <v>2</v>
      </c>
      <c r="Q47" s="21">
        <v>2</v>
      </c>
      <c r="R47" s="21">
        <v>1</v>
      </c>
      <c r="S47" s="22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G47" s="21">
        <v>0</v>
      </c>
    </row>
    <row r="48" spans="1:33" ht="16.5" x14ac:dyDescent="0.35">
      <c r="A48" s="53"/>
      <c r="B48" s="53"/>
      <c r="C48" s="45"/>
      <c r="D48" s="45"/>
      <c r="E48" s="45"/>
      <c r="F48" s="45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9"/>
      <c r="S48" s="23">
        <v>1</v>
      </c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1:33" ht="16.5" x14ac:dyDescent="0.35">
      <c r="A49" s="53"/>
      <c r="B49" s="53"/>
      <c r="C49" s="50" t="s">
        <v>191</v>
      </c>
      <c r="D49" s="50"/>
      <c r="E49" s="45" t="s">
        <v>183</v>
      </c>
      <c r="F49" s="45"/>
      <c r="G49" s="21">
        <v>4</v>
      </c>
      <c r="H49" s="21">
        <v>4</v>
      </c>
      <c r="I49" s="21">
        <v>4</v>
      </c>
      <c r="J49" s="21">
        <v>4</v>
      </c>
      <c r="K49" s="21">
        <v>4</v>
      </c>
      <c r="L49" s="21">
        <v>4</v>
      </c>
      <c r="M49" s="21">
        <v>4</v>
      </c>
      <c r="N49" s="21">
        <v>4</v>
      </c>
      <c r="O49" s="21">
        <v>4</v>
      </c>
      <c r="P49" s="21">
        <v>4</v>
      </c>
      <c r="Q49" s="21">
        <v>4</v>
      </c>
      <c r="R49" s="21">
        <v>4</v>
      </c>
      <c r="S49" s="21">
        <v>4</v>
      </c>
      <c r="T49" s="21">
        <v>4</v>
      </c>
      <c r="U49" s="21">
        <v>4</v>
      </c>
      <c r="V49" s="21">
        <v>4</v>
      </c>
      <c r="W49" s="22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</row>
    <row r="50" spans="1:33" ht="16.5" x14ac:dyDescent="0.35">
      <c r="A50" s="53"/>
      <c r="B50" s="53"/>
      <c r="C50" s="50" t="s">
        <v>193</v>
      </c>
      <c r="D50" s="50"/>
      <c r="E50" s="45" t="s">
        <v>186</v>
      </c>
      <c r="F50" s="45"/>
      <c r="G50" s="21">
        <v>1</v>
      </c>
      <c r="H50" s="21">
        <v>2</v>
      </c>
      <c r="I50" s="21">
        <v>1</v>
      </c>
      <c r="J50" s="21">
        <v>1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1">
        <v>1</v>
      </c>
      <c r="R50" s="21">
        <v>1</v>
      </c>
      <c r="S50" s="22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21">
        <v>0</v>
      </c>
    </row>
    <row r="51" spans="1:33" ht="16.5" x14ac:dyDescent="0.35">
      <c r="A51" s="53"/>
      <c r="B51" s="53"/>
      <c r="C51" s="43"/>
      <c r="D51" s="44"/>
      <c r="E51" s="43"/>
      <c r="F51" s="44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3">
        <v>1</v>
      </c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 spans="1:33" ht="16.5" x14ac:dyDescent="0.35">
      <c r="A52" s="53"/>
      <c r="B52" s="53"/>
      <c r="C52" s="50" t="s">
        <v>194</v>
      </c>
      <c r="D52" s="50"/>
      <c r="E52" s="45" t="s">
        <v>186</v>
      </c>
      <c r="F52" s="45"/>
      <c r="G52" s="21">
        <v>1</v>
      </c>
      <c r="H52" s="21">
        <v>2</v>
      </c>
      <c r="I52" s="21">
        <v>1</v>
      </c>
      <c r="J52" s="21">
        <v>1</v>
      </c>
      <c r="K52" s="21">
        <v>1</v>
      </c>
      <c r="L52" s="21">
        <v>1</v>
      </c>
      <c r="M52" s="21">
        <v>1</v>
      </c>
      <c r="N52" s="21">
        <v>1</v>
      </c>
      <c r="O52" s="21">
        <v>1</v>
      </c>
      <c r="P52" s="21">
        <v>1</v>
      </c>
      <c r="Q52" s="21">
        <v>1</v>
      </c>
      <c r="R52" s="21">
        <v>1</v>
      </c>
      <c r="S52" s="22">
        <v>0</v>
      </c>
      <c r="U52" s="21">
        <v>0</v>
      </c>
      <c r="V52" s="21">
        <v>0</v>
      </c>
      <c r="W52" s="38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</row>
    <row r="53" spans="1:33" ht="16.5" x14ac:dyDescent="0.35">
      <c r="A53" s="53"/>
      <c r="B53" s="53"/>
      <c r="C53" s="70"/>
      <c r="D53" s="70"/>
      <c r="E53" s="45"/>
      <c r="F53" s="45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3">
        <v>1</v>
      </c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 spans="1:33" ht="16.5" x14ac:dyDescent="0.35">
      <c r="A54" s="53"/>
      <c r="B54" s="53"/>
      <c r="C54" s="50" t="s">
        <v>195</v>
      </c>
      <c r="D54" s="50"/>
      <c r="E54" s="45" t="s">
        <v>188</v>
      </c>
      <c r="F54" s="45"/>
      <c r="G54" s="21">
        <v>2</v>
      </c>
      <c r="H54" s="21">
        <v>2</v>
      </c>
      <c r="I54" s="21">
        <v>2</v>
      </c>
      <c r="J54" s="21">
        <v>2</v>
      </c>
      <c r="K54" s="21">
        <v>2</v>
      </c>
      <c r="L54" s="21">
        <v>2</v>
      </c>
      <c r="M54" s="21">
        <v>2</v>
      </c>
      <c r="N54" s="21">
        <v>2</v>
      </c>
      <c r="O54" s="21">
        <v>2</v>
      </c>
      <c r="P54" s="21">
        <v>2</v>
      </c>
      <c r="Q54" s="21">
        <v>2</v>
      </c>
      <c r="R54" s="21">
        <v>2</v>
      </c>
      <c r="S54" s="21">
        <v>2</v>
      </c>
      <c r="T54" s="22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</row>
    <row r="55" spans="1:33" ht="16.5" x14ac:dyDescent="0.35">
      <c r="A55" s="53"/>
      <c r="B55" s="53"/>
      <c r="C55" s="50" t="s">
        <v>196</v>
      </c>
      <c r="D55" s="50"/>
      <c r="E55" s="45" t="s">
        <v>188</v>
      </c>
      <c r="F55" s="45"/>
      <c r="G55" s="21">
        <v>2</v>
      </c>
      <c r="H55" s="21">
        <v>2</v>
      </c>
      <c r="I55" s="21">
        <v>2</v>
      </c>
      <c r="J55" s="21">
        <v>2</v>
      </c>
      <c r="K55" s="21">
        <v>2</v>
      </c>
      <c r="L55" s="21">
        <v>2</v>
      </c>
      <c r="M55" s="21">
        <v>2</v>
      </c>
      <c r="N55" s="21">
        <v>2</v>
      </c>
      <c r="O55" s="21">
        <v>2</v>
      </c>
      <c r="P55" s="21">
        <v>2</v>
      </c>
      <c r="Q55" s="21">
        <v>2</v>
      </c>
      <c r="R55" s="21">
        <v>2</v>
      </c>
      <c r="S55" s="21">
        <v>2</v>
      </c>
      <c r="T55" s="21">
        <v>2</v>
      </c>
      <c r="U55" s="21">
        <v>2</v>
      </c>
      <c r="V55" s="21">
        <v>2</v>
      </c>
      <c r="W55" s="85">
        <v>0</v>
      </c>
      <c r="X55" s="22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>
        <v>0</v>
      </c>
      <c r="AG55" s="21">
        <v>0</v>
      </c>
    </row>
    <row r="56" spans="1:33" ht="16.5" x14ac:dyDescent="0.35">
      <c r="A56" s="53"/>
      <c r="B56" s="53"/>
      <c r="C56" s="50" t="s">
        <v>197</v>
      </c>
      <c r="D56" s="50"/>
      <c r="E56" s="45" t="s">
        <v>186</v>
      </c>
      <c r="F56" s="45"/>
      <c r="G56" s="21">
        <v>4</v>
      </c>
      <c r="H56" s="21">
        <v>4</v>
      </c>
      <c r="I56" s="21">
        <v>4</v>
      </c>
      <c r="J56" s="21">
        <v>4</v>
      </c>
      <c r="K56" s="21">
        <v>4</v>
      </c>
      <c r="L56" s="21">
        <v>4</v>
      </c>
      <c r="M56" s="21">
        <v>4</v>
      </c>
      <c r="N56" s="21">
        <v>4</v>
      </c>
      <c r="O56" s="21">
        <v>4</v>
      </c>
      <c r="P56" s="21">
        <v>4</v>
      </c>
      <c r="Q56" s="21">
        <v>4</v>
      </c>
      <c r="R56" s="21">
        <v>4</v>
      </c>
      <c r="S56" s="21">
        <v>4</v>
      </c>
      <c r="T56" s="22">
        <v>0</v>
      </c>
      <c r="U56" s="85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  <c r="AE56" s="21">
        <v>0</v>
      </c>
      <c r="AF56" s="21">
        <v>0</v>
      </c>
      <c r="AG56" s="21">
        <v>0</v>
      </c>
    </row>
    <row r="57" spans="1:33" ht="16.5" x14ac:dyDescent="0.35">
      <c r="A57" s="53"/>
      <c r="B57" s="53"/>
      <c r="C57" s="50" t="s">
        <v>198</v>
      </c>
      <c r="D57" s="50"/>
      <c r="E57" s="45" t="s">
        <v>186</v>
      </c>
      <c r="F57" s="45"/>
      <c r="G57" s="21">
        <v>2</v>
      </c>
      <c r="H57" s="21">
        <v>2</v>
      </c>
      <c r="I57" s="21">
        <v>2</v>
      </c>
      <c r="J57" s="21">
        <v>2</v>
      </c>
      <c r="K57" s="21">
        <v>2</v>
      </c>
      <c r="L57" s="21">
        <v>2</v>
      </c>
      <c r="M57" s="21">
        <v>2</v>
      </c>
      <c r="N57" s="21">
        <v>2</v>
      </c>
      <c r="O57" s="21">
        <v>2</v>
      </c>
      <c r="P57" s="21">
        <v>2</v>
      </c>
      <c r="Q57" s="21">
        <v>2</v>
      </c>
      <c r="R57" s="21">
        <v>2</v>
      </c>
      <c r="S57" s="21">
        <v>2</v>
      </c>
      <c r="T57" s="21">
        <v>2</v>
      </c>
      <c r="U57" s="21">
        <v>2</v>
      </c>
      <c r="V57" s="21">
        <v>2</v>
      </c>
      <c r="W57" s="21">
        <v>2</v>
      </c>
      <c r="X57" s="22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>
        <v>0</v>
      </c>
    </row>
    <row r="58" spans="1:33" ht="16.5" x14ac:dyDescent="0.35">
      <c r="A58" s="53"/>
      <c r="B58" s="53"/>
      <c r="C58" s="50" t="s">
        <v>199</v>
      </c>
      <c r="D58" s="50"/>
      <c r="E58" s="45" t="s">
        <v>183</v>
      </c>
      <c r="F58" s="45"/>
      <c r="G58" s="21">
        <v>3</v>
      </c>
      <c r="H58" s="21">
        <v>4</v>
      </c>
      <c r="I58" s="21">
        <v>3</v>
      </c>
      <c r="J58" s="21">
        <v>3</v>
      </c>
      <c r="K58" s="21">
        <v>3</v>
      </c>
      <c r="L58" s="21">
        <v>3</v>
      </c>
      <c r="M58" s="21">
        <v>3</v>
      </c>
      <c r="N58" s="21">
        <v>3</v>
      </c>
      <c r="O58" s="21">
        <v>3</v>
      </c>
      <c r="P58" s="21">
        <v>3</v>
      </c>
      <c r="Q58" s="21">
        <v>3</v>
      </c>
      <c r="R58" s="21">
        <v>3</v>
      </c>
      <c r="S58" s="21">
        <v>3</v>
      </c>
      <c r="T58" s="21">
        <v>3</v>
      </c>
      <c r="U58" s="22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>
        <v>0</v>
      </c>
    </row>
    <row r="59" spans="1:33" ht="16.5" x14ac:dyDescent="0.35">
      <c r="A59" s="53"/>
      <c r="B59" s="53"/>
      <c r="C59" s="45"/>
      <c r="D59" s="45"/>
      <c r="E59" s="45"/>
      <c r="F59" s="45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3">
        <v>1</v>
      </c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</row>
    <row r="60" spans="1:33" ht="16.5" x14ac:dyDescent="0.35">
      <c r="A60" s="53"/>
      <c r="B60" s="53"/>
      <c r="C60" s="50" t="s">
        <v>200</v>
      </c>
      <c r="D60" s="50"/>
      <c r="E60" s="45" t="s">
        <v>183</v>
      </c>
      <c r="F60" s="45"/>
      <c r="G60" s="21">
        <v>3</v>
      </c>
      <c r="H60" s="21">
        <v>3</v>
      </c>
      <c r="I60" s="21">
        <v>3</v>
      </c>
      <c r="J60" s="21">
        <v>3</v>
      </c>
      <c r="K60" s="21">
        <v>3</v>
      </c>
      <c r="L60" s="21">
        <v>3</v>
      </c>
      <c r="M60" s="21">
        <v>3</v>
      </c>
      <c r="N60" s="21">
        <v>3</v>
      </c>
      <c r="O60" s="21">
        <v>3</v>
      </c>
      <c r="P60" s="21">
        <v>3</v>
      </c>
      <c r="Q60" s="21">
        <v>3</v>
      </c>
      <c r="R60" s="21">
        <v>3</v>
      </c>
      <c r="S60" s="21">
        <v>3</v>
      </c>
      <c r="T60" s="21">
        <v>3</v>
      </c>
      <c r="U60" s="21">
        <v>3</v>
      </c>
      <c r="V60" s="21">
        <v>3</v>
      </c>
      <c r="W60" s="21">
        <v>3</v>
      </c>
      <c r="X60" s="21">
        <v>3</v>
      </c>
      <c r="Y60" s="22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>
        <v>0</v>
      </c>
    </row>
    <row r="61" spans="1:33" ht="16.5" x14ac:dyDescent="0.35">
      <c r="A61" s="53"/>
      <c r="B61" s="53"/>
      <c r="C61" s="50" t="s">
        <v>201</v>
      </c>
      <c r="D61" s="50"/>
      <c r="E61" s="45" t="s">
        <v>185</v>
      </c>
      <c r="F61" s="45"/>
      <c r="G61" s="21">
        <v>2</v>
      </c>
      <c r="H61" s="21">
        <v>2</v>
      </c>
      <c r="I61" s="21">
        <v>2</v>
      </c>
      <c r="J61" s="21">
        <v>2</v>
      </c>
      <c r="K61" s="21">
        <v>2</v>
      </c>
      <c r="L61" s="21">
        <v>2</v>
      </c>
      <c r="M61" s="21">
        <v>2</v>
      </c>
      <c r="N61" s="21">
        <v>2</v>
      </c>
      <c r="O61" s="21">
        <v>2</v>
      </c>
      <c r="P61" s="21">
        <v>2</v>
      </c>
      <c r="Q61" s="21">
        <v>2</v>
      </c>
      <c r="R61" s="21">
        <v>2</v>
      </c>
      <c r="S61" s="21">
        <v>2</v>
      </c>
      <c r="T61" s="21">
        <v>2</v>
      </c>
      <c r="U61" s="22">
        <v>0</v>
      </c>
      <c r="V61" s="38">
        <v>0</v>
      </c>
      <c r="W61" s="38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>
        <v>0</v>
      </c>
    </row>
    <row r="62" spans="1:33" ht="16.5" x14ac:dyDescent="0.35">
      <c r="A62" s="53"/>
      <c r="B62" s="53"/>
      <c r="C62" s="50" t="s">
        <v>202</v>
      </c>
      <c r="D62" s="50"/>
      <c r="E62" s="45" t="s">
        <v>185</v>
      </c>
      <c r="F62" s="45"/>
      <c r="G62" s="21">
        <v>4</v>
      </c>
      <c r="H62" s="21">
        <v>4</v>
      </c>
      <c r="I62" s="21">
        <v>4</v>
      </c>
      <c r="J62" s="21">
        <v>4</v>
      </c>
      <c r="K62" s="21">
        <v>4</v>
      </c>
      <c r="L62" s="21">
        <v>4</v>
      </c>
      <c r="M62" s="21">
        <v>4</v>
      </c>
      <c r="N62" s="21">
        <v>4</v>
      </c>
      <c r="O62" s="21">
        <v>4</v>
      </c>
      <c r="P62" s="21">
        <v>4</v>
      </c>
      <c r="Q62" s="21">
        <v>4</v>
      </c>
      <c r="R62" s="21">
        <v>4</v>
      </c>
      <c r="S62" s="21">
        <v>4</v>
      </c>
      <c r="T62" s="21">
        <v>4</v>
      </c>
      <c r="U62" s="21">
        <v>4</v>
      </c>
      <c r="V62" s="21">
        <v>4</v>
      </c>
      <c r="W62" s="21">
        <v>4</v>
      </c>
      <c r="X62" s="21">
        <v>4</v>
      </c>
      <c r="Y62" s="21">
        <v>4</v>
      </c>
      <c r="Z62" s="22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</row>
    <row r="63" spans="1:33" ht="16.5" x14ac:dyDescent="0.35">
      <c r="A63" s="53"/>
      <c r="B63" s="53"/>
      <c r="C63" s="50" t="s">
        <v>213</v>
      </c>
      <c r="D63" s="50"/>
      <c r="E63" s="43" t="s">
        <v>183</v>
      </c>
      <c r="F63" s="44"/>
      <c r="G63" s="21">
        <v>4</v>
      </c>
      <c r="H63" s="21">
        <v>4</v>
      </c>
      <c r="I63" s="21">
        <v>4</v>
      </c>
      <c r="J63" s="21">
        <v>4</v>
      </c>
      <c r="K63" s="21">
        <v>4</v>
      </c>
      <c r="L63" s="21">
        <v>4</v>
      </c>
      <c r="M63" s="21">
        <v>4</v>
      </c>
      <c r="N63" s="21">
        <v>4</v>
      </c>
      <c r="O63" s="21">
        <v>4</v>
      </c>
      <c r="P63" s="21">
        <v>4</v>
      </c>
      <c r="Q63" s="21">
        <v>4</v>
      </c>
      <c r="R63" s="21">
        <v>4</v>
      </c>
      <c r="S63" s="21">
        <v>4</v>
      </c>
      <c r="T63" s="21">
        <v>4</v>
      </c>
      <c r="U63" s="21">
        <v>4</v>
      </c>
      <c r="V63" s="84">
        <v>0</v>
      </c>
      <c r="W63" s="38"/>
      <c r="X63" s="21"/>
      <c r="Y63" s="21"/>
      <c r="Z63" s="21"/>
      <c r="AA63" s="21"/>
      <c r="AB63" s="21"/>
      <c r="AC63" s="21"/>
      <c r="AD63" s="21"/>
      <c r="AE63" s="21"/>
      <c r="AF63" s="21"/>
      <c r="AG63" s="21"/>
    </row>
    <row r="64" spans="1:33" ht="16.5" x14ac:dyDescent="0.35">
      <c r="A64" s="53"/>
      <c r="B64" s="53"/>
      <c r="C64" s="50" t="s">
        <v>214</v>
      </c>
      <c r="D64" s="50"/>
      <c r="E64" s="43" t="s">
        <v>183</v>
      </c>
      <c r="F64" s="44"/>
      <c r="G64" s="21">
        <v>2</v>
      </c>
      <c r="H64" s="21">
        <v>2</v>
      </c>
      <c r="I64" s="21">
        <v>2</v>
      </c>
      <c r="J64" s="21">
        <v>2</v>
      </c>
      <c r="K64" s="21">
        <v>2</v>
      </c>
      <c r="L64" s="21">
        <v>2</v>
      </c>
      <c r="M64" s="21">
        <v>2</v>
      </c>
      <c r="N64" s="21">
        <v>2</v>
      </c>
      <c r="O64" s="21">
        <v>2</v>
      </c>
      <c r="P64" s="21">
        <v>2</v>
      </c>
      <c r="Q64" s="21">
        <v>2</v>
      </c>
      <c r="R64" s="21">
        <v>2</v>
      </c>
      <c r="S64" s="21">
        <v>2</v>
      </c>
      <c r="T64" s="21">
        <v>2</v>
      </c>
      <c r="U64" s="84">
        <v>0</v>
      </c>
      <c r="V64" s="21">
        <v>0</v>
      </c>
      <c r="W64" s="21">
        <v>0</v>
      </c>
      <c r="X64" s="21">
        <v>0</v>
      </c>
      <c r="Y64" s="21">
        <v>0</v>
      </c>
      <c r="Z64" s="87">
        <v>0</v>
      </c>
      <c r="AA64" s="21"/>
      <c r="AB64" s="21"/>
      <c r="AC64" s="21"/>
      <c r="AD64" s="21"/>
      <c r="AE64" s="21"/>
      <c r="AF64" s="21"/>
      <c r="AG64" s="21"/>
    </row>
    <row r="65" spans="1:33" ht="16.5" x14ac:dyDescent="0.35">
      <c r="A65" s="53"/>
      <c r="B65" s="53"/>
      <c r="C65" s="50" t="s">
        <v>203</v>
      </c>
      <c r="D65" s="50"/>
      <c r="E65" s="45" t="s">
        <v>187</v>
      </c>
      <c r="F65" s="45"/>
      <c r="G65" s="21">
        <v>2</v>
      </c>
      <c r="H65" s="21">
        <v>2</v>
      </c>
      <c r="I65" s="21">
        <v>2</v>
      </c>
      <c r="J65" s="21">
        <v>2</v>
      </c>
      <c r="K65" s="21">
        <v>2</v>
      </c>
      <c r="L65" s="21">
        <v>2</v>
      </c>
      <c r="M65" s="21">
        <v>2</v>
      </c>
      <c r="N65" s="21">
        <v>2</v>
      </c>
      <c r="O65" s="21">
        <v>2</v>
      </c>
      <c r="P65" s="21">
        <v>2</v>
      </c>
      <c r="Q65" s="21">
        <v>2</v>
      </c>
      <c r="R65" s="21">
        <v>2</v>
      </c>
      <c r="S65" s="21">
        <v>2</v>
      </c>
      <c r="T65" s="21">
        <v>2</v>
      </c>
      <c r="U65" s="21">
        <v>2</v>
      </c>
      <c r="V65" s="21">
        <v>2</v>
      </c>
      <c r="W65" s="21">
        <v>2</v>
      </c>
      <c r="X65" s="21">
        <v>2</v>
      </c>
      <c r="Y65" s="22">
        <v>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</row>
    <row r="66" spans="1:33" ht="16.5" x14ac:dyDescent="0.35">
      <c r="A66" s="53"/>
      <c r="B66" s="53"/>
      <c r="C66" s="50" t="s">
        <v>204</v>
      </c>
      <c r="D66" s="50"/>
      <c r="E66" s="45" t="s">
        <v>187</v>
      </c>
      <c r="F66" s="45"/>
      <c r="G66" s="21">
        <v>3</v>
      </c>
      <c r="H66" s="21">
        <v>3</v>
      </c>
      <c r="I66" s="21">
        <v>3</v>
      </c>
      <c r="J66" s="21">
        <v>3</v>
      </c>
      <c r="K66" s="21">
        <v>3</v>
      </c>
      <c r="L66" s="21">
        <v>3</v>
      </c>
      <c r="M66" s="21">
        <v>3</v>
      </c>
      <c r="N66" s="21">
        <v>3</v>
      </c>
      <c r="O66" s="21">
        <v>3</v>
      </c>
      <c r="P66" s="21">
        <v>3</v>
      </c>
      <c r="Q66" s="21">
        <v>3</v>
      </c>
      <c r="R66" s="21">
        <v>3</v>
      </c>
      <c r="S66" s="21">
        <v>3</v>
      </c>
      <c r="T66" s="21">
        <v>3</v>
      </c>
      <c r="U66" s="21">
        <v>3</v>
      </c>
      <c r="V66" s="21">
        <v>3</v>
      </c>
      <c r="W66" s="21">
        <v>2</v>
      </c>
      <c r="X66" s="22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1">
        <v>0</v>
      </c>
      <c r="AE66" s="21">
        <v>0</v>
      </c>
      <c r="AF66" s="21">
        <v>0</v>
      </c>
      <c r="AG66" s="21">
        <v>0</v>
      </c>
    </row>
    <row r="67" spans="1:33" ht="16.5" x14ac:dyDescent="0.35">
      <c r="A67" s="53"/>
      <c r="B67" s="53"/>
      <c r="C67" s="50" t="s">
        <v>205</v>
      </c>
      <c r="D67" s="50"/>
      <c r="E67" s="45" t="s">
        <v>186</v>
      </c>
      <c r="F67" s="45"/>
      <c r="G67" s="21">
        <v>2</v>
      </c>
      <c r="H67" s="21">
        <v>2</v>
      </c>
      <c r="I67" s="21">
        <v>2</v>
      </c>
      <c r="J67" s="21">
        <v>2</v>
      </c>
      <c r="K67" s="21">
        <v>2</v>
      </c>
      <c r="L67" s="21">
        <v>2</v>
      </c>
      <c r="M67" s="21">
        <v>2</v>
      </c>
      <c r="N67" s="21">
        <v>2</v>
      </c>
      <c r="O67" s="21">
        <v>2</v>
      </c>
      <c r="P67" s="21">
        <v>2</v>
      </c>
      <c r="Q67" s="21">
        <v>2</v>
      </c>
      <c r="R67" s="21">
        <v>2</v>
      </c>
      <c r="S67" s="21">
        <v>2</v>
      </c>
      <c r="T67" s="21">
        <v>2</v>
      </c>
      <c r="U67" s="21">
        <v>2</v>
      </c>
      <c r="V67" s="84">
        <v>0</v>
      </c>
      <c r="W67" s="21">
        <v>0</v>
      </c>
      <c r="X67" s="38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>
        <v>0</v>
      </c>
    </row>
    <row r="68" spans="1:33" ht="16.5" x14ac:dyDescent="0.35">
      <c r="A68" s="53"/>
      <c r="B68" s="53"/>
      <c r="C68" s="50" t="s">
        <v>206</v>
      </c>
      <c r="D68" s="50"/>
      <c r="E68" s="45" t="s">
        <v>186</v>
      </c>
      <c r="F68" s="45"/>
      <c r="G68" s="21">
        <v>2</v>
      </c>
      <c r="H68" s="21">
        <v>2</v>
      </c>
      <c r="I68" s="21">
        <v>2</v>
      </c>
      <c r="J68" s="21">
        <v>2</v>
      </c>
      <c r="K68" s="21">
        <v>2</v>
      </c>
      <c r="L68" s="21">
        <v>2</v>
      </c>
      <c r="M68" s="21">
        <v>2</v>
      </c>
      <c r="N68" s="21">
        <v>2</v>
      </c>
      <c r="O68" s="21">
        <v>2</v>
      </c>
      <c r="P68" s="21">
        <v>2</v>
      </c>
      <c r="Q68" s="21">
        <v>2</v>
      </c>
      <c r="R68" s="21">
        <v>2</v>
      </c>
      <c r="S68" s="21">
        <v>2</v>
      </c>
      <c r="T68" s="21">
        <v>2</v>
      </c>
      <c r="U68" s="21">
        <v>2</v>
      </c>
      <c r="V68" s="21">
        <v>2</v>
      </c>
      <c r="W68" s="21">
        <v>2</v>
      </c>
      <c r="X68" s="21">
        <v>2</v>
      </c>
      <c r="Y68" s="21">
        <v>2</v>
      </c>
      <c r="Z68" s="21">
        <v>2</v>
      </c>
      <c r="AA68" s="84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</row>
    <row r="69" spans="1:33" ht="16.5" x14ac:dyDescent="0.35">
      <c r="A69" s="53"/>
      <c r="B69" s="53"/>
      <c r="C69" s="50" t="s">
        <v>207</v>
      </c>
      <c r="D69" s="50"/>
      <c r="E69" s="45" t="s">
        <v>183</v>
      </c>
      <c r="F69" s="45"/>
      <c r="G69" s="21">
        <v>1</v>
      </c>
      <c r="H69" s="21">
        <v>2</v>
      </c>
      <c r="I69" s="21">
        <v>1</v>
      </c>
      <c r="J69" s="21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1">
        <v>1</v>
      </c>
      <c r="R69" s="21">
        <v>1</v>
      </c>
      <c r="S69" s="21">
        <v>1</v>
      </c>
      <c r="T69" s="21">
        <v>1</v>
      </c>
      <c r="U69" s="21">
        <v>1</v>
      </c>
      <c r="V69" s="84">
        <v>0</v>
      </c>
      <c r="W69" s="21">
        <v>0</v>
      </c>
      <c r="X69" s="38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</row>
    <row r="70" spans="1:33" ht="16.5" x14ac:dyDescent="0.35">
      <c r="A70" s="53"/>
      <c r="B70" s="53"/>
      <c r="C70" s="43"/>
      <c r="D70" s="44"/>
      <c r="E70" s="43"/>
      <c r="F70" s="44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3">
        <v>1</v>
      </c>
      <c r="W70" s="21"/>
      <c r="X70" s="38"/>
      <c r="Y70" s="21"/>
      <c r="Z70" s="21"/>
      <c r="AA70" s="21"/>
      <c r="AB70" s="21"/>
      <c r="AC70" s="21"/>
      <c r="AD70" s="21"/>
      <c r="AE70" s="21"/>
      <c r="AF70" s="21"/>
      <c r="AG70" s="21"/>
    </row>
    <row r="71" spans="1:33" ht="16.5" x14ac:dyDescent="0.35">
      <c r="A71" s="53"/>
      <c r="B71" s="53"/>
      <c r="C71" s="50" t="s">
        <v>208</v>
      </c>
      <c r="D71" s="50"/>
      <c r="E71" s="45" t="s">
        <v>183</v>
      </c>
      <c r="F71" s="45"/>
      <c r="G71" s="21">
        <v>2</v>
      </c>
      <c r="H71" s="21">
        <v>2</v>
      </c>
      <c r="I71" s="21">
        <v>2</v>
      </c>
      <c r="J71" s="21">
        <v>2</v>
      </c>
      <c r="K71" s="21">
        <v>2</v>
      </c>
      <c r="L71" s="21">
        <v>2</v>
      </c>
      <c r="M71" s="21">
        <v>2</v>
      </c>
      <c r="N71" s="21">
        <v>2</v>
      </c>
      <c r="O71" s="21">
        <v>2</v>
      </c>
      <c r="P71" s="21">
        <v>2</v>
      </c>
      <c r="Q71" s="21">
        <v>2</v>
      </c>
      <c r="R71" s="21">
        <v>2</v>
      </c>
      <c r="S71" s="21">
        <v>2</v>
      </c>
      <c r="T71" s="21">
        <v>2</v>
      </c>
      <c r="U71" s="21">
        <v>2</v>
      </c>
      <c r="V71" s="21">
        <v>2</v>
      </c>
      <c r="W71" s="21">
        <v>2</v>
      </c>
      <c r="X71" s="21">
        <v>2</v>
      </c>
      <c r="Y71" s="21">
        <v>2</v>
      </c>
      <c r="Z71" s="21">
        <v>2</v>
      </c>
      <c r="AA71" s="84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0</v>
      </c>
      <c r="AG71" s="21">
        <v>0</v>
      </c>
    </row>
    <row r="72" spans="1:33" ht="16.5" x14ac:dyDescent="0.35">
      <c r="A72" s="53"/>
      <c r="B72" s="53"/>
      <c r="C72" s="50" t="s">
        <v>23</v>
      </c>
      <c r="D72" s="50"/>
      <c r="E72" s="45" t="s">
        <v>42</v>
      </c>
      <c r="F72" s="45"/>
      <c r="G72" s="21">
        <v>5</v>
      </c>
      <c r="H72" s="21">
        <v>5</v>
      </c>
      <c r="I72" s="21">
        <v>5</v>
      </c>
      <c r="J72" s="21">
        <v>5</v>
      </c>
      <c r="K72" s="21">
        <v>5</v>
      </c>
      <c r="L72" s="21">
        <v>5</v>
      </c>
      <c r="M72" s="21">
        <v>5</v>
      </c>
      <c r="N72" s="21">
        <v>5</v>
      </c>
      <c r="O72" s="21">
        <v>5</v>
      </c>
      <c r="P72" s="21">
        <v>5</v>
      </c>
      <c r="Q72" s="21">
        <v>5</v>
      </c>
      <c r="R72" s="21">
        <v>5</v>
      </c>
      <c r="S72" s="21">
        <v>5</v>
      </c>
      <c r="T72" s="21">
        <v>5</v>
      </c>
      <c r="U72" s="21">
        <v>5</v>
      </c>
      <c r="V72" s="21">
        <v>5</v>
      </c>
      <c r="W72" s="21">
        <v>5</v>
      </c>
      <c r="X72" s="21">
        <v>5</v>
      </c>
      <c r="Y72" s="21">
        <v>5</v>
      </c>
      <c r="Z72" s="21">
        <v>5</v>
      </c>
      <c r="AA72" s="84">
        <v>0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</row>
    <row r="73" spans="1:33" ht="16.5" x14ac:dyDescent="0.35">
      <c r="A73" s="53"/>
      <c r="B73" s="53" t="s">
        <v>26</v>
      </c>
      <c r="C73" s="50" t="s">
        <v>159</v>
      </c>
      <c r="D73" s="50"/>
      <c r="E73" s="45" t="s">
        <v>183</v>
      </c>
      <c r="F73" s="45"/>
      <c r="G73" s="21">
        <v>1</v>
      </c>
      <c r="H73" s="21">
        <v>1</v>
      </c>
      <c r="I73" s="21">
        <v>1</v>
      </c>
      <c r="J73" s="21">
        <v>1</v>
      </c>
      <c r="K73" s="21">
        <v>1</v>
      </c>
      <c r="L73" s="21">
        <v>1</v>
      </c>
      <c r="M73" s="21">
        <v>1</v>
      </c>
      <c r="N73" s="21">
        <v>1</v>
      </c>
      <c r="O73" s="21">
        <v>1</v>
      </c>
      <c r="P73" s="21">
        <v>1</v>
      </c>
      <c r="Q73" s="21">
        <v>1</v>
      </c>
      <c r="R73" s="21">
        <v>1</v>
      </c>
      <c r="S73" s="21">
        <v>1</v>
      </c>
      <c r="T73" s="21">
        <v>1</v>
      </c>
      <c r="U73" s="21">
        <v>1</v>
      </c>
      <c r="V73" s="21">
        <v>1</v>
      </c>
      <c r="W73" s="21">
        <v>1</v>
      </c>
      <c r="X73" s="21">
        <v>1</v>
      </c>
      <c r="Y73" s="21">
        <v>1</v>
      </c>
      <c r="Z73" s="21">
        <v>1</v>
      </c>
      <c r="AA73" s="21">
        <v>1</v>
      </c>
      <c r="AB73" s="84">
        <v>0</v>
      </c>
      <c r="AC73" s="21">
        <v>0</v>
      </c>
      <c r="AD73" s="21">
        <v>0</v>
      </c>
      <c r="AE73" s="21">
        <v>0</v>
      </c>
      <c r="AF73" s="21">
        <v>0</v>
      </c>
      <c r="AG73" s="21">
        <v>0</v>
      </c>
    </row>
    <row r="74" spans="1:33" ht="16.5" x14ac:dyDescent="0.35">
      <c r="A74" s="53"/>
      <c r="B74" s="53"/>
      <c r="C74" s="50" t="s">
        <v>160</v>
      </c>
      <c r="D74" s="50"/>
      <c r="E74" s="45" t="s">
        <v>186</v>
      </c>
      <c r="F74" s="45"/>
      <c r="G74" s="21">
        <v>1</v>
      </c>
      <c r="H74" s="21">
        <v>1</v>
      </c>
      <c r="I74" s="21">
        <v>1</v>
      </c>
      <c r="J74" s="21">
        <v>1</v>
      </c>
      <c r="K74" s="21">
        <v>1</v>
      </c>
      <c r="L74" s="21">
        <v>1</v>
      </c>
      <c r="M74" s="21">
        <v>1</v>
      </c>
      <c r="N74" s="21">
        <v>1</v>
      </c>
      <c r="O74" s="21">
        <v>1</v>
      </c>
      <c r="P74" s="21">
        <v>1</v>
      </c>
      <c r="Q74" s="21">
        <v>1</v>
      </c>
      <c r="R74" s="21">
        <v>1</v>
      </c>
      <c r="S74" s="21">
        <v>1</v>
      </c>
      <c r="T74" s="21">
        <v>1</v>
      </c>
      <c r="U74" s="21">
        <v>1</v>
      </c>
      <c r="V74" s="21">
        <v>1</v>
      </c>
      <c r="W74" s="21">
        <v>1</v>
      </c>
      <c r="X74" s="21">
        <v>1</v>
      </c>
      <c r="Y74" s="21">
        <v>1</v>
      </c>
      <c r="Z74" s="21">
        <v>1</v>
      </c>
      <c r="AA74" s="21">
        <v>1</v>
      </c>
      <c r="AB74" s="84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</row>
    <row r="75" spans="1:33" ht="16.5" x14ac:dyDescent="0.35">
      <c r="A75" s="53"/>
      <c r="B75" s="53"/>
      <c r="C75" s="50" t="s">
        <v>161</v>
      </c>
      <c r="D75" s="50"/>
      <c r="E75" s="45" t="s">
        <v>188</v>
      </c>
      <c r="F75" s="45"/>
      <c r="G75" s="21">
        <v>1</v>
      </c>
      <c r="H75" s="21">
        <v>1</v>
      </c>
      <c r="I75" s="21">
        <v>1</v>
      </c>
      <c r="J75" s="21">
        <v>1</v>
      </c>
      <c r="K75" s="21">
        <v>1</v>
      </c>
      <c r="L75" s="21">
        <v>1</v>
      </c>
      <c r="M75" s="21">
        <v>1</v>
      </c>
      <c r="N75" s="21">
        <v>1</v>
      </c>
      <c r="O75" s="21">
        <v>1</v>
      </c>
      <c r="P75" s="21">
        <v>1</v>
      </c>
      <c r="Q75" s="21">
        <v>1</v>
      </c>
      <c r="R75" s="21">
        <v>1</v>
      </c>
      <c r="S75" s="21">
        <v>1</v>
      </c>
      <c r="T75" s="21">
        <v>1</v>
      </c>
      <c r="U75" s="21">
        <v>1</v>
      </c>
      <c r="V75" s="21">
        <v>1</v>
      </c>
      <c r="W75" s="21">
        <v>1</v>
      </c>
      <c r="X75" s="21">
        <v>1</v>
      </c>
      <c r="Y75" s="21">
        <v>1</v>
      </c>
      <c r="Z75" s="21">
        <v>1</v>
      </c>
      <c r="AA75" s="21">
        <v>1</v>
      </c>
      <c r="AB75" s="84">
        <v>0</v>
      </c>
      <c r="AC75" s="21">
        <v>0</v>
      </c>
      <c r="AD75" s="21">
        <v>0</v>
      </c>
      <c r="AE75" s="21">
        <v>0</v>
      </c>
      <c r="AF75" s="21">
        <v>0</v>
      </c>
      <c r="AG75" s="21">
        <v>0</v>
      </c>
    </row>
    <row r="76" spans="1:33" ht="16.5" x14ac:dyDescent="0.35">
      <c r="A76" s="53"/>
      <c r="B76" s="53"/>
      <c r="C76" s="50" t="s">
        <v>166</v>
      </c>
      <c r="D76" s="50"/>
      <c r="E76" s="45" t="s">
        <v>186</v>
      </c>
      <c r="F76" s="45"/>
      <c r="G76" s="21">
        <v>1</v>
      </c>
      <c r="H76" s="21">
        <v>1</v>
      </c>
      <c r="I76" s="21">
        <v>1</v>
      </c>
      <c r="J76" s="21">
        <v>1</v>
      </c>
      <c r="K76" s="21">
        <v>1</v>
      </c>
      <c r="L76" s="21">
        <v>1</v>
      </c>
      <c r="M76" s="21">
        <v>1</v>
      </c>
      <c r="N76" s="21">
        <v>1</v>
      </c>
      <c r="O76" s="21">
        <v>1</v>
      </c>
      <c r="P76" s="21">
        <v>1</v>
      </c>
      <c r="Q76" s="21">
        <v>1</v>
      </c>
      <c r="R76" s="21">
        <v>1</v>
      </c>
      <c r="S76" s="21">
        <v>1</v>
      </c>
      <c r="T76" s="21">
        <v>1</v>
      </c>
      <c r="U76" s="21">
        <v>1</v>
      </c>
      <c r="V76" s="21">
        <v>1</v>
      </c>
      <c r="W76" s="21">
        <v>1</v>
      </c>
      <c r="X76" s="21">
        <v>1</v>
      </c>
      <c r="Y76" s="21">
        <v>1</v>
      </c>
      <c r="Z76" s="21">
        <v>1</v>
      </c>
      <c r="AA76" s="21">
        <v>1</v>
      </c>
      <c r="AB76" s="84">
        <v>0</v>
      </c>
      <c r="AC76" s="21">
        <v>0</v>
      </c>
      <c r="AD76" s="21">
        <v>0</v>
      </c>
      <c r="AE76" s="21">
        <v>0</v>
      </c>
      <c r="AF76" s="21">
        <v>0</v>
      </c>
      <c r="AG76" s="21">
        <v>0</v>
      </c>
    </row>
    <row r="77" spans="1:33" ht="16.5" x14ac:dyDescent="0.35">
      <c r="A77" s="53"/>
      <c r="B77" s="53"/>
      <c r="C77" s="50" t="s">
        <v>220</v>
      </c>
      <c r="D77" s="50"/>
      <c r="E77" s="45" t="s">
        <v>183</v>
      </c>
      <c r="F77" s="45"/>
      <c r="G77" s="21">
        <v>2</v>
      </c>
      <c r="H77" s="21">
        <v>2</v>
      </c>
      <c r="I77" s="21">
        <v>2</v>
      </c>
      <c r="J77" s="21">
        <v>2</v>
      </c>
      <c r="K77" s="21">
        <v>2</v>
      </c>
      <c r="L77" s="21">
        <v>2</v>
      </c>
      <c r="M77" s="21">
        <v>2</v>
      </c>
      <c r="N77" s="21">
        <v>2</v>
      </c>
      <c r="O77" s="21">
        <v>2</v>
      </c>
      <c r="P77" s="21">
        <v>2</v>
      </c>
      <c r="Q77" s="21">
        <v>2</v>
      </c>
      <c r="R77" s="21">
        <v>2</v>
      </c>
      <c r="S77" s="21">
        <v>2</v>
      </c>
      <c r="T77" s="21">
        <v>2</v>
      </c>
      <c r="U77" s="21">
        <v>2</v>
      </c>
      <c r="V77" s="21">
        <v>2</v>
      </c>
      <c r="W77" s="21">
        <v>2</v>
      </c>
      <c r="X77" s="21">
        <v>2</v>
      </c>
      <c r="Y77" s="21">
        <v>2</v>
      </c>
      <c r="Z77" s="21">
        <v>2</v>
      </c>
      <c r="AA77" s="21">
        <v>2</v>
      </c>
      <c r="AB77" s="21">
        <v>2</v>
      </c>
      <c r="AC77" s="84">
        <v>0</v>
      </c>
      <c r="AD77" s="21">
        <v>0</v>
      </c>
      <c r="AE77" s="21">
        <v>0</v>
      </c>
      <c r="AF77" s="21">
        <v>0</v>
      </c>
      <c r="AG77" s="21">
        <v>0</v>
      </c>
    </row>
    <row r="78" spans="1:33" ht="16.5" x14ac:dyDescent="0.35">
      <c r="A78" s="53"/>
      <c r="B78" s="53"/>
      <c r="C78" s="50" t="s">
        <v>162</v>
      </c>
      <c r="D78" s="50"/>
      <c r="E78" s="45" t="s">
        <v>185</v>
      </c>
      <c r="F78" s="45"/>
      <c r="G78" s="21">
        <v>1</v>
      </c>
      <c r="H78" s="21">
        <v>1</v>
      </c>
      <c r="I78" s="21">
        <v>1</v>
      </c>
      <c r="J78" s="21">
        <v>1</v>
      </c>
      <c r="K78" s="21">
        <v>1</v>
      </c>
      <c r="L78" s="21">
        <v>1</v>
      </c>
      <c r="M78" s="21">
        <v>1</v>
      </c>
      <c r="N78" s="21">
        <v>1</v>
      </c>
      <c r="O78" s="21">
        <v>1</v>
      </c>
      <c r="P78" s="21">
        <v>1</v>
      </c>
      <c r="Q78" s="21">
        <v>1</v>
      </c>
      <c r="R78" s="21">
        <v>1</v>
      </c>
      <c r="S78" s="21">
        <v>1</v>
      </c>
      <c r="T78" s="21">
        <v>1</v>
      </c>
      <c r="U78" s="21">
        <v>1</v>
      </c>
      <c r="V78" s="21">
        <v>1</v>
      </c>
      <c r="W78" s="21">
        <v>1</v>
      </c>
      <c r="X78" s="21">
        <v>1</v>
      </c>
      <c r="Y78" s="21">
        <v>1</v>
      </c>
      <c r="Z78" s="21">
        <v>1</v>
      </c>
      <c r="AA78" s="21">
        <v>1</v>
      </c>
      <c r="AB78" s="21">
        <v>1</v>
      </c>
      <c r="AC78" s="22">
        <v>0</v>
      </c>
      <c r="AE78" s="21">
        <v>0</v>
      </c>
      <c r="AF78" s="21">
        <v>0</v>
      </c>
      <c r="AG78" s="21">
        <v>0</v>
      </c>
    </row>
    <row r="79" spans="1:33" ht="16.5" x14ac:dyDescent="0.35">
      <c r="A79" s="53"/>
      <c r="B79" s="53"/>
      <c r="C79" s="48" t="s">
        <v>163</v>
      </c>
      <c r="D79" s="49"/>
      <c r="E79" s="43" t="s">
        <v>221</v>
      </c>
      <c r="F79" s="44"/>
      <c r="G79" s="21">
        <v>1</v>
      </c>
      <c r="H79" s="21">
        <v>1</v>
      </c>
      <c r="I79" s="21">
        <v>1</v>
      </c>
      <c r="J79" s="21">
        <v>1</v>
      </c>
      <c r="K79" s="21">
        <v>1</v>
      </c>
      <c r="L79" s="21">
        <v>1</v>
      </c>
      <c r="M79" s="21">
        <v>1</v>
      </c>
      <c r="N79" s="21">
        <v>1</v>
      </c>
      <c r="O79" s="21">
        <v>1</v>
      </c>
      <c r="P79" s="21">
        <v>1</v>
      </c>
      <c r="Q79" s="21">
        <v>1</v>
      </c>
      <c r="R79" s="21">
        <v>1</v>
      </c>
      <c r="S79" s="21">
        <v>1</v>
      </c>
      <c r="T79" s="21">
        <v>1</v>
      </c>
      <c r="U79" s="21">
        <v>1</v>
      </c>
      <c r="V79" s="21">
        <v>1</v>
      </c>
      <c r="W79" s="21">
        <v>1</v>
      </c>
      <c r="X79" s="21">
        <v>1</v>
      </c>
      <c r="Y79" s="21">
        <v>1</v>
      </c>
      <c r="Z79" s="21">
        <v>1</v>
      </c>
      <c r="AA79" s="21">
        <v>1</v>
      </c>
      <c r="AB79" s="21">
        <v>1</v>
      </c>
      <c r="AC79" s="22">
        <v>0</v>
      </c>
      <c r="AD79" s="21">
        <v>0</v>
      </c>
      <c r="AE79" s="21">
        <v>0</v>
      </c>
      <c r="AF79" s="21">
        <v>0</v>
      </c>
      <c r="AG79" s="21">
        <v>0</v>
      </c>
    </row>
    <row r="80" spans="1:33" ht="16.5" x14ac:dyDescent="0.35">
      <c r="A80" s="53"/>
      <c r="B80" s="53"/>
      <c r="C80" s="48" t="s">
        <v>215</v>
      </c>
      <c r="D80" s="49"/>
      <c r="E80" s="43" t="s">
        <v>183</v>
      </c>
      <c r="F80" s="44"/>
      <c r="G80" s="88">
        <v>1</v>
      </c>
      <c r="H80" s="89">
        <v>1</v>
      </c>
      <c r="I80" s="89">
        <v>1</v>
      </c>
      <c r="J80" s="89">
        <v>1</v>
      </c>
      <c r="K80" s="89">
        <v>1</v>
      </c>
      <c r="L80" s="89">
        <v>1</v>
      </c>
      <c r="M80" s="89">
        <v>1</v>
      </c>
      <c r="N80" s="89">
        <v>1</v>
      </c>
      <c r="O80" s="89">
        <v>1</v>
      </c>
      <c r="P80" s="89">
        <v>1</v>
      </c>
      <c r="Q80" s="89">
        <v>1</v>
      </c>
      <c r="R80" s="89">
        <v>1</v>
      </c>
      <c r="S80" s="89">
        <v>1</v>
      </c>
      <c r="T80" s="89">
        <v>1</v>
      </c>
      <c r="U80" s="89">
        <v>1</v>
      </c>
      <c r="V80" s="89">
        <v>1</v>
      </c>
      <c r="W80" s="89">
        <v>1</v>
      </c>
      <c r="X80" s="89">
        <v>1</v>
      </c>
      <c r="Y80" s="89">
        <v>1</v>
      </c>
      <c r="Z80" s="89">
        <v>1</v>
      </c>
      <c r="AA80" s="89">
        <v>1</v>
      </c>
      <c r="AB80" s="85">
        <v>1</v>
      </c>
      <c r="AC80" s="90">
        <v>0</v>
      </c>
      <c r="AD80" s="21"/>
      <c r="AE80" s="21"/>
      <c r="AF80" s="21"/>
      <c r="AG80" s="21"/>
    </row>
    <row r="81" spans="1:33" ht="16.5" x14ac:dyDescent="0.35">
      <c r="A81" s="53"/>
      <c r="B81" s="53"/>
      <c r="C81" s="50" t="s">
        <v>164</v>
      </c>
      <c r="D81" s="50"/>
      <c r="E81" s="43" t="s">
        <v>186</v>
      </c>
      <c r="F81" s="44"/>
      <c r="G81" s="88">
        <v>1</v>
      </c>
      <c r="H81" s="89">
        <v>1</v>
      </c>
      <c r="I81" s="89">
        <v>1</v>
      </c>
      <c r="J81" s="89">
        <v>1</v>
      </c>
      <c r="K81" s="89">
        <v>1</v>
      </c>
      <c r="L81" s="89">
        <v>1</v>
      </c>
      <c r="M81" s="89">
        <v>1</v>
      </c>
      <c r="N81" s="89">
        <v>1</v>
      </c>
      <c r="O81" s="89">
        <v>1</v>
      </c>
      <c r="P81" s="89">
        <v>1</v>
      </c>
      <c r="Q81" s="89">
        <v>1</v>
      </c>
      <c r="R81" s="89">
        <v>1</v>
      </c>
      <c r="S81" s="89">
        <v>1</v>
      </c>
      <c r="T81" s="89">
        <v>1</v>
      </c>
      <c r="U81" s="89">
        <v>1</v>
      </c>
      <c r="V81" s="89">
        <v>1</v>
      </c>
      <c r="W81" s="89">
        <v>1</v>
      </c>
      <c r="X81" s="89">
        <v>1</v>
      </c>
      <c r="Y81" s="89">
        <v>1</v>
      </c>
      <c r="Z81" s="89">
        <v>1</v>
      </c>
      <c r="AA81" s="89">
        <v>1</v>
      </c>
      <c r="AB81" s="85">
        <v>1</v>
      </c>
      <c r="AC81" s="90">
        <v>0</v>
      </c>
      <c r="AD81" s="21"/>
      <c r="AE81" s="21"/>
      <c r="AF81" s="21"/>
      <c r="AG81" s="21"/>
    </row>
    <row r="82" spans="1:33" ht="16.5" x14ac:dyDescent="0.35">
      <c r="A82" s="53"/>
      <c r="B82" s="53"/>
      <c r="C82" s="48" t="s">
        <v>165</v>
      </c>
      <c r="D82" s="49"/>
      <c r="E82" s="43" t="s">
        <v>183</v>
      </c>
      <c r="F82" s="44"/>
      <c r="G82" s="21">
        <v>1</v>
      </c>
      <c r="H82" s="21">
        <v>1</v>
      </c>
      <c r="I82" s="21">
        <v>1</v>
      </c>
      <c r="J82" s="21">
        <v>1</v>
      </c>
      <c r="K82" s="21">
        <v>1</v>
      </c>
      <c r="L82" s="21">
        <v>1</v>
      </c>
      <c r="M82" s="21">
        <v>1</v>
      </c>
      <c r="N82" s="21">
        <v>1</v>
      </c>
      <c r="O82" s="21">
        <v>1</v>
      </c>
      <c r="P82" s="21">
        <v>1</v>
      </c>
      <c r="Q82" s="21">
        <v>1</v>
      </c>
      <c r="R82" s="21">
        <v>1</v>
      </c>
      <c r="S82" s="21">
        <v>1</v>
      </c>
      <c r="T82" s="21">
        <v>1</v>
      </c>
      <c r="U82" s="21">
        <v>1</v>
      </c>
      <c r="V82" s="21">
        <v>1</v>
      </c>
      <c r="W82" s="21">
        <v>1</v>
      </c>
      <c r="X82" s="21">
        <v>1</v>
      </c>
      <c r="Y82" s="21">
        <v>1</v>
      </c>
      <c r="Z82" s="21">
        <v>1</v>
      </c>
      <c r="AA82" s="21">
        <v>1</v>
      </c>
      <c r="AB82" s="21">
        <v>1</v>
      </c>
      <c r="AC82" s="90">
        <v>0</v>
      </c>
      <c r="AD82" s="21">
        <v>0</v>
      </c>
      <c r="AE82" s="21">
        <v>0</v>
      </c>
      <c r="AF82" s="21">
        <v>0</v>
      </c>
      <c r="AG82" s="21">
        <v>0</v>
      </c>
    </row>
    <row r="83" spans="1:33" ht="16.5" x14ac:dyDescent="0.35">
      <c r="A83" s="53"/>
      <c r="B83" s="53" t="s">
        <v>28</v>
      </c>
      <c r="C83" s="50" t="s">
        <v>167</v>
      </c>
      <c r="D83" s="50"/>
      <c r="E83" s="45" t="s">
        <v>222</v>
      </c>
      <c r="F83" s="45"/>
      <c r="G83" s="21">
        <v>1</v>
      </c>
      <c r="H83" s="21">
        <v>1</v>
      </c>
      <c r="I83" s="21">
        <v>1</v>
      </c>
      <c r="J83" s="21">
        <v>1</v>
      </c>
      <c r="K83" s="21">
        <v>1</v>
      </c>
      <c r="L83" s="21">
        <v>1</v>
      </c>
      <c r="M83" s="21">
        <v>1</v>
      </c>
      <c r="N83" s="21">
        <v>1</v>
      </c>
      <c r="O83" s="21">
        <v>1</v>
      </c>
      <c r="P83" s="21">
        <v>1</v>
      </c>
      <c r="Q83" s="21">
        <v>1</v>
      </c>
      <c r="R83" s="21">
        <v>1</v>
      </c>
      <c r="S83" s="21">
        <v>1</v>
      </c>
      <c r="T83" s="21">
        <v>1</v>
      </c>
      <c r="U83" s="21">
        <v>1</v>
      </c>
      <c r="V83" s="21">
        <v>1</v>
      </c>
      <c r="W83" s="21">
        <v>1</v>
      </c>
      <c r="X83" s="21">
        <v>1</v>
      </c>
      <c r="Y83" s="21">
        <v>1</v>
      </c>
      <c r="Z83" s="21">
        <v>1</v>
      </c>
      <c r="AA83" s="21">
        <v>1</v>
      </c>
      <c r="AB83" s="21">
        <v>1</v>
      </c>
      <c r="AC83" s="21">
        <v>1</v>
      </c>
      <c r="AD83" s="22">
        <v>0</v>
      </c>
      <c r="AE83" s="21">
        <v>0</v>
      </c>
      <c r="AF83" s="21">
        <v>0</v>
      </c>
      <c r="AG83" s="21">
        <v>0</v>
      </c>
    </row>
    <row r="84" spans="1:33" ht="16.5" x14ac:dyDescent="0.35">
      <c r="A84" s="53"/>
      <c r="B84" s="53"/>
      <c r="C84" s="50" t="s">
        <v>168</v>
      </c>
      <c r="D84" s="50"/>
      <c r="E84" s="45" t="s">
        <v>223</v>
      </c>
      <c r="F84" s="45"/>
      <c r="G84" s="21">
        <v>2</v>
      </c>
      <c r="H84" s="21">
        <v>2</v>
      </c>
      <c r="I84" s="21">
        <v>2</v>
      </c>
      <c r="J84" s="21">
        <v>2</v>
      </c>
      <c r="K84" s="21">
        <v>2</v>
      </c>
      <c r="L84" s="21">
        <v>2</v>
      </c>
      <c r="M84" s="21">
        <v>2</v>
      </c>
      <c r="N84" s="21">
        <v>2</v>
      </c>
      <c r="O84" s="21">
        <v>2</v>
      </c>
      <c r="P84" s="21">
        <v>2</v>
      </c>
      <c r="Q84" s="21">
        <v>2</v>
      </c>
      <c r="R84" s="21">
        <v>2</v>
      </c>
      <c r="S84" s="21">
        <v>2</v>
      </c>
      <c r="T84" s="21">
        <v>2</v>
      </c>
      <c r="U84" s="21">
        <v>2</v>
      </c>
      <c r="V84" s="21">
        <v>2</v>
      </c>
      <c r="W84" s="21">
        <v>2</v>
      </c>
      <c r="X84" s="21">
        <v>2</v>
      </c>
      <c r="Y84" s="21">
        <v>2</v>
      </c>
      <c r="Z84" s="21">
        <v>2</v>
      </c>
      <c r="AA84" s="21">
        <v>2</v>
      </c>
      <c r="AB84" s="21">
        <v>2</v>
      </c>
      <c r="AC84" s="21">
        <v>2</v>
      </c>
      <c r="AD84" s="22">
        <v>0</v>
      </c>
      <c r="AE84" s="21">
        <v>0</v>
      </c>
      <c r="AF84" s="21">
        <v>0</v>
      </c>
      <c r="AG84" s="21">
        <v>0</v>
      </c>
    </row>
    <row r="85" spans="1:33" ht="16.5" x14ac:dyDescent="0.35">
      <c r="A85" s="53"/>
      <c r="B85" s="53"/>
      <c r="C85" s="50" t="s">
        <v>169</v>
      </c>
      <c r="D85" s="50"/>
      <c r="E85" s="45" t="s">
        <v>224</v>
      </c>
      <c r="F85" s="45"/>
      <c r="G85" s="21">
        <v>11</v>
      </c>
      <c r="H85" s="21">
        <v>2</v>
      </c>
      <c r="I85" s="21">
        <v>1</v>
      </c>
      <c r="J85" s="21">
        <v>1</v>
      </c>
      <c r="K85" s="21">
        <v>1</v>
      </c>
      <c r="L85" s="21">
        <v>1</v>
      </c>
      <c r="M85" s="21">
        <v>1</v>
      </c>
      <c r="N85" s="21">
        <v>1</v>
      </c>
      <c r="O85" s="21">
        <v>1</v>
      </c>
      <c r="P85" s="21">
        <v>1</v>
      </c>
      <c r="Q85" s="21">
        <v>1</v>
      </c>
      <c r="R85" s="21">
        <v>1</v>
      </c>
      <c r="S85" s="21">
        <v>1</v>
      </c>
      <c r="T85" s="21">
        <v>1</v>
      </c>
      <c r="U85" s="21">
        <v>1</v>
      </c>
      <c r="V85" s="21">
        <v>1</v>
      </c>
      <c r="W85" s="21">
        <v>1</v>
      </c>
      <c r="X85" s="21">
        <v>1</v>
      </c>
      <c r="Y85" s="21">
        <v>1</v>
      </c>
      <c r="Z85" s="21">
        <v>1</v>
      </c>
      <c r="AA85" s="21">
        <v>1</v>
      </c>
      <c r="AB85" s="21">
        <v>1</v>
      </c>
      <c r="AC85" s="21">
        <v>1</v>
      </c>
      <c r="AD85" s="22">
        <v>0</v>
      </c>
      <c r="AE85" s="21">
        <v>0</v>
      </c>
      <c r="AF85" s="21">
        <v>0</v>
      </c>
      <c r="AG85" s="21">
        <v>0</v>
      </c>
    </row>
    <row r="86" spans="1:33" ht="16.5" x14ac:dyDescent="0.35">
      <c r="A86" s="53"/>
      <c r="B86" s="53"/>
      <c r="C86" s="43"/>
      <c r="D86" s="44"/>
      <c r="E86" s="43"/>
      <c r="F86" s="44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3">
        <v>1</v>
      </c>
      <c r="AE86" s="21"/>
      <c r="AF86" s="21"/>
      <c r="AG86" s="21"/>
    </row>
    <row r="87" spans="1:33" ht="16.5" x14ac:dyDescent="0.35">
      <c r="A87" s="53"/>
      <c r="B87" s="53"/>
      <c r="C87" s="50" t="s">
        <v>170</v>
      </c>
      <c r="D87" s="50"/>
      <c r="E87" s="45" t="s">
        <v>225</v>
      </c>
      <c r="F87" s="45"/>
      <c r="G87" s="21">
        <v>1</v>
      </c>
      <c r="H87" s="21">
        <v>1</v>
      </c>
      <c r="I87" s="21">
        <v>1</v>
      </c>
      <c r="J87" s="21">
        <v>1</v>
      </c>
      <c r="K87" s="21">
        <v>1</v>
      </c>
      <c r="L87" s="21">
        <v>1</v>
      </c>
      <c r="M87" s="21">
        <v>1</v>
      </c>
      <c r="N87" s="21">
        <v>1</v>
      </c>
      <c r="O87" s="21">
        <v>1</v>
      </c>
      <c r="P87" s="21">
        <v>1</v>
      </c>
      <c r="Q87" s="21">
        <v>1</v>
      </c>
      <c r="R87" s="21">
        <v>1</v>
      </c>
      <c r="S87" s="21">
        <v>1</v>
      </c>
      <c r="T87" s="21">
        <v>1</v>
      </c>
      <c r="U87" s="21">
        <v>1</v>
      </c>
      <c r="V87" s="21">
        <v>1</v>
      </c>
      <c r="W87" s="21">
        <v>1</v>
      </c>
      <c r="X87" s="21">
        <v>1</v>
      </c>
      <c r="Y87" s="21">
        <v>1</v>
      </c>
      <c r="Z87" s="21">
        <v>1</v>
      </c>
      <c r="AA87" s="21">
        <v>1</v>
      </c>
      <c r="AB87" s="21">
        <v>1</v>
      </c>
      <c r="AC87" s="21">
        <v>1</v>
      </c>
      <c r="AD87" s="22">
        <v>0</v>
      </c>
      <c r="AE87" s="21">
        <v>0</v>
      </c>
      <c r="AF87" s="21">
        <v>0</v>
      </c>
      <c r="AG87" s="21">
        <v>0</v>
      </c>
    </row>
    <row r="88" spans="1:33" ht="16.5" x14ac:dyDescent="0.35">
      <c r="A88" s="53"/>
      <c r="B88" s="53"/>
      <c r="C88" s="50" t="s">
        <v>226</v>
      </c>
      <c r="D88" s="50"/>
      <c r="E88" s="45" t="s">
        <v>224</v>
      </c>
      <c r="F88" s="45"/>
      <c r="G88" s="21">
        <v>2</v>
      </c>
      <c r="H88" s="21">
        <v>2</v>
      </c>
      <c r="I88" s="21">
        <v>2</v>
      </c>
      <c r="J88" s="21">
        <v>2</v>
      </c>
      <c r="K88" s="21">
        <v>2</v>
      </c>
      <c r="L88" s="21">
        <v>2</v>
      </c>
      <c r="M88" s="21">
        <v>2</v>
      </c>
      <c r="N88" s="21">
        <v>2</v>
      </c>
      <c r="O88" s="21">
        <v>2</v>
      </c>
      <c r="P88" s="21">
        <v>2</v>
      </c>
      <c r="Q88" s="21">
        <v>2</v>
      </c>
      <c r="R88" s="21">
        <v>2</v>
      </c>
      <c r="S88" s="21">
        <v>2</v>
      </c>
      <c r="T88" s="21">
        <v>2</v>
      </c>
      <c r="U88" s="21">
        <v>2</v>
      </c>
      <c r="V88" s="21">
        <v>2</v>
      </c>
      <c r="W88" s="21">
        <v>2</v>
      </c>
      <c r="X88" s="21">
        <v>2</v>
      </c>
      <c r="Y88" s="21">
        <v>2</v>
      </c>
      <c r="Z88" s="21">
        <v>2</v>
      </c>
      <c r="AA88" s="21">
        <v>2</v>
      </c>
      <c r="AB88" s="21">
        <v>2</v>
      </c>
      <c r="AC88" s="21">
        <v>2</v>
      </c>
      <c r="AD88" s="22">
        <v>0</v>
      </c>
      <c r="AE88" s="21">
        <v>0</v>
      </c>
      <c r="AF88" s="21">
        <v>0</v>
      </c>
      <c r="AG88" s="21">
        <v>0</v>
      </c>
    </row>
    <row r="89" spans="1:33" ht="16.5" x14ac:dyDescent="0.35">
      <c r="A89" s="53"/>
      <c r="B89" s="53"/>
      <c r="C89" s="50" t="s">
        <v>171</v>
      </c>
      <c r="D89" s="50"/>
      <c r="E89" s="45" t="s">
        <v>227</v>
      </c>
      <c r="F89" s="45"/>
      <c r="G89" s="21">
        <v>2</v>
      </c>
      <c r="H89" s="21">
        <v>2</v>
      </c>
      <c r="I89" s="21">
        <v>2</v>
      </c>
      <c r="J89" s="21">
        <v>2</v>
      </c>
      <c r="K89" s="21">
        <v>2</v>
      </c>
      <c r="L89" s="21">
        <v>2</v>
      </c>
      <c r="M89" s="21">
        <v>2</v>
      </c>
      <c r="N89" s="21">
        <v>2</v>
      </c>
      <c r="O89" s="21">
        <v>2</v>
      </c>
      <c r="P89" s="21">
        <v>2</v>
      </c>
      <c r="Q89" s="21">
        <v>2</v>
      </c>
      <c r="R89" s="21">
        <v>2</v>
      </c>
      <c r="S89" s="21">
        <v>2</v>
      </c>
      <c r="T89" s="21">
        <v>2</v>
      </c>
      <c r="U89" s="21">
        <v>2</v>
      </c>
      <c r="V89" s="21">
        <v>2</v>
      </c>
      <c r="W89" s="21">
        <v>2</v>
      </c>
      <c r="X89" s="21">
        <v>2</v>
      </c>
      <c r="Y89" s="21">
        <v>2</v>
      </c>
      <c r="Z89" s="21">
        <v>2</v>
      </c>
      <c r="AA89" s="21">
        <v>2</v>
      </c>
      <c r="AB89" s="21">
        <v>2</v>
      </c>
      <c r="AC89" s="21">
        <v>2</v>
      </c>
      <c r="AD89" s="21">
        <v>2</v>
      </c>
      <c r="AE89" s="22">
        <v>0</v>
      </c>
      <c r="AF89" s="21">
        <v>0</v>
      </c>
      <c r="AG89" s="21">
        <v>0</v>
      </c>
    </row>
    <row r="90" spans="1:33" ht="16.5" x14ac:dyDescent="0.35">
      <c r="A90" s="53"/>
      <c r="B90" s="53"/>
      <c r="C90" s="48" t="s">
        <v>172</v>
      </c>
      <c r="D90" s="49"/>
      <c r="E90" s="43" t="s">
        <v>228</v>
      </c>
      <c r="F90" s="44"/>
      <c r="G90" s="21">
        <v>1</v>
      </c>
      <c r="H90" s="21">
        <v>1</v>
      </c>
      <c r="I90" s="21">
        <v>1</v>
      </c>
      <c r="J90" s="21">
        <v>1</v>
      </c>
      <c r="K90" s="21">
        <v>1</v>
      </c>
      <c r="L90" s="21">
        <v>1</v>
      </c>
      <c r="M90" s="21">
        <v>1</v>
      </c>
      <c r="N90" s="21">
        <v>1</v>
      </c>
      <c r="O90" s="21">
        <v>1</v>
      </c>
      <c r="P90" s="21">
        <v>1</v>
      </c>
      <c r="Q90" s="21">
        <v>1</v>
      </c>
      <c r="R90" s="21">
        <v>1</v>
      </c>
      <c r="S90" s="21">
        <v>1</v>
      </c>
      <c r="T90" s="21">
        <v>1</v>
      </c>
      <c r="U90" s="21">
        <v>1</v>
      </c>
      <c r="V90" s="21">
        <v>1</v>
      </c>
      <c r="W90" s="21">
        <v>1</v>
      </c>
      <c r="X90" s="21">
        <v>1</v>
      </c>
      <c r="Y90" s="21">
        <v>1</v>
      </c>
      <c r="Z90" s="21">
        <v>1</v>
      </c>
      <c r="AA90" s="21">
        <v>1</v>
      </c>
      <c r="AB90" s="21">
        <v>1</v>
      </c>
      <c r="AC90" s="21">
        <v>1</v>
      </c>
      <c r="AD90" s="21">
        <v>1</v>
      </c>
      <c r="AE90" s="22">
        <v>0</v>
      </c>
      <c r="AF90" s="21">
        <v>0</v>
      </c>
      <c r="AG90" s="21">
        <v>0</v>
      </c>
    </row>
    <row r="91" spans="1:33" ht="16.5" x14ac:dyDescent="0.35">
      <c r="A91" s="53"/>
      <c r="B91" s="53"/>
      <c r="C91" s="48" t="s">
        <v>216</v>
      </c>
      <c r="D91" s="49"/>
      <c r="E91" s="43" t="s">
        <v>222</v>
      </c>
      <c r="F91" s="44"/>
      <c r="G91" s="21">
        <v>1</v>
      </c>
      <c r="H91" s="21">
        <v>1</v>
      </c>
      <c r="I91" s="21">
        <v>1</v>
      </c>
      <c r="J91" s="21">
        <v>1</v>
      </c>
      <c r="K91" s="21">
        <v>1</v>
      </c>
      <c r="L91" s="21">
        <v>1</v>
      </c>
      <c r="M91" s="21">
        <v>1</v>
      </c>
      <c r="N91" s="21">
        <v>1</v>
      </c>
      <c r="O91" s="21">
        <v>1</v>
      </c>
      <c r="P91" s="21">
        <v>1</v>
      </c>
      <c r="Q91" s="21">
        <v>1</v>
      </c>
      <c r="R91" s="21">
        <v>1</v>
      </c>
      <c r="S91" s="21">
        <v>1</v>
      </c>
      <c r="T91" s="21">
        <v>1</v>
      </c>
      <c r="U91" s="21">
        <v>1</v>
      </c>
      <c r="V91" s="21">
        <v>1</v>
      </c>
      <c r="W91" s="21">
        <v>1</v>
      </c>
      <c r="X91" s="21">
        <v>1</v>
      </c>
      <c r="Y91" s="21">
        <v>1</v>
      </c>
      <c r="Z91" s="21">
        <v>1</v>
      </c>
      <c r="AA91" s="21">
        <v>1</v>
      </c>
      <c r="AB91" s="21">
        <v>1</v>
      </c>
      <c r="AC91" s="21">
        <v>1</v>
      </c>
      <c r="AD91" s="21">
        <v>1</v>
      </c>
      <c r="AE91" s="22">
        <v>0</v>
      </c>
      <c r="AF91" s="21"/>
      <c r="AG91" s="21"/>
    </row>
    <row r="92" spans="1:33" ht="16.5" x14ac:dyDescent="0.35">
      <c r="A92" s="53"/>
      <c r="B92" s="53"/>
      <c r="C92" s="50" t="s">
        <v>173</v>
      </c>
      <c r="D92" s="50"/>
      <c r="E92" s="43" t="s">
        <v>186</v>
      </c>
      <c r="F92" s="44"/>
      <c r="G92" s="21">
        <v>1</v>
      </c>
      <c r="H92" s="21">
        <v>1</v>
      </c>
      <c r="I92" s="21">
        <v>1</v>
      </c>
      <c r="J92" s="21">
        <v>1</v>
      </c>
      <c r="K92" s="21">
        <v>1</v>
      </c>
      <c r="L92" s="21">
        <v>1</v>
      </c>
      <c r="M92" s="21">
        <v>1</v>
      </c>
      <c r="N92" s="21">
        <v>1</v>
      </c>
      <c r="O92" s="21">
        <v>1</v>
      </c>
      <c r="P92" s="21">
        <v>1</v>
      </c>
      <c r="Q92" s="21">
        <v>1</v>
      </c>
      <c r="R92" s="21">
        <v>1</v>
      </c>
      <c r="S92" s="21">
        <v>1</v>
      </c>
      <c r="T92" s="21">
        <v>1</v>
      </c>
      <c r="U92" s="21">
        <v>1</v>
      </c>
      <c r="V92" s="21">
        <v>1</v>
      </c>
      <c r="W92" s="21">
        <v>1</v>
      </c>
      <c r="X92" s="21">
        <v>1</v>
      </c>
      <c r="Y92" s="21">
        <v>1</v>
      </c>
      <c r="Z92" s="21">
        <v>1</v>
      </c>
      <c r="AA92" s="21">
        <v>1</v>
      </c>
      <c r="AB92" s="21">
        <v>1</v>
      </c>
      <c r="AC92" s="21">
        <v>1</v>
      </c>
      <c r="AD92" s="21">
        <v>1</v>
      </c>
      <c r="AE92" s="22">
        <v>0</v>
      </c>
      <c r="AF92" s="21">
        <v>0</v>
      </c>
      <c r="AG92" s="21">
        <v>0</v>
      </c>
    </row>
    <row r="93" spans="1:33" ht="16.5" x14ac:dyDescent="0.35">
      <c r="A93" s="53"/>
      <c r="B93" s="53"/>
      <c r="C93" s="48" t="s">
        <v>174</v>
      </c>
      <c r="D93" s="49"/>
      <c r="E93" s="43" t="s">
        <v>183</v>
      </c>
      <c r="F93" s="44"/>
      <c r="G93" s="21">
        <v>1</v>
      </c>
      <c r="H93" s="21">
        <v>1</v>
      </c>
      <c r="I93" s="21">
        <v>1</v>
      </c>
      <c r="J93" s="21">
        <v>1</v>
      </c>
      <c r="K93" s="21">
        <v>1</v>
      </c>
      <c r="L93" s="21">
        <v>1</v>
      </c>
      <c r="M93" s="21">
        <v>1</v>
      </c>
      <c r="N93" s="21">
        <v>1</v>
      </c>
      <c r="O93" s="21">
        <v>1</v>
      </c>
      <c r="P93" s="21">
        <v>1</v>
      </c>
      <c r="Q93" s="21">
        <v>1</v>
      </c>
      <c r="R93" s="21">
        <v>1</v>
      </c>
      <c r="S93" s="21">
        <v>1</v>
      </c>
      <c r="T93" s="21">
        <v>1</v>
      </c>
      <c r="U93" s="21">
        <v>1</v>
      </c>
      <c r="V93" s="21">
        <v>1</v>
      </c>
      <c r="W93" s="21">
        <v>1</v>
      </c>
      <c r="X93" s="21">
        <v>1</v>
      </c>
      <c r="Y93" s="21">
        <v>1</v>
      </c>
      <c r="Z93" s="21">
        <v>1</v>
      </c>
      <c r="AA93" s="21">
        <v>1</v>
      </c>
      <c r="AB93" s="21">
        <v>1</v>
      </c>
      <c r="AC93" s="21">
        <v>1</v>
      </c>
      <c r="AD93" s="21">
        <v>1</v>
      </c>
      <c r="AE93" s="22">
        <v>0</v>
      </c>
      <c r="AF93" s="21"/>
      <c r="AG93" s="21"/>
    </row>
    <row r="94" spans="1:33" ht="16.5" x14ac:dyDescent="0.35">
      <c r="A94" s="53"/>
      <c r="B94" s="53"/>
      <c r="C94" s="50"/>
      <c r="D94" s="50"/>
      <c r="E94" s="45"/>
      <c r="F94" s="45"/>
      <c r="G94" s="21">
        <v>1</v>
      </c>
      <c r="H94" s="21">
        <v>1</v>
      </c>
      <c r="I94" s="21">
        <v>1</v>
      </c>
      <c r="J94" s="21">
        <v>1</v>
      </c>
      <c r="K94" s="21">
        <v>1</v>
      </c>
      <c r="L94" s="21">
        <v>1</v>
      </c>
      <c r="M94" s="21">
        <v>1</v>
      </c>
      <c r="N94" s="21">
        <v>1</v>
      </c>
      <c r="O94" s="21">
        <v>1</v>
      </c>
      <c r="P94" s="21">
        <v>1</v>
      </c>
      <c r="Q94" s="21">
        <v>1</v>
      </c>
      <c r="R94" s="21">
        <v>1</v>
      </c>
      <c r="S94" s="21">
        <v>1</v>
      </c>
      <c r="T94" s="21">
        <v>1</v>
      </c>
      <c r="U94" s="21">
        <v>1</v>
      </c>
      <c r="V94" s="21">
        <v>1</v>
      </c>
      <c r="W94" s="21">
        <v>1</v>
      </c>
      <c r="X94" s="21">
        <v>1</v>
      </c>
      <c r="Y94" s="21">
        <v>1</v>
      </c>
      <c r="Z94" s="21">
        <v>1</v>
      </c>
      <c r="AA94" s="21">
        <v>1</v>
      </c>
      <c r="AB94" s="22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</row>
    <row r="95" spans="1:33" ht="16.5" x14ac:dyDescent="0.35">
      <c r="A95" s="53"/>
      <c r="B95" s="53" t="s">
        <v>35</v>
      </c>
      <c r="C95" s="50" t="s">
        <v>175</v>
      </c>
      <c r="D95" s="50"/>
      <c r="E95" s="45" t="s">
        <v>188</v>
      </c>
      <c r="F95" s="45"/>
      <c r="G95" s="21">
        <v>1</v>
      </c>
      <c r="H95" s="21">
        <v>1</v>
      </c>
      <c r="I95" s="21">
        <v>1</v>
      </c>
      <c r="J95" s="21">
        <v>1</v>
      </c>
      <c r="K95" s="21">
        <v>1</v>
      </c>
      <c r="L95" s="21">
        <v>1</v>
      </c>
      <c r="M95" s="21">
        <v>1</v>
      </c>
      <c r="N95" s="21">
        <v>1</v>
      </c>
      <c r="O95" s="21">
        <v>1</v>
      </c>
      <c r="P95" s="21">
        <v>1</v>
      </c>
      <c r="Q95" s="21">
        <v>1</v>
      </c>
      <c r="R95" s="21">
        <v>1</v>
      </c>
      <c r="S95" s="21">
        <v>1</v>
      </c>
      <c r="T95" s="21">
        <v>1</v>
      </c>
      <c r="U95" s="21">
        <v>1</v>
      </c>
      <c r="V95" s="21">
        <v>1</v>
      </c>
      <c r="W95" s="21">
        <v>1</v>
      </c>
      <c r="X95" s="21">
        <v>1</v>
      </c>
      <c r="Y95" s="21">
        <v>1</v>
      </c>
      <c r="Z95" s="21">
        <v>1</v>
      </c>
      <c r="AA95" s="21">
        <v>1</v>
      </c>
      <c r="AB95" s="21">
        <v>1</v>
      </c>
      <c r="AC95" s="21">
        <v>1</v>
      </c>
      <c r="AD95" s="21">
        <v>1</v>
      </c>
      <c r="AE95" s="21">
        <v>1</v>
      </c>
      <c r="AF95" s="22">
        <v>0</v>
      </c>
      <c r="AG95" s="21">
        <v>0</v>
      </c>
    </row>
    <row r="96" spans="1:33" ht="16.5" x14ac:dyDescent="0.35">
      <c r="A96" s="53"/>
      <c r="B96" s="53"/>
      <c r="C96" s="50" t="s">
        <v>176</v>
      </c>
      <c r="D96" s="50"/>
      <c r="E96" s="45" t="s">
        <v>187</v>
      </c>
      <c r="F96" s="45"/>
      <c r="G96" s="21">
        <v>1</v>
      </c>
      <c r="H96" s="21">
        <v>2</v>
      </c>
      <c r="I96" s="21">
        <v>1</v>
      </c>
      <c r="J96" s="21">
        <v>1</v>
      </c>
      <c r="K96" s="21">
        <v>1</v>
      </c>
      <c r="L96" s="21">
        <v>1</v>
      </c>
      <c r="M96" s="21">
        <v>1</v>
      </c>
      <c r="N96" s="21">
        <v>1</v>
      </c>
      <c r="O96" s="21">
        <v>1</v>
      </c>
      <c r="P96" s="21">
        <v>1</v>
      </c>
      <c r="Q96" s="21">
        <v>1</v>
      </c>
      <c r="R96" s="21">
        <v>1</v>
      </c>
      <c r="S96" s="21">
        <v>1</v>
      </c>
      <c r="T96" s="21">
        <v>1</v>
      </c>
      <c r="U96" s="21">
        <v>1</v>
      </c>
      <c r="V96" s="21">
        <v>1</v>
      </c>
      <c r="W96" s="21">
        <v>1</v>
      </c>
      <c r="X96" s="21">
        <v>1</v>
      </c>
      <c r="Y96" s="21">
        <v>1</v>
      </c>
      <c r="Z96" s="21">
        <v>1</v>
      </c>
      <c r="AA96" s="21">
        <v>1</v>
      </c>
      <c r="AB96" s="21">
        <v>1</v>
      </c>
      <c r="AC96" s="21">
        <v>1</v>
      </c>
      <c r="AD96" s="21">
        <v>1</v>
      </c>
      <c r="AE96" s="21">
        <v>1</v>
      </c>
      <c r="AF96" s="22">
        <v>0</v>
      </c>
      <c r="AG96" s="21">
        <v>0</v>
      </c>
    </row>
    <row r="97" spans="1:33" ht="16.5" x14ac:dyDescent="0.35">
      <c r="A97" s="53"/>
      <c r="B97" s="53"/>
      <c r="C97" s="43"/>
      <c r="D97" s="44"/>
      <c r="E97" s="43"/>
      <c r="F97" s="44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3">
        <v>1</v>
      </c>
      <c r="AG97" s="21"/>
    </row>
    <row r="98" spans="1:33" ht="16.5" x14ac:dyDescent="0.35">
      <c r="A98" s="53"/>
      <c r="B98" s="53"/>
      <c r="C98" s="50" t="s">
        <v>177</v>
      </c>
      <c r="D98" s="50"/>
      <c r="E98" s="45" t="s">
        <v>188</v>
      </c>
      <c r="F98" s="45"/>
      <c r="G98" s="21">
        <v>2</v>
      </c>
      <c r="H98" s="21">
        <v>2</v>
      </c>
      <c r="I98" s="21">
        <v>2</v>
      </c>
      <c r="J98" s="21">
        <v>2</v>
      </c>
      <c r="K98" s="21">
        <v>2</v>
      </c>
      <c r="L98" s="21">
        <v>2</v>
      </c>
      <c r="M98" s="21">
        <v>2</v>
      </c>
      <c r="N98" s="21">
        <v>2</v>
      </c>
      <c r="O98" s="21">
        <v>2</v>
      </c>
      <c r="P98" s="21">
        <v>2</v>
      </c>
      <c r="Q98" s="21">
        <v>2</v>
      </c>
      <c r="R98" s="21">
        <v>2</v>
      </c>
      <c r="S98" s="21">
        <v>2</v>
      </c>
      <c r="T98" s="21">
        <v>2</v>
      </c>
      <c r="U98" s="21">
        <v>2</v>
      </c>
      <c r="V98" s="21">
        <v>2</v>
      </c>
      <c r="W98" s="21">
        <v>2</v>
      </c>
      <c r="X98" s="21">
        <v>2</v>
      </c>
      <c r="Y98" s="21">
        <v>2</v>
      </c>
      <c r="Z98" s="21">
        <v>2</v>
      </c>
      <c r="AA98" s="21">
        <v>2</v>
      </c>
      <c r="AB98" s="21">
        <v>2</v>
      </c>
      <c r="AC98" s="21">
        <v>2</v>
      </c>
      <c r="AD98" s="21">
        <v>2</v>
      </c>
      <c r="AE98" s="21">
        <v>2</v>
      </c>
      <c r="AF98" s="22">
        <v>0</v>
      </c>
      <c r="AG98" s="21">
        <v>0</v>
      </c>
    </row>
    <row r="99" spans="1:33" ht="16.5" x14ac:dyDescent="0.35">
      <c r="A99" s="53"/>
      <c r="B99" s="53"/>
      <c r="C99" s="50" t="s">
        <v>178</v>
      </c>
      <c r="D99" s="50"/>
      <c r="E99" s="45" t="s">
        <v>187</v>
      </c>
      <c r="F99" s="45"/>
      <c r="G99" s="21">
        <v>2</v>
      </c>
      <c r="H99" s="21">
        <v>2</v>
      </c>
      <c r="I99" s="21">
        <v>2</v>
      </c>
      <c r="J99" s="21">
        <v>2</v>
      </c>
      <c r="K99" s="21">
        <v>2</v>
      </c>
      <c r="L99" s="21">
        <v>2</v>
      </c>
      <c r="M99" s="21">
        <v>2</v>
      </c>
      <c r="N99" s="21">
        <v>2</v>
      </c>
      <c r="O99" s="21">
        <v>2</v>
      </c>
      <c r="P99" s="21">
        <v>2</v>
      </c>
      <c r="Q99" s="21">
        <v>2</v>
      </c>
      <c r="R99" s="21">
        <v>2</v>
      </c>
      <c r="S99" s="21">
        <v>2</v>
      </c>
      <c r="T99" s="21">
        <v>2</v>
      </c>
      <c r="U99" s="21">
        <v>2</v>
      </c>
      <c r="V99" s="21">
        <v>2</v>
      </c>
      <c r="W99" s="21">
        <v>2</v>
      </c>
      <c r="X99" s="21">
        <v>2</v>
      </c>
      <c r="Y99" s="21">
        <v>2</v>
      </c>
      <c r="Z99" s="21">
        <v>2</v>
      </c>
      <c r="AA99" s="21">
        <v>2</v>
      </c>
      <c r="AB99" s="21">
        <v>2</v>
      </c>
      <c r="AC99" s="21">
        <v>2</v>
      </c>
      <c r="AD99" s="21">
        <v>2</v>
      </c>
      <c r="AE99" s="21">
        <v>2</v>
      </c>
      <c r="AF99" s="22">
        <v>0</v>
      </c>
      <c r="AG99" s="21">
        <v>0</v>
      </c>
    </row>
    <row r="100" spans="1:33" ht="16.5" x14ac:dyDescent="0.35">
      <c r="A100" s="53"/>
      <c r="B100" s="53"/>
      <c r="C100" s="50" t="s">
        <v>229</v>
      </c>
      <c r="D100" s="50"/>
      <c r="E100" s="45" t="s">
        <v>185</v>
      </c>
      <c r="F100" s="45"/>
      <c r="G100" s="21">
        <v>1</v>
      </c>
      <c r="H100" s="21">
        <v>2</v>
      </c>
      <c r="I100" s="21">
        <v>1</v>
      </c>
      <c r="J100" s="21">
        <v>1</v>
      </c>
      <c r="K100" s="21">
        <v>1</v>
      </c>
      <c r="L100" s="21">
        <v>1</v>
      </c>
      <c r="M100" s="21">
        <v>1</v>
      </c>
      <c r="N100" s="21">
        <v>1</v>
      </c>
      <c r="O100" s="21">
        <v>1</v>
      </c>
      <c r="P100" s="21">
        <v>1</v>
      </c>
      <c r="Q100" s="21">
        <v>1</v>
      </c>
      <c r="R100" s="21">
        <v>1</v>
      </c>
      <c r="S100" s="21">
        <v>1</v>
      </c>
      <c r="T100" s="21">
        <v>1</v>
      </c>
      <c r="U100" s="21">
        <v>1</v>
      </c>
      <c r="V100" s="21">
        <v>1</v>
      </c>
      <c r="W100" s="21">
        <v>1</v>
      </c>
      <c r="X100" s="21">
        <v>1</v>
      </c>
      <c r="Y100" s="21">
        <v>1</v>
      </c>
      <c r="Z100" s="21">
        <v>1</v>
      </c>
      <c r="AA100" s="21">
        <v>1</v>
      </c>
      <c r="AB100" s="21">
        <v>1</v>
      </c>
      <c r="AC100" s="21">
        <v>1</v>
      </c>
      <c r="AD100" s="21">
        <v>1</v>
      </c>
      <c r="AE100" s="21">
        <v>1</v>
      </c>
      <c r="AF100" s="22">
        <v>0</v>
      </c>
      <c r="AG100" s="21">
        <v>0</v>
      </c>
    </row>
    <row r="101" spans="1:33" ht="16.5" x14ac:dyDescent="0.35">
      <c r="A101" s="53"/>
      <c r="B101" s="53"/>
      <c r="C101" s="43"/>
      <c r="D101" s="44"/>
      <c r="E101" s="43"/>
      <c r="F101" s="44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38"/>
      <c r="AD101" s="21"/>
      <c r="AE101" s="21"/>
      <c r="AF101" s="23">
        <v>1</v>
      </c>
      <c r="AG101" s="21"/>
    </row>
    <row r="102" spans="1:33" ht="16.5" x14ac:dyDescent="0.35">
      <c r="A102" s="53"/>
      <c r="B102" s="53"/>
      <c r="C102" s="50" t="s">
        <v>179</v>
      </c>
      <c r="D102" s="50"/>
      <c r="E102" s="45" t="s">
        <v>185</v>
      </c>
      <c r="F102" s="45"/>
      <c r="G102" s="21">
        <v>2</v>
      </c>
      <c r="H102" s="21">
        <v>2</v>
      </c>
      <c r="I102" s="21">
        <v>2</v>
      </c>
      <c r="J102" s="21">
        <v>2</v>
      </c>
      <c r="K102" s="21">
        <v>2</v>
      </c>
      <c r="L102" s="21">
        <v>2</v>
      </c>
      <c r="M102" s="21">
        <v>2</v>
      </c>
      <c r="N102" s="21">
        <v>2</v>
      </c>
      <c r="O102" s="21">
        <v>2</v>
      </c>
      <c r="P102" s="21">
        <v>2</v>
      </c>
      <c r="Q102" s="21">
        <v>2</v>
      </c>
      <c r="R102" s="21">
        <v>2</v>
      </c>
      <c r="S102" s="21">
        <v>2</v>
      </c>
      <c r="T102" s="21">
        <v>2</v>
      </c>
      <c r="U102" s="21">
        <v>2</v>
      </c>
      <c r="V102" s="21">
        <v>2</v>
      </c>
      <c r="W102" s="21">
        <v>2</v>
      </c>
      <c r="X102" s="21">
        <v>2</v>
      </c>
      <c r="Y102" s="21">
        <v>2</v>
      </c>
      <c r="Z102" s="21">
        <v>2</v>
      </c>
      <c r="AA102" s="21">
        <v>2</v>
      </c>
      <c r="AB102" s="21">
        <v>2</v>
      </c>
      <c r="AC102" s="21">
        <v>2</v>
      </c>
      <c r="AD102" s="21">
        <v>2</v>
      </c>
      <c r="AE102" s="21">
        <v>2</v>
      </c>
      <c r="AF102" s="22">
        <v>0</v>
      </c>
      <c r="AG102" s="21"/>
    </row>
    <row r="103" spans="1:33" ht="16.5" x14ac:dyDescent="0.35">
      <c r="A103" s="53"/>
      <c r="B103" s="53"/>
      <c r="C103" s="48" t="s">
        <v>180</v>
      </c>
      <c r="D103" s="49"/>
      <c r="E103" s="43" t="s">
        <v>187</v>
      </c>
      <c r="F103" s="44"/>
      <c r="G103" s="21">
        <v>2</v>
      </c>
      <c r="H103" s="21">
        <v>2</v>
      </c>
      <c r="I103" s="21">
        <v>2</v>
      </c>
      <c r="J103" s="21">
        <v>2</v>
      </c>
      <c r="K103" s="21">
        <v>2</v>
      </c>
      <c r="L103" s="21">
        <v>2</v>
      </c>
      <c r="M103" s="21">
        <v>2</v>
      </c>
      <c r="N103" s="21">
        <v>2</v>
      </c>
      <c r="O103" s="21">
        <v>2</v>
      </c>
      <c r="P103" s="21">
        <v>2</v>
      </c>
      <c r="Q103" s="21">
        <v>2</v>
      </c>
      <c r="R103" s="21">
        <v>2</v>
      </c>
      <c r="S103" s="21">
        <v>2</v>
      </c>
      <c r="T103" s="21">
        <v>2</v>
      </c>
      <c r="U103" s="21">
        <v>2</v>
      </c>
      <c r="V103" s="21">
        <v>2</v>
      </c>
      <c r="W103" s="21">
        <v>2</v>
      </c>
      <c r="X103" s="21">
        <v>2</v>
      </c>
      <c r="Y103" s="21">
        <v>2</v>
      </c>
      <c r="Z103" s="21">
        <v>2</v>
      </c>
      <c r="AA103" s="21">
        <v>2</v>
      </c>
      <c r="AB103" s="21">
        <v>2</v>
      </c>
      <c r="AC103" s="21">
        <v>2</v>
      </c>
      <c r="AD103" s="21">
        <v>2</v>
      </c>
      <c r="AE103" s="21">
        <v>2</v>
      </c>
      <c r="AF103" s="22">
        <v>0</v>
      </c>
      <c r="AG103" s="21">
        <v>0</v>
      </c>
    </row>
    <row r="104" spans="1:33" ht="16.5" x14ac:dyDescent="0.35">
      <c r="A104" s="53"/>
      <c r="B104" s="53"/>
      <c r="C104" s="48" t="s">
        <v>217</v>
      </c>
      <c r="D104" s="49"/>
      <c r="E104" s="43" t="s">
        <v>188</v>
      </c>
      <c r="F104" s="44"/>
      <c r="G104" s="21">
        <v>1</v>
      </c>
      <c r="H104" s="21">
        <v>1</v>
      </c>
      <c r="I104" s="21">
        <v>1</v>
      </c>
      <c r="J104" s="21">
        <v>1</v>
      </c>
      <c r="K104" s="21">
        <v>1</v>
      </c>
      <c r="L104" s="21">
        <v>1</v>
      </c>
      <c r="M104" s="21">
        <v>1</v>
      </c>
      <c r="N104" s="21">
        <v>1</v>
      </c>
      <c r="O104" s="21">
        <v>1</v>
      </c>
      <c r="P104" s="21">
        <v>1</v>
      </c>
      <c r="Q104" s="21">
        <v>1</v>
      </c>
      <c r="R104" s="21">
        <v>1</v>
      </c>
      <c r="S104" s="21">
        <v>1</v>
      </c>
      <c r="T104" s="21">
        <v>1</v>
      </c>
      <c r="U104" s="21">
        <v>1</v>
      </c>
      <c r="V104" s="21">
        <v>1</v>
      </c>
      <c r="W104" s="21">
        <v>1</v>
      </c>
      <c r="X104" s="21">
        <v>1</v>
      </c>
      <c r="Y104" s="21">
        <v>1</v>
      </c>
      <c r="Z104" s="21">
        <v>1</v>
      </c>
      <c r="AA104" s="21">
        <v>1</v>
      </c>
      <c r="AB104" s="21">
        <v>1</v>
      </c>
      <c r="AC104" s="21">
        <v>1</v>
      </c>
      <c r="AD104" s="21">
        <v>1</v>
      </c>
      <c r="AE104" s="21">
        <v>1</v>
      </c>
      <c r="AF104" s="22">
        <v>0</v>
      </c>
      <c r="AG104" s="21"/>
    </row>
    <row r="105" spans="1:33" ht="16.5" x14ac:dyDescent="0.35">
      <c r="A105" s="53"/>
      <c r="B105" s="53"/>
      <c r="C105" s="50" t="s">
        <v>181</v>
      </c>
      <c r="D105" s="50"/>
      <c r="E105" s="43" t="s">
        <v>186</v>
      </c>
      <c r="F105" s="44"/>
      <c r="G105" s="21">
        <v>1</v>
      </c>
      <c r="H105" s="21">
        <v>1</v>
      </c>
      <c r="I105" s="21">
        <v>1</v>
      </c>
      <c r="J105" s="21">
        <v>1</v>
      </c>
      <c r="K105" s="21">
        <v>1</v>
      </c>
      <c r="L105" s="21">
        <v>1</v>
      </c>
      <c r="M105" s="21">
        <v>1</v>
      </c>
      <c r="N105" s="21">
        <v>1</v>
      </c>
      <c r="O105" s="21">
        <v>1</v>
      </c>
      <c r="P105" s="21">
        <v>1</v>
      </c>
      <c r="Q105" s="21">
        <v>1</v>
      </c>
      <c r="R105" s="21">
        <v>1</v>
      </c>
      <c r="S105" s="21">
        <v>1</v>
      </c>
      <c r="T105" s="21">
        <v>1</v>
      </c>
      <c r="U105" s="21">
        <v>1</v>
      </c>
      <c r="V105" s="21">
        <v>1</v>
      </c>
      <c r="W105" s="21">
        <v>1</v>
      </c>
      <c r="X105" s="21">
        <v>1</v>
      </c>
      <c r="Y105" s="21">
        <v>1</v>
      </c>
      <c r="Z105" s="21">
        <v>1</v>
      </c>
      <c r="AA105" s="21">
        <v>1</v>
      </c>
      <c r="AB105" s="21">
        <v>1</v>
      </c>
      <c r="AC105" s="21">
        <v>1</v>
      </c>
      <c r="AD105" s="21">
        <v>1</v>
      </c>
      <c r="AE105" s="21">
        <v>1</v>
      </c>
      <c r="AF105" s="22">
        <v>0</v>
      </c>
      <c r="AG105" s="21">
        <v>0</v>
      </c>
    </row>
    <row r="106" spans="1:33" ht="16.5" x14ac:dyDescent="0.35">
      <c r="A106" s="53"/>
      <c r="B106" s="53"/>
      <c r="C106" s="48" t="s">
        <v>182</v>
      </c>
      <c r="D106" s="49"/>
      <c r="E106" s="43" t="s">
        <v>183</v>
      </c>
      <c r="F106" s="44"/>
      <c r="G106" s="21">
        <v>1</v>
      </c>
      <c r="H106" s="21">
        <v>1</v>
      </c>
      <c r="I106" s="21">
        <v>1</v>
      </c>
      <c r="J106" s="21">
        <v>1</v>
      </c>
      <c r="K106" s="21">
        <v>1</v>
      </c>
      <c r="L106" s="21">
        <v>1</v>
      </c>
      <c r="M106" s="21">
        <v>1</v>
      </c>
      <c r="N106" s="21">
        <v>1</v>
      </c>
      <c r="O106" s="21">
        <v>1</v>
      </c>
      <c r="P106" s="21">
        <v>1</v>
      </c>
      <c r="Q106" s="21">
        <v>1</v>
      </c>
      <c r="R106" s="21">
        <v>1</v>
      </c>
      <c r="S106" s="21">
        <v>1</v>
      </c>
      <c r="T106" s="21">
        <v>1</v>
      </c>
      <c r="U106" s="21">
        <v>1</v>
      </c>
      <c r="V106" s="21">
        <v>1</v>
      </c>
      <c r="W106" s="21">
        <v>1</v>
      </c>
      <c r="X106" s="21">
        <v>1</v>
      </c>
      <c r="Y106" s="21">
        <v>1</v>
      </c>
      <c r="Z106" s="21">
        <v>1</v>
      </c>
      <c r="AA106" s="21">
        <v>1</v>
      </c>
      <c r="AB106" s="21">
        <v>1</v>
      </c>
      <c r="AC106" s="21">
        <v>1</v>
      </c>
      <c r="AD106" s="21">
        <v>1</v>
      </c>
      <c r="AE106" s="21">
        <v>1</v>
      </c>
      <c r="AF106" s="22">
        <v>0</v>
      </c>
      <c r="AG106" s="21">
        <v>0</v>
      </c>
    </row>
    <row r="107" spans="1:33" ht="16.5" x14ac:dyDescent="0.35">
      <c r="A107" s="53"/>
      <c r="B107" s="53" t="s">
        <v>34</v>
      </c>
      <c r="C107" s="50" t="s">
        <v>37</v>
      </c>
      <c r="D107" s="50"/>
      <c r="E107" s="45" t="s">
        <v>42</v>
      </c>
      <c r="F107" s="45"/>
      <c r="G107" s="21">
        <v>5</v>
      </c>
      <c r="H107" s="21">
        <v>5</v>
      </c>
      <c r="I107" s="21">
        <v>5</v>
      </c>
      <c r="J107" s="21">
        <v>5</v>
      </c>
      <c r="K107" s="21">
        <v>5</v>
      </c>
      <c r="L107" s="21">
        <v>5</v>
      </c>
      <c r="M107" s="21">
        <v>5</v>
      </c>
      <c r="N107" s="21">
        <v>5</v>
      </c>
      <c r="O107" s="21">
        <v>5</v>
      </c>
      <c r="P107" s="21">
        <v>5</v>
      </c>
      <c r="Q107" s="21">
        <v>5</v>
      </c>
      <c r="R107" s="21">
        <v>5</v>
      </c>
      <c r="S107" s="21">
        <v>5</v>
      </c>
      <c r="T107" s="21">
        <v>5</v>
      </c>
      <c r="U107" s="21">
        <v>5</v>
      </c>
      <c r="V107" s="21">
        <v>5</v>
      </c>
      <c r="W107" s="21">
        <v>5</v>
      </c>
      <c r="X107" s="21">
        <v>5</v>
      </c>
      <c r="Y107" s="21">
        <v>5</v>
      </c>
      <c r="Z107" s="21">
        <v>5</v>
      </c>
      <c r="AA107" s="21">
        <v>5</v>
      </c>
      <c r="AB107" s="21">
        <v>5</v>
      </c>
      <c r="AC107" s="21">
        <v>5</v>
      </c>
      <c r="AD107" s="21">
        <v>5</v>
      </c>
      <c r="AE107" s="21">
        <v>5</v>
      </c>
      <c r="AF107" s="21">
        <v>5</v>
      </c>
      <c r="AG107" s="22">
        <v>0</v>
      </c>
    </row>
    <row r="108" spans="1:33" ht="16.5" x14ac:dyDescent="0.35">
      <c r="A108" s="53"/>
      <c r="B108" s="53"/>
      <c r="C108" s="50" t="s">
        <v>38</v>
      </c>
      <c r="D108" s="50"/>
      <c r="E108" s="45" t="s">
        <v>42</v>
      </c>
      <c r="F108" s="45"/>
      <c r="G108" s="21">
        <v>5</v>
      </c>
      <c r="H108" s="21">
        <v>5</v>
      </c>
      <c r="I108" s="21">
        <v>5</v>
      </c>
      <c r="J108" s="21">
        <v>5</v>
      </c>
      <c r="K108" s="21">
        <v>5</v>
      </c>
      <c r="L108" s="21">
        <v>5</v>
      </c>
      <c r="M108" s="21">
        <v>5</v>
      </c>
      <c r="N108" s="21">
        <v>5</v>
      </c>
      <c r="O108" s="21">
        <v>5</v>
      </c>
      <c r="P108" s="21">
        <v>5</v>
      </c>
      <c r="Q108" s="21">
        <v>5</v>
      </c>
      <c r="R108" s="21">
        <v>5</v>
      </c>
      <c r="S108" s="21">
        <v>5</v>
      </c>
      <c r="T108" s="21">
        <v>5</v>
      </c>
      <c r="U108" s="21">
        <v>5</v>
      </c>
      <c r="V108" s="21">
        <v>5</v>
      </c>
      <c r="W108" s="21">
        <v>5</v>
      </c>
      <c r="X108" s="21">
        <v>5</v>
      </c>
      <c r="Y108" s="21">
        <v>5</v>
      </c>
      <c r="Z108" s="21">
        <v>5</v>
      </c>
      <c r="AA108" s="21">
        <v>5</v>
      </c>
      <c r="AB108" s="21">
        <v>5</v>
      </c>
      <c r="AC108" s="21">
        <v>5</v>
      </c>
      <c r="AD108" s="21">
        <v>5</v>
      </c>
      <c r="AE108" s="21">
        <v>5</v>
      </c>
      <c r="AF108" s="21">
        <v>5</v>
      </c>
      <c r="AG108" s="22">
        <v>0</v>
      </c>
    </row>
    <row r="109" spans="1:33" s="42" customFormat="1" ht="16.5" x14ac:dyDescent="0.35">
      <c r="A109" s="53"/>
      <c r="B109" s="75" t="s">
        <v>13</v>
      </c>
      <c r="C109" s="75"/>
      <c r="D109" s="75"/>
      <c r="E109" s="52" t="s">
        <v>12</v>
      </c>
      <c r="F109" s="52"/>
      <c r="G109" s="52">
        <f>SUM(G16:G108)</f>
        <v>164</v>
      </c>
      <c r="H109" s="52"/>
      <c r="I109" s="40">
        <f>SUM(I16:I108)</f>
        <v>150</v>
      </c>
      <c r="J109" s="40">
        <f>SUM(J16:J108)</f>
        <v>142</v>
      </c>
      <c r="K109" s="40">
        <f>SUM(K16:K108)-J18</f>
        <v>143</v>
      </c>
      <c r="L109" s="40">
        <f>SUM(L16:L108)</f>
        <v>138</v>
      </c>
      <c r="M109" s="40">
        <f>SUM(M16:M108)</f>
        <v>136</v>
      </c>
      <c r="N109" s="40">
        <f>SUM(N16:N108)</f>
        <v>128</v>
      </c>
      <c r="O109" s="40" t="e">
        <f>SUM(O16:O108)-#REF!</f>
        <v>#REF!</v>
      </c>
      <c r="P109" s="40">
        <f>SUM(P16:P108)</f>
        <v>121</v>
      </c>
      <c r="Q109" s="40">
        <f>SUM(Q16:Q108)</f>
        <v>114</v>
      </c>
      <c r="R109" s="40">
        <f>SUM(R16:R108)-S46</f>
        <v>102</v>
      </c>
      <c r="S109" s="40">
        <f>SUM(S16:S108)-S48</f>
        <v>102</v>
      </c>
      <c r="T109" s="40">
        <f>SUM(T16:T108)</f>
        <v>92</v>
      </c>
      <c r="U109" s="40">
        <f>SUM(U16:U108)</f>
        <v>86</v>
      </c>
      <c r="V109" s="40">
        <f>SUM(V16:V108)</f>
        <v>79</v>
      </c>
      <c r="W109" s="40">
        <f>SUM(W16:W108)</f>
        <v>71</v>
      </c>
      <c r="X109" s="40">
        <f>SUM(X16:X108)</f>
        <v>67</v>
      </c>
      <c r="Y109" s="40">
        <f>SUM(Y16:Y108)</f>
        <v>62</v>
      </c>
      <c r="Z109" s="40">
        <f>SUM(Z16:Z108)</f>
        <v>58</v>
      </c>
      <c r="AA109" s="40">
        <f>SUM(AA16:AA108)</f>
        <v>49</v>
      </c>
      <c r="AB109" s="40">
        <f>SUM(AB16:AB108)-AB94</f>
        <v>44</v>
      </c>
      <c r="AC109" s="40">
        <f>SUM(AC16:AC108)-AC102</f>
        <v>35</v>
      </c>
      <c r="AD109" s="40">
        <f>SUM(AD16:AD108)-AD102</f>
        <v>29</v>
      </c>
      <c r="AE109" s="40">
        <f>SUM(AE16:AE108)-AE102</f>
        <v>22</v>
      </c>
      <c r="AF109" s="40">
        <f>SUM(AF16:AF108)-AF102</f>
        <v>12</v>
      </c>
      <c r="AG109" s="40">
        <f>SUM(AG16:AG108)-AG102</f>
        <v>0</v>
      </c>
    </row>
    <row r="110" spans="1:33" ht="16.5" x14ac:dyDescent="0.35">
      <c r="A110" s="53"/>
      <c r="B110" s="75"/>
      <c r="C110" s="75"/>
      <c r="D110" s="75"/>
      <c r="E110" s="52" t="s">
        <v>43</v>
      </c>
      <c r="F110" s="52"/>
      <c r="G110" s="45">
        <f>SUM(H16:H108)</f>
        <v>161</v>
      </c>
      <c r="H110" s="45"/>
      <c r="I110" s="21">
        <f>SUM(I16:I108)</f>
        <v>150</v>
      </c>
      <c r="J110" s="21">
        <f>SUM(J16:J108)+J18</f>
        <v>140</v>
      </c>
      <c r="K110" s="21">
        <f>SUM(K16:K108)-J18</f>
        <v>143</v>
      </c>
      <c r="L110" s="21">
        <f>SUM(L16:L108)</f>
        <v>138</v>
      </c>
      <c r="M110" s="21">
        <f>SUM(M16:M108)</f>
        <v>136</v>
      </c>
      <c r="N110" s="21" t="e">
        <f>SUM(N16:N108)+#REF!</f>
        <v>#REF!</v>
      </c>
      <c r="O110" s="21" t="e">
        <f>SUM(O16:O108)-#REF!</f>
        <v>#REF!</v>
      </c>
      <c r="P110" s="21">
        <f>SUM(P16:P108)-P36</f>
        <v>120</v>
      </c>
      <c r="Q110" s="21">
        <f>SUM(Q16:Q108)+S46</f>
        <v>115</v>
      </c>
      <c r="R110" s="21">
        <f>SUM(R16:R108)-S46+S48</f>
        <v>103</v>
      </c>
      <c r="S110" s="21">
        <f>SUM(S16:S108)-S48</f>
        <v>102</v>
      </c>
      <c r="T110" s="21">
        <f>SUM(T16:T108)-S53</f>
        <v>91</v>
      </c>
      <c r="U110" s="21">
        <f>SUM(U16:U108)</f>
        <v>86</v>
      </c>
      <c r="V110" s="21">
        <f>SUM(V16:V108)-U59</f>
        <v>78</v>
      </c>
      <c r="W110" s="21">
        <f>SUM(W16:W108)</f>
        <v>71</v>
      </c>
      <c r="X110" s="21">
        <f>SUM(X16:X108)</f>
        <v>67</v>
      </c>
      <c r="Y110" s="21">
        <f>SUM(Y16:Y108)</f>
        <v>62</v>
      </c>
      <c r="Z110" s="21">
        <f>SUM(Z16:Z108)-Z75</f>
        <v>57</v>
      </c>
      <c r="AA110" s="21">
        <f>SUM(AA16:AA108)+AB94-AA85</f>
        <v>48</v>
      </c>
      <c r="AB110" s="21">
        <f>SUM(AB16:AB108)-AB94+AC102</f>
        <v>46</v>
      </c>
      <c r="AC110" s="21">
        <f>SUM(AC16:AC108)-AC102-AC98</f>
        <v>33</v>
      </c>
      <c r="AD110" s="21">
        <f>SUM(AD16:AD108)-AD102-AD98</f>
        <v>27</v>
      </c>
      <c r="AE110" s="21">
        <f>SUM(AE16:AE108)-AE102-AE98</f>
        <v>20</v>
      </c>
      <c r="AF110" s="21">
        <f>SUM(AF16:AF108)-AF102-AF98</f>
        <v>12</v>
      </c>
      <c r="AG110" s="21">
        <f>SUM(AG16:AG108)-AG102-AG98</f>
        <v>0</v>
      </c>
    </row>
    <row r="131" spans="3:4" x14ac:dyDescent="0.35">
      <c r="C131" s="71"/>
      <c r="D131" s="71"/>
    </row>
  </sheetData>
  <mergeCells count="208">
    <mergeCell ref="E103:F103"/>
    <mergeCell ref="E105:F105"/>
    <mergeCell ref="E106:F106"/>
    <mergeCell ref="C23:D23"/>
    <mergeCell ref="E23:F23"/>
    <mergeCell ref="E41:F41"/>
    <mergeCell ref="C51:D51"/>
    <mergeCell ref="E51:F51"/>
    <mergeCell ref="C70:D70"/>
    <mergeCell ref="E70:F70"/>
    <mergeCell ref="C86:D86"/>
    <mergeCell ref="E86:F86"/>
    <mergeCell ref="C97:D97"/>
    <mergeCell ref="E97:F97"/>
    <mergeCell ref="C101:D101"/>
    <mergeCell ref="E101:F101"/>
    <mergeCell ref="C27:D27"/>
    <mergeCell ref="E27:F27"/>
    <mergeCell ref="C30:D30"/>
    <mergeCell ref="E30:F30"/>
    <mergeCell ref="C41:D41"/>
    <mergeCell ref="A1:B1"/>
    <mergeCell ref="A2:B2"/>
    <mergeCell ref="A3:B3"/>
    <mergeCell ref="A4:B4"/>
    <mergeCell ref="B6:E6"/>
    <mergeCell ref="A16:A110"/>
    <mergeCell ref="E109:F109"/>
    <mergeCell ref="E110:F110"/>
    <mergeCell ref="C84:D84"/>
    <mergeCell ref="C87:D87"/>
    <mergeCell ref="E42:F42"/>
    <mergeCell ref="E45:F45"/>
    <mergeCell ref="E47:F47"/>
    <mergeCell ref="E49:F49"/>
    <mergeCell ref="E50:F50"/>
    <mergeCell ref="E34:F34"/>
    <mergeCell ref="E35:F35"/>
    <mergeCell ref="E37:F37"/>
    <mergeCell ref="E78:F78"/>
    <mergeCell ref="E57:F57"/>
    <mergeCell ref="B109:D110"/>
    <mergeCell ref="B20:B33"/>
    <mergeCell ref="B13:C13"/>
    <mergeCell ref="E16:F16"/>
    <mergeCell ref="E17:F17"/>
    <mergeCell ref="E19:F19"/>
    <mergeCell ref="E20:F20"/>
    <mergeCell ref="E73:F73"/>
    <mergeCell ref="E74:F74"/>
    <mergeCell ref="E76:F76"/>
    <mergeCell ref="C33:D33"/>
    <mergeCell ref="C15:D15"/>
    <mergeCell ref="E15:F15"/>
    <mergeCell ref="B16:D16"/>
    <mergeCell ref="B17:D17"/>
    <mergeCell ref="B19:D19"/>
    <mergeCell ref="C20:D20"/>
    <mergeCell ref="E21:F21"/>
    <mergeCell ref="E22:F22"/>
    <mergeCell ref="E24:F24"/>
    <mergeCell ref="E25:F25"/>
    <mergeCell ref="E26:F26"/>
    <mergeCell ref="E33:F33"/>
    <mergeCell ref="C21:D21"/>
    <mergeCell ref="C22:D22"/>
    <mergeCell ref="C24:D24"/>
    <mergeCell ref="E67:F67"/>
    <mergeCell ref="E58:F58"/>
    <mergeCell ref="E60:F60"/>
    <mergeCell ref="E61:F61"/>
    <mergeCell ref="E62:F62"/>
    <mergeCell ref="C25:D25"/>
    <mergeCell ref="C26:D26"/>
    <mergeCell ref="B47:B72"/>
    <mergeCell ref="B107:B108"/>
    <mergeCell ref="C100:D100"/>
    <mergeCell ref="C103:D103"/>
    <mergeCell ref="C107:D107"/>
    <mergeCell ref="C108:D108"/>
    <mergeCell ref="C88:D88"/>
    <mergeCell ref="C89:D89"/>
    <mergeCell ref="C95:D95"/>
    <mergeCell ref="B95:B106"/>
    <mergeCell ref="B83:B94"/>
    <mergeCell ref="B73:B82"/>
    <mergeCell ref="C96:D96"/>
    <mergeCell ref="C99:D99"/>
    <mergeCell ref="C78:D78"/>
    <mergeCell ref="C34:D34"/>
    <mergeCell ref="C131:D131"/>
    <mergeCell ref="C61:D61"/>
    <mergeCell ref="C62:D62"/>
    <mergeCell ref="C72:D72"/>
    <mergeCell ref="C73:D73"/>
    <mergeCell ref="C54:D54"/>
    <mergeCell ref="C50:D50"/>
    <mergeCell ref="C52:D52"/>
    <mergeCell ref="C106:D106"/>
    <mergeCell ref="C66:D66"/>
    <mergeCell ref="C67:D67"/>
    <mergeCell ref="C68:D68"/>
    <mergeCell ref="C69:D69"/>
    <mergeCell ref="C71:D71"/>
    <mergeCell ref="C55:D55"/>
    <mergeCell ref="C56:D56"/>
    <mergeCell ref="C57:D57"/>
    <mergeCell ref="C58:D58"/>
    <mergeCell ref="C60:D60"/>
    <mergeCell ref="C65:D65"/>
    <mergeCell ref="C74:D74"/>
    <mergeCell ref="C76:D76"/>
    <mergeCell ref="C77:D77"/>
    <mergeCell ref="G109:H109"/>
    <mergeCell ref="G110:H110"/>
    <mergeCell ref="C79:D79"/>
    <mergeCell ref="C82:D82"/>
    <mergeCell ref="E79:F79"/>
    <mergeCell ref="E82:F82"/>
    <mergeCell ref="C81:D81"/>
    <mergeCell ref="E81:F81"/>
    <mergeCell ref="E77:F77"/>
    <mergeCell ref="C90:D90"/>
    <mergeCell ref="C92:D92"/>
    <mergeCell ref="C93:D93"/>
    <mergeCell ref="E92:F92"/>
    <mergeCell ref="E90:F90"/>
    <mergeCell ref="E93:F93"/>
    <mergeCell ref="C105:D105"/>
    <mergeCell ref="E107:F107"/>
    <mergeCell ref="E108:F108"/>
    <mergeCell ref="E89:F89"/>
    <mergeCell ref="E95:F95"/>
    <mergeCell ref="E96:F96"/>
    <mergeCell ref="E99:F99"/>
    <mergeCell ref="C48:D48"/>
    <mergeCell ref="E48:F48"/>
    <mergeCell ref="C53:D53"/>
    <mergeCell ref="E53:F53"/>
    <mergeCell ref="C59:D59"/>
    <mergeCell ref="C83:D83"/>
    <mergeCell ref="E28:F28"/>
    <mergeCell ref="C31:D31"/>
    <mergeCell ref="E72:F72"/>
    <mergeCell ref="E52:F52"/>
    <mergeCell ref="E54:F54"/>
    <mergeCell ref="E55:F55"/>
    <mergeCell ref="E56:F56"/>
    <mergeCell ref="C75:D75"/>
    <mergeCell ref="E65:F65"/>
    <mergeCell ref="C45:D45"/>
    <mergeCell ref="C47:D47"/>
    <mergeCell ref="C49:D49"/>
    <mergeCell ref="E66:F66"/>
    <mergeCell ref="E71:F71"/>
    <mergeCell ref="E59:F59"/>
    <mergeCell ref="E69:F69"/>
    <mergeCell ref="E68:F68"/>
    <mergeCell ref="E75:F75"/>
    <mergeCell ref="C85:D85"/>
    <mergeCell ref="E85:F85"/>
    <mergeCell ref="C98:D98"/>
    <mergeCell ref="C102:D102"/>
    <mergeCell ref="E102:F102"/>
    <mergeCell ref="E98:F98"/>
    <mergeCell ref="C94:D94"/>
    <mergeCell ref="E94:F94"/>
    <mergeCell ref="E83:F83"/>
    <mergeCell ref="E84:F84"/>
    <mergeCell ref="E87:F87"/>
    <mergeCell ref="E88:F88"/>
    <mergeCell ref="E100:F100"/>
    <mergeCell ref="E38:F38"/>
    <mergeCell ref="C35:D35"/>
    <mergeCell ref="C37:D37"/>
    <mergeCell ref="C38:D38"/>
    <mergeCell ref="E39:F39"/>
    <mergeCell ref="C39:D39"/>
    <mergeCell ref="C42:D42"/>
    <mergeCell ref="B18:D18"/>
    <mergeCell ref="E18:F18"/>
    <mergeCell ref="E36:F36"/>
    <mergeCell ref="B34:B46"/>
    <mergeCell ref="C46:D46"/>
    <mergeCell ref="E46:F46"/>
    <mergeCell ref="C28:D28"/>
    <mergeCell ref="C29:D29"/>
    <mergeCell ref="C40:D40"/>
    <mergeCell ref="C63:D63"/>
    <mergeCell ref="C64:D64"/>
    <mergeCell ref="E63:F63"/>
    <mergeCell ref="E64:F64"/>
    <mergeCell ref="C80:D80"/>
    <mergeCell ref="C91:D91"/>
    <mergeCell ref="C104:D104"/>
    <mergeCell ref="E104:F104"/>
    <mergeCell ref="E91:F91"/>
    <mergeCell ref="E40:F40"/>
    <mergeCell ref="E29:F29"/>
    <mergeCell ref="E80:F80"/>
    <mergeCell ref="C32:D32"/>
    <mergeCell ref="E31:F31"/>
    <mergeCell ref="E32:F32"/>
    <mergeCell ref="C43:D43"/>
    <mergeCell ref="E43:F43"/>
    <mergeCell ref="C44:D44"/>
    <mergeCell ref="E44:F44"/>
    <mergeCell ref="C36:D36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selection activeCell="D11" sqref="D11"/>
    </sheetView>
  </sheetViews>
  <sheetFormatPr defaultRowHeight="14.5" x14ac:dyDescent="0.35"/>
  <cols>
    <col min="2" max="11" width="10" customWidth="1"/>
  </cols>
  <sheetData>
    <row r="1" spans="1:11" ht="16.5" x14ac:dyDescent="0.35">
      <c r="A1" s="78" t="s">
        <v>45</v>
      </c>
      <c r="B1" s="79"/>
      <c r="C1" s="79"/>
      <c r="D1" s="79"/>
      <c r="E1" s="79"/>
      <c r="F1" s="79"/>
      <c r="G1" s="79"/>
      <c r="H1" s="79"/>
      <c r="I1" s="79"/>
      <c r="J1" s="79"/>
      <c r="K1" s="80"/>
    </row>
    <row r="2" spans="1:11" ht="16.5" x14ac:dyDescent="0.35">
      <c r="A2" s="81"/>
      <c r="B2" s="82" t="s">
        <v>60</v>
      </c>
      <c r="C2" s="82"/>
      <c r="D2" s="82" t="s">
        <v>56</v>
      </c>
      <c r="E2" s="82"/>
      <c r="F2" s="82" t="s">
        <v>58</v>
      </c>
      <c r="G2" s="82"/>
      <c r="H2" s="82" t="s">
        <v>57</v>
      </c>
      <c r="I2" s="82"/>
      <c r="J2" s="82" t="s">
        <v>59</v>
      </c>
      <c r="K2" s="83"/>
    </row>
    <row r="3" spans="1:11" ht="16.5" x14ac:dyDescent="0.35">
      <c r="A3" s="81"/>
      <c r="B3" s="26" t="s">
        <v>12</v>
      </c>
      <c r="C3" s="26" t="s">
        <v>43</v>
      </c>
      <c r="D3" s="26" t="s">
        <v>12</v>
      </c>
      <c r="E3" s="26" t="s">
        <v>43</v>
      </c>
      <c r="F3" s="26" t="s">
        <v>12</v>
      </c>
      <c r="G3" s="26" t="s">
        <v>43</v>
      </c>
      <c r="H3" s="26" t="s">
        <v>12</v>
      </c>
      <c r="I3" s="26" t="s">
        <v>43</v>
      </c>
      <c r="J3" s="26" t="s">
        <v>12</v>
      </c>
      <c r="K3" s="27" t="s">
        <v>43</v>
      </c>
    </row>
    <row r="4" spans="1:11" ht="16.5" x14ac:dyDescent="0.35">
      <c r="A4" s="30" t="s">
        <v>5</v>
      </c>
      <c r="B4" s="28">
        <f ca="1">'Sprint 1'!$D$8</f>
        <v>6.4</v>
      </c>
      <c r="C4" s="28">
        <f ca="1">'Sprint 1'!$E$8</f>
        <v>7</v>
      </c>
      <c r="D4" s="28">
        <f ca="1">'Sprint 1'!$D$9</f>
        <v>6.4</v>
      </c>
      <c r="E4" s="28">
        <f ca="1">'Sprint 1'!$E$9</f>
        <v>7</v>
      </c>
      <c r="F4" s="28">
        <f ca="1">'Sprint 1'!$D$10</f>
        <v>6.4</v>
      </c>
      <c r="G4" s="28">
        <f ca="1">'Sprint 1'!$E$10</f>
        <v>7</v>
      </c>
      <c r="H4" s="28">
        <f ca="1">'Sprint 1'!$D$11</f>
        <v>6.4</v>
      </c>
      <c r="I4" s="28">
        <f ca="1">'Sprint 1'!$E$11</f>
        <v>7</v>
      </c>
      <c r="J4" s="28">
        <f ca="1">'Sprint 1'!$D$12</f>
        <v>6.4</v>
      </c>
      <c r="K4" s="28">
        <f ca="1">'Sprint 1'!$E$12</f>
        <v>7</v>
      </c>
    </row>
    <row r="5" spans="1:11" ht="16.5" x14ac:dyDescent="0.35">
      <c r="A5" s="30" t="s">
        <v>32</v>
      </c>
      <c r="B5" s="28">
        <f ca="1">'Sprint 2'!$D$8</f>
        <v>5.6</v>
      </c>
      <c r="C5" s="28">
        <f ca="1">'Sprint 2'!$E$8</f>
        <v>5.8</v>
      </c>
      <c r="D5" s="28">
        <f ca="1">'Sprint 2'!$D$9</f>
        <v>5.6</v>
      </c>
      <c r="E5" s="28">
        <f ca="1">'Sprint 2'!$E$9</f>
        <v>5.8</v>
      </c>
      <c r="F5" s="28">
        <f ca="1">'Sprint 2'!$D$10</f>
        <v>5.6</v>
      </c>
      <c r="G5" s="28">
        <f ca="1">'Sprint 2'!$E$10</f>
        <v>5.8</v>
      </c>
      <c r="H5" s="28">
        <f ca="1">'Sprint 2'!$D$11</f>
        <v>5.6</v>
      </c>
      <c r="I5" s="28">
        <f ca="1">'Sprint 2'!$E$11</f>
        <v>5.8</v>
      </c>
      <c r="J5" s="28">
        <f ca="1">'Sprint 2'!$D$12</f>
        <v>5.6</v>
      </c>
      <c r="K5" s="28">
        <f ca="1">'Sprint 2'!$E$12</f>
        <v>5.8</v>
      </c>
    </row>
    <row r="6" spans="1:11" ht="17" thickBot="1" x14ac:dyDescent="0.4">
      <c r="A6" s="31" t="s">
        <v>13</v>
      </c>
      <c r="B6" s="29">
        <f t="shared" ref="B6:K6" ca="1" si="0">SUM(B4:B5)</f>
        <v>12</v>
      </c>
      <c r="C6" s="29">
        <f t="shared" ca="1" si="0"/>
        <v>12.8</v>
      </c>
      <c r="D6" s="29">
        <f t="shared" ca="1" si="0"/>
        <v>12</v>
      </c>
      <c r="E6" s="29">
        <f t="shared" ca="1" si="0"/>
        <v>12.8</v>
      </c>
      <c r="F6" s="29">
        <f t="shared" ca="1" si="0"/>
        <v>12</v>
      </c>
      <c r="G6" s="29">
        <f t="shared" ca="1" si="0"/>
        <v>12.8</v>
      </c>
      <c r="H6" s="29">
        <f t="shared" ca="1" si="0"/>
        <v>12</v>
      </c>
      <c r="I6" s="29">
        <f t="shared" ca="1" si="0"/>
        <v>12.8</v>
      </c>
      <c r="J6" s="29">
        <f t="shared" ca="1" si="0"/>
        <v>12</v>
      </c>
      <c r="K6" s="29">
        <f t="shared" ca="1" si="0"/>
        <v>12.8</v>
      </c>
    </row>
    <row r="8" spans="1:11" ht="15" thickBot="1" x14ac:dyDescent="0.4"/>
    <row r="9" spans="1:11" ht="16.5" x14ac:dyDescent="0.35">
      <c r="E9" s="76" t="s">
        <v>46</v>
      </c>
      <c r="F9" s="77"/>
    </row>
    <row r="10" spans="1:11" ht="16.5" x14ac:dyDescent="0.35">
      <c r="E10" s="32" t="s">
        <v>12</v>
      </c>
      <c r="F10" s="33">
        <f ca="1">SUMIF($B$3:$K$3,"Thực tế",$B$6:$K$6)</f>
        <v>60</v>
      </c>
    </row>
    <row r="11" spans="1:11" ht="17" thickBot="1" x14ac:dyDescent="0.4">
      <c r="E11" s="34" t="s">
        <v>43</v>
      </c>
      <c r="F11" s="35">
        <f ca="1">SUMIF($B$3:$K$3,"Ước tính",$B$6:$K$6)</f>
        <v>64</v>
      </c>
    </row>
  </sheetData>
  <mergeCells count="8">
    <mergeCell ref="E9:F9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Ngoc Le Thi Anh</cp:lastModifiedBy>
  <dcterms:created xsi:type="dcterms:W3CDTF">2021-04-23T08:05:10Z</dcterms:created>
  <dcterms:modified xsi:type="dcterms:W3CDTF">2025-05-10T09:38:01Z</dcterms:modified>
</cp:coreProperties>
</file>