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078D906-2077-4C32-89D8-AEDCF50D2949}" xr6:coauthVersionLast="47" xr6:coauthVersionMax="47" xr10:uidLastSave="{00000000-0000-0000-0000-000000000000}"/>
  <bookViews>
    <workbookView xWindow="-120" yWindow="-120" windowWidth="29040" windowHeight="15990" tabRatio="810" xr2:uid="{00000000-000D-0000-FFFF-FFFF00000000}"/>
  </bookViews>
  <sheets>
    <sheet name="Trường hợp kiểm thử" sheetId="1" r:id="rId1"/>
    <sheet name="Xem khóa học đã mua" sheetId="39" r:id="rId2"/>
    <sheet name="Đánh giá khóa học " sheetId="40" r:id="rId3"/>
    <sheet name="Xem phiếu khuyến mãi đã có" sheetId="38" r:id="rId4"/>
    <sheet name="Lịch sử yêu cầu rút tiền" sheetId="37" r:id="rId5"/>
    <sheet name="Rút tiền" sheetId="36" r:id="rId6"/>
    <sheet name="Thông tin ví" sheetId="35" r:id="rId7"/>
    <sheet name="Báo cáo kiểm tra" sheetId="10" state="hidden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0" l="1"/>
  <c r="D5" i="40"/>
  <c r="E4" i="40"/>
  <c r="D4" i="40"/>
  <c r="E5" i="39"/>
  <c r="D5" i="39"/>
  <c r="E4" i="39"/>
  <c r="D4" i="39"/>
  <c r="E5" i="38"/>
  <c r="D5" i="38"/>
  <c r="E4" i="38"/>
  <c r="D4" i="38"/>
  <c r="E5" i="37"/>
  <c r="D5" i="37"/>
  <c r="E4" i="37"/>
  <c r="D4" i="37"/>
  <c r="E5" i="36"/>
  <c r="D5" i="36"/>
  <c r="E4" i="36"/>
  <c r="D4" i="36"/>
  <c r="E5" i="35" l="1"/>
  <c r="D5" i="35"/>
  <c r="E4" i="35"/>
  <c r="D4" i="35"/>
  <c r="D22" i="1"/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<sst xmlns="http://schemas.openxmlformats.org/spreadsheetml/2006/main" count="975" uniqueCount="357">
  <si>
    <t>TEST CASE SYSTEM SPRINT 3</t>
  </si>
  <si>
    <t>Tên dự án</t>
  </si>
  <si>
    <t>STT</t>
  </si>
  <si>
    <t>Chức năng</t>
  </si>
  <si>
    <t>Sheet Name</t>
  </si>
  <si>
    <t>Mô tả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</si>
  <si>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</si>
  <si>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</si>
  <si>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</si>
  <si>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</si>
  <si>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</si>
  <si>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</si>
  <si>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</si>
  <si>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</si>
  <si>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</si>
  <si>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</si>
  <si>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</si>
  <si>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</si>
  <si>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</si>
  <si>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</si>
  <si>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</si>
  <si>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</si>
  <si>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</si>
  <si>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</si>
  <si>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</si>
  <si>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Đăng nhập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</si>
  <si>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</si>
  <si>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</si>
  <si>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</si>
  <si>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</si>
  <si>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</si>
  <si>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</si>
  <si>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</si>
  <si>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</si>
  <si>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</si>
  <si>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</si>
  <si>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</si>
  <si>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</si>
  <si>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</si>
  <si>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</si>
  <si>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</si>
  <si>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</si>
  <si>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Module Code</t>
  </si>
  <si>
    <t>Chưa kiểm tra</t>
  </si>
  <si>
    <t>Round 1</t>
  </si>
  <si>
    <t>Round 2</t>
  </si>
  <si>
    <t>Test Case ID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</si>
  <si>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</si>
  <si>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</si>
  <si>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</si>
  <si>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</si>
  <si>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</si>
  <si>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</si>
  <si>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</si>
  <si>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Passed</t>
  </si>
  <si>
    <t>Điều kiện tiên quyết</t>
  </si>
  <si>
    <t xml:space="preserve">Quản lý phiếu giảm giá </t>
  </si>
  <si>
    <t xml:space="preserve">Quản lý nội dung học tập </t>
  </si>
  <si>
    <t>Thanh toán yêu cầu rút tiền</t>
  </si>
  <si>
    <t>Duyệt khóa học mới</t>
  </si>
  <si>
    <t>Xem khóa học đã mua</t>
  </si>
  <si>
    <t>Xem phiếu khuyến mãi đã có</t>
  </si>
  <si>
    <t>Số lượng test</t>
  </si>
  <si>
    <t>XÂY DỰNG WEBSITE THƯƠNG MẠI VÀ HỌC TẬP TRỰC TUYẾN VLEARNING HỖ TRỢ THANH TOÁN ONLINE VÀ TÍCH HỢP BẢO MẬT CAO</t>
  </si>
  <si>
    <t>Quản lý khóa học (admin)</t>
  </si>
  <si>
    <t>Thông tin ví</t>
  </si>
  <si>
    <t>Rút tiền</t>
  </si>
  <si>
    <t>Lịch sử yêu cầu rút tiền</t>
  </si>
  <si>
    <t>Bị chăn</t>
  </si>
  <si>
    <t>Tổng số trường hợp thử nghiệm</t>
  </si>
  <si>
    <t>Hành động</t>
  </si>
  <si>
    <t>-</t>
  </si>
  <si>
    <t>Như mong đợi</t>
  </si>
  <si>
    <t>Long</t>
  </si>
  <si>
    <t>Viễn</t>
  </si>
  <si>
    <t>GUI_SHOW Trang Thông tin ví</t>
  </si>
  <si>
    <t>FUNCTION_SHOW Thông tin ví</t>
  </si>
  <si>
    <t>GUI-VI01</t>
  </si>
  <si>
    <t>Hiển thị tab "Wallet Information"</t>
  </si>
  <si>
    <t>Quan sát tab</t>
  </si>
  <si>
    <t>Nút màu đỏ đậm, chữ trắng, bo tròn, đang active</t>
  </si>
  <si>
    <t>GUI-VI02</t>
  </si>
  <si>
    <t>Hiển thị tab "Transaction History"</t>
  </si>
  <si>
    <t>Nút màu xám sáng (#F5F5F5), chữ đen, không active</t>
  </si>
  <si>
    <t>GUI-VI03</t>
  </si>
  <si>
    <t>Hiển thị số dư ví</t>
  </si>
  <si>
    <t>Quan sát khối “Available Balance”</t>
  </si>
  <si>
    <t>Có số dư ví</t>
  </si>
  <si>
    <t>Màu nền đỏ gradient, text trắng, có biểu tượng con mắt bên phải</t>
  </si>
  <si>
    <t>GUI-VI04</t>
  </si>
  <si>
    <t>Nút “Withdraw Funds”</t>
  </si>
  <si>
    <t>Quan sát nút</t>
  </si>
  <si>
    <t>Nút đỏ, chữ trắng, text: “Withdraw Funds”, căn phải dưới khối số dư</t>
  </si>
  <si>
    <t>GUI-VI05</t>
  </si>
  <si>
    <t>Hiển thị thông tin Profile ngân hàng</t>
  </si>
  <si>
    <t>Quan sát khối Profile</t>
  </si>
  <si>
    <t>Đã nhập thông tin</t>
  </si>
  <si>
    <t>Các trường: Full Name, Bank Number Account, Bank (logo và mã ngân hàng)</t>
  </si>
  <si>
    <t>GUI-VI06</t>
  </si>
  <si>
    <t>Icon chỉnh sửa Profile</t>
  </si>
  <si>
    <t>Quan sát biểu tượng bút chì</t>
  </si>
  <si>
    <t>Biểu tượng bút chì góc phải trên khối Profile</t>
  </si>
  <si>
    <t>Vũ</t>
  </si>
  <si>
    <t>17/05/2025</t>
  </si>
  <si>
    <t>18/05/2025</t>
  </si>
  <si>
    <t>FUNC-VI01</t>
  </si>
  <si>
    <t>Ẩn/hiện số dư ví</t>
  </si>
  <si>
    <t>Click biểu tượng con mắt</t>
  </si>
  <si>
    <t>Toggle giữa hiển thị và ẩn số dư (ví dụ: *******)</t>
  </si>
  <si>
    <t>FUNC-VI02</t>
  </si>
  <si>
    <t>Click “Withdraw Funds”</t>
  </si>
  <si>
    <t>Có số dư và liên kết ngân hàng</t>
  </si>
  <si>
    <t>Điều hướng đến trang/khung nhập số tiền, xác nhận rút tiền</t>
  </si>
  <si>
    <t>FUNC-VI03</t>
  </si>
  <si>
    <t>Chỉnh sửa thông tin ngân hàng</t>
  </si>
  <si>
    <t>Click biểu tượng bút chì</t>
  </si>
  <si>
    <t>Có tài khoản ngân hàng</t>
  </si>
  <si>
    <t>Điều hướng đến form chỉnh sửa: tên, số tài khoản, ngân hàng</t>
  </si>
  <si>
    <t>FUNC-VI04</t>
  </si>
  <si>
    <t>Đổi tab "Transaction History"</t>
  </si>
  <si>
    <t>Click tab “Transaction History”</t>
  </si>
  <si>
    <t>Có lịch sử giao dịch</t>
  </si>
  <si>
    <t>Chuyển sang tab mới, hiển thị danh sách giao dịch</t>
  </si>
  <si>
    <t>GUI_SHOW Trang Rút tiền</t>
  </si>
  <si>
    <t>FUNCTION_SHOW Rút tiền</t>
  </si>
  <si>
    <t>FUNCTION_SHOW Lịch sử yêu cầu rút tiền</t>
  </si>
  <si>
    <t>GUI_SHOW Lịch sử yêu cầu rút tiền</t>
  </si>
  <si>
    <t>Giao diện popup Withdraw Funds</t>
  </si>
  <si>
    <t>Click nút "Withdraw Funds"</t>
  </si>
  <si>
    <t>Có số dư ví, đã liên kết ngân hàng</t>
  </si>
  <si>
    <t>Hiển thị popup với các thông tin: Họ tên, STK, Ngân hàng, ô nhập số tiền, nút "Confirm", "Cancel"</t>
  </si>
  <si>
    <t>Placeholder ô nhập số tiền</t>
  </si>
  <si>
    <t>Quan sát ô input</t>
  </si>
  <si>
    <t>Placeholder hiển thị: “Enter amount”</t>
  </si>
  <si>
    <t>Nút “Confirm” hiển thị đúng</t>
  </si>
  <si>
    <t>Quan sát nút Confirm</t>
  </si>
  <si>
    <t>Nút đỏ, chữ trắng, text: “Confirm”</t>
  </si>
  <si>
    <t>FUNC-VI05</t>
  </si>
  <si>
    <t>Rút tiền thành công</t>
  </si>
  <si>
    <t>Nhập số tiền &lt; số dư, click Confirm</t>
  </si>
  <si>
    <t>Số dư ≥ 50,000 VNĐ</t>
  </si>
  <si>
    <t>Giao dịch thành công, thông báo xác nhận</t>
  </si>
  <si>
    <t>FUNC-VI06</t>
  </si>
  <si>
    <t>Rút &lt; 20,000 VNĐ</t>
  </si>
  <si>
    <t>Nhập 10,000 VNĐ, click Confirm</t>
  </si>
  <si>
    <t>Bất kỳ số dư</t>
  </si>
  <si>
    <t>FUNC-VI07</t>
  </si>
  <si>
    <t>Rút &gt; số dư ví hiện có</t>
  </si>
  <si>
    <t>Nhập số lớn hơn số dư hiện có</t>
  </si>
  <si>
    <t>Ví chỉ có 30,000 VNĐ</t>
  </si>
  <si>
    <t>Rút đúng bằng số dư hiện có</t>
  </si>
  <si>
    <t>Nhập đúng bằng số dư (VD: 50,000)</t>
  </si>
  <si>
    <t>Ví = 50,000 VNĐ</t>
  </si>
  <si>
    <t>Giao dịch thành công</t>
  </si>
  <si>
    <t>Nhập chữ thay vì số vào ô “Enter amount”</t>
  </si>
  <si>
    <t>Nhập “abc”, click Confirm</t>
  </si>
  <si>
    <t>Báo lỗi không cho phép nhập ký tự không hợp lệ hoặc disable nút</t>
  </si>
  <si>
    <t>Nhấn nút “Cancel”</t>
  </si>
  <si>
    <t>Click Cancel</t>
  </si>
  <si>
    <t>Đã mở popup</t>
  </si>
  <si>
    <t>Đóng popup, không thực hiện thao tác nào</t>
  </si>
  <si>
    <t>Không nhập gì và nhấn “Confirm”</t>
  </si>
  <si>
    <t>Để trống ô nhập, click Confirm</t>
  </si>
  <si>
    <t>Báo lỗi yêu cầu nhập số tiền (có thể border màu đỏ/input message)</t>
  </si>
  <si>
    <r>
      <t xml:space="preserve">Hiển thị thông báo: </t>
    </r>
    <r>
      <rPr>
        <b/>
        <sz val="13"/>
        <color theme="1"/>
        <rFont val="Times New Roman"/>
        <family val="1"/>
      </rPr>
      <t>Minimum withdraw amount is 20,000.</t>
    </r>
  </si>
  <si>
    <r>
      <t xml:space="preserve">Hiển thị thông báo: </t>
    </r>
    <r>
      <rPr>
        <b/>
        <sz val="13"/>
        <color theme="1"/>
        <rFont val="Times New Roman"/>
        <family val="1"/>
      </rPr>
      <t>Insufficient balance.</t>
    </r>
  </si>
  <si>
    <t>Giao diện Transaction History tab</t>
  </si>
  <si>
    <t>Chọn tab Transaction History</t>
  </si>
  <si>
    <t>Có ít nhất 1 giao dịch</t>
  </si>
  <si>
    <t>Tab "Transaction History" màu hồng đậm (#e61f57), hiển thị danh sách giao dịch gần đây</t>
  </si>
  <si>
    <t>Hiển thị thông tin từng giao dịch</t>
  </si>
  <si>
    <t>Quan sát từng item</t>
  </si>
  <si>
    <t>Có giao dịch</t>
  </si>
  <si>
    <t>Mỗi giao dịch gồm: Họ tên, ngân hàng, thời gian, số tiền màu xanh, trạng thái màu cam (PENDING)</t>
  </si>
  <si>
    <t>Hiển thị phân trang</t>
  </si>
  <si>
    <t>Quan sát footer trang</t>
  </si>
  <si>
    <t>&gt; 10 giao dịch</t>
  </si>
  <si>
    <t>Hiển thị “prev”, “next”, “Page X / Y”, disabled nếu ở đầu/cuối trang</t>
  </si>
  <si>
    <t>Màu sắc các giá trị trạng thái</t>
  </si>
  <si>
    <t>Quan sát chữ “PENDING”</t>
  </si>
  <si>
    <t>Trạng thái “PENDING” hiển thị chữ cam (#ff9800), chữ in hoa</t>
  </si>
  <si>
    <t>Giao dịch mới hiển thị trên đầu danh sách</t>
  </si>
  <si>
    <t>Rút tiền mới xong</t>
  </si>
  <si>
    <t>Có giao dịch cũ</t>
  </si>
  <si>
    <t>Giao dịch mới nhất hiển thị ở dòng đầu (theo thứ tự thời gian giảm dần)</t>
  </si>
  <si>
    <t>Giao dịch hiển thị khi rút tiền thành công</t>
  </si>
  <si>
    <t>Nhập số hợp lệ, click Confirm</t>
  </si>
  <si>
    <t>Đã rút tiền</t>
  </si>
  <si>
    <t>Tạo bản ghi mới với trạng thái “PENDING” và số tiền đúng</t>
  </si>
  <si>
    <t>Rút tiền với số dư không đủ</t>
  </si>
  <si>
    <t>Nhập 100,000 khi chỉ có 50,000</t>
  </si>
  <si>
    <t>Rút nhiều lần liên tiếp</t>
  </si>
  <si>
    <t>Thực hiện 3 giao dịch liên tục</t>
  </si>
  <si>
    <t>Có đủ số dư</t>
  </si>
  <si>
    <t>Cả 3 bản ghi hiển thị trong danh sách, đúng thông tin và thời gian</t>
  </si>
  <si>
    <t>Load lại trang, kiểm tra lưu dữ liệu</t>
  </si>
  <si>
    <t>F5 lại trang</t>
  </si>
  <si>
    <t>Có sẵn giao dịch</t>
  </si>
  <si>
    <t>Giao dịch vẫn hiển thị, đúng thông tin</t>
  </si>
  <si>
    <t>Không có giao dịch nào</t>
  </si>
  <si>
    <t>Xóa hết dữ liệu</t>
  </si>
  <si>
    <t>Ví mới, chưa rút lần nào</t>
  </si>
  <si>
    <t>Hiển thị “No transactions found” hoặc không hiển thị danh sách</t>
  </si>
  <si>
    <r>
      <t xml:space="preserve">Hiển thị thông báo lỗi </t>
    </r>
    <r>
      <rPr>
        <b/>
        <sz val="13"/>
        <color theme="1"/>
        <rFont val="Times New Roman"/>
        <family val="1"/>
      </rPr>
      <t>Insufficient balance.</t>
    </r>
    <r>
      <rPr>
        <sz val="13"/>
        <color theme="1"/>
        <rFont val="Times New Roman"/>
        <family val="1"/>
      </rPr>
      <t>, không tạo bản ghi trong transaction history</t>
    </r>
  </si>
  <si>
    <t>GUI-PKM01</t>
  </si>
  <si>
    <t>Hiển thị danh sách phiếu khuyến mãi đã có</t>
  </si>
  <si>
    <t>Mở trang “Thông tin ví”, chuyển qua tab “Promotion Vouchers”</t>
  </si>
  <si>
    <t>Tài khoản có sẵn phiếu khuyến mãi</t>
  </si>
  <si>
    <t>Bảng danh sách phiếu khuyến mãi hiển thị đầy đủ các cột: Voucher Code, Discount, Expiry Date, Status (Active, Used, Expired), …</t>
  </si>
  <si>
    <t>GUI-PKM02</t>
  </si>
  <si>
    <t>Hiển thị thông báo khi không có phiếu khuyến mãi</t>
  </si>
  <si>
    <t>Mở tab “Promotion Vouchers” khi tài khoản không có phiếu</t>
  </si>
  <si>
    <t>Tài khoản không có phiếu khuyến mãi</t>
  </si>
  <si>
    <t>Hiển thị thông báo “No promotion voucher available” kèm icon minh họa, không có bảng danh sách</t>
  </si>
  <si>
    <t>GUI-PKM03</t>
  </si>
  <si>
    <t>Ô tìm kiếm phiếu khuyến mãi theo Voucher Code</t>
  </si>
  <si>
    <t>Quan sát ô tìm kiếm trên giao diện tab “Promotion Vouchers”</t>
  </si>
  <si>
    <t>Trang đã được load</t>
  </si>
  <si>
    <t>Ô input nằm bên cạnh dropdown, placeholder: “Search voucher code…”</t>
  </si>
  <si>
    <t>FUNC-PKM01</t>
  </si>
  <si>
    <t>Hiển thị danh sách phiếu khuyến mãi khi có dữ liệu</t>
  </si>
  <si>
    <t>Load trang “Promotion Vouchers”</t>
  </si>
  <si>
    <t>Tài khoản có phiếu khuyến mãi</t>
  </si>
  <si>
    <t>Hệ thống gọi API và hiển thị danh sách phiếu theo thứ tự thời gian (mới nhất trước), các thông tin hiển thị chính xác theo định dạng yêu cầu</t>
  </si>
  <si>
    <t>FUNC-PKM02</t>
  </si>
  <si>
    <t>Tìm kiếm phiếu khuyến mãi theo Voucher Code</t>
  </si>
  <si>
    <t>Nhập mã phiếu vào ô tìm kiếm, nhấn enter hoặc click nút tìm kiếm</t>
  </si>
  <si>
    <t>Có ít nhất 1 phiếu khuyến mãi có mã chứa từ khóa tìm kiếm</t>
  </si>
  <si>
    <t>Bảng danh sách lọc lại chỉ hiển thị các phiếu khuyến mãi có Voucher Code chứa từ khóa đã nhập</t>
  </si>
  <si>
    <t>FUNC-PKM03</t>
  </si>
  <si>
    <t>Xem chi tiết phiếu khuyến mãi</t>
  </si>
  <si>
    <t>Click vào 1 dòng phiếu khuyến mãi trong danh sách</t>
  </si>
  <si>
    <t>Danh sách phiếu khuyến mãi hiển thị</t>
  </si>
  <si>
    <t>Điều hướng tới trang chi tiết phiếu, hiển thị đầy đủ thông tin: Voucher Code, Discount %, Ngày hết hạn, điều kiện sử dụng, …</t>
  </si>
  <si>
    <t>Khiêm</t>
  </si>
  <si>
    <t>Thắng</t>
  </si>
  <si>
    <t>GUI-PKM04</t>
  </si>
  <si>
    <t>Hiển thị dropdown sắp xếp</t>
  </si>
  <si>
    <t>Quan sát dropdown ở bên phải ô tìm kiếm</t>
  </si>
  <si>
    <t>Trang “My Coupon” được load</t>
  </si>
  <si>
    <t>Dropdown hiển thị đúng các tùy chọn: "Sort by Expiration", "Sort by Discount Value VND", "Sort by Discount Value %"</t>
  </si>
  <si>
    <t>GUI-PKM05</t>
  </si>
  <si>
    <t>Hiển thị icon copy mã phiếu</t>
  </si>
  <si>
    <t>Quan sát icon copy ở mỗi phiếu khuyến mãi</t>
  </si>
  <si>
    <t>Có phiếu đang hiển thị</t>
  </si>
  <si>
    <t>Icon copy hiển thị rõ ràng, nằm cạnh mã phiếu (Voucher Code), có thể nhấn vào để thực hiện hành động</t>
  </si>
  <si>
    <t>FUNC-PKM04</t>
  </si>
  <si>
    <t>Sắp xếp phiếu theo ngày hết hạn</t>
  </si>
  <si>
    <t>Chọn “Sort by Expiration” trong dropdown</t>
  </si>
  <si>
    <t>Có ≥ 2 phiếu có ngày hết hạn khác nhau</t>
  </si>
  <si>
    <t>Danh sách phiếu được sắp theo thứ tự ngày hết hạn tăng dần (sắp hết hạn hiển thị trước)</t>
  </si>
  <si>
    <t>FUNC-PKM05</t>
  </si>
  <si>
    <t>Sắp xếp phiếu theo giá trị giảm VND</t>
  </si>
  <si>
    <t>Chọn “Sort by Discount Value VND”</t>
  </si>
  <si>
    <t>Có ≥ 2 phiếu có giá trị giảm khác nhau</t>
  </si>
  <si>
    <t>Danh sách phiếu được sắp theo giá trị VND giảm dần (giảm nhiều nhất hiển thị trước)</t>
  </si>
  <si>
    <t>FUNC-PKM06</t>
  </si>
  <si>
    <t>Sắp xếp phiếu theo phần trăm giảm giá</t>
  </si>
  <si>
    <t>Chọn “Sort by Discount Value %”</t>
  </si>
  <si>
    <t>Có ≥ 2 phiếu có phần trăm giảm giá khác nhau</t>
  </si>
  <si>
    <t>Danh sách phiếu được sắp theo phần trăm giảm dần</t>
  </si>
  <si>
    <t>FUNC-PKM07</t>
  </si>
  <si>
    <t>Sao chép mã phiếu khuyến mãi bằng icon</t>
  </si>
  <si>
    <t>Nhấn vào icon copy ở bên cạnh mã phiếu</t>
  </si>
  <si>
    <t>Có ít nhất 1 phiếu đang hiển thị</t>
  </si>
  <si>
    <r>
      <t xml:space="preserve">Mã phiếu được copy vào clipboard thành công. Icon copy đổi màu sang </t>
    </r>
    <r>
      <rPr>
        <b/>
        <sz val="13"/>
        <color theme="1"/>
        <rFont val="Times New Roman"/>
        <family val="1"/>
      </rPr>
      <t>màu đỏ</t>
    </r>
    <r>
      <rPr>
        <sz val="13"/>
        <color theme="1"/>
        <rFont val="Times New Roman"/>
        <family val="1"/>
      </rPr>
      <t xml:space="preserve"> (ví dụ: #e61f57) sau khi nhấn</t>
    </r>
  </si>
  <si>
    <t>FUNC-PKM08</t>
  </si>
  <si>
    <t xml:space="preserve">Đánh giá khóa học </t>
  </si>
  <si>
    <t>GUI-PH01</t>
  </si>
  <si>
    <t>Hiển thị danh sách khóa học đã mua</t>
  </si>
  <si>
    <t>Truy cập mục “Purchase History”</t>
  </si>
  <si>
    <t>Đã đăng nhập, có đơn hàng</t>
  </si>
  <si>
    <t>Hiển thị đầy đủ tên khóa học, giảng viên, ngày mua theo từng card riêng biệt</t>
  </si>
  <si>
    <t>GUI-PH02</t>
  </si>
  <si>
    <t>Giao diện nút "Add Review"</t>
  </si>
  <si>
    <t>Quan sát mỗi khóa học đã mua</t>
  </si>
  <si>
    <t>Có ≥ 1 khóa học đã mua</t>
  </si>
  <si>
    <t>FUNC-PH01</t>
  </si>
  <si>
    <t>Xem thông tin khóa học đã mua</t>
  </si>
  <si>
    <t>Truy cập trang “Purchase History”</t>
  </si>
  <si>
    <t>Có đơn hàng thành công</t>
  </si>
  <si>
    <t>FUNC-PH02</t>
  </si>
  <si>
    <t>Nhấn nút “Add Review” mở form đánh giá</t>
  </si>
  <si>
    <t>Nhấn vào “Add Review”</t>
  </si>
  <si>
    <t>Có ít nhất 1 khóa học</t>
  </si>
  <si>
    <t>Hiển thị popup/modal nhập đánh giá: số sao, mô tả, nút gửi (Submit), nút đóng (Close/X)</t>
  </si>
  <si>
    <t>FUNC-PH03</t>
  </si>
  <si>
    <t>Gửi đánh giá</t>
  </si>
  <si>
    <t>Nhập nội dung, nhấn “Submit”</t>
  </si>
  <si>
    <t>Đã mở modal đánh giá</t>
  </si>
  <si>
    <t>Gửi đánh giá thành công, hiển thị thông báo (toast/snackbar) “Cảm ơn bạn đã đánh giá khóa học!”</t>
  </si>
  <si>
    <t>FUNC-PH04</t>
  </si>
  <si>
    <t>Đóng modal đánh giá</t>
  </si>
  <si>
    <t>Nhấn nút Close hoặc dấu X</t>
  </si>
  <si>
    <t>Đang mở modal đánh giá</t>
  </si>
  <si>
    <t>Modal đóng lại, quay về giao diện khóa học</t>
  </si>
  <si>
    <t>GUI_SHOW Trang Xem khóa học đã mua</t>
  </si>
  <si>
    <t>FUNCTION_SHOW Xem khóa học đã mua</t>
  </si>
  <si>
    <t>Hiển thị nút "Add Review" màu đỏ #e61f57, có thể nhấn, chữ nhỏ màu đỏ</t>
  </si>
  <si>
    <t>Hiển thị đúng tên khóa học, giảng viên, ngày mua với format YYYY-MM-DD</t>
  </si>
  <si>
    <t>GUI-DGKH01</t>
  </si>
  <si>
    <t>Modal hiển thị khi đánh giá</t>
  </si>
  <si>
    <t>Click nút “Add Review”</t>
  </si>
  <si>
    <t>Có khóa học đã mua</t>
  </si>
  <si>
    <t>Hiển thị modal “Review Course” có 5 sao, ô nhập nội dung, nút Cancel, Submit</t>
  </si>
  <si>
    <t>GUI-DGKH02</t>
  </si>
  <si>
    <t>Giao diện 5 sao</t>
  </si>
  <si>
    <t>Quan sát vùng sao trong modal</t>
  </si>
  <si>
    <t>Modal hiển thị</t>
  </si>
  <si>
    <t>Có 5 icon sao, hover đổi màu, có thể chọn từ 1-5 sao</t>
  </si>
  <si>
    <t>GUI-DGKH03</t>
  </si>
  <si>
    <t>Ô nhập nội dung đánh giá</t>
  </si>
  <si>
    <t>Quan sát khung nhập văn bản</t>
  </si>
  <si>
    <t>Placeholder là “Write your review...”, có thể nhập tối đa 500 ký tự</t>
  </si>
  <si>
    <t>GUI-DGKH04</t>
  </si>
  <si>
    <t>Nút Submit</t>
  </si>
  <si>
    <t>Quan sát nút Submit</t>
  </si>
  <si>
    <t>GUI-DGKH05</t>
  </si>
  <si>
    <t>Nút Cancel</t>
  </si>
  <si>
    <t>Quan sát nút Cancel</t>
  </si>
  <si>
    <t>Nút xám, text “Cancel”, bo góc đều, click sẽ đóng modal</t>
  </si>
  <si>
    <t>FUNC-DGKH01</t>
  </si>
  <si>
    <t>Mở modal đánh giá</t>
  </si>
  <si>
    <t>Click “Add Review”</t>
  </si>
  <si>
    <t>Modal hiển thị với form nhập đánh giá</t>
  </si>
  <si>
    <t>FUNC-DGKH02</t>
  </si>
  <si>
    <t>Chọn số sao</t>
  </si>
  <si>
    <t>Click chọn từ 1 đến 5 sao</t>
  </si>
  <si>
    <t>Modal đang hiển thị</t>
  </si>
  <si>
    <t>Sao đã chọn sẽ được highlight màu vàng (hoặc đỏ), hiển thị đúng số sao được chọn</t>
  </si>
  <si>
    <t>FUNC-DGKH03</t>
  </si>
  <si>
    <t>Nhập nội dung đánh giá</t>
  </si>
  <si>
    <t>Nhập vào textarea</t>
  </si>
  <si>
    <t>Nội dung hiển thị đúng, không quá 500 ký tự, có thể xuống dòng</t>
  </si>
  <si>
    <t>FUNC-DGKH04</t>
  </si>
  <si>
    <t>Gửi đánh giá thành công</t>
  </si>
  <si>
    <t>Click nút Submit</t>
  </si>
  <si>
    <t>Đã nhập sao và nội dung</t>
  </si>
  <si>
    <t>Hiển thị toast “Cảm ơn bạn đã đánh giá khóa học!”, modal tự động đóng, cập nhật UI nếu cần</t>
  </si>
  <si>
    <t>FUNC-DGKH05</t>
  </si>
  <si>
    <t>Gửi đánh giá thiếu nội dung</t>
  </si>
  <si>
    <t>Click Submit khi chưa nhập nội dung</t>
  </si>
  <si>
    <t>Chưa nhập nội dung</t>
  </si>
  <si>
    <t>FUNC-DGKH06</t>
  </si>
  <si>
    <t>Đóng modal bằng nút Cancel</t>
  </si>
  <si>
    <t>Click Cancel trong modal</t>
  </si>
  <si>
    <t>Modal đang mở</t>
  </si>
  <si>
    <t>Modal đóng lại, không gửi dữ liệu, giao diện về trạng thái trước đó</t>
  </si>
  <si>
    <t>FUNC-DGKH07</t>
  </si>
  <si>
    <t>Đóng modal bằng dấu "X"</t>
  </si>
  <si>
    <t>Click dấu X trên góc modal</t>
  </si>
  <si>
    <t>Modal đóng lại, không gửi dữ liệu</t>
  </si>
  <si>
    <t>Không gửi được đánh giá</t>
  </si>
  <si>
    <t>18/05/2026</t>
  </si>
  <si>
    <t>18/05/2027</t>
  </si>
  <si>
    <t>18/05/2028</t>
  </si>
  <si>
    <t>Nút màu đỏ #e61f57, text “Submit”, bo góc, hover đổi màu nhạt hơn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</si>
</sst>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0;[Red]0"/>
  </numFmts>
  <fonts count="26">
    <font>
      <sz val="11"/>
      <color theme="1"/>
      <name val="Calibri"/>
      <family val="2"/>
      <scheme val="minor"/>
    </font>
    <font>
      <sz val="10"/>
      <name val="Arial2"/>
    </font>
    <font>
      <sz val="10"/>
      <name val="FreeSans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b/>
      <sz val="24"/>
      <name val="Times New Roman"/>
      <family val="1"/>
    </font>
    <font>
      <b/>
      <sz val="16"/>
      <color indexed="9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b/>
      <sz val="13"/>
      <color theme="0"/>
      <name val="Times New Roman"/>
      <family val="1"/>
    </font>
    <font>
      <sz val="13"/>
      <color rgb="FF000000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7"/>
      <name val="Times New Roman"/>
      <family val="1"/>
    </font>
    <font>
      <b/>
      <sz val="13"/>
      <color rgb="FFFFFFFF"/>
      <name val="Times New Roman"/>
      <family val="1"/>
    </font>
    <font>
      <sz val="13"/>
      <color indexed="6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</fills>
  <borders count="2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22" fillId="0" borderId="0" applyNumberFormat="0" applyFill="0" applyBorder="0" applyAlignment="0" applyProtection="0"/>
  </cellStyleXfs>
  <cellXfs count="129">
    <xf numFmtId="0" fontId="0" fillId="0" borderId="0" xfId="0"/>
    <xf numFmtId="0" fontId="7" fillId="0" borderId="0" xfId="1" applyFont="1" applyBorder="1" applyProtection="1">
      <alignment vertical="center"/>
    </xf>
    <xf numFmtId="0" fontId="8" fillId="0" borderId="0" xfId="1" applyFont="1" applyBorder="1" applyAlignment="1" applyProtection="1"/>
    <xf numFmtId="0" fontId="7" fillId="0" borderId="0" xfId="1" applyFont="1" applyBorder="1" applyAlignment="1" applyProtection="1"/>
    <xf numFmtId="164" fontId="7" fillId="0" borderId="0" xfId="1" applyNumberFormat="1" applyFont="1" applyBorder="1" applyAlignment="1" applyProtection="1"/>
    <xf numFmtId="0" fontId="10" fillId="0" borderId="0" xfId="1" applyFont="1" applyBorder="1" applyProtection="1">
      <alignment vertical="center"/>
    </xf>
    <xf numFmtId="0" fontId="7" fillId="3" borderId="0" xfId="1" applyFont="1" applyFill="1" applyBorder="1" applyProtection="1">
      <alignment vertical="center"/>
    </xf>
    <xf numFmtId="0" fontId="9" fillId="0" borderId="0" xfId="0" applyFont="1"/>
    <xf numFmtId="0" fontId="5" fillId="0" borderId="0" xfId="0" applyFont="1"/>
    <xf numFmtId="0" fontId="4" fillId="0" borderId="12" xfId="1" applyFont="1" applyBorder="1" applyAlignment="1" applyProtection="1">
      <alignment horizontal="center"/>
    </xf>
    <xf numFmtId="165" fontId="4" fillId="0" borderId="12" xfId="2" applyNumberFormat="1" applyFont="1" applyBorder="1" applyAlignment="1" applyProtection="1">
      <alignment horizontal="center"/>
    </xf>
    <xf numFmtId="1" fontId="4" fillId="0" borderId="12" xfId="2" applyNumberFormat="1" applyFont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0" fontId="3" fillId="3" borderId="3" xfId="1" applyFont="1" applyFill="1" applyBorder="1" applyAlignment="1" applyProtection="1"/>
    <xf numFmtId="0" fontId="11" fillId="3" borderId="4" xfId="1" applyFont="1" applyFill="1" applyBorder="1" applyAlignment="1" applyProtection="1">
      <alignment horizontal="center"/>
    </xf>
    <xf numFmtId="0" fontId="18" fillId="3" borderId="5" xfId="1" applyFont="1" applyFill="1" applyBorder="1" applyAlignment="1" applyProtection="1">
      <alignment horizontal="center"/>
    </xf>
    <xf numFmtId="0" fontId="18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/>
    </xf>
    <xf numFmtId="9" fontId="18" fillId="3" borderId="0" xfId="2" applyFont="1" applyFill="1" applyBorder="1" applyAlignment="1" applyProtection="1">
      <alignment horizontal="center"/>
    </xf>
    <xf numFmtId="0" fontId="4" fillId="0" borderId="0" xfId="1" applyFont="1" applyBorder="1" applyAlignment="1" applyProtection="1"/>
    <xf numFmtId="0" fontId="11" fillId="0" borderId="6" xfId="1" applyFont="1" applyBorder="1" applyAlignment="1" applyProtection="1">
      <alignment horizontal="left"/>
    </xf>
    <xf numFmtId="0" fontId="4" fillId="0" borderId="7" xfId="1" applyFont="1" applyBorder="1" applyAlignment="1" applyProtection="1"/>
    <xf numFmtId="0" fontId="4" fillId="0" borderId="6" xfId="1" applyFont="1" applyBorder="1" applyAlignment="1" applyProtection="1"/>
    <xf numFmtId="2" fontId="11" fillId="0" borderId="2" xfId="1" applyNumberFormat="1" applyFont="1" applyBorder="1" applyAlignment="1" applyProtection="1">
      <alignment horizontal="right" wrapText="1"/>
    </xf>
    <xf numFmtId="0" fontId="4" fillId="0" borderId="0" xfId="1" applyFont="1" applyBorder="1" applyProtection="1">
      <alignment vertical="center"/>
    </xf>
    <xf numFmtId="0" fontId="4" fillId="0" borderId="0" xfId="1" applyFont="1" applyBorder="1" applyAlignment="1" applyProtection="1">
      <alignment horizontal="center" wrapText="1"/>
    </xf>
    <xf numFmtId="0" fontId="11" fillId="0" borderId="8" xfId="1" applyFont="1" applyBorder="1" applyAlignment="1" applyProtection="1">
      <alignment horizontal="left"/>
    </xf>
    <xf numFmtId="0" fontId="4" fillId="0" borderId="9" xfId="1" applyFont="1" applyBorder="1" applyAlignment="1" applyProtection="1"/>
    <xf numFmtId="0" fontId="4" fillId="0" borderId="10" xfId="1" applyFont="1" applyBorder="1" applyAlignment="1" applyProtection="1"/>
    <xf numFmtId="2" fontId="11" fillId="0" borderId="11" xfId="1" applyNumberFormat="1" applyFont="1" applyBorder="1" applyAlignment="1" applyProtection="1">
      <alignment horizontal="right" wrapText="1"/>
    </xf>
    <xf numFmtId="9" fontId="18" fillId="3" borderId="13" xfId="2" applyFont="1" applyFill="1" applyBorder="1" applyAlignment="1" applyProtection="1">
      <alignment horizontal="center"/>
    </xf>
    <xf numFmtId="0" fontId="4" fillId="0" borderId="13" xfId="1" applyFont="1" applyBorder="1" applyAlignment="1" applyProtection="1">
      <alignment horizontal="center" wrapText="1"/>
    </xf>
    <xf numFmtId="0" fontId="5" fillId="0" borderId="12" xfId="0" applyFont="1" applyBorder="1" applyAlignment="1">
      <alignment horizontal="center"/>
    </xf>
    <xf numFmtId="0" fontId="4" fillId="2" borderId="12" xfId="1" applyFont="1" applyFill="1" applyBorder="1" applyAlignment="1" applyProtection="1">
      <alignment horizontal="center"/>
    </xf>
    <xf numFmtId="0" fontId="3" fillId="2" borderId="12" xfId="1" applyFont="1" applyFill="1" applyBorder="1" applyAlignment="1" applyProtection="1"/>
    <xf numFmtId="165" fontId="3" fillId="2" borderId="12" xfId="1" applyNumberFormat="1" applyFont="1" applyFill="1" applyBorder="1" applyAlignment="1" applyProtection="1">
      <alignment horizontal="center"/>
    </xf>
    <xf numFmtId="0" fontId="5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1" applyFont="1" applyBorder="1" applyAlignment="1" applyProtection="1">
      <alignment horizontal="center" wrapText="1"/>
    </xf>
    <xf numFmtId="0" fontId="13" fillId="2" borderId="18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4" fillId="0" borderId="17" xfId="1" applyFont="1" applyBorder="1" applyAlignment="1" applyProtection="1"/>
    <xf numFmtId="0" fontId="4" fillId="0" borderId="17" xfId="1" applyFont="1" applyBorder="1" applyProtection="1">
      <alignment vertical="center"/>
    </xf>
    <xf numFmtId="0" fontId="4" fillId="0" borderId="17" xfId="1" applyFont="1" applyBorder="1" applyAlignment="1" applyProtection="1">
      <alignment horizontal="center" wrapText="1"/>
    </xf>
    <xf numFmtId="0" fontId="13" fillId="2" borderId="19" xfId="0" applyFont="1" applyFill="1" applyBorder="1" applyAlignment="1">
      <alignment horizontal="center" vertical="center"/>
    </xf>
    <xf numFmtId="0" fontId="11" fillId="0" borderId="20" xfId="1" applyFont="1" applyBorder="1" applyAlignment="1" applyProtection="1">
      <alignment horizontal="center" vertical="center"/>
    </xf>
    <xf numFmtId="0" fontId="11" fillId="0" borderId="20" xfId="1" applyFont="1" applyBorder="1" applyAlignment="1" applyProtection="1">
      <alignment horizontal="center"/>
    </xf>
    <xf numFmtId="0" fontId="11" fillId="0" borderId="20" xfId="1" applyFont="1" applyBorder="1" applyAlignment="1" applyProtection="1">
      <alignment horizontal="center" vertical="top"/>
    </xf>
    <xf numFmtId="0" fontId="5" fillId="0" borderId="20" xfId="0" applyFont="1" applyBorder="1" applyAlignment="1">
      <alignment horizontal="center"/>
    </xf>
    <xf numFmtId="0" fontId="11" fillId="0" borderId="19" xfId="1" applyFont="1" applyBorder="1" applyProtection="1">
      <alignment vertical="center"/>
    </xf>
    <xf numFmtId="0" fontId="16" fillId="0" borderId="19" xfId="1" applyFont="1" applyBorder="1" applyAlignment="1" applyProtection="1">
      <alignment vertical="top" wrapText="1"/>
    </xf>
    <xf numFmtId="0" fontId="4" fillId="0" borderId="19" xfId="1" applyFont="1" applyBorder="1" applyAlignment="1" applyProtection="1">
      <alignment wrapText="1"/>
    </xf>
    <xf numFmtId="0" fontId="11" fillId="0" borderId="24" xfId="1" applyFont="1" applyBorder="1" applyProtection="1">
      <alignment vertical="center"/>
    </xf>
    <xf numFmtId="0" fontId="16" fillId="0" borderId="24" xfId="1" applyFont="1" applyBorder="1" applyAlignment="1" applyProtection="1">
      <alignment vertical="top" wrapText="1"/>
    </xf>
    <xf numFmtId="0" fontId="11" fillId="0" borderId="24" xfId="1" applyFont="1" applyBorder="1" applyAlignment="1" applyProtection="1"/>
    <xf numFmtId="0" fontId="17" fillId="0" borderId="24" xfId="1" applyFont="1" applyBorder="1" applyAlignment="1" applyProtection="1"/>
    <xf numFmtId="0" fontId="3" fillId="2" borderId="24" xfId="1" applyFont="1" applyFill="1" applyBorder="1" applyAlignment="1" applyProtection="1">
      <alignment horizontal="center" vertical="center"/>
    </xf>
    <xf numFmtId="0" fontId="3" fillId="2" borderId="24" xfId="1" applyFont="1" applyFill="1" applyBorder="1" applyAlignment="1" applyProtection="1">
      <alignment horizontal="center" vertical="center" wrapText="1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vertical="center" wrapText="1"/>
    </xf>
    <xf numFmtId="0" fontId="4" fillId="0" borderId="24" xfId="1" applyFont="1" applyBorder="1" applyAlignment="1" applyProtection="1">
      <alignment horizontal="center"/>
    </xf>
    <xf numFmtId="165" fontId="4" fillId="0" borderId="24" xfId="2" applyNumberFormat="1" applyFont="1" applyBorder="1" applyAlignment="1" applyProtection="1">
      <alignment horizontal="center"/>
    </xf>
    <xf numFmtId="1" fontId="4" fillId="0" borderId="24" xfId="2" applyNumberFormat="1" applyFont="1" applyBorder="1" applyAlignment="1" applyProtection="1">
      <alignment horizontal="center"/>
    </xf>
    <xf numFmtId="0" fontId="14" fillId="0" borderId="19" xfId="0" applyFont="1" applyBorder="1" applyAlignment="1">
      <alignment horizontal="center"/>
    </xf>
    <xf numFmtId="0" fontId="14" fillId="0" borderId="19" xfId="0" applyFont="1" applyBorder="1" applyAlignment="1">
      <alignment vertical="center" wrapText="1"/>
    </xf>
    <xf numFmtId="0" fontId="14" fillId="0" borderId="25" xfId="0" applyFont="1" applyBorder="1" applyAlignment="1">
      <alignment horizontal="center"/>
    </xf>
    <xf numFmtId="0" fontId="14" fillId="0" borderId="25" xfId="0" applyFont="1" applyBorder="1" applyAlignment="1">
      <alignment vertical="center" wrapText="1"/>
    </xf>
    <xf numFmtId="0" fontId="5" fillId="0" borderId="12" xfId="0" applyFont="1" applyBorder="1" applyAlignment="1">
      <alignment horizontal="left" vertical="top" wrapText="1"/>
    </xf>
    <xf numFmtId="0" fontId="4" fillId="0" borderId="12" xfId="3" applyFont="1" applyBorder="1" applyAlignment="1">
      <alignment horizontal="center" vertical="center" wrapText="1"/>
    </xf>
    <xf numFmtId="0" fontId="4" fillId="0" borderId="12" xfId="3" applyFont="1" applyBorder="1" applyAlignment="1">
      <alignment horizontal="center"/>
    </xf>
    <xf numFmtId="0" fontId="4" fillId="0" borderId="12" xfId="3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top"/>
    </xf>
    <xf numFmtId="164" fontId="4" fillId="0" borderId="0" xfId="0" applyNumberFormat="1" applyFont="1"/>
    <xf numFmtId="0" fontId="4" fillId="0" borderId="0" xfId="0" applyFont="1"/>
    <xf numFmtId="0" fontId="4" fillId="0" borderId="12" xfId="0" applyFont="1" applyBorder="1" applyAlignment="1">
      <alignment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vertical="center" wrapText="1"/>
    </xf>
    <xf numFmtId="0" fontId="4" fillId="0" borderId="12" xfId="1" applyFont="1" applyBorder="1" applyAlignment="1" applyProtection="1">
      <alignment horizontal="center" vertical="center" wrapText="1"/>
    </xf>
    <xf numFmtId="0" fontId="4" fillId="0" borderId="12" xfId="0" applyFont="1" applyBorder="1" applyAlignment="1">
      <alignment horizontal="right" vertical="center" wrapText="1"/>
    </xf>
    <xf numFmtId="0" fontId="11" fillId="0" borderId="0" xfId="0" applyFont="1"/>
    <xf numFmtId="0" fontId="25" fillId="0" borderId="0" xfId="0" applyFont="1"/>
    <xf numFmtId="0" fontId="4" fillId="0" borderId="0" xfId="0" applyFont="1" applyAlignment="1">
      <alignment horizontal="left" vertical="top" wrapText="1"/>
    </xf>
    <xf numFmtId="0" fontId="3" fillId="2" borderId="12" xfId="0" applyFont="1" applyFill="1" applyBorder="1" applyAlignment="1">
      <alignment horizontal="center" vertical="top" wrapText="1"/>
    </xf>
    <xf numFmtId="164" fontId="3" fillId="2" borderId="12" xfId="0" applyNumberFormat="1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20" fillId="0" borderId="12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4" fillId="0" borderId="15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11" fillId="4" borderId="12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164" fontId="11" fillId="0" borderId="24" xfId="1" applyNumberFormat="1" applyFont="1" applyBorder="1" applyAlignment="1" applyProtection="1">
      <alignment horizontal="center" vertical="center"/>
    </xf>
    <xf numFmtId="0" fontId="11" fillId="0" borderId="24" xfId="1" applyFont="1" applyBorder="1" applyAlignment="1" applyProtection="1">
      <alignment horizontal="center" vertical="center" wrapText="1"/>
    </xf>
    <xf numFmtId="0" fontId="5" fillId="0" borderId="20" xfId="0" applyFont="1" applyBorder="1" applyAlignment="1">
      <alignment horizontal="center"/>
    </xf>
    <xf numFmtId="0" fontId="11" fillId="0" borderId="20" xfId="1" applyFont="1" applyBorder="1" applyAlignment="1" applyProtection="1">
      <alignment horizontal="left"/>
    </xf>
    <xf numFmtId="0" fontId="16" fillId="0" borderId="19" xfId="1" applyFont="1" applyBorder="1" applyAlignment="1" applyProtection="1">
      <alignment vertical="top" wrapText="1"/>
    </xf>
    <xf numFmtId="0" fontId="11" fillId="0" borderId="24" xfId="1" applyFont="1" applyBorder="1" applyAlignment="1" applyProtection="1">
      <alignment horizontal="center" vertical="center"/>
    </xf>
    <xf numFmtId="15" fontId="5" fillId="0" borderId="21" xfId="0" applyNumberFormat="1" applyFont="1" applyBorder="1" applyAlignment="1">
      <alignment horizontal="center"/>
    </xf>
    <xf numFmtId="15" fontId="5" fillId="0" borderId="22" xfId="0" applyNumberFormat="1" applyFont="1" applyBorder="1" applyAlignment="1">
      <alignment horizontal="center"/>
    </xf>
    <xf numFmtId="15" fontId="5" fillId="0" borderId="23" xfId="0" applyNumberFormat="1" applyFont="1" applyBorder="1" applyAlignment="1">
      <alignment horizontal="center"/>
    </xf>
    <xf numFmtId="0" fontId="11" fillId="0" borderId="21" xfId="1" applyFont="1" applyBorder="1" applyAlignment="1" applyProtection="1">
      <alignment horizontal="center" vertical="top"/>
    </xf>
    <xf numFmtId="0" fontId="11" fillId="0" borderId="22" xfId="1" applyFont="1" applyBorder="1" applyAlignment="1" applyProtection="1">
      <alignment horizontal="center" vertical="top"/>
    </xf>
    <xf numFmtId="0" fontId="11" fillId="0" borderId="23" xfId="1" applyFont="1" applyBorder="1" applyAlignment="1" applyProtection="1">
      <alignment horizontal="center" vertical="top"/>
    </xf>
    <xf numFmtId="0" fontId="15" fillId="0" borderId="2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6" fillId="0" borderId="0" xfId="1" applyFont="1" applyBorder="1" applyAlignment="1" applyProtection="1">
      <alignment horizontal="center"/>
    </xf>
    <xf numFmtId="0" fontId="11" fillId="0" borderId="20" xfId="1" applyFont="1" applyBorder="1" applyAlignment="1" applyProtection="1">
      <alignment horizontal="center"/>
    </xf>
  </cellXfs>
  <cellStyles count="4">
    <cellStyle name="Hyperlink" xfId="3" builtinId="8"/>
    <cellStyle name="Normal" xfId="0" builtinId="0"/>
    <cellStyle name="Normal 10" xfId="1" xr:uid="{00000000-0005-0000-0000-000001000000}"/>
    <cellStyle name="Percent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23" Type="http://schemas.microsoft.com/office/2017/10/relationships/person" Target="persons/perso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4</xdr:col>
      <xdr:colOff>247650</xdr:colOff>
      <xdr:row>8</xdr:row>
      <xdr:rowOff>2646010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A7D7DE-D67B-4149-999D-91D839922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7750"/>
          <a:ext cx="8001000" cy="51225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47625</xdr:rowOff>
    </xdr:from>
    <xdr:to>
      <xdr:col>4</xdr:col>
      <xdr:colOff>209059</xdr:colOff>
      <xdr:row>9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888E9A-0481-4C11-9C6A-EEB921965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5375"/>
          <a:ext cx="7962409" cy="5114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4</xdr:col>
      <xdr:colOff>963568</xdr:colOff>
      <xdr:row>8</xdr:row>
      <xdr:rowOff>2609850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C6D8D4-B9E2-4117-BD38-1325E77A9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66800"/>
          <a:ext cx="8716918" cy="5067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9525</xdr:rowOff>
    </xdr:from>
    <xdr:to>
      <xdr:col>4</xdr:col>
      <xdr:colOff>304800</xdr:colOff>
      <xdr:row>8</xdr:row>
      <xdr:rowOff>2665262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DF3410-57F0-4B80-91B4-A729B4704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057275"/>
          <a:ext cx="8029575" cy="51322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9525</xdr:rowOff>
    </xdr:from>
    <xdr:to>
      <xdr:col>4</xdr:col>
      <xdr:colOff>218703</xdr:colOff>
      <xdr:row>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D4E8A8-B075-4264-9BD7-D8E7FC8CA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57275"/>
          <a:ext cx="7972052" cy="51339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5</xdr:row>
      <xdr:rowOff>85725</xdr:rowOff>
    </xdr:from>
    <xdr:to>
      <xdr:col>4</xdr:col>
      <xdr:colOff>85725</xdr:colOff>
      <xdr:row>8</xdr:row>
      <xdr:rowOff>2632203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87612F-8465-48E3-A57B-1CE704CB4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133475"/>
          <a:ext cx="7829550" cy="50229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DoAnBaoVe2018/DoAnNam2018/BUSMAP-PROJECT/6.%20Testing/Test%20Case/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15" zoomScaleNormal="115" workbookViewId="0">
      <selection activeCell="G25" sqref="G25"/>
    </sheetView>
  </sheetViews>
  <sheetFormatPr defaultColWidth="9.140625" defaultRowHeight="16.5"/>
  <cols>
    <col min="1" max="1" width="14.5703125" style="8" bestFit="1" customWidth="1"/>
    <col min="2" max="2" width="50.85546875" style="8" bestFit="1" customWidth="1"/>
    <col min="3" max="3" width="32.5703125" style="8" bestFit="1" customWidth="1"/>
    <col min="4" max="4" width="18" style="8" bestFit="1" customWidth="1"/>
    <col min="5" max="5" width="21.140625" style="8" customWidth="1"/>
    <col min="6" max="16384" width="9.140625" style="8"/>
  </cols>
  <sheetData>
    <row r="1" spans="1:5">
      <c r="A1" s="96" t="s">
        <v>0</v>
      </c>
      <c r="B1" s="96"/>
      <c r="C1" s="96"/>
      <c r="D1" s="96"/>
    </row>
    <row r="2" spans="1:5">
      <c r="A2" s="96"/>
      <c r="B2" s="96"/>
      <c r="C2" s="96"/>
      <c r="D2" s="96"/>
    </row>
    <row r="3" spans="1:5" ht="20.25" customHeight="1">
      <c r="A3" s="44" t="s">
        <v>1</v>
      </c>
      <c r="B3" s="98" t="s">
        <v>63</v>
      </c>
      <c r="C3" s="99"/>
      <c r="D3" s="99"/>
      <c r="E3" s="99"/>
    </row>
    <row r="4" spans="1:5" ht="20.25" customHeight="1">
      <c r="A4" s="39"/>
      <c r="B4" s="98"/>
      <c r="C4" s="99"/>
      <c r="D4" s="99"/>
      <c r="E4" s="99"/>
    </row>
    <row r="5" spans="1:5" ht="20.25">
      <c r="A5" s="44" t="s">
        <v>2</v>
      </c>
      <c r="B5" s="44" t="s">
        <v>3</v>
      </c>
      <c r="C5" s="44" t="s">
        <v>4</v>
      </c>
      <c r="D5" s="72" t="s">
        <v>62</v>
      </c>
    </row>
    <row r="6" spans="1:5">
      <c r="A6" s="37">
        <v>1</v>
      </c>
      <c r="B6" s="36" t="s">
        <v>56</v>
      </c>
      <c r="C6" s="71"/>
      <c r="D6" s="32">
        <v>0</v>
      </c>
      <c r="E6" s="37"/>
    </row>
    <row r="7" spans="1:5">
      <c r="A7" s="94">
        <v>2</v>
      </c>
      <c r="B7" s="97" t="s">
        <v>57</v>
      </c>
      <c r="C7" s="68"/>
      <c r="D7" s="32">
        <v>0</v>
      </c>
      <c r="E7" s="94"/>
    </row>
    <row r="8" spans="1:5">
      <c r="A8" s="94"/>
      <c r="B8" s="97"/>
      <c r="C8" s="69"/>
      <c r="D8" s="32">
        <v>0</v>
      </c>
      <c r="E8" s="94"/>
    </row>
    <row r="9" spans="1:5">
      <c r="A9" s="94"/>
      <c r="B9" s="97"/>
      <c r="C9" s="69"/>
      <c r="D9" s="32">
        <v>0</v>
      </c>
      <c r="E9" s="94"/>
    </row>
    <row r="10" spans="1:5">
      <c r="A10" s="100">
        <v>3</v>
      </c>
      <c r="B10" s="103" t="s">
        <v>58</v>
      </c>
      <c r="C10" s="68" t="s">
        <v>65</v>
      </c>
      <c r="D10" s="32">
        <v>10</v>
      </c>
      <c r="E10" s="37"/>
    </row>
    <row r="11" spans="1:5">
      <c r="A11" s="101"/>
      <c r="B11" s="104"/>
      <c r="C11" s="68" t="s">
        <v>66</v>
      </c>
      <c r="D11" s="32">
        <v>10</v>
      </c>
      <c r="E11" s="36"/>
    </row>
    <row r="12" spans="1:5">
      <c r="A12" s="102"/>
      <c r="B12" s="105"/>
      <c r="C12" s="68" t="s">
        <v>67</v>
      </c>
      <c r="D12" s="32">
        <v>10</v>
      </c>
      <c r="E12" s="37"/>
    </row>
    <row r="13" spans="1:5">
      <c r="A13" s="37">
        <v>4</v>
      </c>
      <c r="B13" s="36" t="s">
        <v>59</v>
      </c>
      <c r="C13" s="70"/>
      <c r="D13" s="32">
        <v>0</v>
      </c>
      <c r="E13" s="36"/>
    </row>
    <row r="14" spans="1:5">
      <c r="A14" s="106">
        <v>5</v>
      </c>
      <c r="B14" s="103" t="s">
        <v>60</v>
      </c>
      <c r="C14" s="92" t="s">
        <v>60</v>
      </c>
      <c r="D14" s="32">
        <v>6</v>
      </c>
      <c r="E14" s="36"/>
    </row>
    <row r="15" spans="1:5">
      <c r="A15" s="107"/>
      <c r="B15" s="105"/>
      <c r="C15" s="93" t="s">
        <v>267</v>
      </c>
      <c r="D15" s="32">
        <v>12</v>
      </c>
      <c r="E15" s="95"/>
    </row>
    <row r="16" spans="1:5">
      <c r="A16" s="36">
        <v>6</v>
      </c>
      <c r="B16" s="40" t="s">
        <v>64</v>
      </c>
      <c r="C16" s="70"/>
      <c r="D16" s="32">
        <v>0</v>
      </c>
      <c r="E16" s="95"/>
    </row>
    <row r="17" spans="1:5">
      <c r="A17" s="36">
        <v>7</v>
      </c>
      <c r="B17" s="36" t="s">
        <v>61</v>
      </c>
      <c r="C17" s="36" t="s">
        <v>61</v>
      </c>
      <c r="D17" s="32">
        <v>13</v>
      </c>
      <c r="E17" s="95"/>
    </row>
    <row r="18" spans="1:5">
      <c r="A18" s="95"/>
      <c r="B18" s="94"/>
      <c r="C18" s="70"/>
      <c r="D18" s="32">
        <v>0</v>
      </c>
      <c r="E18" s="36"/>
    </row>
    <row r="19" spans="1:5">
      <c r="A19" s="95"/>
      <c r="B19" s="94"/>
      <c r="C19" s="70"/>
      <c r="D19" s="32">
        <v>0</v>
      </c>
    </row>
    <row r="20" spans="1:5">
      <c r="A20" s="95"/>
      <c r="B20" s="94"/>
      <c r="C20" s="70"/>
      <c r="D20" s="32">
        <v>0</v>
      </c>
    </row>
    <row r="21" spans="1:5">
      <c r="A21" s="36"/>
      <c r="B21" s="36"/>
      <c r="C21" s="70"/>
      <c r="D21" s="32">
        <v>0</v>
      </c>
    </row>
    <row r="22" spans="1:5">
      <c r="D22" s="8">
        <f>SUM(D6:D21)</f>
        <v>61</v>
      </c>
    </row>
  </sheetData>
  <mergeCells count="12">
    <mergeCell ref="B18:B20"/>
    <mergeCell ref="A18:A20"/>
    <mergeCell ref="E15:E17"/>
    <mergeCell ref="A1:D2"/>
    <mergeCell ref="B7:B9"/>
    <mergeCell ref="A7:A9"/>
    <mergeCell ref="E7:E9"/>
    <mergeCell ref="B3:E4"/>
    <mergeCell ref="A10:A12"/>
    <mergeCell ref="B10:B12"/>
    <mergeCell ref="A14:A15"/>
    <mergeCell ref="B14:B15"/>
  </mergeCells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3D9CE-6FF5-423F-9318-74D008966928}">
  <dimension ref="A1:O22"/>
  <sheetViews>
    <sheetView workbookViewId="0">
      <selection activeCell="B5" sqref="B5"/>
    </sheetView>
  </sheetViews>
  <sheetFormatPr defaultColWidth="9.140625" defaultRowHeight="16.5"/>
  <cols>
    <col min="1" max="1" width="21.28515625" style="8" bestFit="1" customWidth="1"/>
    <col min="2" max="2" width="31.7109375" style="8" bestFit="1" customWidth="1"/>
    <col min="3" max="3" width="34.28515625" style="8" bestFit="1" customWidth="1"/>
    <col min="4" max="4" width="29" style="8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16" style="8" bestFit="1" customWidth="1"/>
    <col min="11" max="11" width="21.5703125" style="8" bestFit="1" customWidth="1"/>
    <col min="12" max="12" width="22.7109375" style="8" bestFit="1" customWidth="1"/>
    <col min="13" max="13" width="16" style="8" bestFit="1" customWidth="1"/>
    <col min="14" max="16384" width="9.140625" style="8"/>
  </cols>
  <sheetData>
    <row r="1" spans="1:13" s="76" customFormat="1">
      <c r="A1" s="73" t="s">
        <v>41</v>
      </c>
      <c r="B1" s="110" t="s">
        <v>63</v>
      </c>
      <c r="C1" s="110"/>
      <c r="D1" s="110"/>
      <c r="E1" s="110"/>
      <c r="F1" s="110"/>
      <c r="G1" s="74"/>
      <c r="H1" s="75"/>
      <c r="J1" s="74"/>
    </row>
    <row r="2" spans="1:13" s="76" customFormat="1">
      <c r="A2" s="73" t="s">
        <v>42</v>
      </c>
      <c r="B2" s="111" t="s">
        <v>60</v>
      </c>
      <c r="C2" s="111"/>
      <c r="D2" s="111"/>
      <c r="E2" s="111"/>
      <c r="F2" s="111"/>
      <c r="G2" s="74"/>
      <c r="H2" s="75"/>
      <c r="J2" s="74"/>
    </row>
    <row r="3" spans="1:13" s="76" customFormat="1">
      <c r="A3" s="77"/>
      <c r="B3" s="78" t="s">
        <v>15</v>
      </c>
      <c r="C3" s="78" t="s">
        <v>16</v>
      </c>
      <c r="D3" s="78" t="s">
        <v>43</v>
      </c>
      <c r="E3" s="78" t="s">
        <v>68</v>
      </c>
      <c r="F3" s="78" t="s">
        <v>69</v>
      </c>
      <c r="G3" s="74"/>
      <c r="H3" s="75"/>
      <c r="J3" s="74"/>
    </row>
    <row r="4" spans="1:13" s="76" customFormat="1">
      <c r="A4" s="79" t="s">
        <v>44</v>
      </c>
      <c r="B4" s="80">
        <v>6</v>
      </c>
      <c r="C4" s="80">
        <v>0</v>
      </c>
      <c r="D4" s="77">
        <f>COUNTIF(G14:G20,"Untested")</f>
        <v>0</v>
      </c>
      <c r="E4" s="81">
        <f>COUNTIF(G14:G20,"Blocked")</f>
        <v>0</v>
      </c>
      <c r="F4" s="77">
        <v>10</v>
      </c>
      <c r="G4" s="74"/>
      <c r="H4" s="75"/>
      <c r="J4" s="74"/>
    </row>
    <row r="5" spans="1:13" s="76" customFormat="1">
      <c r="A5" s="79" t="s">
        <v>45</v>
      </c>
      <c r="B5" s="80">
        <v>6</v>
      </c>
      <c r="C5" s="80">
        <v>0</v>
      </c>
      <c r="D5" s="77">
        <f>COUNTIF(J14:J20,"Untested")</f>
        <v>0</v>
      </c>
      <c r="E5" s="81">
        <f>COUNTIF(J14:J20,"Blocked")</f>
        <v>0</v>
      </c>
      <c r="F5" s="77">
        <v>10</v>
      </c>
      <c r="G5" s="74"/>
      <c r="H5" s="75"/>
      <c r="J5" s="74"/>
    </row>
    <row r="6" spans="1:13" s="76" customFormat="1">
      <c r="A6" s="82"/>
      <c r="B6" s="83"/>
      <c r="E6" s="84"/>
      <c r="G6" s="74"/>
      <c r="H6" s="75"/>
      <c r="J6" s="74"/>
    </row>
    <row r="7" spans="1:13" s="76" customFormat="1" ht="162" customHeight="1">
      <c r="A7" s="82"/>
      <c r="B7" s="83"/>
      <c r="E7" s="84"/>
      <c r="G7" s="74"/>
      <c r="H7" s="75"/>
      <c r="J7" s="74"/>
    </row>
    <row r="8" spans="1:13" s="76" customFormat="1">
      <c r="A8" s="82"/>
      <c r="B8" s="83"/>
      <c r="E8" s="84"/>
      <c r="G8" s="74"/>
      <c r="H8" s="75"/>
      <c r="J8" s="74"/>
    </row>
    <row r="9" spans="1:13" s="76" customFormat="1" ht="210" customHeight="1">
      <c r="A9" s="82"/>
      <c r="B9" s="83"/>
      <c r="E9" s="84"/>
      <c r="G9" s="74"/>
      <c r="H9" s="75"/>
      <c r="J9" s="74"/>
    </row>
    <row r="10" spans="1:13" s="76" customFormat="1">
      <c r="A10" s="109" t="s">
        <v>46</v>
      </c>
      <c r="B10" s="109" t="s">
        <v>5</v>
      </c>
      <c r="C10" s="109"/>
      <c r="D10" s="109" t="s">
        <v>55</v>
      </c>
      <c r="E10" s="109" t="s">
        <v>47</v>
      </c>
      <c r="F10" s="109" t="s">
        <v>48</v>
      </c>
      <c r="G10" s="109" t="s">
        <v>49</v>
      </c>
      <c r="H10" s="109"/>
      <c r="I10" s="109"/>
      <c r="J10" s="109" t="s">
        <v>49</v>
      </c>
      <c r="K10" s="109"/>
      <c r="L10" s="109"/>
      <c r="M10" s="109" t="s">
        <v>50</v>
      </c>
    </row>
    <row r="11" spans="1:13" s="76" customFormat="1">
      <c r="A11" s="109"/>
      <c r="B11" s="109"/>
      <c r="C11" s="109"/>
      <c r="D11" s="109"/>
      <c r="E11" s="109"/>
      <c r="F11" s="109"/>
      <c r="G11" s="109" t="s">
        <v>23</v>
      </c>
      <c r="H11" s="109"/>
      <c r="I11" s="109"/>
      <c r="J11" s="109" t="s">
        <v>24</v>
      </c>
      <c r="K11" s="109"/>
      <c r="L11" s="109"/>
      <c r="M11" s="109"/>
    </row>
    <row r="12" spans="1:13" s="76" customFormat="1">
      <c r="A12" s="109"/>
      <c r="B12" s="109"/>
      <c r="C12" s="109"/>
      <c r="D12" s="109"/>
      <c r="E12" s="109"/>
      <c r="F12" s="109"/>
      <c r="G12" s="85" t="s">
        <v>51</v>
      </c>
      <c r="H12" s="86" t="s">
        <v>52</v>
      </c>
      <c r="I12" s="78" t="s">
        <v>53</v>
      </c>
      <c r="J12" s="85" t="s">
        <v>51</v>
      </c>
      <c r="K12" s="86" t="s">
        <v>52</v>
      </c>
      <c r="L12" s="78" t="s">
        <v>53</v>
      </c>
      <c r="M12" s="109"/>
    </row>
    <row r="13" spans="1:13" s="76" customFormat="1">
      <c r="A13" s="108" t="s">
        <v>296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</row>
    <row r="14" spans="1:13" s="76" customFormat="1" ht="49.5">
      <c r="A14" s="67" t="s">
        <v>268</v>
      </c>
      <c r="B14" s="67" t="s">
        <v>269</v>
      </c>
      <c r="C14" s="67" t="s">
        <v>270</v>
      </c>
      <c r="D14" s="67" t="s">
        <v>271</v>
      </c>
      <c r="E14" s="67" t="s">
        <v>272</v>
      </c>
      <c r="F14" s="67" t="s">
        <v>72</v>
      </c>
      <c r="G14" s="67" t="s">
        <v>54</v>
      </c>
      <c r="H14" s="87" t="s">
        <v>103</v>
      </c>
      <c r="I14" s="91" t="s">
        <v>102</v>
      </c>
      <c r="J14" s="88" t="s">
        <v>54</v>
      </c>
      <c r="K14" s="87" t="s">
        <v>104</v>
      </c>
      <c r="L14" s="90" t="s">
        <v>74</v>
      </c>
      <c r="M14" s="88"/>
    </row>
    <row r="15" spans="1:13" s="76" customFormat="1" ht="33">
      <c r="A15" s="67" t="s">
        <v>273</v>
      </c>
      <c r="B15" s="67" t="s">
        <v>274</v>
      </c>
      <c r="C15" s="67" t="s">
        <v>275</v>
      </c>
      <c r="D15" s="67" t="s">
        <v>276</v>
      </c>
      <c r="E15" s="67" t="s">
        <v>298</v>
      </c>
      <c r="F15" s="67" t="s">
        <v>72</v>
      </c>
      <c r="G15" s="67" t="s">
        <v>54</v>
      </c>
      <c r="H15" s="87" t="s">
        <v>103</v>
      </c>
      <c r="I15" s="91" t="s">
        <v>102</v>
      </c>
      <c r="J15" s="88" t="s">
        <v>54</v>
      </c>
      <c r="K15" s="87" t="s">
        <v>104</v>
      </c>
      <c r="L15" s="90" t="s">
        <v>74</v>
      </c>
      <c r="M15" s="88"/>
    </row>
    <row r="16" spans="1:13" s="76" customFormat="1">
      <c r="A16" s="108" t="s">
        <v>297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</row>
    <row r="17" spans="1:15" s="76" customFormat="1" ht="33">
      <c r="A17" s="67" t="s">
        <v>277</v>
      </c>
      <c r="B17" s="67" t="s">
        <v>278</v>
      </c>
      <c r="C17" s="67" t="s">
        <v>279</v>
      </c>
      <c r="D17" s="67" t="s">
        <v>280</v>
      </c>
      <c r="E17" s="67" t="s">
        <v>299</v>
      </c>
      <c r="F17" s="67" t="s">
        <v>72</v>
      </c>
      <c r="G17" s="67" t="s">
        <v>54</v>
      </c>
      <c r="H17" s="87" t="s">
        <v>103</v>
      </c>
      <c r="I17" s="91" t="s">
        <v>102</v>
      </c>
      <c r="J17" s="88" t="s">
        <v>54</v>
      </c>
      <c r="K17" s="87" t="s">
        <v>104</v>
      </c>
      <c r="L17" s="90" t="s">
        <v>74</v>
      </c>
      <c r="M17" s="88"/>
    </row>
    <row r="18" spans="1:15" s="76" customFormat="1" ht="49.5">
      <c r="A18" s="67" t="s">
        <v>281</v>
      </c>
      <c r="B18" s="67" t="s">
        <v>282</v>
      </c>
      <c r="C18" s="67" t="s">
        <v>283</v>
      </c>
      <c r="D18" s="67" t="s">
        <v>284</v>
      </c>
      <c r="E18" s="67" t="s">
        <v>285</v>
      </c>
      <c r="F18" s="67" t="s">
        <v>72</v>
      </c>
      <c r="G18" s="67" t="s">
        <v>54</v>
      </c>
      <c r="H18" s="87" t="s">
        <v>103</v>
      </c>
      <c r="I18" s="91" t="s">
        <v>102</v>
      </c>
      <c r="J18" s="88" t="s">
        <v>54</v>
      </c>
      <c r="K18" s="87" t="s">
        <v>104</v>
      </c>
      <c r="L18" s="90" t="s">
        <v>74</v>
      </c>
      <c r="M18" s="88"/>
    </row>
    <row r="19" spans="1:15" s="76" customFormat="1" ht="49.5">
      <c r="A19" s="67" t="s">
        <v>286</v>
      </c>
      <c r="B19" s="67" t="s">
        <v>287</v>
      </c>
      <c r="C19" s="67" t="s">
        <v>288</v>
      </c>
      <c r="D19" s="67" t="s">
        <v>289</v>
      </c>
      <c r="E19" s="67" t="s">
        <v>290</v>
      </c>
      <c r="F19" s="67" t="s">
        <v>72</v>
      </c>
      <c r="G19" s="67" t="s">
        <v>54</v>
      </c>
      <c r="H19" s="87" t="s">
        <v>103</v>
      </c>
      <c r="I19" s="91" t="s">
        <v>102</v>
      </c>
      <c r="J19" s="88" t="s">
        <v>54</v>
      </c>
      <c r="K19" s="87" t="s">
        <v>104</v>
      </c>
      <c r="L19" s="90" t="s">
        <v>74</v>
      </c>
      <c r="M19" s="88"/>
      <c r="N19" s="8"/>
    </row>
    <row r="20" spans="1:15" s="76" customFormat="1" ht="33">
      <c r="A20" s="67" t="s">
        <v>291</v>
      </c>
      <c r="B20" s="67" t="s">
        <v>292</v>
      </c>
      <c r="C20" s="67" t="s">
        <v>293</v>
      </c>
      <c r="D20" s="67" t="s">
        <v>294</v>
      </c>
      <c r="E20" s="67" t="s">
        <v>295</v>
      </c>
      <c r="F20" s="67" t="s">
        <v>72</v>
      </c>
      <c r="G20" s="67" t="s">
        <v>54</v>
      </c>
      <c r="H20" s="87" t="s">
        <v>103</v>
      </c>
      <c r="I20" s="91" t="s">
        <v>102</v>
      </c>
      <c r="J20" s="88" t="s">
        <v>54</v>
      </c>
      <c r="K20" s="87" t="s">
        <v>104</v>
      </c>
      <c r="L20" s="90" t="s">
        <v>74</v>
      </c>
      <c r="M20" s="88"/>
      <c r="N20" s="8"/>
    </row>
    <row r="21" spans="1:15" s="76" customFormat="1">
      <c r="A21" s="8"/>
    </row>
    <row r="22" spans="1:15" s="76" customForma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16:M16"/>
    <mergeCell ref="G10:I10"/>
    <mergeCell ref="J10:L10"/>
    <mergeCell ref="M10:M12"/>
    <mergeCell ref="G11:I11"/>
    <mergeCell ref="J11:L11"/>
    <mergeCell ref="A13:M13"/>
  </mergeCells>
  <dataValidations count="1">
    <dataValidation type="list" operator="equal" allowBlank="1" showErrorMessage="1" promptTitle="dfdf" sqref="J14:J15 J17:J20" xr:uid="{31345C27-215A-436C-8C54-00E55D7A01D6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A57B-3F9D-47CD-83D7-33D296C89731}">
  <dimension ref="A1:O26"/>
  <sheetViews>
    <sheetView workbookViewId="0">
      <selection activeCell="B5" sqref="B5"/>
    </sheetView>
  </sheetViews>
  <sheetFormatPr defaultColWidth="9.140625" defaultRowHeight="16.5"/>
  <cols>
    <col min="1" max="1" width="21.28515625" style="8" bestFit="1" customWidth="1"/>
    <col min="2" max="2" width="31.7109375" style="8" bestFit="1" customWidth="1"/>
    <col min="3" max="3" width="34.28515625" style="8" bestFit="1" customWidth="1"/>
    <col min="4" max="4" width="29" style="8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16" style="8" bestFit="1" customWidth="1"/>
    <col min="11" max="11" width="21.5703125" style="8" bestFit="1" customWidth="1"/>
    <col min="12" max="12" width="22.7109375" style="8" bestFit="1" customWidth="1"/>
    <col min="13" max="13" width="16" style="8" bestFit="1" customWidth="1"/>
    <col min="14" max="16384" width="9.140625" style="8"/>
  </cols>
  <sheetData>
    <row r="1" spans="1:13" s="76" customFormat="1">
      <c r="A1" s="73" t="s">
        <v>41</v>
      </c>
      <c r="B1" s="110" t="s">
        <v>63</v>
      </c>
      <c r="C1" s="110"/>
      <c r="D1" s="110"/>
      <c r="E1" s="110"/>
      <c r="F1" s="110"/>
      <c r="G1" s="74"/>
      <c r="H1" s="75"/>
      <c r="J1" s="74"/>
    </row>
    <row r="2" spans="1:13" s="76" customFormat="1">
      <c r="A2" s="73" t="s">
        <v>42</v>
      </c>
      <c r="B2" s="111" t="s">
        <v>60</v>
      </c>
      <c r="C2" s="111"/>
      <c r="D2" s="111"/>
      <c r="E2" s="111"/>
      <c r="F2" s="111"/>
      <c r="G2" s="74"/>
      <c r="H2" s="75"/>
      <c r="J2" s="74"/>
    </row>
    <row r="3" spans="1:13" s="76" customFormat="1">
      <c r="A3" s="77"/>
      <c r="B3" s="78" t="s">
        <v>15</v>
      </c>
      <c r="C3" s="78" t="s">
        <v>16</v>
      </c>
      <c r="D3" s="78" t="s">
        <v>43</v>
      </c>
      <c r="E3" s="78" t="s">
        <v>68</v>
      </c>
      <c r="F3" s="78" t="s">
        <v>69</v>
      </c>
      <c r="G3" s="74"/>
      <c r="H3" s="75"/>
      <c r="J3" s="74"/>
    </row>
    <row r="4" spans="1:13" s="76" customFormat="1">
      <c r="A4" s="79" t="s">
        <v>44</v>
      </c>
      <c r="B4" s="80">
        <v>12</v>
      </c>
      <c r="C4" s="80">
        <v>0</v>
      </c>
      <c r="D4" s="77">
        <f>COUNTIF(G14:G23,"Untested")</f>
        <v>0</v>
      </c>
      <c r="E4" s="81">
        <f>COUNTIF(G14:G23,"Blocked")</f>
        <v>0</v>
      </c>
      <c r="F4" s="77">
        <v>10</v>
      </c>
      <c r="G4" s="74"/>
      <c r="H4" s="75"/>
      <c r="J4" s="74"/>
    </row>
    <row r="5" spans="1:13" s="76" customFormat="1">
      <c r="A5" s="79" t="s">
        <v>45</v>
      </c>
      <c r="B5" s="80">
        <v>12</v>
      </c>
      <c r="C5" s="80">
        <v>0</v>
      </c>
      <c r="D5" s="77">
        <f>COUNTIF(J14:J23,"Untested")</f>
        <v>0</v>
      </c>
      <c r="E5" s="81">
        <f>COUNTIF(J14:J23,"Blocked")</f>
        <v>0</v>
      </c>
      <c r="F5" s="77">
        <v>10</v>
      </c>
      <c r="G5" s="74"/>
      <c r="H5" s="75"/>
      <c r="J5" s="74"/>
    </row>
    <row r="6" spans="1:13" s="76" customFormat="1">
      <c r="A6" s="82"/>
      <c r="B6" s="83"/>
      <c r="E6" s="84"/>
      <c r="G6" s="74"/>
      <c r="H6" s="75"/>
      <c r="J6" s="74"/>
    </row>
    <row r="7" spans="1:13" s="76" customFormat="1" ht="162" customHeight="1">
      <c r="A7" s="82"/>
      <c r="B7" s="83"/>
      <c r="E7" s="84"/>
      <c r="G7" s="74"/>
      <c r="H7" s="75"/>
      <c r="J7" s="74"/>
    </row>
    <row r="8" spans="1:13" s="76" customFormat="1">
      <c r="A8" s="82"/>
      <c r="B8" s="83"/>
      <c r="E8" s="84"/>
      <c r="G8" s="74"/>
      <c r="H8" s="75"/>
      <c r="J8" s="74"/>
    </row>
    <row r="9" spans="1:13" s="76" customFormat="1" ht="210" customHeight="1">
      <c r="A9" s="82"/>
      <c r="B9" s="83"/>
      <c r="E9" s="84"/>
      <c r="G9" s="74"/>
      <c r="H9" s="75"/>
      <c r="J9" s="74"/>
    </row>
    <row r="10" spans="1:13" s="76" customFormat="1">
      <c r="A10" s="109" t="s">
        <v>46</v>
      </c>
      <c r="B10" s="109" t="s">
        <v>5</v>
      </c>
      <c r="C10" s="109"/>
      <c r="D10" s="109" t="s">
        <v>55</v>
      </c>
      <c r="E10" s="109" t="s">
        <v>47</v>
      </c>
      <c r="F10" s="109" t="s">
        <v>48</v>
      </c>
      <c r="G10" s="109" t="s">
        <v>49</v>
      </c>
      <c r="H10" s="109"/>
      <c r="I10" s="109"/>
      <c r="J10" s="109" t="s">
        <v>49</v>
      </c>
      <c r="K10" s="109"/>
      <c r="L10" s="109"/>
      <c r="M10" s="109" t="s">
        <v>50</v>
      </c>
    </row>
    <row r="11" spans="1:13" s="76" customFormat="1">
      <c r="A11" s="109"/>
      <c r="B11" s="109"/>
      <c r="C11" s="109"/>
      <c r="D11" s="109"/>
      <c r="E11" s="109"/>
      <c r="F11" s="109"/>
      <c r="G11" s="109" t="s">
        <v>23</v>
      </c>
      <c r="H11" s="109"/>
      <c r="I11" s="109"/>
      <c r="J11" s="109" t="s">
        <v>24</v>
      </c>
      <c r="K11" s="109"/>
      <c r="L11" s="109"/>
      <c r="M11" s="109"/>
    </row>
    <row r="12" spans="1:13" s="76" customFormat="1">
      <c r="A12" s="109"/>
      <c r="B12" s="109"/>
      <c r="C12" s="109"/>
      <c r="D12" s="109"/>
      <c r="E12" s="109"/>
      <c r="F12" s="109"/>
      <c r="G12" s="85" t="s">
        <v>51</v>
      </c>
      <c r="H12" s="86" t="s">
        <v>52</v>
      </c>
      <c r="I12" s="78" t="s">
        <v>53</v>
      </c>
      <c r="J12" s="85" t="s">
        <v>51</v>
      </c>
      <c r="K12" s="86" t="s">
        <v>52</v>
      </c>
      <c r="L12" s="78" t="s">
        <v>53</v>
      </c>
      <c r="M12" s="109"/>
    </row>
    <row r="13" spans="1:13" s="76" customFormat="1">
      <c r="A13" s="108" t="s">
        <v>296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</row>
    <row r="14" spans="1:13" s="76" customFormat="1" ht="49.5">
      <c r="A14" s="67" t="s">
        <v>300</v>
      </c>
      <c r="B14" s="67" t="s">
        <v>301</v>
      </c>
      <c r="C14" s="67" t="s">
        <v>302</v>
      </c>
      <c r="D14" s="67" t="s">
        <v>303</v>
      </c>
      <c r="E14" s="67" t="s">
        <v>304</v>
      </c>
      <c r="F14" s="67" t="s">
        <v>72</v>
      </c>
      <c r="G14" s="67" t="s">
        <v>54</v>
      </c>
      <c r="H14" s="87" t="s">
        <v>103</v>
      </c>
      <c r="I14" s="67" t="s">
        <v>102</v>
      </c>
      <c r="J14" s="88" t="s">
        <v>54</v>
      </c>
      <c r="K14" s="87" t="s">
        <v>104</v>
      </c>
      <c r="L14" s="67" t="s">
        <v>74</v>
      </c>
      <c r="M14" s="88"/>
    </row>
    <row r="15" spans="1:13" s="76" customFormat="1" ht="33">
      <c r="A15" s="67" t="s">
        <v>305</v>
      </c>
      <c r="B15" s="67" t="s">
        <v>306</v>
      </c>
      <c r="C15" s="67" t="s">
        <v>307</v>
      </c>
      <c r="D15" s="67" t="s">
        <v>308</v>
      </c>
      <c r="E15" s="67" t="s">
        <v>309</v>
      </c>
      <c r="F15" s="67" t="s">
        <v>72</v>
      </c>
      <c r="G15" s="67" t="s">
        <v>54</v>
      </c>
      <c r="H15" s="87" t="s">
        <v>103</v>
      </c>
      <c r="I15" s="67" t="s">
        <v>102</v>
      </c>
      <c r="J15" s="88" t="s">
        <v>54</v>
      </c>
      <c r="K15" s="87" t="s">
        <v>104</v>
      </c>
      <c r="L15" s="67" t="s">
        <v>74</v>
      </c>
      <c r="M15" s="88"/>
    </row>
    <row r="16" spans="1:13" s="76" customFormat="1" ht="33">
      <c r="A16" s="67" t="s">
        <v>310</v>
      </c>
      <c r="B16" s="67" t="s">
        <v>311</v>
      </c>
      <c r="C16" s="67" t="s">
        <v>312</v>
      </c>
      <c r="D16" s="67" t="s">
        <v>308</v>
      </c>
      <c r="E16" s="67" t="s">
        <v>313</v>
      </c>
      <c r="F16" s="67" t="s">
        <v>72</v>
      </c>
      <c r="G16" s="67" t="s">
        <v>54</v>
      </c>
      <c r="H16" s="87" t="s">
        <v>103</v>
      </c>
      <c r="I16" s="67" t="s">
        <v>102</v>
      </c>
      <c r="J16" s="88" t="s">
        <v>54</v>
      </c>
      <c r="K16" s="87" t="s">
        <v>104</v>
      </c>
      <c r="L16" s="67" t="s">
        <v>74</v>
      </c>
      <c r="M16" s="88"/>
    </row>
    <row r="17" spans="1:15" s="76" customFormat="1" ht="33">
      <c r="A17" s="67" t="s">
        <v>314</v>
      </c>
      <c r="B17" s="67" t="s">
        <v>315</v>
      </c>
      <c r="C17" s="67" t="s">
        <v>316</v>
      </c>
      <c r="D17" s="67" t="s">
        <v>308</v>
      </c>
      <c r="E17" s="67" t="s">
        <v>356</v>
      </c>
      <c r="F17" s="67" t="s">
        <v>72</v>
      </c>
      <c r="G17" s="67" t="s">
        <v>54</v>
      </c>
      <c r="H17" s="87" t="s">
        <v>103</v>
      </c>
      <c r="I17" s="67" t="s">
        <v>102</v>
      </c>
      <c r="J17" s="88" t="s">
        <v>54</v>
      </c>
      <c r="K17" s="87" t="s">
        <v>104</v>
      </c>
      <c r="L17" s="67" t="s">
        <v>74</v>
      </c>
      <c r="M17" s="88"/>
    </row>
    <row r="18" spans="1:15" s="76" customFormat="1" ht="33">
      <c r="A18" s="67" t="s">
        <v>317</v>
      </c>
      <c r="B18" s="67" t="s">
        <v>318</v>
      </c>
      <c r="C18" s="67" t="s">
        <v>319</v>
      </c>
      <c r="D18" s="67" t="s">
        <v>308</v>
      </c>
      <c r="E18" s="67" t="s">
        <v>320</v>
      </c>
      <c r="F18" s="67" t="s">
        <v>72</v>
      </c>
      <c r="G18" s="67" t="s">
        <v>54</v>
      </c>
      <c r="H18" s="87" t="s">
        <v>103</v>
      </c>
      <c r="I18" s="67" t="s">
        <v>102</v>
      </c>
      <c r="J18" s="88" t="s">
        <v>54</v>
      </c>
      <c r="K18" s="87" t="s">
        <v>104</v>
      </c>
      <c r="L18" s="67" t="s">
        <v>74</v>
      </c>
      <c r="M18" s="88"/>
    </row>
    <row r="19" spans="1:15" s="76" customFormat="1">
      <c r="A19" s="108" t="s">
        <v>297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8"/>
    </row>
    <row r="20" spans="1:15" s="76" customFormat="1">
      <c r="A20" s="67" t="s">
        <v>321</v>
      </c>
      <c r="B20" s="67" t="s">
        <v>322</v>
      </c>
      <c r="C20" s="67" t="s">
        <v>323</v>
      </c>
      <c r="D20" s="67" t="s">
        <v>280</v>
      </c>
      <c r="E20" s="67" t="s">
        <v>324</v>
      </c>
      <c r="F20" s="67" t="s">
        <v>72</v>
      </c>
      <c r="G20" s="67" t="s">
        <v>54</v>
      </c>
      <c r="H20" s="87" t="s">
        <v>103</v>
      </c>
      <c r="I20" s="67" t="s">
        <v>102</v>
      </c>
      <c r="J20" s="88" t="s">
        <v>54</v>
      </c>
      <c r="K20" s="87" t="s">
        <v>104</v>
      </c>
      <c r="L20" s="67" t="s">
        <v>74</v>
      </c>
      <c r="M20" s="88"/>
      <c r="N20" s="8"/>
    </row>
    <row r="21" spans="1:15" s="76" customFormat="1" ht="49.5">
      <c r="A21" s="67" t="s">
        <v>325</v>
      </c>
      <c r="B21" s="67" t="s">
        <v>326</v>
      </c>
      <c r="C21" s="67" t="s">
        <v>327</v>
      </c>
      <c r="D21" s="67" t="s">
        <v>328</v>
      </c>
      <c r="E21" s="67" t="s">
        <v>329</v>
      </c>
      <c r="F21" s="67" t="s">
        <v>72</v>
      </c>
      <c r="G21" s="67" t="s">
        <v>54</v>
      </c>
      <c r="H21" s="87" t="s">
        <v>103</v>
      </c>
      <c r="I21" s="67" t="s">
        <v>102</v>
      </c>
      <c r="J21" s="88" t="s">
        <v>54</v>
      </c>
      <c r="K21" s="87" t="s">
        <v>104</v>
      </c>
      <c r="L21" s="67" t="s">
        <v>74</v>
      </c>
      <c r="M21" s="88"/>
    </row>
    <row r="22" spans="1:15" s="76" customFormat="1" ht="33">
      <c r="A22" s="67" t="s">
        <v>330</v>
      </c>
      <c r="B22" s="67" t="s">
        <v>331</v>
      </c>
      <c r="C22" s="67" t="s">
        <v>332</v>
      </c>
      <c r="D22" s="67" t="s">
        <v>328</v>
      </c>
      <c r="E22" s="67" t="s">
        <v>333</v>
      </c>
      <c r="F22" s="67" t="s">
        <v>72</v>
      </c>
      <c r="G22" s="67" t="s">
        <v>54</v>
      </c>
      <c r="H22" s="87" t="s">
        <v>103</v>
      </c>
      <c r="I22" s="67" t="s">
        <v>102</v>
      </c>
      <c r="J22" s="88" t="s">
        <v>54</v>
      </c>
      <c r="K22" s="87" t="s">
        <v>104</v>
      </c>
      <c r="L22" s="67" t="s">
        <v>74</v>
      </c>
      <c r="M22" s="88"/>
      <c r="N22" s="8"/>
      <c r="O22" s="8"/>
    </row>
    <row r="23" spans="1:15" ht="49.5">
      <c r="A23" s="67" t="s">
        <v>334</v>
      </c>
      <c r="B23" s="67" t="s">
        <v>335</v>
      </c>
      <c r="C23" s="67" t="s">
        <v>336</v>
      </c>
      <c r="D23" s="67" t="s">
        <v>337</v>
      </c>
      <c r="E23" s="67" t="s">
        <v>338</v>
      </c>
      <c r="F23" s="67" t="s">
        <v>72</v>
      </c>
      <c r="G23" s="67" t="s">
        <v>54</v>
      </c>
      <c r="H23" s="87" t="s">
        <v>103</v>
      </c>
      <c r="I23" s="67" t="s">
        <v>102</v>
      </c>
      <c r="J23" s="88" t="s">
        <v>54</v>
      </c>
      <c r="K23" s="87" t="s">
        <v>104</v>
      </c>
      <c r="L23" s="67" t="s">
        <v>74</v>
      </c>
      <c r="M23" s="88"/>
    </row>
    <row r="24" spans="1:15" ht="33">
      <c r="A24" s="67" t="s">
        <v>339</v>
      </c>
      <c r="B24" s="67" t="s">
        <v>340</v>
      </c>
      <c r="C24" s="67" t="s">
        <v>341</v>
      </c>
      <c r="D24" s="67" t="s">
        <v>342</v>
      </c>
      <c r="E24" s="67" t="s">
        <v>352</v>
      </c>
      <c r="F24" s="67" t="s">
        <v>72</v>
      </c>
      <c r="G24" s="67" t="s">
        <v>54</v>
      </c>
      <c r="H24" s="87" t="s">
        <v>103</v>
      </c>
      <c r="I24" s="67" t="s">
        <v>102</v>
      </c>
      <c r="J24" s="88" t="s">
        <v>54</v>
      </c>
      <c r="K24" s="87" t="s">
        <v>353</v>
      </c>
      <c r="L24" s="67" t="s">
        <v>74</v>
      </c>
      <c r="M24" s="88"/>
    </row>
    <row r="25" spans="1:15" ht="33">
      <c r="A25" s="67" t="s">
        <v>343</v>
      </c>
      <c r="B25" s="67" t="s">
        <v>344</v>
      </c>
      <c r="C25" s="67" t="s">
        <v>345</v>
      </c>
      <c r="D25" s="67" t="s">
        <v>346</v>
      </c>
      <c r="E25" s="67" t="s">
        <v>347</v>
      </c>
      <c r="F25" s="67" t="s">
        <v>72</v>
      </c>
      <c r="G25" s="67" t="s">
        <v>54</v>
      </c>
      <c r="H25" s="87" t="s">
        <v>103</v>
      </c>
      <c r="I25" s="67" t="s">
        <v>102</v>
      </c>
      <c r="J25" s="88" t="s">
        <v>54</v>
      </c>
      <c r="K25" s="87" t="s">
        <v>354</v>
      </c>
      <c r="L25" s="67" t="s">
        <v>74</v>
      </c>
      <c r="M25" s="67"/>
    </row>
    <row r="26" spans="1:15">
      <c r="A26" s="67" t="s">
        <v>348</v>
      </c>
      <c r="B26" s="67" t="s">
        <v>349</v>
      </c>
      <c r="C26" s="67" t="s">
        <v>350</v>
      </c>
      <c r="D26" s="67" t="s">
        <v>346</v>
      </c>
      <c r="E26" s="67" t="s">
        <v>351</v>
      </c>
      <c r="F26" s="67" t="s">
        <v>72</v>
      </c>
      <c r="G26" s="67" t="s">
        <v>54</v>
      </c>
      <c r="H26" s="87" t="s">
        <v>103</v>
      </c>
      <c r="I26" s="67" t="s">
        <v>102</v>
      </c>
      <c r="J26" s="88" t="s">
        <v>54</v>
      </c>
      <c r="K26" s="87" t="s">
        <v>355</v>
      </c>
      <c r="L26" s="67" t="s">
        <v>74</v>
      </c>
      <c r="M26" s="67"/>
    </row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19:M19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20:J26 J14:J18" xr:uid="{EBFA5B2A-EFF2-45EE-9D12-D79B1599475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2A37-80EE-4CB6-8140-D638C12CE6E8}">
  <dimension ref="A1:M27"/>
  <sheetViews>
    <sheetView topLeftCell="A13" zoomScale="55" zoomScaleNormal="55" workbookViewId="0">
      <selection activeCell="B5" sqref="B5"/>
    </sheetView>
  </sheetViews>
  <sheetFormatPr defaultColWidth="9.140625" defaultRowHeight="16.5"/>
  <cols>
    <col min="1" max="1" width="21.28515625" style="8" bestFit="1" customWidth="1"/>
    <col min="2" max="2" width="31.7109375" style="8" bestFit="1" customWidth="1"/>
    <col min="3" max="3" width="34.28515625" style="8" bestFit="1" customWidth="1"/>
    <col min="4" max="4" width="29" style="8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16" style="8" bestFit="1" customWidth="1"/>
    <col min="11" max="11" width="21.5703125" style="8" bestFit="1" customWidth="1"/>
    <col min="12" max="12" width="22.7109375" style="8" bestFit="1" customWidth="1"/>
    <col min="13" max="13" width="16" style="8" bestFit="1" customWidth="1"/>
    <col min="14" max="16384" width="9.140625" style="8"/>
  </cols>
  <sheetData>
    <row r="1" spans="1:13" s="76" customFormat="1">
      <c r="A1" s="73" t="s">
        <v>41</v>
      </c>
      <c r="B1" s="110" t="s">
        <v>63</v>
      </c>
      <c r="C1" s="110"/>
      <c r="D1" s="110"/>
      <c r="E1" s="110"/>
      <c r="F1" s="110"/>
      <c r="G1" s="74"/>
      <c r="H1" s="75"/>
      <c r="J1" s="74"/>
    </row>
    <row r="2" spans="1:13" s="76" customFormat="1">
      <c r="A2" s="73" t="s">
        <v>42</v>
      </c>
      <c r="B2" s="111" t="s">
        <v>65</v>
      </c>
      <c r="C2" s="111"/>
      <c r="D2" s="111"/>
      <c r="E2" s="111"/>
      <c r="F2" s="111"/>
      <c r="G2" s="74"/>
      <c r="H2" s="75"/>
      <c r="J2" s="74"/>
    </row>
    <row r="3" spans="1:13" s="76" customFormat="1">
      <c r="A3" s="77"/>
      <c r="B3" s="78" t="s">
        <v>15</v>
      </c>
      <c r="C3" s="78" t="s">
        <v>16</v>
      </c>
      <c r="D3" s="78" t="s">
        <v>43</v>
      </c>
      <c r="E3" s="78" t="s">
        <v>68</v>
      </c>
      <c r="F3" s="78" t="s">
        <v>69</v>
      </c>
      <c r="G3" s="74"/>
      <c r="H3" s="75"/>
      <c r="J3" s="74"/>
    </row>
    <row r="4" spans="1:13" s="76" customFormat="1">
      <c r="A4" s="79" t="s">
        <v>44</v>
      </c>
      <c r="B4" s="80">
        <v>13</v>
      </c>
      <c r="C4" s="80">
        <v>0</v>
      </c>
      <c r="D4" s="77">
        <f>COUNTIF(G14:G23,"Untested")</f>
        <v>0</v>
      </c>
      <c r="E4" s="81">
        <f>COUNTIF(G14:G23,"Blocked")</f>
        <v>0</v>
      </c>
      <c r="F4" s="77">
        <v>10</v>
      </c>
      <c r="G4" s="74"/>
      <c r="H4" s="75"/>
      <c r="J4" s="74"/>
    </row>
    <row r="5" spans="1:13" s="76" customFormat="1">
      <c r="A5" s="79" t="s">
        <v>45</v>
      </c>
      <c r="B5" s="80">
        <v>13</v>
      </c>
      <c r="C5" s="80">
        <v>0</v>
      </c>
      <c r="D5" s="77">
        <f>COUNTIF(J14:J23,"Untested")</f>
        <v>0</v>
      </c>
      <c r="E5" s="81">
        <f>COUNTIF(J14:J23,"Blocked")</f>
        <v>0</v>
      </c>
      <c r="F5" s="77">
        <v>10</v>
      </c>
      <c r="G5" s="74"/>
      <c r="H5" s="75"/>
      <c r="J5" s="74"/>
    </row>
    <row r="6" spans="1:13" s="76" customFormat="1">
      <c r="A6" s="82"/>
      <c r="B6" s="83"/>
      <c r="E6" s="84"/>
      <c r="G6" s="74"/>
      <c r="H6" s="75"/>
      <c r="J6" s="74"/>
    </row>
    <row r="7" spans="1:13" s="76" customFormat="1" ht="162" customHeight="1">
      <c r="A7" s="82"/>
      <c r="B7" s="83"/>
      <c r="E7" s="84"/>
      <c r="G7" s="74"/>
      <c r="H7" s="75"/>
      <c r="J7" s="74"/>
    </row>
    <row r="8" spans="1:13" s="76" customFormat="1">
      <c r="A8" s="82"/>
      <c r="B8" s="83"/>
      <c r="E8" s="84"/>
      <c r="G8" s="74"/>
      <c r="H8" s="75"/>
      <c r="J8" s="74"/>
    </row>
    <row r="9" spans="1:13" s="76" customFormat="1" ht="210" customHeight="1">
      <c r="A9" s="82"/>
      <c r="B9" s="83"/>
      <c r="E9" s="84"/>
      <c r="G9" s="74"/>
      <c r="H9" s="75"/>
      <c r="J9" s="74"/>
    </row>
    <row r="10" spans="1:13" s="76" customFormat="1">
      <c r="A10" s="109" t="s">
        <v>46</v>
      </c>
      <c r="B10" s="109" t="s">
        <v>5</v>
      </c>
      <c r="C10" s="109" t="s">
        <v>70</v>
      </c>
      <c r="D10" s="109" t="s">
        <v>55</v>
      </c>
      <c r="E10" s="109" t="s">
        <v>47</v>
      </c>
      <c r="F10" s="109" t="s">
        <v>48</v>
      </c>
      <c r="G10" s="109" t="s">
        <v>49</v>
      </c>
      <c r="H10" s="109"/>
      <c r="I10" s="109"/>
      <c r="J10" s="109" t="s">
        <v>49</v>
      </c>
      <c r="K10" s="109"/>
      <c r="L10" s="109"/>
      <c r="M10" s="109" t="s">
        <v>50</v>
      </c>
    </row>
    <row r="11" spans="1:13" s="76" customFormat="1">
      <c r="A11" s="109"/>
      <c r="B11" s="109"/>
      <c r="C11" s="109"/>
      <c r="D11" s="109"/>
      <c r="E11" s="109"/>
      <c r="F11" s="109"/>
      <c r="G11" s="109" t="s">
        <v>23</v>
      </c>
      <c r="H11" s="109"/>
      <c r="I11" s="109"/>
      <c r="J11" s="109" t="s">
        <v>24</v>
      </c>
      <c r="K11" s="109"/>
      <c r="L11" s="109"/>
      <c r="M11" s="109"/>
    </row>
    <row r="12" spans="1:13" s="76" customFormat="1">
      <c r="A12" s="109"/>
      <c r="B12" s="109"/>
      <c r="C12" s="109"/>
      <c r="D12" s="109"/>
      <c r="E12" s="109"/>
      <c r="F12" s="109"/>
      <c r="G12" s="85" t="s">
        <v>51</v>
      </c>
      <c r="H12" s="86" t="s">
        <v>52</v>
      </c>
      <c r="I12" s="78" t="s">
        <v>53</v>
      </c>
      <c r="J12" s="85" t="s">
        <v>51</v>
      </c>
      <c r="K12" s="86" t="s">
        <v>52</v>
      </c>
      <c r="L12" s="78" t="s">
        <v>53</v>
      </c>
      <c r="M12" s="109"/>
    </row>
    <row r="13" spans="1:13" s="76" customFormat="1">
      <c r="A13" s="108" t="s">
        <v>75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</row>
    <row r="14" spans="1:13" s="76" customFormat="1" ht="66">
      <c r="A14" s="67" t="s">
        <v>204</v>
      </c>
      <c r="B14" s="67" t="s">
        <v>205</v>
      </c>
      <c r="C14" s="67" t="s">
        <v>206</v>
      </c>
      <c r="D14" s="67" t="s">
        <v>207</v>
      </c>
      <c r="E14" s="67" t="s">
        <v>208</v>
      </c>
      <c r="F14" s="67" t="s">
        <v>72</v>
      </c>
      <c r="G14" s="67" t="s">
        <v>54</v>
      </c>
      <c r="H14" s="87" t="s">
        <v>103</v>
      </c>
      <c r="I14" s="67" t="s">
        <v>234</v>
      </c>
      <c r="J14" s="88" t="s">
        <v>54</v>
      </c>
      <c r="K14" s="87" t="s">
        <v>104</v>
      </c>
      <c r="L14" s="67" t="s">
        <v>235</v>
      </c>
      <c r="M14" s="88"/>
    </row>
    <row r="15" spans="1:13" s="76" customFormat="1" ht="49.5">
      <c r="A15" s="67" t="s">
        <v>209</v>
      </c>
      <c r="B15" s="67" t="s">
        <v>210</v>
      </c>
      <c r="C15" s="67" t="s">
        <v>211</v>
      </c>
      <c r="D15" s="67" t="s">
        <v>212</v>
      </c>
      <c r="E15" s="67" t="s">
        <v>213</v>
      </c>
      <c r="F15" s="67" t="s">
        <v>72</v>
      </c>
      <c r="G15" s="67" t="s">
        <v>54</v>
      </c>
      <c r="H15" s="87" t="s">
        <v>103</v>
      </c>
      <c r="I15" s="67" t="s">
        <v>234</v>
      </c>
      <c r="J15" s="88" t="s">
        <v>54</v>
      </c>
      <c r="K15" s="87" t="s">
        <v>104</v>
      </c>
      <c r="L15" s="67" t="s">
        <v>235</v>
      </c>
      <c r="M15" s="88"/>
    </row>
    <row r="16" spans="1:13" s="76" customFormat="1" ht="33">
      <c r="A16" s="67" t="s">
        <v>214</v>
      </c>
      <c r="B16" s="67" t="s">
        <v>215</v>
      </c>
      <c r="C16" s="67" t="s">
        <v>216</v>
      </c>
      <c r="D16" s="67" t="s">
        <v>217</v>
      </c>
      <c r="E16" s="67" t="s">
        <v>218</v>
      </c>
      <c r="F16" s="67" t="s">
        <v>72</v>
      </c>
      <c r="G16" s="67" t="s">
        <v>54</v>
      </c>
      <c r="H16" s="87" t="s">
        <v>103</v>
      </c>
      <c r="I16" s="67" t="s">
        <v>234</v>
      </c>
      <c r="J16" s="88" t="s">
        <v>54</v>
      </c>
      <c r="K16" s="87" t="s">
        <v>104</v>
      </c>
      <c r="L16" s="67" t="s">
        <v>235</v>
      </c>
      <c r="M16" s="88"/>
    </row>
    <row r="17" spans="1:13" s="76" customFormat="1" ht="66">
      <c r="A17" s="67" t="s">
        <v>236</v>
      </c>
      <c r="B17" s="67" t="s">
        <v>237</v>
      </c>
      <c r="C17" s="67" t="s">
        <v>238</v>
      </c>
      <c r="D17" s="67" t="s">
        <v>239</v>
      </c>
      <c r="E17" s="67" t="s">
        <v>240</v>
      </c>
      <c r="F17" s="67" t="s">
        <v>72</v>
      </c>
      <c r="G17" s="67" t="s">
        <v>54</v>
      </c>
      <c r="H17" s="87"/>
      <c r="I17" s="67" t="s">
        <v>234</v>
      </c>
      <c r="J17" s="88"/>
      <c r="K17" s="87"/>
      <c r="L17" s="67" t="s">
        <v>235</v>
      </c>
      <c r="M17" s="88"/>
    </row>
    <row r="18" spans="1:13" s="76" customFormat="1" ht="49.5">
      <c r="A18" s="67" t="s">
        <v>241</v>
      </c>
      <c r="B18" s="67" t="s">
        <v>242</v>
      </c>
      <c r="C18" s="67" t="s">
        <v>243</v>
      </c>
      <c r="D18" s="67" t="s">
        <v>244</v>
      </c>
      <c r="E18" s="67" t="s">
        <v>245</v>
      </c>
      <c r="F18" s="67" t="s">
        <v>72</v>
      </c>
      <c r="G18" s="67" t="s">
        <v>54</v>
      </c>
      <c r="H18" s="87"/>
      <c r="I18" s="67" t="s">
        <v>234</v>
      </c>
      <c r="J18" s="88"/>
      <c r="K18" s="87"/>
      <c r="L18" s="67" t="s">
        <v>235</v>
      </c>
      <c r="M18" s="88"/>
    </row>
    <row r="19" spans="1:13" s="76" customFormat="1">
      <c r="A19" s="108" t="s">
        <v>76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</row>
    <row r="20" spans="1:13" s="76" customFormat="1" ht="66">
      <c r="A20" s="67" t="s">
        <v>219</v>
      </c>
      <c r="B20" s="67" t="s">
        <v>220</v>
      </c>
      <c r="C20" s="67" t="s">
        <v>221</v>
      </c>
      <c r="D20" s="67" t="s">
        <v>222</v>
      </c>
      <c r="E20" s="67" t="s">
        <v>223</v>
      </c>
      <c r="F20" s="67" t="s">
        <v>72</v>
      </c>
      <c r="G20" s="67" t="s">
        <v>54</v>
      </c>
      <c r="H20" s="87" t="s">
        <v>103</v>
      </c>
      <c r="I20" s="67" t="s">
        <v>234</v>
      </c>
      <c r="J20" s="88" t="s">
        <v>54</v>
      </c>
      <c r="K20" s="87" t="s">
        <v>104</v>
      </c>
      <c r="L20" s="67" t="s">
        <v>235</v>
      </c>
      <c r="M20" s="88"/>
    </row>
    <row r="21" spans="1:13" s="76" customFormat="1" ht="49.5">
      <c r="A21" s="67" t="s">
        <v>224</v>
      </c>
      <c r="B21" s="67" t="s">
        <v>225</v>
      </c>
      <c r="C21" s="67" t="s">
        <v>226</v>
      </c>
      <c r="D21" s="67" t="s">
        <v>227</v>
      </c>
      <c r="E21" s="67" t="s">
        <v>228</v>
      </c>
      <c r="F21" s="67" t="s">
        <v>72</v>
      </c>
      <c r="G21" s="67" t="s">
        <v>54</v>
      </c>
      <c r="H21" s="87" t="s">
        <v>103</v>
      </c>
      <c r="I21" s="67" t="s">
        <v>234</v>
      </c>
      <c r="J21" s="88" t="s">
        <v>54</v>
      </c>
      <c r="K21" s="87" t="s">
        <v>104</v>
      </c>
      <c r="L21" s="67" t="s">
        <v>235</v>
      </c>
      <c r="M21" s="88"/>
    </row>
    <row r="22" spans="1:13" s="76" customFormat="1" ht="66">
      <c r="A22" s="67" t="s">
        <v>229</v>
      </c>
      <c r="B22" s="67" t="s">
        <v>230</v>
      </c>
      <c r="C22" s="67" t="s">
        <v>231</v>
      </c>
      <c r="D22" s="67" t="s">
        <v>232</v>
      </c>
      <c r="E22" s="67" t="s">
        <v>233</v>
      </c>
      <c r="F22" s="67" t="s">
        <v>72</v>
      </c>
      <c r="G22" s="67" t="s">
        <v>54</v>
      </c>
      <c r="H22" s="87" t="s">
        <v>103</v>
      </c>
      <c r="I22" s="67" t="s">
        <v>234</v>
      </c>
      <c r="J22" s="88" t="s">
        <v>54</v>
      </c>
      <c r="K22" s="87" t="s">
        <v>104</v>
      </c>
      <c r="L22" s="67" t="s">
        <v>235</v>
      </c>
      <c r="M22" s="88"/>
    </row>
    <row r="23" spans="1:13" ht="33">
      <c r="A23" s="67" t="s">
        <v>246</v>
      </c>
      <c r="B23" s="67" t="s">
        <v>119</v>
      </c>
      <c r="C23" s="67" t="s">
        <v>120</v>
      </c>
      <c r="D23" s="67" t="s">
        <v>121</v>
      </c>
      <c r="E23" s="67" t="s">
        <v>122</v>
      </c>
      <c r="F23" s="67" t="s">
        <v>72</v>
      </c>
      <c r="G23" s="67" t="s">
        <v>54</v>
      </c>
      <c r="H23" s="87" t="s">
        <v>103</v>
      </c>
      <c r="I23" s="67" t="s">
        <v>234</v>
      </c>
      <c r="J23" s="88" t="s">
        <v>54</v>
      </c>
      <c r="K23" s="87" t="s">
        <v>104</v>
      </c>
      <c r="L23" s="67" t="s">
        <v>235</v>
      </c>
      <c r="M23" s="88"/>
    </row>
    <row r="24" spans="1:13" ht="49.5">
      <c r="A24" s="67" t="s">
        <v>251</v>
      </c>
      <c r="B24" s="67" t="s">
        <v>247</v>
      </c>
      <c r="C24" s="67" t="s">
        <v>248</v>
      </c>
      <c r="D24" s="67" t="s">
        <v>249</v>
      </c>
      <c r="E24" s="67" t="s">
        <v>250</v>
      </c>
      <c r="F24" s="67" t="s">
        <v>72</v>
      </c>
      <c r="G24" s="67" t="s">
        <v>54</v>
      </c>
      <c r="H24" s="87" t="s">
        <v>103</v>
      </c>
      <c r="I24" s="67" t="s">
        <v>234</v>
      </c>
      <c r="J24" s="88" t="s">
        <v>54</v>
      </c>
      <c r="K24" s="87" t="s">
        <v>104</v>
      </c>
      <c r="L24" s="67" t="s">
        <v>235</v>
      </c>
      <c r="M24" s="67"/>
    </row>
    <row r="25" spans="1:13" ht="49.5">
      <c r="A25" s="67" t="s">
        <v>256</v>
      </c>
      <c r="B25" s="67" t="s">
        <v>252</v>
      </c>
      <c r="C25" s="67" t="s">
        <v>253</v>
      </c>
      <c r="D25" s="67" t="s">
        <v>254</v>
      </c>
      <c r="E25" s="67" t="s">
        <v>255</v>
      </c>
      <c r="F25" s="67" t="s">
        <v>72</v>
      </c>
      <c r="G25" s="67" t="s">
        <v>54</v>
      </c>
      <c r="H25" s="87" t="s">
        <v>103</v>
      </c>
      <c r="I25" s="67" t="s">
        <v>234</v>
      </c>
      <c r="J25" s="88" t="s">
        <v>54</v>
      </c>
      <c r="K25" s="87" t="s">
        <v>104</v>
      </c>
      <c r="L25" s="67" t="s">
        <v>235</v>
      </c>
      <c r="M25" s="67"/>
    </row>
    <row r="26" spans="1:13" ht="33">
      <c r="A26" s="67" t="s">
        <v>261</v>
      </c>
      <c r="B26" s="67" t="s">
        <v>257</v>
      </c>
      <c r="C26" s="67" t="s">
        <v>258</v>
      </c>
      <c r="D26" s="67" t="s">
        <v>259</v>
      </c>
      <c r="E26" s="67" t="s">
        <v>260</v>
      </c>
      <c r="F26" s="67" t="s">
        <v>72</v>
      </c>
      <c r="G26" s="67" t="s">
        <v>54</v>
      </c>
      <c r="H26" s="87" t="s">
        <v>103</v>
      </c>
      <c r="I26" s="67" t="s">
        <v>234</v>
      </c>
      <c r="J26" s="88" t="s">
        <v>54</v>
      </c>
      <c r="K26" s="87" t="s">
        <v>104</v>
      </c>
      <c r="L26" s="67" t="s">
        <v>235</v>
      </c>
      <c r="M26" s="67"/>
    </row>
    <row r="27" spans="1:13" ht="49.5">
      <c r="A27" s="67" t="s">
        <v>266</v>
      </c>
      <c r="B27" s="67" t="s">
        <v>262</v>
      </c>
      <c r="C27" s="67" t="s">
        <v>263</v>
      </c>
      <c r="D27" s="67" t="s">
        <v>264</v>
      </c>
      <c r="E27" s="67" t="s">
        <v>265</v>
      </c>
      <c r="F27" s="67" t="s">
        <v>72</v>
      </c>
      <c r="G27" s="67" t="s">
        <v>54</v>
      </c>
      <c r="H27" s="87" t="s">
        <v>103</v>
      </c>
      <c r="I27" s="67" t="s">
        <v>234</v>
      </c>
      <c r="J27" s="88" t="s">
        <v>54</v>
      </c>
      <c r="K27" s="87" t="s">
        <v>104</v>
      </c>
      <c r="L27" s="67" t="s">
        <v>235</v>
      </c>
      <c r="M27" s="67"/>
    </row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19:M19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20:J27 J14:J18" xr:uid="{60163F01-8EAB-4ED0-BF29-95BF86D75BBA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0607-7A6F-46C4-ADD9-117473BAC7F1}">
  <dimension ref="A1:M24"/>
  <sheetViews>
    <sheetView topLeftCell="A13" workbookViewId="0">
      <selection activeCell="C24" sqref="C24"/>
    </sheetView>
  </sheetViews>
  <sheetFormatPr defaultColWidth="9.140625" defaultRowHeight="16.5"/>
  <cols>
    <col min="1" max="1" width="21.28515625" style="8" bestFit="1" customWidth="1"/>
    <col min="2" max="2" width="31.7109375" style="8" bestFit="1" customWidth="1"/>
    <col min="3" max="3" width="34.28515625" style="8" bestFit="1" customWidth="1"/>
    <col min="4" max="4" width="29" style="8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16" style="8" bestFit="1" customWidth="1"/>
    <col min="11" max="11" width="21.5703125" style="8" bestFit="1" customWidth="1"/>
    <col min="12" max="12" width="22.7109375" style="8" bestFit="1" customWidth="1"/>
    <col min="13" max="13" width="16" style="8" bestFit="1" customWidth="1"/>
    <col min="14" max="16384" width="9.140625" style="8"/>
  </cols>
  <sheetData>
    <row r="1" spans="1:13" s="76" customFormat="1">
      <c r="A1" s="73" t="s">
        <v>41</v>
      </c>
      <c r="B1" s="110" t="s">
        <v>63</v>
      </c>
      <c r="C1" s="110"/>
      <c r="D1" s="110"/>
      <c r="E1" s="110"/>
      <c r="F1" s="110"/>
      <c r="G1" s="74"/>
      <c r="H1" s="75"/>
      <c r="J1" s="74"/>
    </row>
    <row r="2" spans="1:13" s="76" customFormat="1">
      <c r="A2" s="73" t="s">
        <v>42</v>
      </c>
      <c r="B2" s="111" t="s">
        <v>67</v>
      </c>
      <c r="C2" s="111"/>
      <c r="D2" s="111"/>
      <c r="E2" s="111"/>
      <c r="F2" s="111"/>
      <c r="G2" s="74"/>
      <c r="H2" s="75"/>
      <c r="J2" s="74"/>
    </row>
    <row r="3" spans="1:13" s="76" customFormat="1">
      <c r="A3" s="77"/>
      <c r="B3" s="78" t="s">
        <v>15</v>
      </c>
      <c r="C3" s="78" t="s">
        <v>16</v>
      </c>
      <c r="D3" s="78" t="s">
        <v>43</v>
      </c>
      <c r="E3" s="78" t="s">
        <v>68</v>
      </c>
      <c r="F3" s="78" t="s">
        <v>69</v>
      </c>
      <c r="G3" s="74"/>
      <c r="H3" s="75"/>
      <c r="J3" s="74"/>
    </row>
    <row r="4" spans="1:13" s="76" customFormat="1">
      <c r="A4" s="79" t="s">
        <v>44</v>
      </c>
      <c r="B4" s="80">
        <v>10</v>
      </c>
      <c r="C4" s="80">
        <v>0</v>
      </c>
      <c r="D4" s="77">
        <f>COUNTIF(G14:G22,"Untested")</f>
        <v>0</v>
      </c>
      <c r="E4" s="81">
        <f>COUNTIF(G14:G22,"Blocked")</f>
        <v>0</v>
      </c>
      <c r="F4" s="77">
        <v>10</v>
      </c>
      <c r="G4" s="74"/>
      <c r="H4" s="75"/>
      <c r="J4" s="74"/>
    </row>
    <row r="5" spans="1:13" s="76" customFormat="1">
      <c r="A5" s="79" t="s">
        <v>45</v>
      </c>
      <c r="B5" s="80">
        <v>10</v>
      </c>
      <c r="C5" s="80">
        <v>0</v>
      </c>
      <c r="D5" s="77">
        <f>COUNTIF(J14:J22,"Untested")</f>
        <v>0</v>
      </c>
      <c r="E5" s="81">
        <f>COUNTIF(J14:J22,"Blocked")</f>
        <v>0</v>
      </c>
      <c r="F5" s="77">
        <v>10</v>
      </c>
      <c r="G5" s="74"/>
      <c r="H5" s="75"/>
      <c r="J5" s="74"/>
    </row>
    <row r="6" spans="1:13" s="76" customFormat="1">
      <c r="A6" s="82"/>
      <c r="B6" s="83"/>
      <c r="E6" s="84"/>
      <c r="G6" s="74"/>
      <c r="H6" s="75"/>
      <c r="J6" s="74"/>
    </row>
    <row r="7" spans="1:13" s="76" customFormat="1" ht="162" customHeight="1">
      <c r="A7" s="82"/>
      <c r="B7" s="83"/>
      <c r="E7" s="84"/>
      <c r="G7" s="74"/>
      <c r="H7" s="75"/>
      <c r="J7" s="74"/>
    </row>
    <row r="8" spans="1:13" s="76" customFormat="1">
      <c r="A8" s="82"/>
      <c r="B8" s="83"/>
      <c r="E8" s="84"/>
      <c r="G8" s="74"/>
      <c r="H8" s="75"/>
      <c r="J8" s="74"/>
    </row>
    <row r="9" spans="1:13" s="76" customFormat="1" ht="210" customHeight="1">
      <c r="A9" s="82"/>
      <c r="B9" s="83"/>
      <c r="E9" s="84"/>
      <c r="G9" s="74"/>
      <c r="H9" s="75"/>
      <c r="J9" s="74"/>
    </row>
    <row r="10" spans="1:13" s="76" customFormat="1">
      <c r="A10" s="109" t="s">
        <v>46</v>
      </c>
      <c r="B10" s="109" t="s">
        <v>5</v>
      </c>
      <c r="C10" s="109" t="s">
        <v>70</v>
      </c>
      <c r="D10" s="109" t="s">
        <v>55</v>
      </c>
      <c r="E10" s="109" t="s">
        <v>47</v>
      </c>
      <c r="F10" s="109" t="s">
        <v>48</v>
      </c>
      <c r="G10" s="109" t="s">
        <v>49</v>
      </c>
      <c r="H10" s="109"/>
      <c r="I10" s="109"/>
      <c r="J10" s="109" t="s">
        <v>49</v>
      </c>
      <c r="K10" s="109"/>
      <c r="L10" s="109"/>
      <c r="M10" s="109" t="s">
        <v>50</v>
      </c>
    </row>
    <row r="11" spans="1:13" s="76" customFormat="1">
      <c r="A11" s="109"/>
      <c r="B11" s="109"/>
      <c r="C11" s="109"/>
      <c r="D11" s="109"/>
      <c r="E11" s="109"/>
      <c r="F11" s="109"/>
      <c r="G11" s="109" t="s">
        <v>23</v>
      </c>
      <c r="H11" s="109"/>
      <c r="I11" s="109"/>
      <c r="J11" s="109" t="s">
        <v>24</v>
      </c>
      <c r="K11" s="109"/>
      <c r="L11" s="109"/>
      <c r="M11" s="109"/>
    </row>
    <row r="12" spans="1:13" s="76" customFormat="1">
      <c r="A12" s="109"/>
      <c r="B12" s="109"/>
      <c r="C12" s="109"/>
      <c r="D12" s="109"/>
      <c r="E12" s="109"/>
      <c r="F12" s="109"/>
      <c r="G12" s="85" t="s">
        <v>51</v>
      </c>
      <c r="H12" s="86" t="s">
        <v>52</v>
      </c>
      <c r="I12" s="78" t="s">
        <v>53</v>
      </c>
      <c r="J12" s="85" t="s">
        <v>51</v>
      </c>
      <c r="K12" s="86" t="s">
        <v>52</v>
      </c>
      <c r="L12" s="78" t="s">
        <v>53</v>
      </c>
      <c r="M12" s="109"/>
    </row>
    <row r="13" spans="1:13" s="76" customFormat="1">
      <c r="A13" s="108" t="s">
        <v>126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</row>
    <row r="14" spans="1:13" s="76" customFormat="1" ht="49.5">
      <c r="A14" s="67" t="s">
        <v>77</v>
      </c>
      <c r="B14" s="67" t="s">
        <v>166</v>
      </c>
      <c r="C14" s="67" t="s">
        <v>167</v>
      </c>
      <c r="D14" s="67" t="s">
        <v>168</v>
      </c>
      <c r="E14" s="67" t="s">
        <v>169</v>
      </c>
      <c r="F14" s="67" t="s">
        <v>72</v>
      </c>
      <c r="G14" s="67" t="s">
        <v>54</v>
      </c>
      <c r="H14" s="87" t="s">
        <v>103</v>
      </c>
      <c r="I14" s="67" t="s">
        <v>73</v>
      </c>
      <c r="J14" s="88" t="s">
        <v>54</v>
      </c>
      <c r="K14" s="87" t="s">
        <v>104</v>
      </c>
      <c r="L14" s="67" t="s">
        <v>102</v>
      </c>
      <c r="M14" s="88"/>
    </row>
    <row r="15" spans="1:13" s="76" customFormat="1" ht="49.5">
      <c r="A15" s="67" t="s">
        <v>81</v>
      </c>
      <c r="B15" s="67" t="s">
        <v>170</v>
      </c>
      <c r="C15" s="67" t="s">
        <v>171</v>
      </c>
      <c r="D15" s="67" t="s">
        <v>172</v>
      </c>
      <c r="E15" s="67" t="s">
        <v>173</v>
      </c>
      <c r="F15" s="67" t="s">
        <v>72</v>
      </c>
      <c r="G15" s="67" t="s">
        <v>54</v>
      </c>
      <c r="H15" s="87" t="s">
        <v>103</v>
      </c>
      <c r="I15" s="67" t="s">
        <v>73</v>
      </c>
      <c r="J15" s="88" t="s">
        <v>54</v>
      </c>
      <c r="K15" s="87" t="s">
        <v>104</v>
      </c>
      <c r="L15" s="67" t="s">
        <v>102</v>
      </c>
      <c r="M15" s="88"/>
    </row>
    <row r="16" spans="1:13" s="76" customFormat="1" ht="33">
      <c r="A16" s="67" t="s">
        <v>84</v>
      </c>
      <c r="B16" s="67" t="s">
        <v>174</v>
      </c>
      <c r="C16" s="67" t="s">
        <v>175</v>
      </c>
      <c r="D16" s="67" t="s">
        <v>176</v>
      </c>
      <c r="E16" s="67" t="s">
        <v>177</v>
      </c>
      <c r="F16" s="67" t="s">
        <v>72</v>
      </c>
      <c r="G16" s="67" t="s">
        <v>54</v>
      </c>
      <c r="H16" s="87" t="s">
        <v>103</v>
      </c>
      <c r="I16" s="67" t="s">
        <v>73</v>
      </c>
      <c r="J16" s="88" t="s">
        <v>54</v>
      </c>
      <c r="K16" s="87" t="s">
        <v>104</v>
      </c>
      <c r="L16" s="67" t="s">
        <v>102</v>
      </c>
      <c r="M16" s="88"/>
    </row>
    <row r="17" spans="1:13" s="76" customFormat="1" ht="33">
      <c r="A17" s="67" t="s">
        <v>89</v>
      </c>
      <c r="B17" s="67" t="s">
        <v>178</v>
      </c>
      <c r="C17" s="67" t="s">
        <v>179</v>
      </c>
      <c r="D17" s="67" t="s">
        <v>172</v>
      </c>
      <c r="E17" s="67" t="s">
        <v>180</v>
      </c>
      <c r="F17" s="67" t="s">
        <v>72</v>
      </c>
      <c r="G17" s="67" t="s">
        <v>54</v>
      </c>
      <c r="H17" s="87" t="s">
        <v>103</v>
      </c>
      <c r="I17" s="67" t="s">
        <v>73</v>
      </c>
      <c r="J17" s="88" t="s">
        <v>54</v>
      </c>
      <c r="K17" s="87" t="s">
        <v>104</v>
      </c>
      <c r="L17" s="67" t="s">
        <v>102</v>
      </c>
      <c r="M17" s="88"/>
    </row>
    <row r="18" spans="1:13" s="76" customFormat="1">
      <c r="A18" s="108" t="s">
        <v>125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</row>
    <row r="19" spans="1:13" s="76" customFormat="1" ht="33">
      <c r="A19" s="67" t="s">
        <v>105</v>
      </c>
      <c r="B19" s="67" t="s">
        <v>181</v>
      </c>
      <c r="C19" s="67" t="s">
        <v>182</v>
      </c>
      <c r="D19" s="67" t="s">
        <v>183</v>
      </c>
      <c r="E19" s="67" t="s">
        <v>184</v>
      </c>
      <c r="F19" s="67" t="s">
        <v>72</v>
      </c>
      <c r="G19" s="67" t="s">
        <v>54</v>
      </c>
      <c r="H19" s="87" t="s">
        <v>103</v>
      </c>
      <c r="I19" s="67" t="s">
        <v>73</v>
      </c>
      <c r="J19" s="88" t="s">
        <v>54</v>
      </c>
      <c r="K19" s="87" t="s">
        <v>104</v>
      </c>
      <c r="L19" s="67" t="s">
        <v>74</v>
      </c>
      <c r="M19" s="88"/>
    </row>
    <row r="20" spans="1:13" s="76" customFormat="1" ht="33">
      <c r="A20" s="67" t="s">
        <v>109</v>
      </c>
      <c r="B20" s="67" t="s">
        <v>185</v>
      </c>
      <c r="C20" s="67" t="s">
        <v>186</v>
      </c>
      <c r="D20" s="67" t="s">
        <v>187</v>
      </c>
      <c r="E20" s="67" t="s">
        <v>188</v>
      </c>
      <c r="F20" s="67" t="s">
        <v>72</v>
      </c>
      <c r="G20" s="67" t="s">
        <v>54</v>
      </c>
      <c r="H20" s="87" t="s">
        <v>103</v>
      </c>
      <c r="I20" s="67" t="s">
        <v>73</v>
      </c>
      <c r="J20" s="88" t="s">
        <v>54</v>
      </c>
      <c r="K20" s="87" t="s">
        <v>104</v>
      </c>
      <c r="L20" s="67" t="s">
        <v>74</v>
      </c>
      <c r="M20" s="88"/>
    </row>
    <row r="21" spans="1:13" s="76" customFormat="1" ht="49.5">
      <c r="A21" s="67" t="s">
        <v>113</v>
      </c>
      <c r="B21" s="67" t="s">
        <v>189</v>
      </c>
      <c r="C21" s="67" t="s">
        <v>190</v>
      </c>
      <c r="D21" s="67" t="s">
        <v>71</v>
      </c>
      <c r="E21" s="67" t="s">
        <v>203</v>
      </c>
      <c r="F21" s="67" t="s">
        <v>72</v>
      </c>
      <c r="G21" s="67" t="s">
        <v>54</v>
      </c>
      <c r="H21" s="87" t="s">
        <v>103</v>
      </c>
      <c r="I21" s="67" t="s">
        <v>73</v>
      </c>
      <c r="J21" s="88" t="s">
        <v>54</v>
      </c>
      <c r="K21" s="87" t="s">
        <v>104</v>
      </c>
      <c r="L21" s="67" t="s">
        <v>74</v>
      </c>
      <c r="M21" s="88"/>
    </row>
    <row r="22" spans="1:13" s="76" customFormat="1" ht="33">
      <c r="A22" s="67" t="s">
        <v>118</v>
      </c>
      <c r="B22" s="67" t="s">
        <v>191</v>
      </c>
      <c r="C22" s="67" t="s">
        <v>192</v>
      </c>
      <c r="D22" s="67" t="s">
        <v>193</v>
      </c>
      <c r="E22" s="67" t="s">
        <v>194</v>
      </c>
      <c r="F22" s="67" t="s">
        <v>72</v>
      </c>
      <c r="G22" s="67" t="s">
        <v>54</v>
      </c>
      <c r="H22" s="87" t="s">
        <v>103</v>
      </c>
      <c r="I22" s="67" t="s">
        <v>73</v>
      </c>
      <c r="J22" s="88" t="s">
        <v>54</v>
      </c>
      <c r="K22" s="87" t="s">
        <v>104</v>
      </c>
      <c r="L22" s="67" t="s">
        <v>74</v>
      </c>
      <c r="M22" s="88"/>
    </row>
    <row r="23" spans="1:13" ht="33">
      <c r="A23" s="67" t="s">
        <v>137</v>
      </c>
      <c r="B23" s="67" t="s">
        <v>195</v>
      </c>
      <c r="C23" s="67" t="s">
        <v>196</v>
      </c>
      <c r="D23" s="67" t="s">
        <v>197</v>
      </c>
      <c r="E23" s="67" t="s">
        <v>198</v>
      </c>
      <c r="F23" s="67" t="s">
        <v>72</v>
      </c>
      <c r="G23" s="67" t="s">
        <v>54</v>
      </c>
      <c r="H23" s="87" t="s">
        <v>103</v>
      </c>
      <c r="I23" s="67" t="s">
        <v>73</v>
      </c>
      <c r="J23" s="88" t="s">
        <v>54</v>
      </c>
      <c r="K23" s="87" t="s">
        <v>104</v>
      </c>
      <c r="L23" s="67" t="s">
        <v>74</v>
      </c>
      <c r="M23" s="67"/>
    </row>
    <row r="24" spans="1:13" ht="33">
      <c r="A24" s="67" t="s">
        <v>142</v>
      </c>
      <c r="B24" s="67" t="s">
        <v>199</v>
      </c>
      <c r="C24" s="67" t="s">
        <v>200</v>
      </c>
      <c r="D24" s="67" t="s">
        <v>201</v>
      </c>
      <c r="E24" s="67" t="s">
        <v>202</v>
      </c>
      <c r="F24" s="67" t="s">
        <v>72</v>
      </c>
      <c r="G24" s="67" t="s">
        <v>54</v>
      </c>
      <c r="H24" s="87" t="s">
        <v>103</v>
      </c>
      <c r="I24" s="67" t="s">
        <v>73</v>
      </c>
      <c r="J24" s="88" t="s">
        <v>54</v>
      </c>
      <c r="K24" s="87" t="s">
        <v>104</v>
      </c>
      <c r="L24" s="67" t="s">
        <v>74</v>
      </c>
      <c r="M24" s="67"/>
    </row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18:M18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14:J17 J19:J24" xr:uid="{9A44DC50-DD9A-47E2-841E-5558DBCBB36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2215-BC61-428B-8654-8D75635928D6}">
  <dimension ref="A1:N24"/>
  <sheetViews>
    <sheetView topLeftCell="A10" zoomScale="70" zoomScaleNormal="70" workbookViewId="0">
      <selection activeCell="E31" sqref="A1:XFD1048576"/>
    </sheetView>
  </sheetViews>
  <sheetFormatPr defaultColWidth="9.140625" defaultRowHeight="16.5"/>
  <cols>
    <col min="1" max="1" width="21.28515625" style="8" bestFit="1" customWidth="1"/>
    <col min="2" max="2" width="31.7109375" style="8" bestFit="1" customWidth="1"/>
    <col min="3" max="3" width="34.28515625" style="8" bestFit="1" customWidth="1"/>
    <col min="4" max="4" width="29" style="8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16" style="8" bestFit="1" customWidth="1"/>
    <col min="11" max="11" width="21.5703125" style="8" bestFit="1" customWidth="1"/>
    <col min="12" max="12" width="22.7109375" style="8" bestFit="1" customWidth="1"/>
    <col min="13" max="13" width="16" style="8" bestFit="1" customWidth="1"/>
    <col min="14" max="16384" width="9.140625" style="8"/>
  </cols>
  <sheetData>
    <row r="1" spans="1:13" s="76" customFormat="1">
      <c r="A1" s="73" t="s">
        <v>41</v>
      </c>
      <c r="B1" s="110" t="s">
        <v>63</v>
      </c>
      <c r="C1" s="110"/>
      <c r="D1" s="110"/>
      <c r="E1" s="110"/>
      <c r="F1" s="110"/>
      <c r="G1" s="74"/>
      <c r="H1" s="75"/>
      <c r="J1" s="74"/>
    </row>
    <row r="2" spans="1:13" s="76" customFormat="1">
      <c r="A2" s="73" t="s">
        <v>42</v>
      </c>
      <c r="B2" s="111" t="s">
        <v>66</v>
      </c>
      <c r="C2" s="111"/>
      <c r="D2" s="111"/>
      <c r="E2" s="111"/>
      <c r="F2" s="111"/>
      <c r="G2" s="74"/>
      <c r="H2" s="75"/>
      <c r="J2" s="74"/>
    </row>
    <row r="3" spans="1:13" s="76" customFormat="1">
      <c r="A3" s="77"/>
      <c r="B3" s="78" t="s">
        <v>15</v>
      </c>
      <c r="C3" s="78" t="s">
        <v>16</v>
      </c>
      <c r="D3" s="78" t="s">
        <v>43</v>
      </c>
      <c r="E3" s="78" t="s">
        <v>68</v>
      </c>
      <c r="F3" s="78" t="s">
        <v>69</v>
      </c>
      <c r="G3" s="74"/>
      <c r="H3" s="75"/>
      <c r="J3" s="74"/>
    </row>
    <row r="4" spans="1:13" s="76" customFormat="1">
      <c r="A4" s="79" t="s">
        <v>44</v>
      </c>
      <c r="B4" s="80">
        <v>10</v>
      </c>
      <c r="C4" s="80">
        <v>0</v>
      </c>
      <c r="D4" s="77">
        <f>COUNTIF(G14:G21,"Untested")</f>
        <v>0</v>
      </c>
      <c r="E4" s="81">
        <f>COUNTIF(G14:G21,"Blocked")</f>
        <v>0</v>
      </c>
      <c r="F4" s="77">
        <v>10</v>
      </c>
      <c r="G4" s="74"/>
      <c r="H4" s="75"/>
      <c r="J4" s="74"/>
    </row>
    <row r="5" spans="1:13" s="76" customFormat="1">
      <c r="A5" s="79" t="s">
        <v>45</v>
      </c>
      <c r="B5" s="80">
        <v>10</v>
      </c>
      <c r="C5" s="80">
        <v>0</v>
      </c>
      <c r="D5" s="77">
        <f>COUNTIF(J14:J21,"Untested")</f>
        <v>0</v>
      </c>
      <c r="E5" s="81">
        <f>COUNTIF(J14:J21,"Blocked")</f>
        <v>0</v>
      </c>
      <c r="F5" s="77">
        <v>10</v>
      </c>
      <c r="G5" s="74"/>
      <c r="H5" s="75"/>
      <c r="J5" s="74"/>
    </row>
    <row r="6" spans="1:13" s="76" customFormat="1">
      <c r="A6" s="82"/>
      <c r="B6" s="83"/>
      <c r="E6" s="84"/>
      <c r="G6" s="74"/>
      <c r="H6" s="75"/>
      <c r="J6" s="74"/>
    </row>
    <row r="7" spans="1:13" s="76" customFormat="1" ht="162" customHeight="1">
      <c r="A7" s="82"/>
      <c r="B7" s="83"/>
      <c r="E7" s="84"/>
      <c r="G7" s="74"/>
      <c r="H7" s="75"/>
      <c r="J7" s="74"/>
    </row>
    <row r="8" spans="1:13" s="76" customFormat="1">
      <c r="A8" s="82"/>
      <c r="B8" s="83"/>
      <c r="E8" s="84"/>
      <c r="G8" s="74"/>
      <c r="H8" s="75"/>
      <c r="J8" s="74"/>
    </row>
    <row r="9" spans="1:13" s="76" customFormat="1" ht="210" customHeight="1">
      <c r="A9" s="82"/>
      <c r="B9" s="83"/>
      <c r="E9" s="84"/>
      <c r="G9" s="74"/>
      <c r="H9" s="75"/>
      <c r="J9" s="74"/>
    </row>
    <row r="10" spans="1:13" s="76" customFormat="1">
      <c r="A10" s="109" t="s">
        <v>46</v>
      </c>
      <c r="B10" s="109" t="s">
        <v>5</v>
      </c>
      <c r="C10" s="109" t="s">
        <v>70</v>
      </c>
      <c r="D10" s="109" t="s">
        <v>55</v>
      </c>
      <c r="E10" s="109" t="s">
        <v>47</v>
      </c>
      <c r="F10" s="109" t="s">
        <v>48</v>
      </c>
      <c r="G10" s="109" t="s">
        <v>49</v>
      </c>
      <c r="H10" s="109"/>
      <c r="I10" s="109"/>
      <c r="J10" s="109" t="s">
        <v>49</v>
      </c>
      <c r="K10" s="109"/>
      <c r="L10" s="109"/>
      <c r="M10" s="109" t="s">
        <v>50</v>
      </c>
    </row>
    <row r="11" spans="1:13" s="76" customFormat="1">
      <c r="A11" s="109"/>
      <c r="B11" s="109"/>
      <c r="C11" s="109"/>
      <c r="D11" s="109"/>
      <c r="E11" s="109"/>
      <c r="F11" s="109"/>
      <c r="G11" s="109" t="s">
        <v>23</v>
      </c>
      <c r="H11" s="109"/>
      <c r="I11" s="109"/>
      <c r="J11" s="109" t="s">
        <v>24</v>
      </c>
      <c r="K11" s="109"/>
      <c r="L11" s="109"/>
      <c r="M11" s="109"/>
    </row>
    <row r="12" spans="1:13" s="76" customFormat="1">
      <c r="A12" s="109"/>
      <c r="B12" s="109"/>
      <c r="C12" s="109"/>
      <c r="D12" s="109"/>
      <c r="E12" s="109"/>
      <c r="F12" s="109"/>
      <c r="G12" s="85" t="s">
        <v>51</v>
      </c>
      <c r="H12" s="86" t="s">
        <v>52</v>
      </c>
      <c r="I12" s="78" t="s">
        <v>53</v>
      </c>
      <c r="J12" s="85" t="s">
        <v>51</v>
      </c>
      <c r="K12" s="86" t="s">
        <v>52</v>
      </c>
      <c r="L12" s="78" t="s">
        <v>53</v>
      </c>
      <c r="M12" s="109"/>
    </row>
    <row r="13" spans="1:13" s="76" customFormat="1">
      <c r="A13" s="108" t="s">
        <v>123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</row>
    <row r="14" spans="1:13" s="76" customFormat="1" ht="49.5">
      <c r="A14" s="67" t="s">
        <v>77</v>
      </c>
      <c r="B14" s="67" t="s">
        <v>127</v>
      </c>
      <c r="C14" s="67" t="s">
        <v>128</v>
      </c>
      <c r="D14" s="67" t="s">
        <v>129</v>
      </c>
      <c r="E14" s="67" t="s">
        <v>130</v>
      </c>
      <c r="F14" s="67" t="s">
        <v>72</v>
      </c>
      <c r="G14" s="67" t="s">
        <v>54</v>
      </c>
      <c r="H14" s="87" t="s">
        <v>103</v>
      </c>
      <c r="I14" s="67" t="s">
        <v>73</v>
      </c>
      <c r="J14" s="88" t="s">
        <v>54</v>
      </c>
      <c r="K14" s="87" t="s">
        <v>104</v>
      </c>
      <c r="L14" s="67" t="s">
        <v>102</v>
      </c>
      <c r="M14" s="88"/>
    </row>
    <row r="15" spans="1:13" s="76" customFormat="1">
      <c r="A15" s="67" t="s">
        <v>81</v>
      </c>
      <c r="B15" s="67" t="s">
        <v>131</v>
      </c>
      <c r="C15" s="67" t="s">
        <v>132</v>
      </c>
      <c r="D15" s="67" t="s">
        <v>71</v>
      </c>
      <c r="E15" s="67" t="s">
        <v>133</v>
      </c>
      <c r="F15" s="67" t="s">
        <v>72</v>
      </c>
      <c r="G15" s="67" t="s">
        <v>54</v>
      </c>
      <c r="H15" s="87" t="s">
        <v>103</v>
      </c>
      <c r="I15" s="67" t="s">
        <v>73</v>
      </c>
      <c r="J15" s="88" t="s">
        <v>54</v>
      </c>
      <c r="K15" s="87" t="s">
        <v>104</v>
      </c>
      <c r="L15" s="67" t="s">
        <v>102</v>
      </c>
      <c r="M15" s="88"/>
    </row>
    <row r="16" spans="1:13" s="76" customFormat="1">
      <c r="A16" s="67" t="s">
        <v>84</v>
      </c>
      <c r="B16" s="67" t="s">
        <v>134</v>
      </c>
      <c r="C16" s="67" t="s">
        <v>135</v>
      </c>
      <c r="D16" s="67" t="s">
        <v>71</v>
      </c>
      <c r="E16" s="67" t="s">
        <v>136</v>
      </c>
      <c r="F16" s="67" t="s">
        <v>72</v>
      </c>
      <c r="G16" s="67" t="s">
        <v>54</v>
      </c>
      <c r="H16" s="87" t="s">
        <v>103</v>
      </c>
      <c r="I16" s="67" t="s">
        <v>73</v>
      </c>
      <c r="J16" s="88" t="s">
        <v>54</v>
      </c>
      <c r="K16" s="87" t="s">
        <v>104</v>
      </c>
      <c r="L16" s="67" t="s">
        <v>102</v>
      </c>
      <c r="M16" s="88"/>
    </row>
    <row r="17" spans="1:14" s="76" customFormat="1">
      <c r="A17" s="108" t="s">
        <v>124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</row>
    <row r="18" spans="1:14" s="76" customFormat="1" ht="33">
      <c r="A18" s="67" t="s">
        <v>105</v>
      </c>
      <c r="B18" s="67" t="s">
        <v>138</v>
      </c>
      <c r="C18" s="67" t="s">
        <v>139</v>
      </c>
      <c r="D18" s="67" t="s">
        <v>140</v>
      </c>
      <c r="E18" s="67" t="s">
        <v>141</v>
      </c>
      <c r="F18" s="67" t="s">
        <v>72</v>
      </c>
      <c r="G18" s="67" t="s">
        <v>54</v>
      </c>
      <c r="H18" s="87" t="s">
        <v>103</v>
      </c>
      <c r="I18" s="67" t="s">
        <v>73</v>
      </c>
      <c r="J18" s="88" t="s">
        <v>54</v>
      </c>
      <c r="K18" s="87" t="s">
        <v>104</v>
      </c>
      <c r="L18" s="67" t="s">
        <v>74</v>
      </c>
      <c r="M18" s="88"/>
    </row>
    <row r="19" spans="1:14" s="76" customFormat="1" ht="33">
      <c r="A19" s="67" t="s">
        <v>109</v>
      </c>
      <c r="B19" s="67" t="s">
        <v>143</v>
      </c>
      <c r="C19" s="67" t="s">
        <v>144</v>
      </c>
      <c r="D19" s="67" t="s">
        <v>145</v>
      </c>
      <c r="E19" s="67" t="s">
        <v>164</v>
      </c>
      <c r="F19" s="67" t="s">
        <v>72</v>
      </c>
      <c r="G19" s="67" t="s">
        <v>54</v>
      </c>
      <c r="H19" s="87" t="s">
        <v>103</v>
      </c>
      <c r="I19" s="67" t="s">
        <v>73</v>
      </c>
      <c r="J19" s="88" t="s">
        <v>54</v>
      </c>
      <c r="K19" s="87" t="s">
        <v>104</v>
      </c>
      <c r="L19" s="67" t="s">
        <v>74</v>
      </c>
      <c r="M19" s="88"/>
    </row>
    <row r="20" spans="1:14" s="76" customFormat="1" ht="33">
      <c r="A20" s="67" t="s">
        <v>113</v>
      </c>
      <c r="B20" s="67" t="s">
        <v>147</v>
      </c>
      <c r="C20" s="67" t="s">
        <v>148</v>
      </c>
      <c r="D20" s="67" t="s">
        <v>149</v>
      </c>
      <c r="E20" s="67" t="s">
        <v>165</v>
      </c>
      <c r="F20" s="67" t="s">
        <v>72</v>
      </c>
      <c r="G20" s="67" t="s">
        <v>54</v>
      </c>
      <c r="H20" s="87" t="s">
        <v>103</v>
      </c>
      <c r="I20" s="67" t="s">
        <v>73</v>
      </c>
      <c r="J20" s="88" t="s">
        <v>54</v>
      </c>
      <c r="K20" s="87" t="s">
        <v>104</v>
      </c>
      <c r="L20" s="67" t="s">
        <v>74</v>
      </c>
      <c r="M20" s="88"/>
      <c r="N20" s="8"/>
    </row>
    <row r="21" spans="1:14" s="76" customFormat="1" ht="33">
      <c r="A21" s="67" t="s">
        <v>118</v>
      </c>
      <c r="B21" s="67" t="s">
        <v>150</v>
      </c>
      <c r="C21" s="67" t="s">
        <v>151</v>
      </c>
      <c r="D21" s="67" t="s">
        <v>152</v>
      </c>
      <c r="E21" s="67" t="s">
        <v>153</v>
      </c>
      <c r="F21" s="67" t="s">
        <v>72</v>
      </c>
      <c r="G21" s="67" t="s">
        <v>54</v>
      </c>
      <c r="H21" s="87" t="s">
        <v>103</v>
      </c>
      <c r="I21" s="67" t="s">
        <v>73</v>
      </c>
      <c r="J21" s="88" t="s">
        <v>54</v>
      </c>
      <c r="K21" s="87" t="s">
        <v>104</v>
      </c>
      <c r="L21" s="67" t="s">
        <v>74</v>
      </c>
      <c r="M21" s="88"/>
      <c r="N21" s="8"/>
    </row>
    <row r="22" spans="1:14" s="76" customFormat="1" ht="33">
      <c r="A22" s="67" t="s">
        <v>137</v>
      </c>
      <c r="B22" s="67" t="s">
        <v>154</v>
      </c>
      <c r="C22" s="67" t="s">
        <v>155</v>
      </c>
      <c r="D22" s="67" t="s">
        <v>71</v>
      </c>
      <c r="E22" s="67" t="s">
        <v>156</v>
      </c>
      <c r="F22" s="67" t="s">
        <v>72</v>
      </c>
      <c r="G22" s="67" t="s">
        <v>54</v>
      </c>
      <c r="H22" s="87" t="s">
        <v>103</v>
      </c>
      <c r="I22" s="67" t="s">
        <v>73</v>
      </c>
      <c r="J22" s="88" t="s">
        <v>54</v>
      </c>
      <c r="K22" s="87" t="s">
        <v>104</v>
      </c>
      <c r="L22" s="67" t="s">
        <v>74</v>
      </c>
      <c r="M22" s="67"/>
      <c r="N22" s="8"/>
    </row>
    <row r="23" spans="1:14" ht="33">
      <c r="A23" s="67" t="s">
        <v>142</v>
      </c>
      <c r="B23" s="67" t="s">
        <v>157</v>
      </c>
      <c r="C23" s="67" t="s">
        <v>158</v>
      </c>
      <c r="D23" s="67" t="s">
        <v>159</v>
      </c>
      <c r="E23" s="67" t="s">
        <v>160</v>
      </c>
      <c r="F23" s="67" t="s">
        <v>72</v>
      </c>
      <c r="G23" s="67" t="s">
        <v>54</v>
      </c>
      <c r="H23" s="87" t="s">
        <v>103</v>
      </c>
      <c r="I23" s="67" t="s">
        <v>73</v>
      </c>
      <c r="J23" s="88" t="s">
        <v>54</v>
      </c>
      <c r="K23" s="87" t="s">
        <v>104</v>
      </c>
      <c r="L23" s="67" t="s">
        <v>74</v>
      </c>
      <c r="M23" s="67"/>
    </row>
    <row r="24" spans="1:14" ht="33">
      <c r="A24" s="67" t="s">
        <v>146</v>
      </c>
      <c r="B24" s="67" t="s">
        <v>161</v>
      </c>
      <c r="C24" s="67" t="s">
        <v>162</v>
      </c>
      <c r="D24" s="67" t="s">
        <v>71</v>
      </c>
      <c r="E24" s="67" t="s">
        <v>163</v>
      </c>
      <c r="F24" s="67" t="s">
        <v>72</v>
      </c>
      <c r="G24" s="67" t="s">
        <v>54</v>
      </c>
      <c r="H24" s="87" t="s">
        <v>103</v>
      </c>
      <c r="I24" s="67" t="s">
        <v>73</v>
      </c>
      <c r="J24" s="88" t="s">
        <v>54</v>
      </c>
      <c r="K24" s="87" t="s">
        <v>104</v>
      </c>
      <c r="L24" s="67" t="s">
        <v>74</v>
      </c>
      <c r="M24" s="67"/>
    </row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17:M17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14:J16 J18:J24" xr:uid="{783A9801-71B0-482C-917D-6C4B52347A65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6CD9-F7CE-4A97-AE1D-240AD46A42DE}">
  <dimension ref="A1:M25"/>
  <sheetViews>
    <sheetView topLeftCell="A10" workbookViewId="0">
      <selection activeCell="C29" sqref="A1:XFD1048576"/>
    </sheetView>
  </sheetViews>
  <sheetFormatPr defaultColWidth="9.140625" defaultRowHeight="16.5"/>
  <cols>
    <col min="1" max="1" width="21.28515625" style="8" bestFit="1" customWidth="1"/>
    <col min="2" max="2" width="31.7109375" style="8" bestFit="1" customWidth="1"/>
    <col min="3" max="3" width="34.28515625" style="8" bestFit="1" customWidth="1"/>
    <col min="4" max="4" width="29" style="8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16" style="8" bestFit="1" customWidth="1"/>
    <col min="11" max="11" width="21.5703125" style="8" bestFit="1" customWidth="1"/>
    <col min="12" max="12" width="22.7109375" style="8" bestFit="1" customWidth="1"/>
    <col min="13" max="13" width="16" style="8" bestFit="1" customWidth="1"/>
    <col min="14" max="16384" width="9.140625" style="8"/>
  </cols>
  <sheetData>
    <row r="1" spans="1:13" s="76" customFormat="1">
      <c r="A1" s="73" t="s">
        <v>41</v>
      </c>
      <c r="B1" s="110" t="s">
        <v>63</v>
      </c>
      <c r="C1" s="110"/>
      <c r="D1" s="110"/>
      <c r="E1" s="110"/>
      <c r="F1" s="110"/>
      <c r="G1" s="74"/>
      <c r="H1" s="75"/>
      <c r="J1" s="74"/>
    </row>
    <row r="2" spans="1:13" s="76" customFormat="1">
      <c r="A2" s="73" t="s">
        <v>42</v>
      </c>
      <c r="B2" s="111" t="s">
        <v>65</v>
      </c>
      <c r="C2" s="111"/>
      <c r="D2" s="111"/>
      <c r="E2" s="111"/>
      <c r="F2" s="111"/>
      <c r="G2" s="74"/>
      <c r="H2" s="75"/>
      <c r="J2" s="74"/>
    </row>
    <row r="3" spans="1:13" s="76" customFormat="1">
      <c r="A3" s="77"/>
      <c r="B3" s="78" t="s">
        <v>15</v>
      </c>
      <c r="C3" s="78" t="s">
        <v>16</v>
      </c>
      <c r="D3" s="78" t="s">
        <v>43</v>
      </c>
      <c r="E3" s="78" t="s">
        <v>68</v>
      </c>
      <c r="F3" s="78" t="s">
        <v>69</v>
      </c>
      <c r="G3" s="74"/>
      <c r="H3" s="75"/>
      <c r="J3" s="74"/>
    </row>
    <row r="4" spans="1:13" s="76" customFormat="1">
      <c r="A4" s="79" t="s">
        <v>44</v>
      </c>
      <c r="B4" s="80">
        <v>10</v>
      </c>
      <c r="C4" s="80">
        <v>0</v>
      </c>
      <c r="D4" s="77">
        <f>COUNTIF(G14:G24,"Untested")</f>
        <v>0</v>
      </c>
      <c r="E4" s="81">
        <f>COUNTIF(G14:G24,"Blocked")</f>
        <v>0</v>
      </c>
      <c r="F4" s="77">
        <v>10</v>
      </c>
      <c r="G4" s="74"/>
      <c r="H4" s="75"/>
      <c r="J4" s="74"/>
    </row>
    <row r="5" spans="1:13" s="76" customFormat="1">
      <c r="A5" s="79" t="s">
        <v>45</v>
      </c>
      <c r="B5" s="80">
        <v>10</v>
      </c>
      <c r="C5" s="80">
        <v>0</v>
      </c>
      <c r="D5" s="77">
        <f>COUNTIF(J14:J24,"Untested")</f>
        <v>0</v>
      </c>
      <c r="E5" s="81">
        <f>COUNTIF(J14:J24,"Blocked")</f>
        <v>0</v>
      </c>
      <c r="F5" s="77">
        <v>10</v>
      </c>
      <c r="G5" s="74"/>
      <c r="H5" s="75"/>
      <c r="J5" s="74"/>
    </row>
    <row r="6" spans="1:13" s="76" customFormat="1">
      <c r="A6" s="82"/>
      <c r="B6" s="83"/>
      <c r="E6" s="84"/>
      <c r="G6" s="74"/>
      <c r="H6" s="75"/>
      <c r="J6" s="74"/>
    </row>
    <row r="7" spans="1:13" s="76" customFormat="1" ht="162" customHeight="1">
      <c r="A7" s="82"/>
      <c r="B7" s="83"/>
      <c r="E7" s="84"/>
      <c r="G7" s="74"/>
      <c r="H7" s="75"/>
      <c r="J7" s="74"/>
    </row>
    <row r="8" spans="1:13" s="76" customFormat="1">
      <c r="A8" s="82"/>
      <c r="B8" s="83"/>
      <c r="E8" s="84"/>
      <c r="G8" s="74"/>
      <c r="H8" s="75"/>
      <c r="J8" s="74"/>
    </row>
    <row r="9" spans="1:13" s="76" customFormat="1" ht="210" customHeight="1">
      <c r="A9" s="82"/>
      <c r="B9" s="83"/>
      <c r="E9" s="84"/>
      <c r="G9" s="74"/>
      <c r="H9" s="75"/>
      <c r="J9" s="74"/>
    </row>
    <row r="10" spans="1:13" s="76" customFormat="1">
      <c r="A10" s="109" t="s">
        <v>46</v>
      </c>
      <c r="B10" s="109" t="s">
        <v>5</v>
      </c>
      <c r="C10" s="109" t="s">
        <v>70</v>
      </c>
      <c r="D10" s="109" t="s">
        <v>55</v>
      </c>
      <c r="E10" s="109" t="s">
        <v>47</v>
      </c>
      <c r="F10" s="109" t="s">
        <v>48</v>
      </c>
      <c r="G10" s="109" t="s">
        <v>49</v>
      </c>
      <c r="H10" s="109"/>
      <c r="I10" s="109"/>
      <c r="J10" s="109" t="s">
        <v>49</v>
      </c>
      <c r="K10" s="109"/>
      <c r="L10" s="109"/>
      <c r="M10" s="109" t="s">
        <v>50</v>
      </c>
    </row>
    <row r="11" spans="1:13" s="76" customFormat="1">
      <c r="A11" s="109"/>
      <c r="B11" s="109"/>
      <c r="C11" s="109"/>
      <c r="D11" s="109"/>
      <c r="E11" s="109"/>
      <c r="F11" s="109"/>
      <c r="G11" s="109" t="s">
        <v>23</v>
      </c>
      <c r="H11" s="109"/>
      <c r="I11" s="109"/>
      <c r="J11" s="109" t="s">
        <v>24</v>
      </c>
      <c r="K11" s="109"/>
      <c r="L11" s="109"/>
      <c r="M11" s="109"/>
    </row>
    <row r="12" spans="1:13" s="76" customFormat="1">
      <c r="A12" s="109"/>
      <c r="B12" s="109"/>
      <c r="C12" s="109"/>
      <c r="D12" s="109"/>
      <c r="E12" s="109"/>
      <c r="F12" s="109"/>
      <c r="G12" s="85" t="s">
        <v>51</v>
      </c>
      <c r="H12" s="86" t="s">
        <v>52</v>
      </c>
      <c r="I12" s="78" t="s">
        <v>53</v>
      </c>
      <c r="J12" s="85" t="s">
        <v>51</v>
      </c>
      <c r="K12" s="86" t="s">
        <v>52</v>
      </c>
      <c r="L12" s="78" t="s">
        <v>53</v>
      </c>
      <c r="M12" s="109"/>
    </row>
    <row r="13" spans="1:13" s="76" customFormat="1">
      <c r="A13" s="108" t="s">
        <v>75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</row>
    <row r="14" spans="1:13" s="76" customFormat="1" ht="33">
      <c r="A14" s="67" t="s">
        <v>77</v>
      </c>
      <c r="B14" s="67" t="s">
        <v>78</v>
      </c>
      <c r="C14" s="67" t="s">
        <v>79</v>
      </c>
      <c r="D14" s="67" t="s">
        <v>71</v>
      </c>
      <c r="E14" s="67" t="s">
        <v>80</v>
      </c>
      <c r="F14" s="67" t="s">
        <v>72</v>
      </c>
      <c r="G14" s="67" t="s">
        <v>54</v>
      </c>
      <c r="H14" s="87" t="s">
        <v>103</v>
      </c>
      <c r="I14" s="67" t="s">
        <v>73</v>
      </c>
      <c r="J14" s="88" t="s">
        <v>54</v>
      </c>
      <c r="K14" s="87" t="s">
        <v>104</v>
      </c>
      <c r="L14" s="67" t="s">
        <v>102</v>
      </c>
      <c r="M14" s="88"/>
    </row>
    <row r="15" spans="1:13" s="76" customFormat="1" ht="33">
      <c r="A15" s="67" t="s">
        <v>81</v>
      </c>
      <c r="B15" s="67" t="s">
        <v>82</v>
      </c>
      <c r="C15" s="67" t="s">
        <v>79</v>
      </c>
      <c r="D15" s="67" t="s">
        <v>71</v>
      </c>
      <c r="E15" s="67" t="s">
        <v>83</v>
      </c>
      <c r="F15" s="67" t="s">
        <v>72</v>
      </c>
      <c r="G15" s="67" t="s">
        <v>54</v>
      </c>
      <c r="H15" s="87" t="s">
        <v>103</v>
      </c>
      <c r="I15" s="67" t="s">
        <v>73</v>
      </c>
      <c r="J15" s="88" t="s">
        <v>54</v>
      </c>
      <c r="K15" s="87" t="s">
        <v>104</v>
      </c>
      <c r="L15" s="67" t="s">
        <v>102</v>
      </c>
      <c r="M15" s="88"/>
    </row>
    <row r="16" spans="1:13" s="76" customFormat="1" ht="33">
      <c r="A16" s="67" t="s">
        <v>84</v>
      </c>
      <c r="B16" s="67" t="s">
        <v>85</v>
      </c>
      <c r="C16" s="67" t="s">
        <v>86</v>
      </c>
      <c r="D16" s="67" t="s">
        <v>87</v>
      </c>
      <c r="E16" s="67" t="s">
        <v>88</v>
      </c>
      <c r="F16" s="67" t="s">
        <v>72</v>
      </c>
      <c r="G16" s="67" t="s">
        <v>54</v>
      </c>
      <c r="H16" s="87" t="s">
        <v>103</v>
      </c>
      <c r="I16" s="67" t="s">
        <v>73</v>
      </c>
      <c r="J16" s="88" t="s">
        <v>54</v>
      </c>
      <c r="K16" s="87" t="s">
        <v>104</v>
      </c>
      <c r="L16" s="67" t="s">
        <v>102</v>
      </c>
      <c r="M16" s="88"/>
    </row>
    <row r="17" spans="1:13" s="76" customFormat="1" ht="33">
      <c r="A17" s="67" t="s">
        <v>89</v>
      </c>
      <c r="B17" s="67" t="s">
        <v>90</v>
      </c>
      <c r="C17" s="67" t="s">
        <v>91</v>
      </c>
      <c r="D17" s="67" t="s">
        <v>71</v>
      </c>
      <c r="E17" s="67" t="s">
        <v>92</v>
      </c>
      <c r="F17" s="67" t="s">
        <v>72</v>
      </c>
      <c r="G17" s="67" t="s">
        <v>54</v>
      </c>
      <c r="H17" s="87" t="s">
        <v>103</v>
      </c>
      <c r="I17" s="67" t="s">
        <v>73</v>
      </c>
      <c r="J17" s="88" t="s">
        <v>54</v>
      </c>
      <c r="K17" s="87" t="s">
        <v>104</v>
      </c>
      <c r="L17" s="67" t="s">
        <v>102</v>
      </c>
      <c r="M17" s="88"/>
    </row>
    <row r="18" spans="1:13" s="76" customFormat="1" ht="33">
      <c r="A18" s="67" t="s">
        <v>93</v>
      </c>
      <c r="B18" s="67" t="s">
        <v>94</v>
      </c>
      <c r="C18" s="67" t="s">
        <v>95</v>
      </c>
      <c r="D18" s="67" t="s">
        <v>96</v>
      </c>
      <c r="E18" s="67" t="s">
        <v>97</v>
      </c>
      <c r="F18" s="67" t="s">
        <v>72</v>
      </c>
      <c r="G18" s="67" t="s">
        <v>54</v>
      </c>
      <c r="H18" s="87" t="s">
        <v>103</v>
      </c>
      <c r="I18" s="67" t="s">
        <v>73</v>
      </c>
      <c r="J18" s="88" t="s">
        <v>54</v>
      </c>
      <c r="K18" s="87" t="s">
        <v>104</v>
      </c>
      <c r="L18" s="67" t="s">
        <v>102</v>
      </c>
      <c r="M18" s="88"/>
    </row>
    <row r="19" spans="1:13" s="76" customFormat="1" ht="33">
      <c r="A19" s="67" t="s">
        <v>98</v>
      </c>
      <c r="B19" s="67" t="s">
        <v>99</v>
      </c>
      <c r="C19" s="67" t="s">
        <v>100</v>
      </c>
      <c r="D19" s="67" t="s">
        <v>71</v>
      </c>
      <c r="E19" s="67" t="s">
        <v>101</v>
      </c>
      <c r="F19" s="67" t="s">
        <v>72</v>
      </c>
      <c r="G19" s="67" t="s">
        <v>54</v>
      </c>
      <c r="H19" s="87" t="s">
        <v>103</v>
      </c>
      <c r="I19" s="67" t="s">
        <v>73</v>
      </c>
      <c r="J19" s="88" t="s">
        <v>54</v>
      </c>
      <c r="K19" s="87" t="s">
        <v>104</v>
      </c>
      <c r="L19" s="67" t="s">
        <v>102</v>
      </c>
      <c r="M19" s="88"/>
    </row>
    <row r="20" spans="1:13" s="76" customFormat="1">
      <c r="A20" s="108" t="s">
        <v>76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</row>
    <row r="21" spans="1:13" s="76" customFormat="1" ht="33">
      <c r="A21" s="67" t="s">
        <v>105</v>
      </c>
      <c r="B21" s="67" t="s">
        <v>106</v>
      </c>
      <c r="C21" s="67" t="s">
        <v>107</v>
      </c>
      <c r="D21" s="67" t="s">
        <v>87</v>
      </c>
      <c r="E21" s="67" t="s">
        <v>108</v>
      </c>
      <c r="F21" s="67" t="s">
        <v>72</v>
      </c>
      <c r="G21" s="67" t="s">
        <v>54</v>
      </c>
      <c r="H21" s="87" t="s">
        <v>103</v>
      </c>
      <c r="I21" s="67" t="s">
        <v>73</v>
      </c>
      <c r="J21" s="88" t="s">
        <v>54</v>
      </c>
      <c r="K21" s="87" t="s">
        <v>104</v>
      </c>
      <c r="L21" s="67" t="s">
        <v>74</v>
      </c>
      <c r="M21" s="88"/>
    </row>
    <row r="22" spans="1:13" s="76" customFormat="1" ht="33">
      <c r="A22" s="67" t="s">
        <v>109</v>
      </c>
      <c r="B22" s="67" t="s">
        <v>66</v>
      </c>
      <c r="C22" s="67" t="s">
        <v>110</v>
      </c>
      <c r="D22" s="67" t="s">
        <v>111</v>
      </c>
      <c r="E22" s="67" t="s">
        <v>112</v>
      </c>
      <c r="F22" s="67" t="s">
        <v>72</v>
      </c>
      <c r="G22" s="67" t="s">
        <v>54</v>
      </c>
      <c r="H22" s="87" t="s">
        <v>103</v>
      </c>
      <c r="I22" s="67" t="s">
        <v>73</v>
      </c>
      <c r="J22" s="88" t="s">
        <v>54</v>
      </c>
      <c r="K22" s="87" t="s">
        <v>104</v>
      </c>
      <c r="L22" s="67" t="s">
        <v>74</v>
      </c>
      <c r="M22" s="88"/>
    </row>
    <row r="23" spans="1:13" ht="33">
      <c r="A23" s="67" t="s">
        <v>113</v>
      </c>
      <c r="B23" s="67" t="s">
        <v>114</v>
      </c>
      <c r="C23" s="67" t="s">
        <v>115</v>
      </c>
      <c r="D23" s="67" t="s">
        <v>116</v>
      </c>
      <c r="E23" s="67" t="s">
        <v>117</v>
      </c>
      <c r="F23" s="67" t="s">
        <v>72</v>
      </c>
      <c r="G23" s="67" t="s">
        <v>54</v>
      </c>
      <c r="H23" s="87" t="s">
        <v>103</v>
      </c>
      <c r="I23" s="67" t="s">
        <v>73</v>
      </c>
      <c r="J23" s="88" t="s">
        <v>54</v>
      </c>
      <c r="K23" s="87" t="s">
        <v>104</v>
      </c>
      <c r="L23" s="67" t="s">
        <v>74</v>
      </c>
      <c r="M23" s="88"/>
    </row>
    <row r="24" spans="1:13" ht="33">
      <c r="A24" s="67" t="s">
        <v>118</v>
      </c>
      <c r="B24" s="67" t="s">
        <v>119</v>
      </c>
      <c r="C24" s="67" t="s">
        <v>120</v>
      </c>
      <c r="D24" s="67" t="s">
        <v>121</v>
      </c>
      <c r="E24" s="67" t="s">
        <v>122</v>
      </c>
      <c r="F24" s="67" t="s">
        <v>72</v>
      </c>
      <c r="G24" s="67" t="s">
        <v>54</v>
      </c>
      <c r="H24" s="87" t="s">
        <v>103</v>
      </c>
      <c r="I24" s="67" t="s">
        <v>73</v>
      </c>
      <c r="J24" s="88" t="s">
        <v>54</v>
      </c>
      <c r="K24" s="87" t="s">
        <v>104</v>
      </c>
      <c r="L24" s="67" t="s">
        <v>74</v>
      </c>
      <c r="M24" s="88"/>
    </row>
    <row r="25" spans="1:13">
      <c r="A25" s="89"/>
      <c r="B25" s="89"/>
      <c r="C25" s="89"/>
      <c r="D25" s="89"/>
    </row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20:M20"/>
    <mergeCell ref="G10:I10"/>
    <mergeCell ref="J10:L10"/>
    <mergeCell ref="M10:M12"/>
    <mergeCell ref="G11:I11"/>
    <mergeCell ref="J11:L11"/>
    <mergeCell ref="A13:M13"/>
  </mergeCells>
  <dataValidations count="1">
    <dataValidation type="list" operator="equal" allowBlank="1" showErrorMessage="1" promptTitle="dfdf" sqref="J14:J19 J21:J24" xr:uid="{A56807BF-356A-46FA-8AB0-7EEF2386424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topLeftCell="A20" workbookViewId="0">
      <selection activeCell="H13" sqref="H13"/>
    </sheetView>
  </sheetViews>
  <sheetFormatPr defaultColWidth="9.140625" defaultRowHeight="15"/>
  <cols>
    <col min="1" max="1" width="14.140625" style="7" customWidth="1"/>
    <col min="2" max="2" width="33.28515625" style="7" bestFit="1" customWidth="1"/>
    <col min="3" max="3" width="11.7109375" style="7" customWidth="1"/>
    <col min="4" max="10" width="9.140625" style="7"/>
    <col min="11" max="11" width="13.7109375" style="7" customWidth="1"/>
    <col min="12" max="12" width="14.28515625" style="7" customWidth="1"/>
    <col min="13" max="16384" width="9.140625" style="7"/>
  </cols>
  <sheetData>
    <row r="1" spans="1:16" s="1" customFormat="1" ht="25.5">
      <c r="A1" s="127" t="s">
        <v>6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</row>
    <row r="2" spans="1:16" s="1" customFormat="1" ht="12.7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5">
      <c r="A3" s="45" t="s">
        <v>1</v>
      </c>
      <c r="B3" s="128" t="s">
        <v>7</v>
      </c>
      <c r="C3" s="128"/>
      <c r="D3" s="46"/>
      <c r="E3" s="115" t="s">
        <v>8</v>
      </c>
      <c r="F3" s="115"/>
      <c r="G3" s="115"/>
      <c r="H3" s="121" t="s">
        <v>9</v>
      </c>
      <c r="I3" s="122"/>
      <c r="J3" s="122"/>
      <c r="K3" s="123"/>
      <c r="L3" s="47"/>
      <c r="M3" s="47"/>
      <c r="N3" s="47"/>
      <c r="O3" s="47"/>
      <c r="P3" s="47"/>
    </row>
    <row r="4" spans="1:16" s="1" customFormat="1" ht="16.5">
      <c r="A4" s="45"/>
      <c r="B4" s="114"/>
      <c r="C4" s="114"/>
      <c r="D4" s="48"/>
      <c r="E4" s="115" t="s">
        <v>10</v>
      </c>
      <c r="F4" s="115"/>
      <c r="G4" s="115"/>
      <c r="H4" s="124" t="s">
        <v>11</v>
      </c>
      <c r="I4" s="125"/>
      <c r="J4" s="125"/>
      <c r="K4" s="126"/>
      <c r="L4" s="48"/>
      <c r="M4" s="47"/>
      <c r="N4" s="47"/>
      <c r="O4" s="47"/>
      <c r="P4" s="47"/>
    </row>
    <row r="5" spans="1:16" s="1" customFormat="1" ht="16.5">
      <c r="A5" s="45"/>
      <c r="B5" s="114"/>
      <c r="C5" s="114"/>
      <c r="D5" s="48"/>
      <c r="E5" s="115" t="s">
        <v>12</v>
      </c>
      <c r="F5" s="115"/>
      <c r="G5" s="115"/>
      <c r="H5" s="118">
        <v>44114</v>
      </c>
      <c r="I5" s="119"/>
      <c r="J5" s="119"/>
      <c r="K5" s="120"/>
      <c r="L5" s="48"/>
      <c r="M5" s="47"/>
      <c r="N5" s="47"/>
      <c r="O5" s="47"/>
      <c r="P5" s="47"/>
    </row>
    <row r="6" spans="1:16" s="1" customFormat="1" ht="20.25" customHeight="1">
      <c r="A6" s="49" t="s">
        <v>13</v>
      </c>
      <c r="B6" s="116" t="s">
        <v>14</v>
      </c>
      <c r="C6" s="116"/>
      <c r="D6" s="116"/>
      <c r="E6" s="116"/>
      <c r="F6" s="116"/>
      <c r="G6" s="116"/>
      <c r="H6" s="116"/>
      <c r="I6" s="116"/>
      <c r="J6" s="116"/>
      <c r="K6" s="116"/>
      <c r="L6" s="50"/>
      <c r="M6" s="51"/>
      <c r="N6" s="51"/>
      <c r="O6" s="51"/>
      <c r="P6" s="51"/>
    </row>
    <row r="7" spans="1:16" s="1" customFormat="1" ht="20.25" customHeight="1">
      <c r="A7" s="52"/>
      <c r="B7" s="53"/>
      <c r="C7" s="117" t="s">
        <v>15</v>
      </c>
      <c r="D7" s="117"/>
      <c r="E7" s="117" t="s">
        <v>16</v>
      </c>
      <c r="F7" s="117"/>
      <c r="G7" s="117" t="s">
        <v>17</v>
      </c>
      <c r="H7" s="117"/>
      <c r="I7" s="117" t="s">
        <v>18</v>
      </c>
      <c r="J7" s="117"/>
      <c r="K7" s="117" t="s">
        <v>19</v>
      </c>
      <c r="L7" s="117"/>
      <c r="M7" s="112" t="s">
        <v>20</v>
      </c>
      <c r="N7" s="112"/>
      <c r="O7" s="113" t="s">
        <v>21</v>
      </c>
      <c r="P7" s="113"/>
    </row>
    <row r="8" spans="1:16" s="1" customFormat="1" ht="16.5">
      <c r="A8" s="54"/>
      <c r="B8" s="55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2"/>
      <c r="N8" s="112"/>
      <c r="O8" s="113"/>
      <c r="P8" s="113"/>
    </row>
    <row r="9" spans="1:16" s="5" customFormat="1" ht="22.5" customHeight="1">
      <c r="A9" s="56" t="s">
        <v>2</v>
      </c>
      <c r="B9" s="56" t="s">
        <v>22</v>
      </c>
      <c r="C9" s="57" t="s">
        <v>23</v>
      </c>
      <c r="D9" s="57" t="s">
        <v>24</v>
      </c>
      <c r="E9" s="57" t="s">
        <v>23</v>
      </c>
      <c r="F9" s="57" t="s">
        <v>24</v>
      </c>
      <c r="G9" s="57" t="s">
        <v>23</v>
      </c>
      <c r="H9" s="57" t="s">
        <v>24</v>
      </c>
      <c r="I9" s="56" t="s">
        <v>23</v>
      </c>
      <c r="J9" s="57" t="s">
        <v>24</v>
      </c>
      <c r="K9" s="57" t="s">
        <v>23</v>
      </c>
      <c r="L9" s="57" t="s">
        <v>24</v>
      </c>
      <c r="M9" s="57" t="s">
        <v>23</v>
      </c>
      <c r="N9" s="57" t="s">
        <v>24</v>
      </c>
      <c r="O9" s="57" t="s">
        <v>23</v>
      </c>
      <c r="P9" s="57" t="s">
        <v>24</v>
      </c>
    </row>
    <row r="10" spans="1:16" s="1" customFormat="1" ht="31.7" customHeight="1">
      <c r="A10" s="58">
        <v>1</v>
      </c>
      <c r="B10" s="59" t="s">
        <v>25</v>
      </c>
      <c r="C10" s="60">
        <v>15</v>
      </c>
      <c r="D10" s="60">
        <v>15</v>
      </c>
      <c r="E10" s="60">
        <v>0</v>
      </c>
      <c r="F10" s="60">
        <f>'[1]Show Bus Routes List'!C6</f>
        <v>0</v>
      </c>
      <c r="G10" s="60">
        <f>'[1]Show Bus Routes List'!D5</f>
        <v>0</v>
      </c>
      <c r="H10" s="60">
        <f>'[1]Show Bus Routes List'!D6</f>
        <v>0</v>
      </c>
      <c r="I10" s="60">
        <f>'[1]Show Bus Routes List'!E5</f>
        <v>0</v>
      </c>
      <c r="J10" s="60">
        <f>'[1]Show Bus Routes List'!E6</f>
        <v>0</v>
      </c>
      <c r="K10" s="60">
        <v>15</v>
      </c>
      <c r="L10" s="60">
        <v>15</v>
      </c>
      <c r="M10" s="61">
        <f>ROUND(C10*100/K10,1)</f>
        <v>100</v>
      </c>
      <c r="N10" s="61">
        <f t="shared" ref="N10:N20" si="0">ROUND(D10*100/L10,1)</f>
        <v>100</v>
      </c>
      <c r="O10" s="61">
        <f t="shared" ref="O10:P17" si="1">ROUND((C10+E10)*100/K10,1)</f>
        <v>100</v>
      </c>
      <c r="P10" s="62">
        <f t="shared" si="1"/>
        <v>100</v>
      </c>
    </row>
    <row r="11" spans="1:16" s="1" customFormat="1" ht="31.7" customHeight="1">
      <c r="A11" s="58">
        <v>2</v>
      </c>
      <c r="B11" s="59" t="s">
        <v>26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1"/>
      <c r="N11" s="61"/>
      <c r="O11" s="61"/>
      <c r="P11" s="62"/>
    </row>
    <row r="12" spans="1:16" s="1" customFormat="1" ht="45" customHeight="1">
      <c r="A12" s="58">
        <v>3</v>
      </c>
      <c r="B12" s="59" t="s">
        <v>27</v>
      </c>
      <c r="C12" s="60">
        <v>12</v>
      </c>
      <c r="D12" s="60">
        <v>12</v>
      </c>
      <c r="E12" s="60">
        <v>0</v>
      </c>
      <c r="F12" s="60">
        <f>'[1]Show Bus Stops List'!C6</f>
        <v>0</v>
      </c>
      <c r="G12" s="60">
        <f>'[1]Show Bus Stops List'!D5</f>
        <v>0</v>
      </c>
      <c r="H12" s="60">
        <f>'[1]Show Bus Stops List'!D6</f>
        <v>0</v>
      </c>
      <c r="I12" s="60">
        <f>'[1]Show Bus Stops List'!E5</f>
        <v>0</v>
      </c>
      <c r="J12" s="60">
        <f>'[1]Show Bus Stops List'!E6</f>
        <v>0</v>
      </c>
      <c r="K12" s="60">
        <v>12</v>
      </c>
      <c r="L12" s="60">
        <v>12</v>
      </c>
      <c r="M12" s="61">
        <f t="shared" ref="M12:M20" si="2">ROUND(C12*100/K12,1)</f>
        <v>100</v>
      </c>
      <c r="N12" s="61">
        <f t="shared" si="0"/>
        <v>100</v>
      </c>
      <c r="O12" s="61">
        <f t="shared" si="1"/>
        <v>100</v>
      </c>
      <c r="P12" s="62">
        <f t="shared" si="1"/>
        <v>100</v>
      </c>
    </row>
    <row r="13" spans="1:16" s="1" customFormat="1" ht="45" customHeight="1">
      <c r="A13" s="63">
        <v>4</v>
      </c>
      <c r="B13" s="64" t="s">
        <v>28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1"/>
      <c r="N13" s="61"/>
      <c r="O13" s="61"/>
      <c r="P13" s="62"/>
    </row>
    <row r="14" spans="1:16" s="1" customFormat="1" ht="33.75" customHeight="1">
      <c r="A14" s="63">
        <v>5</v>
      </c>
      <c r="B14" s="64" t="s">
        <v>29</v>
      </c>
      <c r="C14" s="9">
        <v>8</v>
      </c>
      <c r="D14" s="9">
        <v>8</v>
      </c>
      <c r="E14" s="9" t="e">
        <f>#REF!</f>
        <v>#REF!</v>
      </c>
      <c r="F14" s="9" t="e">
        <f>#REF!</f>
        <v>#REF!</v>
      </c>
      <c r="G14" s="9" t="e">
        <f>#REF!</f>
        <v>#REF!</v>
      </c>
      <c r="H14" s="9" t="e">
        <f>#REF!</f>
        <v>#REF!</v>
      </c>
      <c r="I14" s="9" t="e">
        <f>#REF!</f>
        <v>#REF!</v>
      </c>
      <c r="J14" s="9" t="e">
        <f>#REF!</f>
        <v>#REF!</v>
      </c>
      <c r="K14" s="9">
        <v>4</v>
      </c>
      <c r="L14" s="9">
        <v>4</v>
      </c>
      <c r="M14" s="61">
        <f t="shared" si="2"/>
        <v>200</v>
      </c>
      <c r="N14" s="61">
        <f t="shared" si="0"/>
        <v>200</v>
      </c>
      <c r="O14" s="61" t="e">
        <f>ROUND((C14+E14)*100/K14,1)</f>
        <v>#REF!</v>
      </c>
      <c r="P14" s="62" t="e">
        <f t="shared" si="1"/>
        <v>#REF!</v>
      </c>
    </row>
    <row r="15" spans="1:16" s="1" customFormat="1" ht="33.75" customHeight="1">
      <c r="A15" s="63">
        <v>6</v>
      </c>
      <c r="B15" s="64" t="s">
        <v>30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  <c r="N15" s="10"/>
      <c r="O15" s="10"/>
      <c r="P15" s="11"/>
    </row>
    <row r="16" spans="1:16" s="1" customFormat="1" ht="42" customHeight="1">
      <c r="A16" s="63">
        <v>7</v>
      </c>
      <c r="B16" s="64" t="s">
        <v>31</v>
      </c>
      <c r="C16" s="9">
        <v>15</v>
      </c>
      <c r="D16" s="9">
        <v>15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15</v>
      </c>
      <c r="L16" s="9">
        <v>15</v>
      </c>
      <c r="M16" s="61">
        <f t="shared" si="2"/>
        <v>100</v>
      </c>
      <c r="N16" s="10">
        <v>100</v>
      </c>
      <c r="O16" s="10">
        <v>100</v>
      </c>
      <c r="P16" s="11">
        <v>100</v>
      </c>
    </row>
    <row r="17" spans="1:16" s="1" customFormat="1" ht="33.75" customHeight="1">
      <c r="A17" s="63">
        <v>8</v>
      </c>
      <c r="B17" s="64" t="s">
        <v>32</v>
      </c>
      <c r="C17" s="9">
        <v>20</v>
      </c>
      <c r="D17" s="9">
        <v>20</v>
      </c>
      <c r="E17" s="9" t="e">
        <f>#REF!</f>
        <v>#REF!</v>
      </c>
      <c r="F17" s="9" t="e">
        <f>#REF!</f>
        <v>#REF!</v>
      </c>
      <c r="G17" s="9" t="e">
        <f>#REF!</f>
        <v>#REF!</v>
      </c>
      <c r="H17" s="9" t="e">
        <f>#REF!</f>
        <v>#REF!</v>
      </c>
      <c r="I17" s="9" t="e">
        <f>#REF!</f>
        <v>#REF!</v>
      </c>
      <c r="J17" s="9" t="e">
        <f>#REF!</f>
        <v>#REF!</v>
      </c>
      <c r="K17" s="9">
        <v>20</v>
      </c>
      <c r="L17" s="9">
        <v>20</v>
      </c>
      <c r="M17" s="61">
        <f t="shared" si="2"/>
        <v>100</v>
      </c>
      <c r="N17" s="61">
        <f t="shared" si="0"/>
        <v>100</v>
      </c>
      <c r="O17" s="61" t="e">
        <f>ROUND((C17+E17)*100/K17,1)</f>
        <v>#REF!</v>
      </c>
      <c r="P17" s="62" t="e">
        <f t="shared" si="1"/>
        <v>#REF!</v>
      </c>
    </row>
    <row r="18" spans="1:16" s="1" customFormat="1" ht="20.25">
      <c r="A18" s="63">
        <v>9</v>
      </c>
      <c r="B18" s="64" t="s">
        <v>33</v>
      </c>
      <c r="C18" s="9">
        <v>27</v>
      </c>
      <c r="D18" s="9">
        <v>27</v>
      </c>
      <c r="E18" s="9" t="e">
        <f>#REF!</f>
        <v>#REF!</v>
      </c>
      <c r="F18" s="60">
        <v>0</v>
      </c>
      <c r="G18" s="9" t="e">
        <f>#REF!</f>
        <v>#REF!</v>
      </c>
      <c r="H18" s="9" t="e">
        <f>#REF!</f>
        <v>#REF!</v>
      </c>
      <c r="I18" s="9" t="e">
        <f>#REF!</f>
        <v>#REF!</v>
      </c>
      <c r="J18" s="9">
        <v>0</v>
      </c>
      <c r="K18" s="9">
        <v>27</v>
      </c>
      <c r="L18" s="9">
        <v>27</v>
      </c>
      <c r="M18" s="61">
        <f t="shared" si="2"/>
        <v>100</v>
      </c>
      <c r="N18" s="61">
        <f t="shared" si="0"/>
        <v>100</v>
      </c>
      <c r="O18" s="61" t="e">
        <f t="shared" ref="O18:O20" si="3">ROUND((C18+E18)*100/K18,1)</f>
        <v>#REF!</v>
      </c>
      <c r="P18" s="62">
        <f t="shared" ref="P18:P20" si="4">ROUND((D18+F18)*100/L18,1)</f>
        <v>100</v>
      </c>
    </row>
    <row r="19" spans="1:16" s="6" customFormat="1" ht="20.25">
      <c r="A19" s="65">
        <v>10</v>
      </c>
      <c r="B19" s="66" t="s">
        <v>34</v>
      </c>
      <c r="C19" s="32">
        <v>17</v>
      </c>
      <c r="D19" s="32">
        <v>17</v>
      </c>
      <c r="E19" s="9">
        <v>0</v>
      </c>
      <c r="F19" s="9" t="e">
        <f>#REF!</f>
        <v>#REF!</v>
      </c>
      <c r="G19" s="9">
        <v>0</v>
      </c>
      <c r="H19" s="9">
        <v>0</v>
      </c>
      <c r="I19" s="9">
        <v>0</v>
      </c>
      <c r="J19" s="9" t="e">
        <f>#REF!</f>
        <v>#REF!</v>
      </c>
      <c r="K19" s="32">
        <v>17</v>
      </c>
      <c r="L19" s="32">
        <v>17</v>
      </c>
      <c r="M19" s="61">
        <f t="shared" si="2"/>
        <v>100</v>
      </c>
      <c r="N19" s="61">
        <f t="shared" si="0"/>
        <v>100</v>
      </c>
      <c r="O19" s="61">
        <f t="shared" si="3"/>
        <v>100</v>
      </c>
      <c r="P19" s="62" t="e">
        <f t="shared" si="4"/>
        <v>#REF!</v>
      </c>
    </row>
    <row r="20" spans="1:16" s="1" customFormat="1" ht="20.25">
      <c r="A20" s="65">
        <v>11</v>
      </c>
      <c r="B20" s="66" t="s">
        <v>35</v>
      </c>
      <c r="C20" s="32">
        <v>18</v>
      </c>
      <c r="D20" s="32">
        <v>18</v>
      </c>
      <c r="E20" s="9" t="e">
        <f>#REF!</f>
        <v>#REF!</v>
      </c>
      <c r="F20" s="9">
        <v>0</v>
      </c>
      <c r="G20" s="9" t="e">
        <f>#REF!</f>
        <v>#REF!</v>
      </c>
      <c r="H20" s="9" t="e">
        <f>#REF!</f>
        <v>#REF!</v>
      </c>
      <c r="I20" s="9" t="e">
        <f>#REF!</f>
        <v>#REF!</v>
      </c>
      <c r="J20" s="9">
        <v>0</v>
      </c>
      <c r="K20" s="32">
        <v>18</v>
      </c>
      <c r="L20" s="32">
        <v>18</v>
      </c>
      <c r="M20" s="61">
        <f t="shared" si="2"/>
        <v>100</v>
      </c>
      <c r="N20" s="61">
        <f t="shared" si="0"/>
        <v>100</v>
      </c>
      <c r="O20" s="61" t="e">
        <f t="shared" si="3"/>
        <v>#REF!</v>
      </c>
      <c r="P20" s="62">
        <f t="shared" si="4"/>
        <v>100</v>
      </c>
    </row>
    <row r="21" spans="1:16" s="1" customFormat="1" ht="16.5">
      <c r="A21" s="33"/>
      <c r="B21" s="34" t="s">
        <v>36</v>
      </c>
      <c r="C21" s="35">
        <f t="shared" ref="C21" si="5">SUM(C10:C20)</f>
        <v>132</v>
      </c>
      <c r="D21" s="35">
        <f t="shared" ref="D21" si="6">SUM(D10:D20)</f>
        <v>132</v>
      </c>
      <c r="E21" s="35" t="e">
        <f t="shared" ref="E21" si="7">SUM(E10:E20)</f>
        <v>#REF!</v>
      </c>
      <c r="F21" s="35" t="e">
        <f t="shared" ref="F21" si="8">SUM(F10:F20)</f>
        <v>#REF!</v>
      </c>
      <c r="G21" s="35" t="e">
        <f t="shared" ref="G21" si="9">SUM(G10:G20)</f>
        <v>#REF!</v>
      </c>
      <c r="H21" s="35" t="e">
        <f t="shared" ref="H21" si="10">SUM(H10:H20)</f>
        <v>#REF!</v>
      </c>
      <c r="I21" s="35" t="e">
        <f t="shared" ref="I21" si="11">SUM(I10:I20)</f>
        <v>#REF!</v>
      </c>
      <c r="J21" s="35" t="e">
        <f t="shared" ref="J21" si="12">SUM(J10:J20)</f>
        <v>#REF!</v>
      </c>
      <c r="K21" s="35">
        <f t="shared" ref="K21" si="13">SUM(K10:K20)</f>
        <v>128</v>
      </c>
      <c r="L21" s="35">
        <f t="shared" ref="L21" si="14">SUM(L10:L20)</f>
        <v>128</v>
      </c>
      <c r="M21" s="35">
        <f t="shared" ref="M21" si="15">SUM(M10:M20)</f>
        <v>900</v>
      </c>
      <c r="N21" s="35">
        <f t="shared" ref="N21" si="16">SUM(N10:N20)</f>
        <v>900</v>
      </c>
      <c r="O21" s="35" t="e">
        <f t="shared" ref="O21" si="17">SUM(O10:O20)</f>
        <v>#REF!</v>
      </c>
      <c r="P21" s="35" t="e">
        <f t="shared" ref="P21" si="18">SUM(P10:P20)</f>
        <v>#REF!</v>
      </c>
    </row>
    <row r="22" spans="1:16" ht="17.25" thickBot="1">
      <c r="A22" s="12"/>
      <c r="B22" s="13"/>
      <c r="C22" s="14" t="s">
        <v>23</v>
      </c>
      <c r="D22" s="14" t="s">
        <v>37</v>
      </c>
      <c r="E22" s="15"/>
      <c r="F22" s="16"/>
      <c r="G22" s="16"/>
      <c r="H22" s="16"/>
      <c r="I22" s="16"/>
      <c r="J22" s="16"/>
      <c r="K22" s="17"/>
      <c r="L22" s="17"/>
      <c r="M22" s="18"/>
      <c r="N22" s="18"/>
      <c r="O22" s="18"/>
      <c r="P22" s="30"/>
    </row>
    <row r="23" spans="1:16" ht="17.25" thickBot="1">
      <c r="A23" s="19"/>
      <c r="B23" s="20" t="s">
        <v>38</v>
      </c>
      <c r="C23" s="21" t="e">
        <f>ROUND((C21+E21)*100/K21,1)</f>
        <v>#REF!</v>
      </c>
      <c r="D23" s="22" t="e">
        <f>ROUND((D21+F21)*100/L21,1)</f>
        <v>#REF!</v>
      </c>
      <c r="E23" s="19" t="s">
        <v>39</v>
      </c>
      <c r="F23" s="23"/>
      <c r="G23" s="24"/>
      <c r="H23" s="19"/>
      <c r="I23" s="19"/>
      <c r="J23" s="19"/>
      <c r="K23" s="24"/>
      <c r="L23" s="24"/>
      <c r="M23" s="25"/>
      <c r="N23" s="25"/>
      <c r="O23" s="25"/>
      <c r="P23" s="31"/>
    </row>
    <row r="24" spans="1:16" ht="16.5">
      <c r="A24" s="41"/>
      <c r="B24" s="26" t="s">
        <v>40</v>
      </c>
      <c r="C24" s="27">
        <f>ROUND(C21*100/K21,1)</f>
        <v>103.1</v>
      </c>
      <c r="D24" s="28">
        <f>ROUND(D21*100/L21,1)</f>
        <v>103.1</v>
      </c>
      <c r="E24" s="27" t="s">
        <v>39</v>
      </c>
      <c r="F24" s="29"/>
      <c r="G24" s="42"/>
      <c r="H24" s="41"/>
      <c r="I24" s="41"/>
      <c r="J24" s="41"/>
      <c r="K24" s="42"/>
      <c r="L24" s="42"/>
      <c r="M24" s="43"/>
      <c r="N24" s="43"/>
      <c r="O24" s="43"/>
      <c r="P24" s="38"/>
    </row>
  </sheetData>
  <mergeCells count="18">
    <mergeCell ref="B4:C4"/>
    <mergeCell ref="E4:G4"/>
    <mergeCell ref="H3:K3"/>
    <mergeCell ref="H4:K4"/>
    <mergeCell ref="A1:P1"/>
    <mergeCell ref="B3:C3"/>
    <mergeCell ref="E3:G3"/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</mergeCells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Trường hợp kiểm thử</vt:lpstr>
      <vt:lpstr>Xem khóa học đã mua</vt:lpstr>
      <vt:lpstr>Đánh giá khóa học </vt:lpstr>
      <vt:lpstr>Xem phiếu khuyến mãi đã có</vt:lpstr>
      <vt:lpstr>Lịch sử yêu cầu rút tiền</vt:lpstr>
      <vt:lpstr>Rút tiền</vt:lpstr>
      <vt:lpstr>Thông tin ví</vt:lpstr>
      <vt:lpstr>Báo cáo kiểm 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2025-05-16T09:14:57Z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2024-11-14T09:39:02Z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4abfca76-958e-4726-864a-3f12f6e2e8f2</vt:lpwstr>
  </property>
  <property fmtid="{D5CDD505-2E9C-101B-9397-08002B2CF9AE}" pid="8" name="MSIP_Label_defa4170-0d19-0005-0004-bc88714345d2_ContentBits">
    <vt:lpwstr>0</vt:lpwstr>
  </property>
</Properties>
</file>